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2.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3.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13125" windowHeight="6105" tabRatio="697" activeTab="1"/>
  </bookViews>
  <sheets>
    <sheet name="MODE D'EMPLOI" sheetId="13" r:id="rId1"/>
    <sheet name="Fiche Métier" sheetId="9" r:id="rId2"/>
    <sheet name="Détail FAP225" sheetId="6" r:id="rId3"/>
    <sheet name="Synthèse" sheetId="7" r:id="rId4"/>
    <sheet name="Synthèse Grandes Familles" sheetId="8" r:id="rId5"/>
    <sheet name="Nomenclature" sheetId="11" r:id="rId6"/>
    <sheet name="Documentation" sheetId="12" r:id="rId7"/>
    <sheet name="Liste" sheetId="1" state="hidden" r:id="rId8"/>
    <sheet name="Evolution" sheetId="2" state="hidden" r:id="rId9"/>
    <sheet name="Evol_Dep" sheetId="3" state="hidden" r:id="rId10"/>
    <sheet name="Familles" sheetId="4" state="hidden" r:id="rId11"/>
    <sheet name="Fiche_2" sheetId="5" state="hidden" r:id="rId12"/>
    <sheet name="Menus" sheetId="10" state="hidden" r:id="rId13"/>
  </sheets>
  <definedNames>
    <definedName name="_xlnm._FilterDatabase" localSheetId="2" hidden="1">'Détail FAP225'!$A$6:$AB$192</definedName>
    <definedName name="_xlnm._FilterDatabase" localSheetId="5" hidden="1">Nomenclature!$A$8:$G$1431</definedName>
    <definedName name="_xlnm.Print_Titles" localSheetId="5">Nomenclature!$1:$2</definedName>
    <definedName name="_xlnm.Print_Area" localSheetId="1">'Fiche Métier'!$A$1:$S$53</definedName>
    <definedName name="_xlnm.Print_Area" localSheetId="5">Nomenclature!$A$1:$G$1430</definedName>
  </definedNames>
  <calcPr calcId="145621"/>
</workbook>
</file>

<file path=xl/calcChain.xml><?xml version="1.0" encoding="utf-8"?>
<calcChain xmlns="http://schemas.openxmlformats.org/spreadsheetml/2006/main">
  <c r="L40" i="8" l="1"/>
  <c r="A40" i="8"/>
  <c r="V9" i="8"/>
  <c r="U9" i="8"/>
  <c r="T9" i="8"/>
  <c r="S9" i="8"/>
  <c r="R9" i="8"/>
  <c r="Q9" i="8"/>
  <c r="P9" i="8"/>
  <c r="O9" i="8"/>
  <c r="N9" i="8"/>
  <c r="M9" i="8"/>
  <c r="L9" i="8"/>
  <c r="H9" i="8"/>
  <c r="G9" i="8"/>
  <c r="F9" i="8"/>
  <c r="E9" i="8"/>
  <c r="D9" i="8"/>
  <c r="C9" i="8"/>
  <c r="B9" i="8"/>
  <c r="V8" i="8"/>
  <c r="U8" i="8"/>
  <c r="T8" i="8"/>
  <c r="S8" i="8"/>
  <c r="R8" i="8"/>
  <c r="Q8" i="8"/>
  <c r="P8" i="8"/>
  <c r="O8" i="8"/>
  <c r="N8" i="8"/>
  <c r="M8" i="8"/>
  <c r="L8" i="8"/>
  <c r="H8" i="8"/>
  <c r="G8" i="8"/>
  <c r="F8" i="8"/>
  <c r="E8" i="8"/>
  <c r="D8" i="8"/>
  <c r="C8" i="8"/>
  <c r="B8" i="8"/>
  <c r="V7" i="8"/>
  <c r="U7" i="8"/>
  <c r="T7" i="8"/>
  <c r="S7" i="8"/>
  <c r="R7" i="8"/>
  <c r="Q7" i="8"/>
  <c r="P7" i="8"/>
  <c r="O7" i="8"/>
  <c r="N7" i="8"/>
  <c r="M7" i="8"/>
  <c r="L7" i="8"/>
  <c r="H7" i="8"/>
  <c r="G7" i="8"/>
  <c r="F7" i="8"/>
  <c r="E7" i="8"/>
  <c r="D7" i="8"/>
  <c r="C7" i="8"/>
  <c r="B7" i="8"/>
  <c r="V6" i="8"/>
  <c r="U6" i="8"/>
  <c r="T6" i="8"/>
  <c r="S6" i="8"/>
  <c r="R6" i="8"/>
  <c r="Q6" i="8"/>
  <c r="P6" i="8"/>
  <c r="O6" i="8"/>
  <c r="N6" i="8"/>
  <c r="M6" i="8"/>
  <c r="L6" i="8"/>
  <c r="H6" i="8"/>
  <c r="G6" i="8"/>
  <c r="F6" i="8"/>
  <c r="E6" i="8"/>
  <c r="D6" i="8"/>
  <c r="C6" i="8"/>
  <c r="B6" i="8"/>
  <c r="V5" i="8"/>
  <c r="U5" i="8"/>
  <c r="T5" i="8"/>
  <c r="S5" i="8"/>
  <c r="R5" i="8"/>
  <c r="Q5" i="8"/>
  <c r="P5" i="8"/>
  <c r="O5" i="8"/>
  <c r="N5" i="8"/>
  <c r="M5" i="8"/>
  <c r="L5" i="8"/>
  <c r="H5" i="8"/>
  <c r="G5" i="8"/>
  <c r="F5" i="8"/>
  <c r="E5" i="8"/>
  <c r="D5" i="8"/>
  <c r="C5" i="8"/>
  <c r="B5" i="8"/>
  <c r="A87" i="7"/>
  <c r="L87" i="7" s="1"/>
  <c r="A58" i="7"/>
  <c r="A40" i="7"/>
  <c r="A39" i="7"/>
  <c r="D36" i="7"/>
  <c r="F40" i="7" s="1"/>
  <c r="D35" i="7"/>
  <c r="J39" i="7" s="1"/>
  <c r="L30" i="7"/>
  <c r="K30" i="7"/>
  <c r="J30" i="7"/>
  <c r="I30" i="7"/>
  <c r="H30" i="7"/>
  <c r="G30" i="7"/>
  <c r="F30" i="7"/>
  <c r="E30" i="7"/>
  <c r="D30" i="7"/>
  <c r="C30" i="7"/>
  <c r="B30" i="7"/>
  <c r="L29" i="7"/>
  <c r="L41" i="7" s="1"/>
  <c r="K29" i="7"/>
  <c r="K41" i="7" s="1"/>
  <c r="J29" i="7"/>
  <c r="J41" i="7" s="1"/>
  <c r="I29" i="7"/>
  <c r="I41" i="7" s="1"/>
  <c r="H29" i="7"/>
  <c r="H41" i="7" s="1"/>
  <c r="G29" i="7"/>
  <c r="G41" i="7" s="1"/>
  <c r="F29" i="7"/>
  <c r="F41" i="7" s="1"/>
  <c r="E29" i="7"/>
  <c r="N16" i="9" s="1"/>
  <c r="D29" i="7"/>
  <c r="D41" i="7" s="1"/>
  <c r="C29" i="7"/>
  <c r="C41" i="7" s="1"/>
  <c r="B29" i="7"/>
  <c r="B41" i="7" s="1"/>
  <c r="A26" i="7"/>
  <c r="L26" i="7" s="1"/>
  <c r="A4" i="6"/>
  <c r="U16" i="9"/>
  <c r="T16" i="9"/>
  <c r="S16" i="9"/>
  <c r="P16" i="9"/>
  <c r="O16" i="9"/>
  <c r="M16" i="9"/>
  <c r="L16" i="9"/>
  <c r="K16" i="9"/>
  <c r="H16" i="9"/>
  <c r="G16" i="9"/>
  <c r="F16" i="9"/>
  <c r="E16" i="9"/>
  <c r="D16" i="9"/>
  <c r="C16" i="9"/>
  <c r="B16" i="9"/>
  <c r="B9" i="9"/>
  <c r="A9" i="9"/>
  <c r="G50" i="9" s="1"/>
  <c r="B49" i="9" s="1"/>
  <c r="H39" i="9" l="1"/>
  <c r="C38" i="9" s="1"/>
  <c r="H41" i="9"/>
  <c r="C40" i="9" s="1"/>
  <c r="H45" i="9"/>
  <c r="C44" i="9" s="1"/>
  <c r="H49" i="9"/>
  <c r="C48" i="9" s="1"/>
  <c r="G9" i="9"/>
  <c r="O9" i="9"/>
  <c r="H51" i="9" s="1"/>
  <c r="C50" i="9" s="1"/>
  <c r="H40" i="9"/>
  <c r="C39" i="9" s="1"/>
  <c r="H42" i="9"/>
  <c r="C41" i="9" s="1"/>
  <c r="H44" i="9"/>
  <c r="C43" i="9" s="1"/>
  <c r="H46" i="9"/>
  <c r="C45" i="9" s="1"/>
  <c r="H48" i="9"/>
  <c r="C47" i="9" s="1"/>
  <c r="H50" i="9"/>
  <c r="C49" i="9" s="1"/>
  <c r="C39" i="7"/>
  <c r="K39" i="7"/>
  <c r="G40" i="7"/>
  <c r="L9" i="9"/>
  <c r="H9" i="9"/>
  <c r="J15" i="9"/>
  <c r="D39" i="7"/>
  <c r="L39" i="7"/>
  <c r="H40" i="7"/>
  <c r="E41" i="7"/>
  <c r="Q16" i="9"/>
  <c r="E39" i="7"/>
  <c r="I40" i="7"/>
  <c r="K9" i="9"/>
  <c r="H43" i="9"/>
  <c r="C42" i="9" s="1"/>
  <c r="H47" i="9"/>
  <c r="C46" i="9" s="1"/>
  <c r="A15" i="9"/>
  <c r="I9" i="9"/>
  <c r="J9" i="9"/>
  <c r="R16" i="9"/>
  <c r="G39" i="9"/>
  <c r="B38" i="9" s="1"/>
  <c r="G41" i="9"/>
  <c r="B40" i="9" s="1"/>
  <c r="G43" i="9"/>
  <c r="B42" i="9" s="1"/>
  <c r="G45" i="9"/>
  <c r="B44" i="9" s="1"/>
  <c r="G47" i="9"/>
  <c r="B46" i="9" s="1"/>
  <c r="G49" i="9"/>
  <c r="B48" i="9" s="1"/>
  <c r="F39" i="7"/>
  <c r="B40" i="7"/>
  <c r="J40" i="7"/>
  <c r="G39" i="7"/>
  <c r="C40" i="7"/>
  <c r="K40" i="7"/>
  <c r="H39" i="7"/>
  <c r="D40" i="7"/>
  <c r="L40" i="7"/>
  <c r="M9" i="9"/>
  <c r="I39" i="7"/>
  <c r="E40" i="7"/>
  <c r="E9" i="9"/>
  <c r="F9" i="9"/>
  <c r="N9" i="9"/>
  <c r="G40" i="9"/>
  <c r="B39" i="9" s="1"/>
  <c r="G42" i="9"/>
  <c r="B41" i="9" s="1"/>
  <c r="G44" i="9"/>
  <c r="B43" i="9" s="1"/>
  <c r="G46" i="9"/>
  <c r="B45" i="9" s="1"/>
  <c r="G48" i="9"/>
  <c r="B47" i="9" s="1"/>
  <c r="B39" i="7"/>
  <c r="G15" i="9" l="1"/>
  <c r="F15" i="9"/>
  <c r="C15" i="9"/>
  <c r="E15" i="9"/>
  <c r="H15" i="9"/>
  <c r="D15" i="9"/>
  <c r="B15" i="9"/>
  <c r="G51" i="9"/>
  <c r="B50" i="9" s="1"/>
  <c r="P15" i="9"/>
  <c r="O15" i="9"/>
  <c r="T15" i="9"/>
  <c r="L15" i="9"/>
  <c r="R15" i="9"/>
  <c r="M15" i="9"/>
  <c r="S15" i="9"/>
  <c r="K15" i="9"/>
  <c r="Q15" i="9"/>
  <c r="N15" i="9"/>
  <c r="U15" i="9"/>
</calcChain>
</file>

<file path=xl/sharedStrings.xml><?xml version="1.0" encoding="utf-8"?>
<sst xmlns="http://schemas.openxmlformats.org/spreadsheetml/2006/main" count="11294" uniqueCount="3574">
  <si>
    <t>2011</t>
  </si>
  <si>
    <t>2012</t>
  </si>
  <si>
    <t>2013</t>
  </si>
  <si>
    <t>2014</t>
  </si>
  <si>
    <t>2015</t>
  </si>
  <si>
    <t>2016</t>
  </si>
  <si>
    <t>2017</t>
  </si>
  <si>
    <t>2018</t>
  </si>
  <si>
    <t>2019</t>
  </si>
  <si>
    <t>A0Z40</t>
  </si>
  <si>
    <t>Agriculteurs salariés</t>
  </si>
  <si>
    <t>FAP225 - REG</t>
  </si>
  <si>
    <t>A0Z41</t>
  </si>
  <si>
    <t>Éleveurs salariés</t>
  </si>
  <si>
    <t>A0Z42</t>
  </si>
  <si>
    <t>Bûcherons, sylviculteurs salariés et agents forestiers</t>
  </si>
  <si>
    <t>A0Z43</t>
  </si>
  <si>
    <t>Conducteurs d'engins agricoles ou forestiers</t>
  </si>
  <si>
    <t>A1Z40</t>
  </si>
  <si>
    <t>Maraîchers, horticulteurs salariés</t>
  </si>
  <si>
    <t>A1Z41</t>
  </si>
  <si>
    <t>Jardiniers salariés</t>
  </si>
  <si>
    <t>A1Z42</t>
  </si>
  <si>
    <t>Viticulteurs, arboriculteurs salariés</t>
  </si>
  <si>
    <t>A2Z70</t>
  </si>
  <si>
    <t>Techniciens et agents d'encadrement d'exploitations agricoles</t>
  </si>
  <si>
    <t>A2Z90</t>
  </si>
  <si>
    <t>Ingénieurs, cadres techniques de l'agriculture</t>
  </si>
  <si>
    <t>A3Z40</t>
  </si>
  <si>
    <t>Pêcheurs, aquaculteurs salariés</t>
  </si>
  <si>
    <t>n.d.</t>
  </si>
  <si>
    <t>FAP87 - REG</t>
  </si>
  <si>
    <t>A3Z41</t>
  </si>
  <si>
    <t>Marins salariés</t>
  </si>
  <si>
    <t>A3Z90</t>
  </si>
  <si>
    <t>Cadres et maîtres d'équipage de la marine</t>
  </si>
  <si>
    <t>B0Z20</t>
  </si>
  <si>
    <t>Ouvriers non qualifiés des travaux publics, du béton et de l'extraction</t>
  </si>
  <si>
    <t>B0Z21</t>
  </si>
  <si>
    <t>Ouvriers non qualifiés du gros œuvre du bâtiment</t>
  </si>
  <si>
    <t>B1Z40</t>
  </si>
  <si>
    <t>Ouvriers qualifiés des travaux publics, du béton et de l'extraction</t>
  </si>
  <si>
    <t>B2Z40</t>
  </si>
  <si>
    <t>Maçons</t>
  </si>
  <si>
    <t>B2Z41</t>
  </si>
  <si>
    <t>Professionnels du travail de la pierre et des matériaux associés</t>
  </si>
  <si>
    <t>B2Z42</t>
  </si>
  <si>
    <t>Charpentiers (métal)</t>
  </si>
  <si>
    <t>B2Z43</t>
  </si>
  <si>
    <t>Charpentiers (bois)</t>
  </si>
  <si>
    <t>B2Z44</t>
  </si>
  <si>
    <t>Couvreurs</t>
  </si>
  <si>
    <t>B3Z20</t>
  </si>
  <si>
    <t>Ouvriers non qualifiés du second œuvre du bâtiment</t>
  </si>
  <si>
    <t>B4Z41</t>
  </si>
  <si>
    <t>Plombiers, chauffagistes</t>
  </si>
  <si>
    <t>B4Z42</t>
  </si>
  <si>
    <t>Menuisiers et ouvriers de l'agencement et de l'isolation</t>
  </si>
  <si>
    <t>B4Z43</t>
  </si>
  <si>
    <t>Électriciens du bâtiment</t>
  </si>
  <si>
    <t>B4Z44</t>
  </si>
  <si>
    <t>Ouvriers qualifiés de la peinture et de la finition du bâtiment</t>
  </si>
  <si>
    <t>B5Z40</t>
  </si>
  <si>
    <t>Conducteurs d'engins du bâtiment et des travaux publics</t>
  </si>
  <si>
    <t>B6Z70</t>
  </si>
  <si>
    <t>Géomètres</t>
  </si>
  <si>
    <t>B6Z71</t>
  </si>
  <si>
    <t>Techniciens et chargés d'études du bâtiment et des travaux publics</t>
  </si>
  <si>
    <t>B6Z72</t>
  </si>
  <si>
    <t>Dessinateurs en bâtiment et en travaux publics</t>
  </si>
  <si>
    <t>B6Z73</t>
  </si>
  <si>
    <t>Chefs de chantier, conducteurs de travaux (non cadres)</t>
  </si>
  <si>
    <t>B7Z90</t>
  </si>
  <si>
    <t>Architectes</t>
  </si>
  <si>
    <t>B7Z91</t>
  </si>
  <si>
    <t>Ingénieurs du bâtiment et des travaux publics, chefs de chantier et conducteurs de travaux (cadres)</t>
  </si>
  <si>
    <t>C0Z20</t>
  </si>
  <si>
    <t>Ouvriers non qualifiés de l'électricité et de l'électronique</t>
  </si>
  <si>
    <t>C1Z40</t>
  </si>
  <si>
    <t>Ouvriers qualifiés de l'électricité et de l'électronique</t>
  </si>
  <si>
    <t>C2Z70</t>
  </si>
  <si>
    <t>Techniciens en électricité et en électronique</t>
  </si>
  <si>
    <t>C2Z71</t>
  </si>
  <si>
    <t>Dessinateurs en électricité et en électronique</t>
  </si>
  <si>
    <t>C2Z80</t>
  </si>
  <si>
    <t>Agents de maîtrise et assimilés en fabrication de matériel électrique, électronique</t>
  </si>
  <si>
    <t>D0Z20</t>
  </si>
  <si>
    <t>Ouvriers non qualifiés travaillant par enlèvement ou formage de métal</t>
  </si>
  <si>
    <t>D1Z40</t>
  </si>
  <si>
    <t>Régleurs</t>
  </si>
  <si>
    <t>D1Z41</t>
  </si>
  <si>
    <t>Ouvriers qualifiés travaillant par enlèvement de métal</t>
  </si>
  <si>
    <t>D2Z40</t>
  </si>
  <si>
    <t>Chaudronniers, tôliers, traceurs, serruriers, métalliers, forgerons</t>
  </si>
  <si>
    <t>D2Z41</t>
  </si>
  <si>
    <t>Tuyauteurs</t>
  </si>
  <si>
    <t>D2Z42</t>
  </si>
  <si>
    <t>Soudeurs</t>
  </si>
  <si>
    <t>D3Z20</t>
  </si>
  <si>
    <t>Ouvriers non qualifiés métallerie, serrurerie, montage</t>
  </si>
  <si>
    <t>D4Z40</t>
  </si>
  <si>
    <t>Monteurs, ajusteurs et autres ouvriers qualifiés de la mécanique</t>
  </si>
  <si>
    <t>D4Z41</t>
  </si>
  <si>
    <t>Agents qualifiés de traitement thermique et de surface</t>
  </si>
  <si>
    <t>D6Z70</t>
  </si>
  <si>
    <t>Techniciens en mécanique et travail des métaux</t>
  </si>
  <si>
    <t>D6Z71</t>
  </si>
  <si>
    <t>Dessinateurs en mécanique et travail des métaux</t>
  </si>
  <si>
    <t>D6Z80</t>
  </si>
  <si>
    <t>Agents de maîtrise et assimilés en fabrication mécanique</t>
  </si>
  <si>
    <t>E0Z20</t>
  </si>
  <si>
    <t>Ouvriers non qualifiés des industries chimiques et plastiques</t>
  </si>
  <si>
    <t>E0Z21</t>
  </si>
  <si>
    <t>Ouvriers non qualifiés des industries agro-alimentaires</t>
  </si>
  <si>
    <t>E0Z22</t>
  </si>
  <si>
    <t>Ouvriers non qualifiés en métallurgie, verre, céramique et matériaux de construction</t>
  </si>
  <si>
    <t>E0Z23</t>
  </si>
  <si>
    <t>Ouvriers non qualifiés du papier-carton et du bois</t>
  </si>
  <si>
    <t>E0Z24</t>
  </si>
  <si>
    <t>Autres ouvriers non qualifiés de type industriel</t>
  </si>
  <si>
    <t>E1Z40</t>
  </si>
  <si>
    <t>Pilotes d'installation lourde des industries de transformation</t>
  </si>
  <si>
    <t>E1Z41</t>
  </si>
  <si>
    <t>Autres ouvriers qualifiés des industries chimiques et plastiques</t>
  </si>
  <si>
    <t>E1Z42</t>
  </si>
  <si>
    <t>Autres ouvriers qualifiés des industries agro-alimentaires (hors transformation des viandes)</t>
  </si>
  <si>
    <t>E1Z43</t>
  </si>
  <si>
    <t>Autres ouvriers qualifiés en verre, céramique, métallurgie, matériaux de construction et énergie </t>
  </si>
  <si>
    <t>E1Z44</t>
  </si>
  <si>
    <t>Ouvriers qualifiés des industries lourdes du bois et de la fabrication de papier-carton</t>
  </si>
  <si>
    <t>E1Z46</t>
  </si>
  <si>
    <t>Agents qualifiés de laboratoire</t>
  </si>
  <si>
    <t>E1Z47</t>
  </si>
  <si>
    <t>Autres ouvriers qualifiés de type industriel</t>
  </si>
  <si>
    <t>E2Z70</t>
  </si>
  <si>
    <t>Techniciens des industries de process</t>
  </si>
  <si>
    <t>E2Z80</t>
  </si>
  <si>
    <t>Agents de maîtrise et assimilés des industries de process</t>
  </si>
  <si>
    <t>F0Z20</t>
  </si>
  <si>
    <t>Ouvriers non qualifiés du textile et du cuir</t>
  </si>
  <si>
    <t>F1Z40</t>
  </si>
  <si>
    <t>Ouvriers qualifiés du travail industriel du textile et du cuir</t>
  </si>
  <si>
    <t>F1Z41</t>
  </si>
  <si>
    <t>Ouvriers qualifiés du travail artisanal du textile et du cuir</t>
  </si>
  <si>
    <t>F2Z20</t>
  </si>
  <si>
    <t>Ouvriers non qualifiés du travail du bois et de l'ameublement</t>
  </si>
  <si>
    <t>F3Z41</t>
  </si>
  <si>
    <t>Ouvriers qualifiés du travail du bois et de l'ameublement</t>
  </si>
  <si>
    <t>F4Z20</t>
  </si>
  <si>
    <t>Ouvriers non qualifiés de l'imprimerie, de la presse et de l'édition</t>
  </si>
  <si>
    <t>F4Z41</t>
  </si>
  <si>
    <t>Ouvriers qualifiés de l'impression et du façonnage des industries graphiques</t>
  </si>
  <si>
    <t>F5Z70</t>
  </si>
  <si>
    <t>Techniciens et agents de maîtrise des matériaux souples, du bois et des industries graphiques</t>
  </si>
  <si>
    <t>G0A40</t>
  </si>
  <si>
    <t>Ouvriers qualifiés de la maintenance en mécanique</t>
  </si>
  <si>
    <t>G0A41</t>
  </si>
  <si>
    <t>Ouvriers qualifiés de la maintenance en électricité et en électronique</t>
  </si>
  <si>
    <t>G0A42</t>
  </si>
  <si>
    <t>Mainteniciens en biens électrodomestiques</t>
  </si>
  <si>
    <t>G0A43</t>
  </si>
  <si>
    <t>Ouvriers qualifiés polyvalents d'entretien du bâtiment</t>
  </si>
  <si>
    <t>G0B40</t>
  </si>
  <si>
    <t>Carrossiers automobiles</t>
  </si>
  <si>
    <t>G0B41</t>
  </si>
  <si>
    <t>Mécaniciens et électroniciens de véhicules</t>
  </si>
  <si>
    <t>G1Z70</t>
  </si>
  <si>
    <t>Techniciens et agents de maîtrise de la maintenance et de l'environnement</t>
  </si>
  <si>
    <t>G1Z71</t>
  </si>
  <si>
    <t>Techniciens experts</t>
  </si>
  <si>
    <t>G1Z80</t>
  </si>
  <si>
    <t>Agents de maîtrise en entretien</t>
  </si>
  <si>
    <t>H0Z90</t>
  </si>
  <si>
    <t>Ingénieurs et cadres de fabrication et de la production</t>
  </si>
  <si>
    <t>H0Z91</t>
  </si>
  <si>
    <t>Cadres techniques de la maintenance et de l'environnement</t>
  </si>
  <si>
    <t>H0Z92</t>
  </si>
  <si>
    <t>Ingénieurs des méthodes de production, du contrôle qualité</t>
  </si>
  <si>
    <t>J0Z20</t>
  </si>
  <si>
    <t>Ouvriers non qualifiés de l'emballage et manutentionnaires</t>
  </si>
  <si>
    <t>J1Z40</t>
  </si>
  <si>
    <t>Ouvriers qualifiés du magasinage et de la manutention</t>
  </si>
  <si>
    <t>J1Z80</t>
  </si>
  <si>
    <t>Responsables magasinage</t>
  </si>
  <si>
    <t>J3Z40</t>
  </si>
  <si>
    <t>Conducteurs de véhicules légers</t>
  </si>
  <si>
    <t>J3Z41</t>
  </si>
  <si>
    <t>Conducteurs de transport en commun sur route</t>
  </si>
  <si>
    <t>J3Z42</t>
  </si>
  <si>
    <t>Conducteurs et livreurs sur courte distance</t>
  </si>
  <si>
    <t>J3Z43</t>
  </si>
  <si>
    <t>Conducteurs routiers</t>
  </si>
  <si>
    <t>J3Z44</t>
  </si>
  <si>
    <t>Conducteurs sur rails et d'engins de traction</t>
  </si>
  <si>
    <t>J4Z40</t>
  </si>
  <si>
    <t>Agents d'exploitation des transports</t>
  </si>
  <si>
    <t>J4Z60</t>
  </si>
  <si>
    <t>Contrôleurs des transports</t>
  </si>
  <si>
    <t>J4Z80</t>
  </si>
  <si>
    <t>Responsables logistiques (non cadres)</t>
  </si>
  <si>
    <t>J5Z60</t>
  </si>
  <si>
    <t>Agents et hôtesses d'accompagnement</t>
  </si>
  <si>
    <t>J5Z61</t>
  </si>
  <si>
    <t>Agents administratifs des transports</t>
  </si>
  <si>
    <t>J5Z62</t>
  </si>
  <si>
    <t>Employés des transports et du tourisme</t>
  </si>
  <si>
    <t>J5Z80</t>
  </si>
  <si>
    <t>Techniciens des transports et du tourisme</t>
  </si>
  <si>
    <t>J6Z90</t>
  </si>
  <si>
    <t>Cadres des transports</t>
  </si>
  <si>
    <t>J6Z91</t>
  </si>
  <si>
    <t>Personnels navigants de l'aviation</t>
  </si>
  <si>
    <t>J6Z92</t>
  </si>
  <si>
    <t>Ingénieurs et cadres de la logistique, du planning et de l'ordonnancement</t>
  </si>
  <si>
    <t>L0Z60</t>
  </si>
  <si>
    <t>Secrétaires bureautiques et assimilés</t>
  </si>
  <si>
    <t>L1Z60</t>
  </si>
  <si>
    <t>Employés de la comptabilité</t>
  </si>
  <si>
    <t>L2Z60</t>
  </si>
  <si>
    <t>Agents d'accueil et d'information</t>
  </si>
  <si>
    <t>L2Z61</t>
  </si>
  <si>
    <t>Agents administratifs divers</t>
  </si>
  <si>
    <t>L3Z80</t>
  </si>
  <si>
    <t>Secrétaires de direction</t>
  </si>
  <si>
    <t>L4Z80</t>
  </si>
  <si>
    <t>Techniciens des services administratifs</t>
  </si>
  <si>
    <t>L4Z81</t>
  </si>
  <si>
    <t>Techniciens des services comptables et financiers</t>
  </si>
  <si>
    <t>L5Z90</t>
  </si>
  <si>
    <t>Cadres administratifs, comptables et financiers (hors juristes)</t>
  </si>
  <si>
    <t>L5Z91</t>
  </si>
  <si>
    <t>Juristes</t>
  </si>
  <si>
    <t>L5Z92</t>
  </si>
  <si>
    <t>Cadres des ressources humaines et du recrutement</t>
  </si>
  <si>
    <t>M0Z60</t>
  </si>
  <si>
    <t>Employés et opérateurs en informatique</t>
  </si>
  <si>
    <t>M1Z80</t>
  </si>
  <si>
    <t>Techniciens d'étude et de développement en informatique</t>
  </si>
  <si>
    <t>M1Z81</t>
  </si>
  <si>
    <t>Techniciens de production, d'exploitation, d'installation, et de maintenance, support et services aux utilisateurs en informatique</t>
  </si>
  <si>
    <t>M2Z90</t>
  </si>
  <si>
    <t>Ingénieurs et cadres d'étude, recherche et développement en informatique, chefs de projets informatiques</t>
  </si>
  <si>
    <t>M2Z91</t>
  </si>
  <si>
    <t>Ingénieurs et cadres d'administration, maintenance en informatique</t>
  </si>
  <si>
    <t>M2Z92</t>
  </si>
  <si>
    <t>Ingénieurs et cadres des télécommunications</t>
  </si>
  <si>
    <t>N0Z90</t>
  </si>
  <si>
    <t>Ingénieurs et cadres d'étude, recherche et développement (industrie)</t>
  </si>
  <si>
    <t>N0Z91</t>
  </si>
  <si>
    <t>Chercheurs (sauf industrie et enseignement supérieur)</t>
  </si>
  <si>
    <t>Q0Z60</t>
  </si>
  <si>
    <t>Employés de la banque et des assurances</t>
  </si>
  <si>
    <t>Q1Z80</t>
  </si>
  <si>
    <t>Techniciens de la banque</t>
  </si>
  <si>
    <t>Q1Z81</t>
  </si>
  <si>
    <t>Techniciens des assurances</t>
  </si>
  <si>
    <t>Q2Z90</t>
  </si>
  <si>
    <t>Cadres de la banque</t>
  </si>
  <si>
    <t>Q2Z91</t>
  </si>
  <si>
    <t>Cadres des assurances</t>
  </si>
  <si>
    <t>R0Z60</t>
  </si>
  <si>
    <t>Employés de libre service</t>
  </si>
  <si>
    <t>R0Z61</t>
  </si>
  <si>
    <t>Caissiers</t>
  </si>
  <si>
    <t>R1Z60</t>
  </si>
  <si>
    <t>Vendeurs en produits alimentaires</t>
  </si>
  <si>
    <t>R1Z61</t>
  </si>
  <si>
    <t>Vendeurs en ameublement, équipement du foyer, bricolage</t>
  </si>
  <si>
    <t>R1Z62</t>
  </si>
  <si>
    <t>Vendeurs en habillement et accessoires, articles de luxe, de sport, de loisirs et culturels</t>
  </si>
  <si>
    <t>R1Z63</t>
  </si>
  <si>
    <t>Vendeurs en gros de matériel et équipements</t>
  </si>
  <si>
    <t>R1Z67</t>
  </si>
  <si>
    <t>Télévendeurs</t>
  </si>
  <si>
    <t>R2Z80</t>
  </si>
  <si>
    <t>Attachés commerciaux</t>
  </si>
  <si>
    <t>R2Z83</t>
  </si>
  <si>
    <t>Représentants auprès des particuliers</t>
  </si>
  <si>
    <t>R3Z80</t>
  </si>
  <si>
    <t>Maîtrise des magasins</t>
  </si>
  <si>
    <t>R3Z82</t>
  </si>
  <si>
    <t>Professions intermédiaires commerciales</t>
  </si>
  <si>
    <t>R4Z90</t>
  </si>
  <si>
    <t>Cadres commerciaux, acheteurs et cadres de la mercatique</t>
  </si>
  <si>
    <t>R4Z91</t>
  </si>
  <si>
    <t>Ingénieurs et cadres technico-commerciaux</t>
  </si>
  <si>
    <t>R4Z92</t>
  </si>
  <si>
    <t>Cadres des magasins</t>
  </si>
  <si>
    <t>R4Z93</t>
  </si>
  <si>
    <t>Agents immobiliers, syndics</t>
  </si>
  <si>
    <t>S0Z20</t>
  </si>
  <si>
    <t>Apprentis et ouvriers non qualifiés de l'alimentation (hors industries agro-alimentaires)</t>
  </si>
  <si>
    <t>S0Z40</t>
  </si>
  <si>
    <t>Bouchers</t>
  </si>
  <si>
    <t>S0Z41</t>
  </si>
  <si>
    <t>Charcutiers, traiteurs</t>
  </si>
  <si>
    <t>S0Z42</t>
  </si>
  <si>
    <t>Boulangers, pâtissiers</t>
  </si>
  <si>
    <t>S1Z20</t>
  </si>
  <si>
    <t>Aides de cuisine, apprentis de cuisine et employés polyvalents de la restauration</t>
  </si>
  <si>
    <t>S1Z40</t>
  </si>
  <si>
    <t>Cuisiniers</t>
  </si>
  <si>
    <t>S1Z80</t>
  </si>
  <si>
    <t>Chefs cuisiniers</t>
  </si>
  <si>
    <t>S2Z60</t>
  </si>
  <si>
    <t>Employés de l'hôtellerie</t>
  </si>
  <si>
    <t>S2Z61</t>
  </si>
  <si>
    <t>Serveurs de cafés restaurants</t>
  </si>
  <si>
    <t>S2Z80</t>
  </si>
  <si>
    <t>Maîtres d'hôtel</t>
  </si>
  <si>
    <t>S2Z81</t>
  </si>
  <si>
    <t>Maîtrise de l'hôtellerie</t>
  </si>
  <si>
    <t>S3Z90</t>
  </si>
  <si>
    <t>Cadres de l'hôtellerie et de la restauration</t>
  </si>
  <si>
    <t>T0Z60</t>
  </si>
  <si>
    <t>Coiffeurs, esthéticiens</t>
  </si>
  <si>
    <t>T1Z60</t>
  </si>
  <si>
    <t>Employés de maison et personnels de ménage</t>
  </si>
  <si>
    <t>T2A60</t>
  </si>
  <si>
    <t>Aides à domicile et aides ménagères</t>
  </si>
  <si>
    <t>T2B60</t>
  </si>
  <si>
    <t>Assistantes maternelles</t>
  </si>
  <si>
    <t>T3Z60</t>
  </si>
  <si>
    <t>Concierges</t>
  </si>
  <si>
    <t>T3Z61</t>
  </si>
  <si>
    <t>Agents de sécurité et de surveillance</t>
  </si>
  <si>
    <t>T4Z60</t>
  </si>
  <si>
    <t>Agents d'entretien de locaux</t>
  </si>
  <si>
    <t>T4Z61</t>
  </si>
  <si>
    <t>Agents de services hospitaliers</t>
  </si>
  <si>
    <t>T4Z62</t>
  </si>
  <si>
    <t>Ouvriers de l'assainissement et du traitement des déchets</t>
  </si>
  <si>
    <t>T6Z61</t>
  </si>
  <si>
    <t>Employés des services divers</t>
  </si>
  <si>
    <t>U0Z80</t>
  </si>
  <si>
    <t>Assistants de communication</t>
  </si>
  <si>
    <t>U0Z81</t>
  </si>
  <si>
    <t>Interprètes</t>
  </si>
  <si>
    <t>U0Z90</t>
  </si>
  <si>
    <t>Cadres de la communication</t>
  </si>
  <si>
    <t>U0Z91</t>
  </si>
  <si>
    <t>Cadres et techniciens de la documentation</t>
  </si>
  <si>
    <t>U0Z92</t>
  </si>
  <si>
    <t>Journalistes et cadres de l'édition</t>
  </si>
  <si>
    <t>U1Z80</t>
  </si>
  <si>
    <t>Professionnels des spectacles</t>
  </si>
  <si>
    <t>U1Z81</t>
  </si>
  <si>
    <t>Photographes</t>
  </si>
  <si>
    <t>U1Z82</t>
  </si>
  <si>
    <t>Graphistes, dessinateurs, stylistes, décorateurs et créateurs de supports de communication visuelle</t>
  </si>
  <si>
    <t>U1Z91</t>
  </si>
  <si>
    <t>Artistes (musique, danse, spectacles)</t>
  </si>
  <si>
    <t>U1Z92</t>
  </si>
  <si>
    <t>Écrivains</t>
  </si>
  <si>
    <t>U1Z93</t>
  </si>
  <si>
    <t>Artistes plasticiens</t>
  </si>
  <si>
    <t>V0Z60</t>
  </si>
  <si>
    <t>Aides-soignants</t>
  </si>
  <si>
    <t>V1Z80</t>
  </si>
  <si>
    <t>Infirmiers</t>
  </si>
  <si>
    <t>V1Z81</t>
  </si>
  <si>
    <t>Sages-femmes</t>
  </si>
  <si>
    <t>V3Z70</t>
  </si>
  <si>
    <t>Techniciens médicaux et préparateurs</t>
  </si>
  <si>
    <t>V3Z71</t>
  </si>
  <si>
    <t>Spécialistes de l'appareillage médical</t>
  </si>
  <si>
    <t>V3Z80</t>
  </si>
  <si>
    <t>Autres professionnels para-médicaux</t>
  </si>
  <si>
    <t>V3Z90</t>
  </si>
  <si>
    <t>Psychologues, psychothérapeutes</t>
  </si>
  <si>
    <t>V4Z80</t>
  </si>
  <si>
    <t>Professionnels de l'orientation</t>
  </si>
  <si>
    <t>V4Z83</t>
  </si>
  <si>
    <t>Educateurs spécialisés</t>
  </si>
  <si>
    <t>V4Z85</t>
  </si>
  <si>
    <t>Professionnels de l'action sociale</t>
  </si>
  <si>
    <t>V5Z81</t>
  </si>
  <si>
    <t>Professionnels de l'animation socioculturelle</t>
  </si>
  <si>
    <t>V5Z82</t>
  </si>
  <si>
    <t>Sportifs et animateurs sportifs</t>
  </si>
  <si>
    <t>V5Z84</t>
  </si>
  <si>
    <t>Surveillants d'établissements scolaires</t>
  </si>
  <si>
    <t>W1Z80</t>
  </si>
  <si>
    <t>Formateurs</t>
  </si>
  <si>
    <t>INDICATEUR</t>
  </si>
  <si>
    <t>CODDEP</t>
  </si>
  <si>
    <t>01</t>
  </si>
  <si>
    <t>03</t>
  </si>
  <si>
    <t>07</t>
  </si>
  <si>
    <t>15</t>
  </si>
  <si>
    <t>26</t>
  </si>
  <si>
    <t>38</t>
  </si>
  <si>
    <t>42</t>
  </si>
  <si>
    <t>43</t>
  </si>
  <si>
    <t>63</t>
  </si>
  <si>
    <t>69</t>
  </si>
  <si>
    <t>73</t>
  </si>
  <si>
    <t>74</t>
  </si>
  <si>
    <t>84</t>
  </si>
  <si>
    <t>Agriculture</t>
  </si>
  <si>
    <t>Bâtiment</t>
  </si>
  <si>
    <t>Industrie</t>
  </si>
  <si>
    <t>Services</t>
  </si>
  <si>
    <t>Ensemble</t>
  </si>
  <si>
    <t>FAP</t>
  </si>
  <si>
    <t>Libellé FAP</t>
  </si>
  <si>
    <t>Emploi Moyen</t>
  </si>
  <si>
    <t>Indice de tension</t>
  </si>
  <si>
    <t>Tension</t>
  </si>
  <si>
    <t>Intensité d'Embauche</t>
  </si>
  <si>
    <t>Lien Emploi Formation</t>
  </si>
  <si>
    <t>Disponibilité de la Main d'Œuvre</t>
  </si>
  <si>
    <t>Durabilité des Emplois</t>
  </si>
  <si>
    <t>Conditions de travail</t>
  </si>
  <si>
    <t>Adéquation Géographique</t>
  </si>
  <si>
    <t>Niveau de Calcul Disponible</t>
  </si>
  <si>
    <t>Evolution de l'indice synthétique de tension depuis 2011</t>
  </si>
  <si>
    <t>France</t>
  </si>
  <si>
    <t>Auvergne-Rhône-Alpes</t>
  </si>
  <si>
    <t>France Métropolitaine</t>
  </si>
  <si>
    <t>Evolution de l'ensemble des indices depuis 2011 en Auvergne-Rhône-Alpes</t>
  </si>
  <si>
    <t>Evolution de l'indice synthétique de tension par département depuis 2011</t>
  </si>
  <si>
    <t>ARA</t>
  </si>
  <si>
    <t>Synthèse par grandes familles professionnelles</t>
  </si>
  <si>
    <t>Synthèse sur les tensions sur le marché du travail en Auvergne-Rhône-Alpes</t>
  </si>
  <si>
    <t>Indice de tension par département</t>
  </si>
  <si>
    <t>Niveau Calcul</t>
  </si>
  <si>
    <t>Tension sur le marché du travail - Fiche Synthétique par métier en FAP225</t>
  </si>
  <si>
    <t>NOM</t>
  </si>
  <si>
    <t>Ain</t>
  </si>
  <si>
    <t>Allier</t>
  </si>
  <si>
    <t>Ardèche</t>
  </si>
  <si>
    <t>Cantal</t>
  </si>
  <si>
    <t>Drôme</t>
  </si>
  <si>
    <t>Isère</t>
  </si>
  <si>
    <t>Loire</t>
  </si>
  <si>
    <t>Haute-Loire</t>
  </si>
  <si>
    <t>Puy-de-Dôme</t>
  </si>
  <si>
    <t>Rhône</t>
  </si>
  <si>
    <t>Savoie</t>
  </si>
  <si>
    <t>Haute-Savoie</t>
  </si>
  <si>
    <t>NOM_FAP</t>
  </si>
  <si>
    <t>A0Z40_Agriculteurs salariés</t>
  </si>
  <si>
    <t>A0Z41_Éleveurs salariés</t>
  </si>
  <si>
    <t>A0Z42_Bûcherons, sylviculteurs salariés et agents forestiers</t>
  </si>
  <si>
    <t>A0Z43_Conducteurs d'engins agricoles ou forestiers</t>
  </si>
  <si>
    <t>A1Z40_Maraîchers, horticulteurs salariés</t>
  </si>
  <si>
    <t>A1Z41_Jardiniers salariés</t>
  </si>
  <si>
    <t>A1Z42_Viticulteurs, arboriculteurs salariés</t>
  </si>
  <si>
    <t>A2Z70_Techniciens et agents d'encadrement d'exploitations agricoles</t>
  </si>
  <si>
    <t>A2Z90_Ingénieurs, cadres techniques de l'agriculture</t>
  </si>
  <si>
    <t>A3Z40_Pêcheurs, aquaculteurs salariés</t>
  </si>
  <si>
    <t>A3Z41_Marins salariés</t>
  </si>
  <si>
    <t>A3Z90_Cadres et maîtres d'équipage de la marine</t>
  </si>
  <si>
    <t>B0Z20_Ouvriers non qualifiés des travaux publics, du béton et de l'extraction</t>
  </si>
  <si>
    <t>B0Z21_Ouvriers non qualifiés du gros œuvre du bâtiment</t>
  </si>
  <si>
    <t>B1Z40_Ouvriers qualifiés des travaux publics, du béton et de l'extraction</t>
  </si>
  <si>
    <t>B2Z40_Maçons</t>
  </si>
  <si>
    <t>B2Z41_Professionnels du travail de la pierre et des matériaux associés</t>
  </si>
  <si>
    <t>B2Z42_Charpentiers (métal)</t>
  </si>
  <si>
    <t>B2Z43_Charpentiers (bois)</t>
  </si>
  <si>
    <t>B2Z44_Couvreurs</t>
  </si>
  <si>
    <t>B3Z20_Ouvriers non qualifiés du second œuvre du bâtiment</t>
  </si>
  <si>
    <t>B4Z41_Plombiers, chauffagistes</t>
  </si>
  <si>
    <t>B4Z42_Menuisiers et ouvriers de l'agencement et de l'isolation</t>
  </si>
  <si>
    <t>B4Z43_Électriciens du bâtiment</t>
  </si>
  <si>
    <t>B4Z44_Ouvriers qualifiés de la peinture et de la finition du bâtiment</t>
  </si>
  <si>
    <t>B5Z40_Conducteurs d'engins du bâtiment et des travaux publics</t>
  </si>
  <si>
    <t>B6Z70_Géomètres</t>
  </si>
  <si>
    <t>B6Z71_Techniciens et chargés d'études du bâtiment et des travaux publics</t>
  </si>
  <si>
    <t>B6Z72_Dessinateurs en bâtiment et en travaux publics</t>
  </si>
  <si>
    <t>B6Z73_Chefs de chantier, conducteurs de travaux (non cadres)</t>
  </si>
  <si>
    <t>B7Z90_Architectes</t>
  </si>
  <si>
    <t>B7Z91_Ingénieurs du bâtiment et des travaux publics, chefs de chantier et conducteurs de travaux (cadres)</t>
  </si>
  <si>
    <t>C0Z20_Ouvriers non qualifiés de l'électricité et de l'électronique</t>
  </si>
  <si>
    <t>C1Z40_Ouvriers qualifiés de l'électricité et de l'électronique</t>
  </si>
  <si>
    <t>C2Z70_Techniciens en électricité et en électronique</t>
  </si>
  <si>
    <t>C2Z71_Dessinateurs en électricité et en électronique</t>
  </si>
  <si>
    <t>C2Z80_Agents de maîtrise et assimilés en fabrication de matériel électrique, électronique</t>
  </si>
  <si>
    <t>D0Z20_Ouvriers non qualifiés travaillant par enlèvement ou formage de métal</t>
  </si>
  <si>
    <t>D1Z40_Régleurs</t>
  </si>
  <si>
    <t>D1Z41_Ouvriers qualifiés travaillant par enlèvement de métal</t>
  </si>
  <si>
    <t>D2Z40_Chaudronniers, tôliers, traceurs, serruriers, métalliers, forgerons</t>
  </si>
  <si>
    <t>D2Z41_Tuyauteurs</t>
  </si>
  <si>
    <t>D2Z42_Soudeurs</t>
  </si>
  <si>
    <t>D3Z20_Ouvriers non qualifiés métallerie, serrurerie, montage</t>
  </si>
  <si>
    <t>D4Z40_Monteurs, ajusteurs et autres ouvriers qualifiés de la mécanique</t>
  </si>
  <si>
    <t>D4Z41_Agents qualifiés de traitement thermique et de surface</t>
  </si>
  <si>
    <t>D6Z70_Techniciens en mécanique et travail des métaux</t>
  </si>
  <si>
    <t>D6Z71_Dessinateurs en mécanique et travail des métaux</t>
  </si>
  <si>
    <t>D6Z80_Agents de maîtrise et assimilés en fabrication mécanique</t>
  </si>
  <si>
    <t>E0Z20_Ouvriers non qualifiés des industries chimiques et plastiques</t>
  </si>
  <si>
    <t>E0Z21_Ouvriers non qualifiés des industries agro-alimentaires</t>
  </si>
  <si>
    <t>E0Z22_Ouvriers non qualifiés en métallurgie, verre, céramique et matériaux de construction</t>
  </si>
  <si>
    <t>E0Z23_Ouvriers non qualifiés du papier-carton et du bois</t>
  </si>
  <si>
    <t>E0Z24_Autres ouvriers non qualifiés de type industriel</t>
  </si>
  <si>
    <t>E1Z40_Pilotes d'installation lourde des industries de transformation</t>
  </si>
  <si>
    <t>E1Z41_Autres ouvriers qualifiés des industries chimiques et plastiques</t>
  </si>
  <si>
    <t>E1Z42_Autres ouvriers qualifiés des industries agro-alimentaires (hors transformation des viandes)</t>
  </si>
  <si>
    <t>E1Z43_Autres ouvriers qualifiés en verre, céramique, métallurgie, matériaux de construction et énergie </t>
  </si>
  <si>
    <t>E1Z44_Ouvriers qualifiés des industries lourdes du bois et de la fabrication de papier-carton</t>
  </si>
  <si>
    <t>E1Z46_Agents qualifiés de laboratoire</t>
  </si>
  <si>
    <t>E1Z47_Autres ouvriers qualifiés de type industriel</t>
  </si>
  <si>
    <t>E2Z70_Techniciens des industries de process</t>
  </si>
  <si>
    <t>E2Z80_Agents de maîtrise et assimilés des industries de process</t>
  </si>
  <si>
    <t>F0Z20_Ouvriers non qualifiés du textile et du cuir</t>
  </si>
  <si>
    <t>F1Z40_Ouvriers qualifiés du travail industriel du textile et du cuir</t>
  </si>
  <si>
    <t>F1Z41_Ouvriers qualifiés du travail artisanal du textile et du cuir</t>
  </si>
  <si>
    <t>F2Z20_Ouvriers non qualifiés du travail du bois et de l'ameublement</t>
  </si>
  <si>
    <t>F3Z41_Ouvriers qualifiés du travail du bois et de l'ameublement</t>
  </si>
  <si>
    <t>F4Z20_Ouvriers non qualifiés de l'imprimerie, de la presse et de l'édition</t>
  </si>
  <si>
    <t>F4Z41_Ouvriers qualifiés de l'impression et du façonnage des industries graphiques</t>
  </si>
  <si>
    <t>F5Z70_Techniciens et agents de maîtrise des matériaux souples, du bois et des industries graphiques</t>
  </si>
  <si>
    <t>G0A40_Ouvriers qualifiés de la maintenance en mécanique</t>
  </si>
  <si>
    <t>G0A41_Ouvriers qualifiés de la maintenance en électricité et en électronique</t>
  </si>
  <si>
    <t>G0A42_Mainteniciens en biens électrodomestiques</t>
  </si>
  <si>
    <t>G0A43_Ouvriers qualifiés polyvalents d'entretien du bâtiment</t>
  </si>
  <si>
    <t>G0B40_Carrossiers automobiles</t>
  </si>
  <si>
    <t>G0B41_Mécaniciens et électroniciens de véhicules</t>
  </si>
  <si>
    <t>G1Z70_Techniciens et agents de maîtrise de la maintenance et de l'environnement</t>
  </si>
  <si>
    <t>G1Z71_Techniciens experts</t>
  </si>
  <si>
    <t>G1Z80_Agents de maîtrise en entretien</t>
  </si>
  <si>
    <t>H0Z90_Ingénieurs et cadres de fabrication et de la production</t>
  </si>
  <si>
    <t>H0Z91_Cadres techniques de la maintenance et de l'environnement</t>
  </si>
  <si>
    <t>H0Z92_Ingénieurs des méthodes de production, du contrôle qualité</t>
  </si>
  <si>
    <t>J0Z20_Ouvriers non qualifiés de l'emballage et manutentionnaires</t>
  </si>
  <si>
    <t>J1Z40_Ouvriers qualifiés du magasinage et de la manutention</t>
  </si>
  <si>
    <t>J1Z80_Responsables magasinage</t>
  </si>
  <si>
    <t>J3Z40_Conducteurs de véhicules légers</t>
  </si>
  <si>
    <t>J3Z41_Conducteurs de transport en commun sur route</t>
  </si>
  <si>
    <t>J3Z42_Conducteurs et livreurs sur courte distance</t>
  </si>
  <si>
    <t>J3Z43_Conducteurs routiers</t>
  </si>
  <si>
    <t>J3Z44_Conducteurs sur rails et d'engins de traction</t>
  </si>
  <si>
    <t>J4Z40_Agents d'exploitation des transports</t>
  </si>
  <si>
    <t>J4Z60_Contrôleurs des transports</t>
  </si>
  <si>
    <t>J4Z80_Responsables logistiques (non cadres)</t>
  </si>
  <si>
    <t>J5Z60_Agents et hôtesses d'accompagnement</t>
  </si>
  <si>
    <t>J5Z61_Agents administratifs des transports</t>
  </si>
  <si>
    <t>J5Z62_Employés des transports et du tourisme</t>
  </si>
  <si>
    <t>J5Z80_Techniciens des transports et du tourisme</t>
  </si>
  <si>
    <t>J6Z90_Cadres des transports</t>
  </si>
  <si>
    <t>J6Z91_Personnels navigants de l'aviation</t>
  </si>
  <si>
    <t>J6Z92_Ingénieurs et cadres de la logistique, du planning et de l'ordonnancement</t>
  </si>
  <si>
    <t>L0Z60_Secrétaires bureautiques et assimilés</t>
  </si>
  <si>
    <t>L1Z60_Employés de la comptabilité</t>
  </si>
  <si>
    <t>L2Z60_Agents d'accueil et d'information</t>
  </si>
  <si>
    <t>L2Z61_Agents administratifs divers</t>
  </si>
  <si>
    <t>L3Z80_Secrétaires de direction</t>
  </si>
  <si>
    <t>L4Z80_Techniciens des services administratifs</t>
  </si>
  <si>
    <t>L4Z81_Techniciens des services comptables et financiers</t>
  </si>
  <si>
    <t>L5Z90_Cadres administratifs, comptables et financiers (hors juristes)</t>
  </si>
  <si>
    <t>L5Z91_Juristes</t>
  </si>
  <si>
    <t>L5Z92_Cadres des ressources humaines et du recrutement</t>
  </si>
  <si>
    <t>M0Z60_Employés et opérateurs en informatique</t>
  </si>
  <si>
    <t>M1Z80_Techniciens d'étude et de développement en informatique</t>
  </si>
  <si>
    <t>M1Z81_Techniciens de production, d'exploitation, d'installation, et de maintenance, support et services aux utilisateurs en informatique</t>
  </si>
  <si>
    <t>M2Z90_Ingénieurs et cadres d'étude, recherche et développement en informatique, chefs de projets informatiques</t>
  </si>
  <si>
    <t>M2Z91_Ingénieurs et cadres d'administration, maintenance en informatique</t>
  </si>
  <si>
    <t>M2Z92_Ingénieurs et cadres des télécommunications</t>
  </si>
  <si>
    <t>N0Z90_Ingénieurs et cadres d'étude, recherche et développement (industrie)</t>
  </si>
  <si>
    <t>N0Z91_Chercheurs (sauf industrie et enseignement supérieur)</t>
  </si>
  <si>
    <t>Q0Z60_Employés de la banque et des assurances</t>
  </si>
  <si>
    <t>Q1Z80_Techniciens de la banque</t>
  </si>
  <si>
    <t>Q1Z81_Techniciens des assurances</t>
  </si>
  <si>
    <t>Q2Z90_Cadres de la banque</t>
  </si>
  <si>
    <t>Q2Z91_Cadres des assurances</t>
  </si>
  <si>
    <t>R0Z60_Employés de libre service</t>
  </si>
  <si>
    <t>R0Z61_Caissiers</t>
  </si>
  <si>
    <t>R1Z60_Vendeurs en produits alimentaires</t>
  </si>
  <si>
    <t>R1Z61_Vendeurs en ameublement, équipement du foyer, bricolage</t>
  </si>
  <si>
    <t>R1Z62_Vendeurs en habillement et accessoires, articles de luxe, de sport, de loisirs et culturels</t>
  </si>
  <si>
    <t>R1Z63_Vendeurs en gros de matériel et équipements</t>
  </si>
  <si>
    <t>R1Z67_Télévendeurs</t>
  </si>
  <si>
    <t>R2Z80_Attachés commerciaux</t>
  </si>
  <si>
    <t>R2Z83_Représentants auprès des particuliers</t>
  </si>
  <si>
    <t>R3Z80_Maîtrise des magasins</t>
  </si>
  <si>
    <t>R3Z82_Professions intermédiaires commerciales</t>
  </si>
  <si>
    <t>R4Z90_Cadres commerciaux, acheteurs et cadres de la mercatique</t>
  </si>
  <si>
    <t>R4Z91_Ingénieurs et cadres technico-commerciaux</t>
  </si>
  <si>
    <t>R4Z92_Cadres des magasins</t>
  </si>
  <si>
    <t>R4Z93_Agents immobiliers, syndics</t>
  </si>
  <si>
    <t>S0Z20_Apprentis et ouvriers non qualifiés de l'alimentation (hors industries agro-alimentaires)</t>
  </si>
  <si>
    <t>S0Z40_Bouchers</t>
  </si>
  <si>
    <t>S0Z41_Charcutiers, traiteurs</t>
  </si>
  <si>
    <t>S0Z42_Boulangers, pâtissiers</t>
  </si>
  <si>
    <t>S1Z20_Aides de cuisine, apprentis de cuisine et employés polyvalents de la restauration</t>
  </si>
  <si>
    <t>S1Z40_Cuisiniers</t>
  </si>
  <si>
    <t>S1Z80_Chefs cuisiniers</t>
  </si>
  <si>
    <t>S2Z60_Employés de l'hôtellerie</t>
  </si>
  <si>
    <t>S2Z61_Serveurs de cafés restaurants</t>
  </si>
  <si>
    <t>S2Z80_Maîtres d'hôtel</t>
  </si>
  <si>
    <t>S2Z81_Maîtrise de l'hôtellerie</t>
  </si>
  <si>
    <t>S3Z90_Cadres de l'hôtellerie et de la restauration</t>
  </si>
  <si>
    <t>T0Z60_Coiffeurs, esthéticiens</t>
  </si>
  <si>
    <t>T1Z60_Employés de maison et personnels de ménage</t>
  </si>
  <si>
    <t>T2A60_Aides à domicile et aides ménagères</t>
  </si>
  <si>
    <t>T2B60_Assistantes maternelles</t>
  </si>
  <si>
    <t>T3Z60_Concierges</t>
  </si>
  <si>
    <t>T3Z61_Agents de sécurité et de surveillance</t>
  </si>
  <si>
    <t>T4Z60_Agents d'entretien de locaux</t>
  </si>
  <si>
    <t>T4Z61_Agents de services hospitaliers</t>
  </si>
  <si>
    <t>T4Z62_Ouvriers de l'assainissement et du traitement des déchets</t>
  </si>
  <si>
    <t>T6Z61_Employés des services divers</t>
  </si>
  <si>
    <t>U0Z80_Assistants de communication</t>
  </si>
  <si>
    <t>U0Z81_Interprètes</t>
  </si>
  <si>
    <t>U0Z90_Cadres de la communication</t>
  </si>
  <si>
    <t>U0Z91_Cadres et techniciens de la documentation</t>
  </si>
  <si>
    <t>U0Z92_Journalistes et cadres de l'édition</t>
  </si>
  <si>
    <t>U1Z80_Professionnels des spectacles</t>
  </si>
  <si>
    <t>U1Z81_Photographes</t>
  </si>
  <si>
    <t>U1Z82_Graphistes, dessinateurs, stylistes, décorateurs et créateurs de supports de communication visuelle</t>
  </si>
  <si>
    <t>U1Z91_Artistes (musique, danse, spectacles)</t>
  </si>
  <si>
    <t>U1Z92_Écrivains</t>
  </si>
  <si>
    <t>U1Z93_Artistes plasticiens</t>
  </si>
  <si>
    <t>V0Z60_Aides-soignants</t>
  </si>
  <si>
    <t>V1Z80_Infirmiers</t>
  </si>
  <si>
    <t>V1Z81_Sages-femmes</t>
  </si>
  <si>
    <t>V3Z70_Techniciens médicaux et préparateurs</t>
  </si>
  <si>
    <t>V3Z71_Spécialistes de l'appareillage médical</t>
  </si>
  <si>
    <t>V3Z80_Autres professionnels para-médicaux</t>
  </si>
  <si>
    <t>V3Z90_Psychologues, psychothérapeutes</t>
  </si>
  <si>
    <t>V4Z80_Professionnels de l'orientation</t>
  </si>
  <si>
    <t>V4Z83_Educateurs spécialisés</t>
  </si>
  <si>
    <t>V4Z85_Professionnels de l'action sociale</t>
  </si>
  <si>
    <t>V5Z81_Professionnels de l'animation socioculturelle</t>
  </si>
  <si>
    <t>V5Z82_Sportifs et animateurs sportifs</t>
  </si>
  <si>
    <t>V5Z84_Surveillants d'établissements scolaires</t>
  </si>
  <si>
    <t>W1Z80_Formateurs</t>
  </si>
  <si>
    <t>Départements représentés :</t>
  </si>
  <si>
    <t>Choix 1 :</t>
  </si>
  <si>
    <t>Choix 2 :</t>
  </si>
  <si>
    <t>Dep</t>
  </si>
  <si>
    <t>Classement Tension</t>
  </si>
  <si>
    <t>Source : Pôle emploi – Dares, métiers en tension</t>
  </si>
  <si>
    <t>Familles professionnelles</t>
  </si>
  <si>
    <t>PCS</t>
  </si>
  <si>
    <t>Professions et catégories socioprofessionnelles</t>
  </si>
  <si>
    <t>ROME</t>
  </si>
  <si>
    <t>Qualification</t>
  </si>
  <si>
    <t>Répertoire Opérationnel des Métiers et des Emplois</t>
  </si>
  <si>
    <t xml:space="preserve"> FAP-2009</t>
  </si>
  <si>
    <t xml:space="preserve"> PCS 2003</t>
  </si>
  <si>
    <t>ROME version 3</t>
  </si>
  <si>
    <t>NA</t>
  </si>
  <si>
    <t>A</t>
  </si>
  <si>
    <t>Agriculture, marine, pêche</t>
  </si>
  <si>
    <t>A0Z</t>
  </si>
  <si>
    <t>Agriculteurs, éleveurs, sylviculteurs, bûcherons</t>
  </si>
  <si>
    <t>A0Z00</t>
  </si>
  <si>
    <t>Agriculteurs indépendants</t>
  </si>
  <si>
    <t>111a</t>
  </si>
  <si>
    <t>Agriculteurs sur petite exploitation de céréales-grandes cultures</t>
  </si>
  <si>
    <t>111f</t>
  </si>
  <si>
    <t>121a</t>
  </si>
  <si>
    <t>Agriculteurs sur moyenne exploitation de céréales-grandes cultures</t>
  </si>
  <si>
    <t>121f</t>
  </si>
  <si>
    <t>122a</t>
  </si>
  <si>
    <t>Entrepreneurs de travaux agricoles à façon, de 0 à 9 salariés</t>
  </si>
  <si>
    <t>131a</t>
  </si>
  <si>
    <t>Agriculteurs sur grande exploitation de céréales-grandes cultures</t>
  </si>
  <si>
    <t>131f</t>
  </si>
  <si>
    <t>A0Z01</t>
  </si>
  <si>
    <t>Éleveurs indépendants</t>
  </si>
  <si>
    <t>111d</t>
  </si>
  <si>
    <t>Éleveurs d'herbivores, sur petite exploitation</t>
  </si>
  <si>
    <t>111e</t>
  </si>
  <si>
    <t>Éleveurs de granivores et éleveurs mixtes, sur petite exploitation</t>
  </si>
  <si>
    <t>121d</t>
  </si>
  <si>
    <t>Éleveurs d'herbivores sur moyenne exploitation</t>
  </si>
  <si>
    <t>121e</t>
  </si>
  <si>
    <t>Éleveurs de granivores et éleveurs mixtes, sur moyenne exploitation</t>
  </si>
  <si>
    <t>131d</t>
  </si>
  <si>
    <t>Éleveurs d'herbivores, sur grande exploitation</t>
  </si>
  <si>
    <t>131e</t>
  </si>
  <si>
    <t>Éleveurs de granivores et éleveurs mixtes, sur grande exploitation</t>
  </si>
  <si>
    <t>A0Z02</t>
  </si>
  <si>
    <t>Bûcherons, sylviculteurs indépendants</t>
  </si>
  <si>
    <t>122b</t>
  </si>
  <si>
    <t>Exploitants forestiers indépendants, de 0 à 9 salariés</t>
  </si>
  <si>
    <t>691e</t>
  </si>
  <si>
    <t>Ouvriers agricoles sans spécialisation particulière</t>
  </si>
  <si>
    <t>A1416</t>
  </si>
  <si>
    <t>Q_0123456</t>
  </si>
  <si>
    <t>Polyculture, élevage</t>
  </si>
  <si>
    <t>691b</t>
  </si>
  <si>
    <t>Ouvriers de l'élevage</t>
  </si>
  <si>
    <t>A1403</t>
  </si>
  <si>
    <t>Aide d'élevage agricole et aquacole</t>
  </si>
  <si>
    <t>A1407</t>
  </si>
  <si>
    <t>Élevage bovin ou équin</t>
  </si>
  <si>
    <t>A1408</t>
  </si>
  <si>
    <t>Élevage d'animaux sauvages ou de compagnie</t>
  </si>
  <si>
    <t>A1409</t>
  </si>
  <si>
    <t>Élevage de lapins et volailles</t>
  </si>
  <si>
    <t>A1410</t>
  </si>
  <si>
    <t>Élevage ovin ou caprin</t>
  </si>
  <si>
    <t>A1411</t>
  </si>
  <si>
    <t>Élevage porcin</t>
  </si>
  <si>
    <t>533b</t>
  </si>
  <si>
    <t>A1201</t>
  </si>
  <si>
    <t>691f</t>
  </si>
  <si>
    <t>Ouvriers de l'exploitation forestière ou de la sylviculture</t>
  </si>
  <si>
    <t>A1204</t>
  </si>
  <si>
    <t>Q_123456</t>
  </si>
  <si>
    <t>A1205</t>
  </si>
  <si>
    <t>Sylviculture</t>
  </si>
  <si>
    <t>Conducteurs d'engins agricoles ou forestiers*</t>
  </si>
  <si>
    <t>691a</t>
  </si>
  <si>
    <t>Conducteurs d'engin agricole ou forestier</t>
  </si>
  <si>
    <t>A1101</t>
  </si>
  <si>
    <t>Conduite d'engins d'exploitation agricole et forestière</t>
  </si>
  <si>
    <t xml:space="preserve">  * (FAP A0Z43) Les "conducteurs d'engins agricoles ou forestiers" sont classés dans le domaine professionnel "Agriculture, marine, pêche" car ils travaillent dans leur grande majorité au sein</t>
  </si>
  <si>
    <t xml:space="preserve">  des exploitations agricoles. D'une manière générale, les conducteurs d'engins sont classés dans leur domaine respectif.</t>
  </si>
  <si>
    <t>A1Z</t>
  </si>
  <si>
    <t>Maraîchers, jardiniers, viticulteurs</t>
  </si>
  <si>
    <t>A1Z00</t>
  </si>
  <si>
    <t>Maraîchers, horticulteurs indépendants</t>
  </si>
  <si>
    <t>111b</t>
  </si>
  <si>
    <t>Maraîchers, horticulteurs sur petite exploitation</t>
  </si>
  <si>
    <t>121b</t>
  </si>
  <si>
    <t>Maraîchers, horticulteurs sur moyenne exploitation</t>
  </si>
  <si>
    <t>131b</t>
  </si>
  <si>
    <t>Maraîchers, horticulteurs, sur grande exploitation</t>
  </si>
  <si>
    <t>A1Z01</t>
  </si>
  <si>
    <t>Viticulteurs, arboriculteurs indépendants</t>
  </si>
  <si>
    <t>111c</t>
  </si>
  <si>
    <t>Viticulteurs, arboriculteurs fruitiers, sur petite exploitation</t>
  </si>
  <si>
    <t>121c</t>
  </si>
  <si>
    <t>Viticulteurs, arboriculteurs fruitiers, sur moyenne exploitation</t>
  </si>
  <si>
    <t>131c</t>
  </si>
  <si>
    <t>Viticulteurs, arboriculteurs fruitiers, sur grande exploitation</t>
  </si>
  <si>
    <t>691c</t>
  </si>
  <si>
    <t>Ouvriers du maraîchage ou de l'horticulture</t>
  </si>
  <si>
    <t>A1402</t>
  </si>
  <si>
    <t>Aide agricole de production légumière ou végétale</t>
  </si>
  <si>
    <t>A1414</t>
  </si>
  <si>
    <t>Horticulture et maraîchage</t>
  </si>
  <si>
    <t>631a</t>
  </si>
  <si>
    <t>Jardiniers</t>
  </si>
  <si>
    <t>A1202</t>
  </si>
  <si>
    <t>A1203</t>
  </si>
  <si>
    <t>Entretien des espaces verts</t>
  </si>
  <si>
    <t>F1101</t>
  </si>
  <si>
    <t>Architecture du BTP*</t>
  </si>
  <si>
    <t xml:space="preserve">  * (ROME F1101) Les "architectes du BTP" dont la qualification est inférieure au niveau technicien sont classés dans la FAP A1Z41 car on présume que ce sont des paysagistes.</t>
  </si>
  <si>
    <t>691d</t>
  </si>
  <si>
    <t>Ouvriers de la viticulture ou de l'arboriculture fruitière</t>
  </si>
  <si>
    <t>A1401</t>
  </si>
  <si>
    <t>Aide agricole de production fruitière ou viticole</t>
  </si>
  <si>
    <t>A1405</t>
  </si>
  <si>
    <t>Arboriculture et viticulture</t>
  </si>
  <si>
    <t>A2Z</t>
  </si>
  <si>
    <t>Techniciens et cadres de l'agriculture</t>
  </si>
  <si>
    <t>471a</t>
  </si>
  <si>
    <t>Techniciens d'étude et de conseil en agriculture, eaux et forêt</t>
  </si>
  <si>
    <t>A1301</t>
  </si>
  <si>
    <t>Q_012345678</t>
  </si>
  <si>
    <t>Conseil et assistance technique en agriculture</t>
  </si>
  <si>
    <t>471b</t>
  </si>
  <si>
    <t>Techniciens d'exploitation et de contrôle de la production en agriculture, eaux et forêt</t>
  </si>
  <si>
    <t>A1302</t>
  </si>
  <si>
    <t>Contrôle et diagnostic technique en agriculture</t>
  </si>
  <si>
    <t>480a</t>
  </si>
  <si>
    <t>Contremaîtres et agents d'encadrement (non cadres) en agriculture, sylviculture</t>
  </si>
  <si>
    <t>A1303</t>
  </si>
  <si>
    <t>Q_12345678</t>
  </si>
  <si>
    <t>Q_789</t>
  </si>
  <si>
    <t>381a</t>
  </si>
  <si>
    <t>Ingénieurs et cadres d'étude et d'exploitation de l'agriculture, la pêche, les eaux et forêts</t>
  </si>
  <si>
    <t>Q_9</t>
  </si>
  <si>
    <t>Q_09</t>
  </si>
  <si>
    <t>A3Z</t>
  </si>
  <si>
    <t>Marins, pêcheurs, aquaculteurs</t>
  </si>
  <si>
    <t>A3Z00</t>
  </si>
  <si>
    <t>Marins, pêcheurs, aquaculteurs indépendants</t>
  </si>
  <si>
    <t>122c</t>
  </si>
  <si>
    <t>Patrons pêcheurs et aquaculteurs, de 0 à 9 salariés</t>
  </si>
  <si>
    <t>692a</t>
  </si>
  <si>
    <t>Marins-pêcheurs et ouvriers de l'aquaculture</t>
  </si>
  <si>
    <t>A1404</t>
  </si>
  <si>
    <t>Aquaculture</t>
  </si>
  <si>
    <t>A1415</t>
  </si>
  <si>
    <t>Équipage de la pêche</t>
  </si>
  <si>
    <t>A1417</t>
  </si>
  <si>
    <t>Saliculture</t>
  </si>
  <si>
    <t>656a</t>
  </si>
  <si>
    <t>N3102</t>
  </si>
  <si>
    <t>Q_01234567</t>
  </si>
  <si>
    <t>N3103</t>
  </si>
  <si>
    <t>389c</t>
  </si>
  <si>
    <t>A1406</t>
  </si>
  <si>
    <t>Encadrement équipage de la pêche</t>
  </si>
  <si>
    <t>480b</t>
  </si>
  <si>
    <t>Maîtres d'équipage de la marine marchande et de la pêche</t>
  </si>
  <si>
    <t>N3101</t>
  </si>
  <si>
    <t>Q_89</t>
  </si>
  <si>
    <t>B</t>
  </si>
  <si>
    <t>Bâtiment, travaux publics</t>
  </si>
  <si>
    <t>B0Z</t>
  </si>
  <si>
    <t>Ouvriers non qualifiés du gros œuvre du bâtiment, des travaux publics, du béton et de l'extraction</t>
  </si>
  <si>
    <t>671b</t>
  </si>
  <si>
    <t>Ouvriers non qualifiés des travaux publics, du travail du béton et de l'extraction, hors État et collectivités locales</t>
  </si>
  <si>
    <t>F1401</t>
  </si>
  <si>
    <t>Q_125</t>
  </si>
  <si>
    <t>Extraction liquide et gazeuse</t>
  </si>
  <si>
    <t>671a</t>
  </si>
  <si>
    <t>Ouvriers non qualifiés des travaux publics de l'État et des collectivités locales</t>
  </si>
  <si>
    <t>F1402</t>
  </si>
  <si>
    <t>Extraction solide</t>
  </si>
  <si>
    <t>F1701</t>
  </si>
  <si>
    <t>Construction en béton</t>
  </si>
  <si>
    <t>F1702</t>
  </si>
  <si>
    <t>Construction de routes et voies</t>
  </si>
  <si>
    <t>F1704</t>
  </si>
  <si>
    <t>Préparation du gros œuvre et des travaux publics</t>
  </si>
  <si>
    <t>F1705</t>
  </si>
  <si>
    <t>I1502</t>
  </si>
  <si>
    <t>Intervention en milieu subaquatique</t>
  </si>
  <si>
    <t>681a</t>
  </si>
  <si>
    <t>Ouvriers non qualifiés du gros oeuvre du bâtiment</t>
  </si>
  <si>
    <t>F1501</t>
  </si>
  <si>
    <t>Montage de structures et de charpentes bois</t>
  </si>
  <si>
    <t>F1502</t>
  </si>
  <si>
    <t>Montage de structures métalliques</t>
  </si>
  <si>
    <t>F1503</t>
  </si>
  <si>
    <t>Réalisation - installation d'ossatures bois</t>
  </si>
  <si>
    <t>F1608</t>
  </si>
  <si>
    <t>Pose de revêtements rigides</t>
  </si>
  <si>
    <t>F1610</t>
  </si>
  <si>
    <t>Pose et restauration de couvertures</t>
  </si>
  <si>
    <t>F1611</t>
  </si>
  <si>
    <t>Réalisation et restauration de façades</t>
  </si>
  <si>
    <t>F1613</t>
  </si>
  <si>
    <t>Travaux d'étanchéité et d'isolation</t>
  </si>
  <si>
    <t>F1703</t>
  </si>
  <si>
    <t>Maçonnerie</t>
  </si>
  <si>
    <t>B1Z</t>
  </si>
  <si>
    <t>211h</t>
  </si>
  <si>
    <t>Artisans en terrassement, travaux publics</t>
  </si>
  <si>
    <t>Q_0346789</t>
  </si>
  <si>
    <t>621a</t>
  </si>
  <si>
    <t>Chefs d'équipe du gros oeuvre et des travaux publics</t>
  </si>
  <si>
    <t>621b</t>
  </si>
  <si>
    <t>Ouvriers qualifiés du travail du béton</t>
  </si>
  <si>
    <t>621d</t>
  </si>
  <si>
    <t>Ouvriers des travaux publics en installations électriques et de télécommunications</t>
  </si>
  <si>
    <t>621e</t>
  </si>
  <si>
    <t>Autres ouvriers qualifiés des travaux publics</t>
  </si>
  <si>
    <t>621f</t>
  </si>
  <si>
    <t>Ouvriers qualifiés des travaux publics (salariés de l'État et des collectivités locales)</t>
  </si>
  <si>
    <t>621g</t>
  </si>
  <si>
    <t>Mineurs de fond qualifiés et autres ouvriers qualifiés des industries d'extraction (carrières, pétrole, gaz...)</t>
  </si>
  <si>
    <t>B2Z</t>
  </si>
  <si>
    <t>Ouvriers qualifiés du gros œuvre du bâtiment</t>
  </si>
  <si>
    <t>211a</t>
  </si>
  <si>
    <t>Artisans maçons</t>
  </si>
  <si>
    <t>632a</t>
  </si>
  <si>
    <t>Maçons qualifiés</t>
  </si>
  <si>
    <t>214d</t>
  </si>
  <si>
    <t>F1612</t>
  </si>
  <si>
    <t>Taille et décoration de pierres</t>
  </si>
  <si>
    <t>632b</t>
  </si>
  <si>
    <t>Ouvriers qualifiés du travail de la pierre</t>
  </si>
  <si>
    <t>624d</t>
  </si>
  <si>
    <t>Monteurs qualifiés en structures métalliques</t>
  </si>
  <si>
    <t xml:space="preserve">Charpentiers (bois) </t>
  </si>
  <si>
    <t>632c</t>
  </si>
  <si>
    <t>Charpentiers en bois qualifiés</t>
  </si>
  <si>
    <t>211c</t>
  </si>
  <si>
    <t>Artisans couvreurs</t>
  </si>
  <si>
    <t>632e</t>
  </si>
  <si>
    <t>Couvreurs qualifiés</t>
  </si>
  <si>
    <t>B3Z</t>
  </si>
  <si>
    <t>681b</t>
  </si>
  <si>
    <t>Ouvriers non qualifiés du second oeuvre du bâtiment</t>
  </si>
  <si>
    <t>F1601</t>
  </si>
  <si>
    <t>Application et décoration en plâtre, stuc et staff</t>
  </si>
  <si>
    <t>F1602</t>
  </si>
  <si>
    <t>Électricité bâtiment</t>
  </si>
  <si>
    <t>F1603</t>
  </si>
  <si>
    <t>Installation d'équipements sanitaires et thermiques</t>
  </si>
  <si>
    <t>F1604</t>
  </si>
  <si>
    <t>Montage d'agencements</t>
  </si>
  <si>
    <t>F1605</t>
  </si>
  <si>
    <t>Montage réseaux électriques et télécoms</t>
  </si>
  <si>
    <t>F1606</t>
  </si>
  <si>
    <t>Peinture en bâtiment</t>
  </si>
  <si>
    <t>F1607</t>
  </si>
  <si>
    <t>Pose de fermetures menuisées</t>
  </si>
  <si>
    <t>F1609</t>
  </si>
  <si>
    <t>Pose de revêtements souples</t>
  </si>
  <si>
    <t>H2206</t>
  </si>
  <si>
    <t>Réalisation de menuiserie bois et tonnellerie</t>
  </si>
  <si>
    <t>B4Z</t>
  </si>
  <si>
    <t>Ouvriers qualifiés du second œuvre du bâtiment</t>
  </si>
  <si>
    <t>211d</t>
  </si>
  <si>
    <t>Artisans plombiers, chauffagistes</t>
  </si>
  <si>
    <t>632f</t>
  </si>
  <si>
    <t>Plombiers et chauffagistes qualifiés</t>
  </si>
  <si>
    <t>211b</t>
  </si>
  <si>
    <t>Artisans menuisiers du bâtiment, charpentiers en bois</t>
  </si>
  <si>
    <t>632d</t>
  </si>
  <si>
    <t>Menuisiers qualifiés du bâtiment</t>
  </si>
  <si>
    <t>632j</t>
  </si>
  <si>
    <t>Monteurs qualifiés en agencement, isolation</t>
  </si>
  <si>
    <t>211e</t>
  </si>
  <si>
    <t>Artisans électriciens du bâtiment</t>
  </si>
  <si>
    <t>633a</t>
  </si>
  <si>
    <t>211f</t>
  </si>
  <si>
    <t>Artisans de la peinture et des finitions du bâtiment</t>
  </si>
  <si>
    <t>632g</t>
  </si>
  <si>
    <t>Peintres et ouvriers qualifiés de pose de revêtements sur supports verticaux</t>
  </si>
  <si>
    <t>632h</t>
  </si>
  <si>
    <t>Soliers moquetteurs et ouvriers qualifiés de pose de revêtements souples sur supports horizontaux</t>
  </si>
  <si>
    <t>B5Z</t>
  </si>
  <si>
    <t>621c</t>
  </si>
  <si>
    <t>Conducteurs qualifiés d'engins de chantiers du bâtiment et des travaux publics</t>
  </si>
  <si>
    <t>F1301</t>
  </si>
  <si>
    <t>Conduite de grue</t>
  </si>
  <si>
    <t>651a</t>
  </si>
  <si>
    <t>Conducteurs d'engin lourd de levage</t>
  </si>
  <si>
    <t>F1302</t>
  </si>
  <si>
    <t>Conduite d'engins de terrassement et de carrière</t>
  </si>
  <si>
    <t>N1104</t>
  </si>
  <si>
    <t>Manœuvre et conduite d'engins lourds de manutention</t>
  </si>
  <si>
    <t>B6Z</t>
  </si>
  <si>
    <t>Techniciens et agents de maîtrise du bâtiment et des travaux publics</t>
  </si>
  <si>
    <t>472b</t>
  </si>
  <si>
    <t>Géomètres, topographes</t>
  </si>
  <si>
    <t>F1107</t>
  </si>
  <si>
    <t>Mesures topographiques</t>
  </si>
  <si>
    <t>211j</t>
  </si>
  <si>
    <t>Entrepreneurs en parcs et jardins, paysagistes</t>
  </si>
  <si>
    <t>F1103</t>
  </si>
  <si>
    <t>Contrôle et diagnostic technique du bâtiment</t>
  </si>
  <si>
    <t>472d</t>
  </si>
  <si>
    <t>Techniciens des travaux publics de l'État et des collectivités locales</t>
  </si>
  <si>
    <t>F1105</t>
  </si>
  <si>
    <t>Études géologiques</t>
  </si>
  <si>
    <t>472c</t>
  </si>
  <si>
    <t>Métreurs et techniciens divers du bâtiment et des travaux publics</t>
  </si>
  <si>
    <t>F1106</t>
  </si>
  <si>
    <t>Ingénierie et études du BTP</t>
  </si>
  <si>
    <t>F1108</t>
  </si>
  <si>
    <t>Métré de la construction</t>
  </si>
  <si>
    <t>F1204</t>
  </si>
  <si>
    <t>Sécurité et protection santé du BTP</t>
  </si>
  <si>
    <t>472a</t>
  </si>
  <si>
    <t>F1104</t>
  </si>
  <si>
    <t>Dessin BTP</t>
  </si>
  <si>
    <t>481a</t>
  </si>
  <si>
    <t>Conducteurs de travaux (non cadres)</t>
  </si>
  <si>
    <t>F1201</t>
  </si>
  <si>
    <t>Conduite de travaux du BTP</t>
  </si>
  <si>
    <t>481b</t>
  </si>
  <si>
    <t>Chefs de chantier (non cadres)</t>
  </si>
  <si>
    <t>F1202</t>
  </si>
  <si>
    <t>Direction de chantier du BTP</t>
  </si>
  <si>
    <t>B7Z</t>
  </si>
  <si>
    <t>Cadres du bâtiment et des travaux publics</t>
  </si>
  <si>
    <t>382b</t>
  </si>
  <si>
    <t>Architectes salariés</t>
  </si>
  <si>
    <t>Architecture du BTP</t>
  </si>
  <si>
    <t>312f</t>
  </si>
  <si>
    <t>Architectes libéraux</t>
  </si>
  <si>
    <t>F1102</t>
  </si>
  <si>
    <t>382a</t>
  </si>
  <si>
    <t>Ingénieurs et cadres d'étude du bâtiment et des travaux publics</t>
  </si>
  <si>
    <t>382c</t>
  </si>
  <si>
    <t>Ingénieurs, cadres de chantier et conducteurs de travaux (cadres) du bâtiment et des travaux publics</t>
  </si>
  <si>
    <t>F1203</t>
  </si>
  <si>
    <t>Direction et ingénierie d'exploitation de gisements et de carrières</t>
  </si>
  <si>
    <t>I1101</t>
  </si>
  <si>
    <t>Direction et ingénierie en entretien infrastructure et bâti</t>
  </si>
  <si>
    <t>C</t>
  </si>
  <si>
    <t>Électricité, électronique *</t>
  </si>
  <si>
    <t xml:space="preserve">  * (FAP C) Constat général : tous les "électriciens" ne sont pas classés dans ce domaine. En particulier, les électriciens du bâtiment sont classés dans le domaine B " Bâtiment, travaux publics"</t>
  </si>
  <si>
    <t>C0Z</t>
  </si>
  <si>
    <t>672a</t>
  </si>
  <si>
    <t>H2601</t>
  </si>
  <si>
    <t>H2602</t>
  </si>
  <si>
    <t>Câblage électrique et électromécanique</t>
  </si>
  <si>
    <t>H2603</t>
  </si>
  <si>
    <t>Conduite d'installation automatisée de production électrique, électronique et microélectronique</t>
  </si>
  <si>
    <t>H2604</t>
  </si>
  <si>
    <t>Montage de produits électriques et électroniques</t>
  </si>
  <si>
    <t>H2605</t>
  </si>
  <si>
    <t>Montage et câblage électronique</t>
  </si>
  <si>
    <t>C1Z</t>
  </si>
  <si>
    <t>622b</t>
  </si>
  <si>
    <t>Câbleurs qualifiés, bobiniers qualifiés</t>
  </si>
  <si>
    <t>H1504</t>
  </si>
  <si>
    <t>Intervention technique en contrôle essai qualité en électricité et électronique</t>
  </si>
  <si>
    <t>622a</t>
  </si>
  <si>
    <t>Opérateurs qualifiés sur machines automatiques en production électrique ou électronique</t>
  </si>
  <si>
    <t>622g</t>
  </si>
  <si>
    <t>Plateformistes, contrôleurs qualifiés de matériel électrique ou électronique</t>
  </si>
  <si>
    <t>C2Z</t>
  </si>
  <si>
    <t>Techniciens et agents de maîtrise de l'électricité et de l'électronique</t>
  </si>
  <si>
    <t>473b</t>
  </si>
  <si>
    <t>Techniciens de recherche-développement et des méthodes de fabrication en électricité, électromécanique et électronique</t>
  </si>
  <si>
    <t>H1207</t>
  </si>
  <si>
    <t>Rédaction technique **</t>
  </si>
  <si>
    <t>473c</t>
  </si>
  <si>
    <t>Techniciens de fabrication et de contrôle-qualité en électricité, électromécanique et électronique</t>
  </si>
  <si>
    <t>H1209</t>
  </si>
  <si>
    <t>Intervention technique en études et développement électronique</t>
  </si>
  <si>
    <t xml:space="preserve">  Ils rédigent une description détaillée du matériel, de son utilisation ainsi que les recommandations à son bon fonctionnement. Ce métier ROME est affecté par défaut à la famille C2Z70.</t>
  </si>
  <si>
    <t>473a</t>
  </si>
  <si>
    <t>H1202</t>
  </si>
  <si>
    <t>Conception et dessin produits électriques et électroniques</t>
  </si>
  <si>
    <t>482a</t>
  </si>
  <si>
    <t>Agents de maîtrise en fabrication de matériel électrique, électronique</t>
  </si>
  <si>
    <t>H2501</t>
  </si>
  <si>
    <t>Encadrement de production de matériel électrique et électronique</t>
  </si>
  <si>
    <t>D</t>
  </si>
  <si>
    <t>Mécanique, travail des métaux *</t>
  </si>
  <si>
    <t xml:space="preserve">  * (FAP D) Constat général : la frontière entre le domaine D "Mécanique, travail des métaux" et le domaine E "Industries de process" n'est pas évidente. </t>
  </si>
  <si>
    <t>D0Z</t>
  </si>
  <si>
    <t>673a</t>
  </si>
  <si>
    <t>Ouvriers de production non qualifiés travaillant par enlèvement de métal</t>
  </si>
  <si>
    <t>H2902</t>
  </si>
  <si>
    <t>Chaudronnerie - tôlerie</t>
  </si>
  <si>
    <t>673b</t>
  </si>
  <si>
    <t>Ouvriers de production non qualifiés travaillant par formage de métal</t>
  </si>
  <si>
    <t>H2903</t>
  </si>
  <si>
    <t>H2904</t>
  </si>
  <si>
    <t>Conduite d'équipement de déformation des métaux</t>
  </si>
  <si>
    <t>H2905</t>
  </si>
  <si>
    <t>Conduite d'équipement de formage et découpage des matériaux</t>
  </si>
  <si>
    <t>H2906</t>
  </si>
  <si>
    <t>Conduite d'installation automatisée ou robotisée de fabrication mécanique</t>
  </si>
  <si>
    <t>H2914</t>
  </si>
  <si>
    <t>Réalisation et montage en tuyauterie</t>
  </si>
  <si>
    <t>H3203</t>
  </si>
  <si>
    <t>Fabrication de pièces en matériaux composites</t>
  </si>
  <si>
    <t>D1Z</t>
  </si>
  <si>
    <t>628c</t>
  </si>
  <si>
    <t>Régleurs qualifiés d'équipements de fabrication (travail des métaux, mécanique)</t>
  </si>
  <si>
    <t>H2912</t>
  </si>
  <si>
    <t>Réglage d'équipement de production industrielle</t>
  </si>
  <si>
    <t>628d</t>
  </si>
  <si>
    <t>Régleurs qualifiés d'équipements de fabrication (hors travail des métaux et mécanique)</t>
  </si>
  <si>
    <t>623f</t>
  </si>
  <si>
    <t>623g</t>
  </si>
  <si>
    <t>H2908</t>
  </si>
  <si>
    <t>Modelage de matériaux non métalliques</t>
  </si>
  <si>
    <t>H2910</t>
  </si>
  <si>
    <t>Moulage sable</t>
  </si>
  <si>
    <t>D2Z</t>
  </si>
  <si>
    <t>Ouvriers qualifiés travaillant par formage de métal</t>
  </si>
  <si>
    <t>211g</t>
  </si>
  <si>
    <t>Artisans serruriers, métalliers</t>
  </si>
  <si>
    <t>212b</t>
  </si>
  <si>
    <t>Artisans chaudronniers</t>
  </si>
  <si>
    <t>623a</t>
  </si>
  <si>
    <t>Chaudronniers-tôliers industriels, opérateurs qualifiés du travail en forge, conducteurs qualifiés d'équipement de formage, traceurs qualifiés</t>
  </si>
  <si>
    <t>H2911</t>
  </si>
  <si>
    <t>Réalisation de structures métalliques</t>
  </si>
  <si>
    <t>634b</t>
  </si>
  <si>
    <t>Métalliers, serruriers qualifiés</t>
  </si>
  <si>
    <t>623b</t>
  </si>
  <si>
    <t>Tuyauteurs industriels qualifiés</t>
  </si>
  <si>
    <t>623c</t>
  </si>
  <si>
    <t>Soudeurs qualifiés sur métaux</t>
  </si>
  <si>
    <t>H2913</t>
  </si>
  <si>
    <t>Soudage manuel</t>
  </si>
  <si>
    <t>D3Z</t>
  </si>
  <si>
    <t>Ouvriers non qualifiés de la mécanique</t>
  </si>
  <si>
    <t>673c</t>
  </si>
  <si>
    <t>Ouvriers non qualifiés de montage, contrôle en mécanique et travail des métaux *</t>
  </si>
  <si>
    <t>H2901</t>
  </si>
  <si>
    <t>Ajustement et montage de fabrication</t>
  </si>
  <si>
    <t>682a</t>
  </si>
  <si>
    <t>Métalliers, serruriers, réparateurs en mécanique non qualifiés **</t>
  </si>
  <si>
    <t>H2909</t>
  </si>
  <si>
    <t>Montage - assemblage mécanique</t>
  </si>
  <si>
    <t>Réalisation de structures métalliques *</t>
  </si>
  <si>
    <t>Soudage manuel *</t>
  </si>
  <si>
    <t>H3401</t>
  </si>
  <si>
    <t>Conduite de traitement d'abrasion de surface</t>
  </si>
  <si>
    <t>H3402</t>
  </si>
  <si>
    <t>Conduite de traitement par dépôt de surface</t>
  </si>
  <si>
    <t>H3403</t>
  </si>
  <si>
    <t>Conduite de traitement thermique</t>
  </si>
  <si>
    <t>H3404</t>
  </si>
  <si>
    <t>Peinture industrielle</t>
  </si>
  <si>
    <t>I1603</t>
  </si>
  <si>
    <t>I1604</t>
  </si>
  <si>
    <t>Mécanique automobile **</t>
  </si>
  <si>
    <t>I1606</t>
  </si>
  <si>
    <t>Réparation de carrosserie **</t>
  </si>
  <si>
    <t>I1607</t>
  </si>
  <si>
    <t>Réparation de cycles, motocycles et motoculteurs de loisirs **</t>
  </si>
  <si>
    <t xml:space="preserve">   * (ROME H2911 et ROME H2913) Ces 2 ROME de non qualifiés sont classés ici car la PCS 673c intègre les ouvriers non qualifiés de ces deux métiers.</t>
  </si>
  <si>
    <t xml:space="preserve">  ** (ROME I1603, ROME I1604, ROME I1606 et ROME I1607) Ces 4 ROME de non qualifiés sont classés ici par rapprochement avec la PCS 682a qui intègre les ouvriers non qualifiés de ces métiers.</t>
  </si>
  <si>
    <t>D4Z</t>
  </si>
  <si>
    <t>Ouvriers qualifiés de la mécanique</t>
  </si>
  <si>
    <t>624a</t>
  </si>
  <si>
    <t>Monteurs qualifiés d'ensembles mécaniques</t>
  </si>
  <si>
    <t>H1506</t>
  </si>
  <si>
    <t>Intervention technique qualité en mécanique et travail des métaux</t>
  </si>
  <si>
    <t>624g</t>
  </si>
  <si>
    <t>Autres mécaniciens ou ajusteurs qualifiés (ou spécialité non reconnue)</t>
  </si>
  <si>
    <t>624e</t>
  </si>
  <si>
    <t>Ouvriers qualifiés de contrôle et d'essais en mécanique</t>
  </si>
  <si>
    <t>624f</t>
  </si>
  <si>
    <t>Ouvriers qualifiés des traitements thermiques et de surface sur métaux</t>
  </si>
  <si>
    <t>D6Z</t>
  </si>
  <si>
    <t>Techniciens et agents de maîtrise des industries mécaniques</t>
  </si>
  <si>
    <t>474b</t>
  </si>
  <si>
    <t>Techniciens de recherche-développement et des méthodes de fabrication en construction mécanique et travail des métaux</t>
  </si>
  <si>
    <t>474c</t>
  </si>
  <si>
    <t>Techniciens de fabrication et de contrôle-qualité en construction mécanique et travail des métaux</t>
  </si>
  <si>
    <t>Q_7</t>
  </si>
  <si>
    <t>474a</t>
  </si>
  <si>
    <t>H1203</t>
  </si>
  <si>
    <t>Conception et dessin produits mécaniques</t>
  </si>
  <si>
    <t>212c</t>
  </si>
  <si>
    <t>Artisans en mécanique générale, fabrication et travail des métaux (hors horlogerie et matériel de précision)</t>
  </si>
  <si>
    <t>H2503</t>
  </si>
  <si>
    <t>Pilotage d'unité élémentaire de production mécanique</t>
  </si>
  <si>
    <t>212d</t>
  </si>
  <si>
    <t>Artisans divers de fabrication de machines</t>
  </si>
  <si>
    <t>483a</t>
  </si>
  <si>
    <t>Agents de maîtrise en construction mécanique, travail des métaux</t>
  </si>
  <si>
    <t>E</t>
  </si>
  <si>
    <t>Industries de process *</t>
  </si>
  <si>
    <t>E0Z</t>
  </si>
  <si>
    <t>Ouvriers non qualifiés des industries de process **</t>
  </si>
  <si>
    <t xml:space="preserve">  ** (FAP E0Z) Constat général : la correspondance est imparfaite entre les professions PCS et les métiers ROME au niveau de chacune des familles professionnelles détaillées. </t>
  </si>
  <si>
    <t>674a</t>
  </si>
  <si>
    <t>Ouvriers de production non qualifiés : chimie, pharmacie, plasturgie</t>
  </si>
  <si>
    <t>H2301</t>
  </si>
  <si>
    <t>Conduite d'équipement de production chimique ou pharmaceutique</t>
  </si>
  <si>
    <t>H3201</t>
  </si>
  <si>
    <t>Conduite d'équipement de formage des plastiques et caoutchoucs</t>
  </si>
  <si>
    <t xml:space="preserve">Ouvriers non qualifiés des industries agro-alimentaires </t>
  </si>
  <si>
    <t>674b</t>
  </si>
  <si>
    <t>Ouvriers de production non qualifiés de la transformation des viandes</t>
  </si>
  <si>
    <t>A1412</t>
  </si>
  <si>
    <t>674c</t>
  </si>
  <si>
    <t>Autres ouvriers de production non qualifiés : industrie agro-alimentaire</t>
  </si>
  <si>
    <t>A1413</t>
  </si>
  <si>
    <t>Fermentation de boissons alcoolisées</t>
  </si>
  <si>
    <t>H2101</t>
  </si>
  <si>
    <t>Abattage et découpe des viandes</t>
  </si>
  <si>
    <t>H2102</t>
  </si>
  <si>
    <t>Conduite d'équipement de production alimentaire</t>
  </si>
  <si>
    <t>674d</t>
  </si>
  <si>
    <t>Ouvriers de production non qualifiés : métallurgie, production verrière, céramique, matériaux de construction</t>
  </si>
  <si>
    <t>F1706</t>
  </si>
  <si>
    <t>Préfabrication en béton industriel</t>
  </si>
  <si>
    <t>H2801</t>
  </si>
  <si>
    <t>Conduite d'équipement de transformation du verre</t>
  </si>
  <si>
    <t>H2803</t>
  </si>
  <si>
    <t>H2907</t>
  </si>
  <si>
    <t>Conduite d'installation de production des métaux</t>
  </si>
  <si>
    <t>674e</t>
  </si>
  <si>
    <t>Ouvriers de production non qualifiés : industrie lourde du bois, fabrication des papiers et cartons</t>
  </si>
  <si>
    <t>H2203</t>
  </si>
  <si>
    <t>Conduite d'installation de production de panneaux bois</t>
  </si>
  <si>
    <t>H3101</t>
  </si>
  <si>
    <t>Conduite d'équipement de fabrication de papier ou de carton</t>
  </si>
  <si>
    <t>H3102</t>
  </si>
  <si>
    <t>Conduite d'installation de pâte à papier</t>
  </si>
  <si>
    <t>676e</t>
  </si>
  <si>
    <t>Ouvriers non qualifiés divers de type industriel</t>
  </si>
  <si>
    <t>H3301</t>
  </si>
  <si>
    <t>Conduite d'équipement de conditionnement</t>
  </si>
  <si>
    <t>H3302</t>
  </si>
  <si>
    <t>Opérations manuelles d'assemblage, tri ou emballage</t>
  </si>
  <si>
    <t>H3303</t>
  </si>
  <si>
    <t>Préparation de matières et produits industriels (broyage, mélange, …)</t>
  </si>
  <si>
    <t>E1Z</t>
  </si>
  <si>
    <t>Ouvriers qualifiés des industries de process</t>
  </si>
  <si>
    <t>625a</t>
  </si>
  <si>
    <t>Pilotes d'installation lourde des industries de transformation : agroalimentaire, chimie, plasturgie, énergie</t>
  </si>
  <si>
    <t>H2701</t>
  </si>
  <si>
    <t>Pilotage d'installation énergétique et pétrochimique</t>
  </si>
  <si>
    <t>626a</t>
  </si>
  <si>
    <t>Pilotes d'installation lourde des industries de transformation : métallurgie, production verrière, matériaux de construction</t>
  </si>
  <si>
    <t>H2804</t>
  </si>
  <si>
    <t>Pilotage de centrale à béton prêt à l'emploi, ciment, enrobés et granulats</t>
  </si>
  <si>
    <t>H2805</t>
  </si>
  <si>
    <t>Pilotage d'installation de production verrière</t>
  </si>
  <si>
    <t xml:space="preserve">Autres ouvriers qualifiés des industries chimiques et plastiques </t>
  </si>
  <si>
    <t>625c</t>
  </si>
  <si>
    <t>Autres opérateurs et ouvriers qualifiés de la chimie (y.c. pharmacie) et de la plasturgie</t>
  </si>
  <si>
    <t>H3202</t>
  </si>
  <si>
    <t>Réglage d'équipement de formage des plastiques et caoutchoucs</t>
  </si>
  <si>
    <t>625e</t>
  </si>
  <si>
    <t>Autres opérateurs et ouvriers qualifiés de l'industrie agricole et alimentaire (hors transformation des viandes)</t>
  </si>
  <si>
    <t>626b</t>
  </si>
  <si>
    <t>Autres opérateurs et ouvriers qualifiés : métallurgie, production verrière, matériaux de construction</t>
  </si>
  <si>
    <t>H2802</t>
  </si>
  <si>
    <t>Conduite d'installation de production de matériaux de construction</t>
  </si>
  <si>
    <t>625h</t>
  </si>
  <si>
    <t>Ouvriers qualifiés des autres industries (eau, gaz, énergie, chauffage)</t>
  </si>
  <si>
    <t>637a</t>
  </si>
  <si>
    <t>Modeleurs (sauf modeleurs de métal), mouleurs-noyauteurs à la main, ouvriers qualifiés du travail du verre ou de la céramique à la main</t>
  </si>
  <si>
    <t>B1201</t>
  </si>
  <si>
    <t>Réalisation d'objets décoratifs et utilitaires en céramique et matériaux de synthèse</t>
  </si>
  <si>
    <t>B1602</t>
  </si>
  <si>
    <t>Réalisation d'objets artistiques et fonctionnels en verre</t>
  </si>
  <si>
    <t>626c</t>
  </si>
  <si>
    <t>Opérateurs et ouvriers qualifiés des industries lourdes du bois et de la fabrication du papier-carton</t>
  </si>
  <si>
    <t>479a</t>
  </si>
  <si>
    <t>Techniciens des laboratoires de recherche publique ou de l'enseignement</t>
  </si>
  <si>
    <t>H1201</t>
  </si>
  <si>
    <t>Expertise technique couleur en industrie</t>
  </si>
  <si>
    <t>625b</t>
  </si>
  <si>
    <t>Ouvriers qualifiés et agents qualifiés de laboratoire : agroalimentaire, chimie, biologie, pharmacie</t>
  </si>
  <si>
    <t>H1503</t>
  </si>
  <si>
    <t>628f</t>
  </si>
  <si>
    <t>Agents qualifiés de laboratoire (sauf chimie, santé)</t>
  </si>
  <si>
    <t>628g</t>
  </si>
  <si>
    <t>Ouvriers qualifiés divers de type industriel</t>
  </si>
  <si>
    <t>E2Z</t>
  </si>
  <si>
    <t>Techniciens et agents de maîtrise des industries de process</t>
  </si>
  <si>
    <t>475a</t>
  </si>
  <si>
    <t>Techniciens de recherche-développement et des méthodes de production des industries de transformation</t>
  </si>
  <si>
    <t>H1210</t>
  </si>
  <si>
    <t>Intervention technique en études, recherche et développement</t>
  </si>
  <si>
    <t>475b</t>
  </si>
  <si>
    <t>Techniciens de production et de contrôle-qualité des industries de transformation</t>
  </si>
  <si>
    <t>H1404</t>
  </si>
  <si>
    <t>Intervention technique en méthodes et industrialisation</t>
  </si>
  <si>
    <t>485a</t>
  </si>
  <si>
    <t>Agents de maîtrise et techniciens en production et distribution d'énergie, eau, chauffage</t>
  </si>
  <si>
    <t>Q_0789</t>
  </si>
  <si>
    <t>H1505</t>
  </si>
  <si>
    <t>484a</t>
  </si>
  <si>
    <t>Agents de maîtrise en fabrication : agroalimentaire, chimie, plasturgie, pharmacie.</t>
  </si>
  <si>
    <t>H2504</t>
  </si>
  <si>
    <t>Encadrement d'équipe en industrie de transformation</t>
  </si>
  <si>
    <t>484b</t>
  </si>
  <si>
    <t>Agents de maîtrise en fabrication : métallurgie, matériaux lourds et autres industries de transformation</t>
  </si>
  <si>
    <t>F</t>
  </si>
  <si>
    <t>Matériaux souples, bois, industries graphiques *</t>
  </si>
  <si>
    <t>F0Z</t>
  </si>
  <si>
    <t>675a</t>
  </si>
  <si>
    <t>Ouvriers de production non qualifiés du textile et de la confection, de la tannerie-mégisserie et du travail du cuir</t>
  </si>
  <si>
    <t>B1801</t>
  </si>
  <si>
    <t>Réalisation d'articles de chapellerie</t>
  </si>
  <si>
    <t>B1802</t>
  </si>
  <si>
    <t>Réalisation d'articles en cuir et matériaux souples (hors vêtement)</t>
  </si>
  <si>
    <t>B1803</t>
  </si>
  <si>
    <t>Réalisation de vêtements sur mesure ou en petite série</t>
  </si>
  <si>
    <t>D1206</t>
  </si>
  <si>
    <t>Réparation d'articles en cuir et matériaux souples</t>
  </si>
  <si>
    <t>D1207</t>
  </si>
  <si>
    <t>Retouches en habillement</t>
  </si>
  <si>
    <t>H2401</t>
  </si>
  <si>
    <t>Assemblage – montage d'articles en cuirs, peaux</t>
  </si>
  <si>
    <t>H2402</t>
  </si>
  <si>
    <t>Assemblage – montage de vêtements et produits textiles</t>
  </si>
  <si>
    <t>H2403</t>
  </si>
  <si>
    <t>Conduite de machine de fabrication de produits textiles</t>
  </si>
  <si>
    <t>H2404</t>
  </si>
  <si>
    <t>Conduite de machine de production et transformation des fils</t>
  </si>
  <si>
    <t>H2405</t>
  </si>
  <si>
    <t>Conduite de machine de textiles nontissés</t>
  </si>
  <si>
    <t>H2406</t>
  </si>
  <si>
    <t>Conduite de machine de traitement textile</t>
  </si>
  <si>
    <t>H2407</t>
  </si>
  <si>
    <t>Conduite de machine de transformation et de finition des cuirs et peaux</t>
  </si>
  <si>
    <t>H2408</t>
  </si>
  <si>
    <t>Conduite de machine d'impression textile</t>
  </si>
  <si>
    <t>H2409</t>
  </si>
  <si>
    <t>Coupe cuir, textile et matériaux souples</t>
  </si>
  <si>
    <t>H2410</t>
  </si>
  <si>
    <t>Mise en forme, repassage et finitions en industrie textile</t>
  </si>
  <si>
    <t>H2411</t>
  </si>
  <si>
    <t>Montage de prototype cuir et matériaux souples</t>
  </si>
  <si>
    <t>H2413</t>
  </si>
  <si>
    <t>Préparation de fils, montage de métiers textiles</t>
  </si>
  <si>
    <t>H2414</t>
  </si>
  <si>
    <t>Préparation et finition d'articles en cuir et matériaux souples</t>
  </si>
  <si>
    <t>H2415</t>
  </si>
  <si>
    <t>Contrôle en industrie du cuir et du textile</t>
  </si>
  <si>
    <t>K2201</t>
  </si>
  <si>
    <t>Blanchisserie industrielle</t>
  </si>
  <si>
    <t>F1Z</t>
  </si>
  <si>
    <t>Ouvriers qualifiés du textile et du cuir</t>
  </si>
  <si>
    <t>627a</t>
  </si>
  <si>
    <t>Opérateurs qualifiés du textile et de la mégisserie</t>
  </si>
  <si>
    <t>627b</t>
  </si>
  <si>
    <t>Ouvriers qualifiés de la coupe des vêtements et de l'habillement, autres opérateurs de confection qualifiés</t>
  </si>
  <si>
    <t>627c</t>
  </si>
  <si>
    <t>Ouvriers qualifiés du travail industriel du cuir</t>
  </si>
  <si>
    <t>H2412</t>
  </si>
  <si>
    <t>213a</t>
  </si>
  <si>
    <t>Artisans de l'habillement, du textile et du cuir</t>
  </si>
  <si>
    <t>635a</t>
  </si>
  <si>
    <t>B1804</t>
  </si>
  <si>
    <t>Réalisation d'ouvrages d'art en fils *</t>
  </si>
  <si>
    <t xml:space="preserve">  * (ROME B1804) Le métier de "Réalisation d'ouvrages d'art en fils" est classé ici par défaut.</t>
  </si>
  <si>
    <t>F2Z</t>
  </si>
  <si>
    <t>675b</t>
  </si>
  <si>
    <t>Ouvriers de production non qualifiés du travail du bois et de l'ameublement</t>
  </si>
  <si>
    <t>B1806</t>
  </si>
  <si>
    <t>Tapisserie - décoration en ameublement</t>
  </si>
  <si>
    <t>H2201</t>
  </si>
  <si>
    <t>Q_0125</t>
  </si>
  <si>
    <t>Assemblage d'ouvrages en bois</t>
  </si>
  <si>
    <t>H2202</t>
  </si>
  <si>
    <t>Conduite d'équipement de fabrication de l'ameublement et du bois</t>
  </si>
  <si>
    <t>H2205</t>
  </si>
  <si>
    <t>Première transformation de bois d'œuvre</t>
  </si>
  <si>
    <t>H2207</t>
  </si>
  <si>
    <t>Réalisation de meubles en bois</t>
  </si>
  <si>
    <t>H2208</t>
  </si>
  <si>
    <t>Réalisation d'ouvrages décoratifs en bois</t>
  </si>
  <si>
    <t>F3Z</t>
  </si>
  <si>
    <t>Ouvriers qualifiés du travail du bois et de l'ameublement **</t>
  </si>
  <si>
    <t xml:space="preserve"> ** (FAP F3Z) Constat général : La correspondance entre les codes PCS et ROME est imparfaite au niveau des familles professionnelles détaillées.</t>
  </si>
  <si>
    <t>F3Z40</t>
  </si>
  <si>
    <t>Artisans du travail du bois et de l'ameublement ***</t>
  </si>
  <si>
    <t>214a</t>
  </si>
  <si>
    <t>Artisans de l'ameublement</t>
  </si>
  <si>
    <t>214b</t>
  </si>
  <si>
    <t>Artisans du travail mécanique du bois</t>
  </si>
  <si>
    <t xml:space="preserve"> *** (FAP F3Z40) Cette famille regroupe les artisans et les salariés effectuant un travail qualifié dans le bois et l'ameublement en les distinguant des charpentiers qui sont classés dans la famille B2Z43.</t>
  </si>
  <si>
    <t>627d</t>
  </si>
  <si>
    <t>Ouvriers qualifiés de scierie, de la menuiserie industrielle et de l'ameublement</t>
  </si>
  <si>
    <t>Q_346789</t>
  </si>
  <si>
    <t>F4Z</t>
  </si>
  <si>
    <t>Ouvriers des industries graphiques</t>
  </si>
  <si>
    <t>675c</t>
  </si>
  <si>
    <t>Ouvriers de production non qualifiés de l'imprimerie, presse, édition</t>
  </si>
  <si>
    <t>E1202</t>
  </si>
  <si>
    <t>Production en laboratoire cinématographique</t>
  </si>
  <si>
    <t>E1203</t>
  </si>
  <si>
    <t>Production en laboratoire photographique</t>
  </si>
  <si>
    <t>E1301</t>
  </si>
  <si>
    <t>Conduite de machines d'impression</t>
  </si>
  <si>
    <t>E1302</t>
  </si>
  <si>
    <t>E1304</t>
  </si>
  <si>
    <t>E1306</t>
  </si>
  <si>
    <t>Prépresse</t>
  </si>
  <si>
    <t>E1307</t>
  </si>
  <si>
    <t>Reprographie</t>
  </si>
  <si>
    <t>214c</t>
  </si>
  <si>
    <t>Artisans du papier, de l'imprimerie et de la reproduction</t>
  </si>
  <si>
    <t>627e</t>
  </si>
  <si>
    <t>Ouvriers de la photogravure et des laboratoires photographiques et cinématographiques</t>
  </si>
  <si>
    <t>627f</t>
  </si>
  <si>
    <t>F5Z</t>
  </si>
  <si>
    <t>476a</t>
  </si>
  <si>
    <t>Assistants techniques, techniciens de l'imprimerie et de l'édition</t>
  </si>
  <si>
    <t>E1303</t>
  </si>
  <si>
    <t>Encadrement des industries graphiques</t>
  </si>
  <si>
    <t>476b</t>
  </si>
  <si>
    <t>Techniciens de l'industrie des matériaux souples, de l'ameublement et du bois</t>
  </si>
  <si>
    <t>E1305</t>
  </si>
  <si>
    <t>Préparation et correction en édition et presse</t>
  </si>
  <si>
    <t>485b</t>
  </si>
  <si>
    <t>Agents de maîtrise en fabrication des autres industries (imprimerie, matériaux souples, ameublement et bois)</t>
  </si>
  <si>
    <t>E1308</t>
  </si>
  <si>
    <t>Intervention technique en industries graphiques</t>
  </si>
  <si>
    <t>H1205</t>
  </si>
  <si>
    <t>Études – modèles en industrie des matériaux souples</t>
  </si>
  <si>
    <t>H2204</t>
  </si>
  <si>
    <t>Encadrement des industries de l'ameublement et du bois</t>
  </si>
  <si>
    <t>H2209</t>
  </si>
  <si>
    <t>Intervention technique en ameublement et bois</t>
  </si>
  <si>
    <t>H2505</t>
  </si>
  <si>
    <t>Encadrement d'équipe ou d'atelier en matériaux souples</t>
  </si>
  <si>
    <t>G</t>
  </si>
  <si>
    <t>Maintenance</t>
  </si>
  <si>
    <t>G0A</t>
  </si>
  <si>
    <t>Ouvriers qualifiés de la maintenance</t>
  </si>
  <si>
    <t>628a</t>
  </si>
  <si>
    <t>B1604</t>
  </si>
  <si>
    <t>Réparation - montage en systèmes horlogers</t>
  </si>
  <si>
    <t>634d</t>
  </si>
  <si>
    <t>I1310</t>
  </si>
  <si>
    <t>I1601</t>
  </si>
  <si>
    <t>I1602</t>
  </si>
  <si>
    <t>I1605</t>
  </si>
  <si>
    <t>Mécanique de marine</t>
  </si>
  <si>
    <t>628b</t>
  </si>
  <si>
    <t>Électromécaniciens, électriciens qualifiés d'entretien : équipements industriels</t>
  </si>
  <si>
    <t>I1303</t>
  </si>
  <si>
    <t>633d</t>
  </si>
  <si>
    <t>I1309</t>
  </si>
  <si>
    <t>216c</t>
  </si>
  <si>
    <t>Artisans réparateurs divers</t>
  </si>
  <si>
    <t>I1402</t>
  </si>
  <si>
    <t>Réparation de biens électrodomestiques</t>
  </si>
  <si>
    <t>633b</t>
  </si>
  <si>
    <t>632k</t>
  </si>
  <si>
    <t>Ouvriers qualifiés d'entretien général des bâtiments</t>
  </si>
  <si>
    <t>I1203</t>
  </si>
  <si>
    <t>G0B</t>
  </si>
  <si>
    <t>Ouvriers qualifiés de la réparation automobile</t>
  </si>
  <si>
    <t>216b</t>
  </si>
  <si>
    <t>Artisans tôliers-carrossiers d'automobiles</t>
  </si>
  <si>
    <t>Réparation de carrosserie</t>
  </si>
  <si>
    <t>634a</t>
  </si>
  <si>
    <t>Carrossiers d'automobiles qualifiés</t>
  </si>
  <si>
    <t>212a</t>
  </si>
  <si>
    <t>Artisans mécaniciens en machines agricoles</t>
  </si>
  <si>
    <t>Q_0346</t>
  </si>
  <si>
    <t>216a</t>
  </si>
  <si>
    <t>Artisans mécaniciens réparateurs d'automobiles</t>
  </si>
  <si>
    <t>Mécanique automobile</t>
  </si>
  <si>
    <t>633c</t>
  </si>
  <si>
    <t>Réparation de cycles, motocycles et motoculteurs de loisirs</t>
  </si>
  <si>
    <t>634c</t>
  </si>
  <si>
    <t>G1Z</t>
  </si>
  <si>
    <t>477b</t>
  </si>
  <si>
    <t>Q_078</t>
  </si>
  <si>
    <t>477c</t>
  </si>
  <si>
    <t>477d</t>
  </si>
  <si>
    <t>Techniciens de l'environnement et du traitement des pollutions</t>
  </si>
  <si>
    <t>H1101</t>
  </si>
  <si>
    <t>Assistance et support technique client</t>
  </si>
  <si>
    <t>486a</t>
  </si>
  <si>
    <t>H1208</t>
  </si>
  <si>
    <t>Intervention technique en études et conception en automatisme</t>
  </si>
  <si>
    <t>486d</t>
  </si>
  <si>
    <t>H1303</t>
  </si>
  <si>
    <t>Intervention technique en Hygiène Sécurité Environnement -HSE- industriel</t>
  </si>
  <si>
    <t>I1301</t>
  </si>
  <si>
    <t>I1302</t>
  </si>
  <si>
    <t>I1304</t>
  </si>
  <si>
    <t>I1305</t>
  </si>
  <si>
    <t>I1306</t>
  </si>
  <si>
    <t>I1307</t>
  </si>
  <si>
    <t>I1308</t>
  </si>
  <si>
    <t>I1503</t>
  </si>
  <si>
    <t>Intervention en milieux et produits nocifs</t>
  </si>
  <si>
    <t>K2301</t>
  </si>
  <si>
    <t>Distribution et assainissement d'eau</t>
  </si>
  <si>
    <t>479b</t>
  </si>
  <si>
    <t>Experts salariés ou indépendants de niveau technicien, techniciens divers*</t>
  </si>
  <si>
    <t>H1301</t>
  </si>
  <si>
    <t>Inspection de conformité</t>
  </si>
  <si>
    <t>I1103</t>
  </si>
  <si>
    <t>Supervision d'entretien et gestion de véhicules</t>
  </si>
  <si>
    <t>K2306</t>
  </si>
  <si>
    <t>Supervision d'exploitation éco industrielle</t>
  </si>
  <si>
    <t xml:space="preserve">  * (PCS 479b) Les experts de niveau technicien regroupent des professions libérales et des techniciens salariés qui assurent une expertise. Ils sont par exemple</t>
  </si>
  <si>
    <t>486e</t>
  </si>
  <si>
    <t>Agents de maîtrise en entretien général, installation, travaux neufs (hors mécanique, électromécanique, électronique)</t>
  </si>
  <si>
    <t>H</t>
  </si>
  <si>
    <t>Ingénieurs et cadres de l'industrie</t>
  </si>
  <si>
    <t>H0Z</t>
  </si>
  <si>
    <t>Ingénieurs et cadres techniques de l'industrie</t>
  </si>
  <si>
    <t>380a</t>
  </si>
  <si>
    <t>Directeurs techniques des grandes entreprises</t>
  </si>
  <si>
    <t>383b</t>
  </si>
  <si>
    <t>Ingénieurs et cadres de fabrication en matériel électrique, électronique</t>
  </si>
  <si>
    <t>384b</t>
  </si>
  <si>
    <t>Ingénieurs et cadres de fabrication en mécanique et travail des métaux</t>
  </si>
  <si>
    <t>H2502</t>
  </si>
  <si>
    <t>385b</t>
  </si>
  <si>
    <t>Ingénieurs et cadres de fabrication des industries de transformation (agroalimentaire, chimie, métallurgie, matériaux lourds)</t>
  </si>
  <si>
    <t>386d</t>
  </si>
  <si>
    <t>Ingénieurs et cadres de la production et de la distribution d'énergie, eau</t>
  </si>
  <si>
    <t>386e</t>
  </si>
  <si>
    <t>Ingénieurs et cadres de fabrication des autres industries (imprimerie, matériaux souples, ameublement et bois)</t>
  </si>
  <si>
    <t>387e</t>
  </si>
  <si>
    <t>387f</t>
  </si>
  <si>
    <t>Ingénieurs et cadres techniques de l'environnement</t>
  </si>
  <si>
    <t>H1302</t>
  </si>
  <si>
    <t>I1102</t>
  </si>
  <si>
    <t>K2302</t>
  </si>
  <si>
    <t>387c</t>
  </si>
  <si>
    <t>Ingénieurs et cadres des méthodes de production</t>
  </si>
  <si>
    <t>H1401</t>
  </si>
  <si>
    <t>387d</t>
  </si>
  <si>
    <t>Ingénieurs et cadres du contrôle-qualité</t>
  </si>
  <si>
    <t>H1402</t>
  </si>
  <si>
    <t>H1501</t>
  </si>
  <si>
    <t>H1502</t>
  </si>
  <si>
    <t>J</t>
  </si>
  <si>
    <t>Transports, logistique et tourisme</t>
  </si>
  <si>
    <t>J0Z</t>
  </si>
  <si>
    <t>Ouvriers non qualifiés de la manutention</t>
  </si>
  <si>
    <t>676a</t>
  </si>
  <si>
    <t>N1101</t>
  </si>
  <si>
    <t>Q_0125789</t>
  </si>
  <si>
    <t>Conduite d'engins de déplacement des charges</t>
  </si>
  <si>
    <t>676b</t>
  </si>
  <si>
    <t>N1102</t>
  </si>
  <si>
    <t>676c</t>
  </si>
  <si>
    <t>Ouvriers du tri, de l'emballage, de l'expédition, non qualifiés</t>
  </si>
  <si>
    <t>N1103</t>
  </si>
  <si>
    <t>676d</t>
  </si>
  <si>
    <t>Agents non qualifiés des services d'exploitation des transports</t>
  </si>
  <si>
    <t>N1105</t>
  </si>
  <si>
    <t>Manutention manuelle de charges</t>
  </si>
  <si>
    <t>N2203</t>
  </si>
  <si>
    <t>Exploitation des pistes aéroportuaires</t>
  </si>
  <si>
    <t>N3203</t>
  </si>
  <si>
    <t>Manutention portuaire</t>
  </si>
  <si>
    <t>J1Z</t>
  </si>
  <si>
    <t>Ouvriers qualifiés de la manutention</t>
  </si>
  <si>
    <t>652a</t>
  </si>
  <si>
    <t>Ouvriers qualifiés de la manutention, conducteurs de chariots élévateurs, caristes</t>
  </si>
  <si>
    <t>Q_346</t>
  </si>
  <si>
    <t>652b</t>
  </si>
  <si>
    <t>Dockers</t>
  </si>
  <si>
    <t>653a</t>
  </si>
  <si>
    <t>Magasiniers qualifiés</t>
  </si>
  <si>
    <t>487a</t>
  </si>
  <si>
    <t>487b</t>
  </si>
  <si>
    <t>Responsables du tri, de l'emballage, de l'expédition et autres responsables de la manutention</t>
  </si>
  <si>
    <t>N1302</t>
  </si>
  <si>
    <t>Direction de site logistique</t>
  </si>
  <si>
    <t>J3Z</t>
  </si>
  <si>
    <t>Conducteurs de véhicules</t>
  </si>
  <si>
    <t>217a</t>
  </si>
  <si>
    <t>Conducteurs de taxis, ambulanciers et autres artisans du transport, de 0 à 9 salariés</t>
  </si>
  <si>
    <t>J1305</t>
  </si>
  <si>
    <t>Conduite de véhicules sanitaires</t>
  </si>
  <si>
    <t>526e</t>
  </si>
  <si>
    <t>Ambulanciers salariés (du secteur public ou du secteur privé)</t>
  </si>
  <si>
    <t>N4102</t>
  </si>
  <si>
    <t>Conduite de transport de particuliers</t>
  </si>
  <si>
    <t>642a</t>
  </si>
  <si>
    <t>Conducteurs de taxi (salariés)</t>
  </si>
  <si>
    <t>642b</t>
  </si>
  <si>
    <t>Conducteurs de voiture particulière (salariés)</t>
  </si>
  <si>
    <t>641b</t>
  </si>
  <si>
    <t>Conducteurs de véhicule routier de transport en commun (salariés)</t>
  </si>
  <si>
    <t>N4103</t>
  </si>
  <si>
    <t>Conduite de transport en commun sur route</t>
  </si>
  <si>
    <t>643a</t>
  </si>
  <si>
    <t>Conducteurs livreurs, coursiers (salariés)</t>
  </si>
  <si>
    <t>N4104</t>
  </si>
  <si>
    <t>Courses et livraisons express</t>
  </si>
  <si>
    <t>644a</t>
  </si>
  <si>
    <t>N4105</t>
  </si>
  <si>
    <t>Conduite et livraison par tournées sur courte distance</t>
  </si>
  <si>
    <t>M1603</t>
  </si>
  <si>
    <t>Distribution de documents *</t>
  </si>
  <si>
    <t>217b</t>
  </si>
  <si>
    <t>N4101</t>
  </si>
  <si>
    <t>Conduite de transport de marchandises sur longue distance</t>
  </si>
  <si>
    <t>218a</t>
  </si>
  <si>
    <t>Transporteurs indépendants routiers et fluviaux, de 0 à 9 salariés</t>
  </si>
  <si>
    <t>641a</t>
  </si>
  <si>
    <t>Conducteurs routiers et grands routiers (salariés)</t>
  </si>
  <si>
    <t>654a</t>
  </si>
  <si>
    <t>Conducteurs qualifiés d'engins de transport guidés</t>
  </si>
  <si>
    <t>N4301</t>
  </si>
  <si>
    <t>Conduite sur rails</t>
  </si>
  <si>
    <t>651b</t>
  </si>
  <si>
    <t>Conducteurs d'engin lourd de manœuvre</t>
  </si>
  <si>
    <t>N4402</t>
  </si>
  <si>
    <t>Exploitation et manœuvre des remontées mécaniques</t>
  </si>
  <si>
    <t>J4Z</t>
  </si>
  <si>
    <t>655a</t>
  </si>
  <si>
    <t>Autres agents et ouvriers qualifiés (sédentaires) des services d'exploitation des transports</t>
  </si>
  <si>
    <t>N4401</t>
  </si>
  <si>
    <t>Circulation du réseau ferré</t>
  </si>
  <si>
    <t>N4403</t>
  </si>
  <si>
    <t>Manœuvre du réseau ferré</t>
  </si>
  <si>
    <t>546a</t>
  </si>
  <si>
    <t>Contrôleurs des transports (personnels roulants)</t>
  </si>
  <si>
    <t>N4302</t>
  </si>
  <si>
    <t>Contrôle des transports en commun</t>
  </si>
  <si>
    <t>466c</t>
  </si>
  <si>
    <t>Responsables d'exploitation des transports de voyageurs et de marchandises (non cadres)</t>
  </si>
  <si>
    <t>H1403</t>
  </si>
  <si>
    <t>Intervention technique en gestion industrielle et logistique</t>
  </si>
  <si>
    <t>477a</t>
  </si>
  <si>
    <t>N1201</t>
  </si>
  <si>
    <t>Affrètement transport</t>
  </si>
  <si>
    <t>N1202</t>
  </si>
  <si>
    <t>N1301</t>
  </si>
  <si>
    <t>Q_0123478</t>
  </si>
  <si>
    <t>Conception et organisation de la chaîne logistique</t>
  </si>
  <si>
    <t>N1303</t>
  </si>
  <si>
    <t>Intervention technique d'exploitation logistique</t>
  </si>
  <si>
    <t>N2204</t>
  </si>
  <si>
    <t>Préparation des vols</t>
  </si>
  <si>
    <t>N3201</t>
  </si>
  <si>
    <t>Exploitation des opérations portuaires et du transport maritime</t>
  </si>
  <si>
    <t>N3202</t>
  </si>
  <si>
    <t>Exploitation du transport fluvial</t>
  </si>
  <si>
    <t>N4201</t>
  </si>
  <si>
    <t>Direction d'exploitation des transports routiers de marchandises</t>
  </si>
  <si>
    <t>N4202</t>
  </si>
  <si>
    <t>Direction d'exploitation des transports routiers de personnes</t>
  </si>
  <si>
    <t>N4203</t>
  </si>
  <si>
    <t>Intervention technique d'exploitation des transports routiers de marchandises</t>
  </si>
  <si>
    <t>N4204</t>
  </si>
  <si>
    <t>Intervention technique d'exploitation des transports routiers de personnes</t>
  </si>
  <si>
    <t>J5Z</t>
  </si>
  <si>
    <t>Agents administratifs et commerciaux des transports et du tourisme</t>
  </si>
  <si>
    <t>546d</t>
  </si>
  <si>
    <t>Hôtesses de l'air et stewards</t>
  </si>
  <si>
    <t>G1201</t>
  </si>
  <si>
    <t>Accompagnement de voyages, d'activités culturelles ou sportives</t>
  </si>
  <si>
    <t>546e</t>
  </si>
  <si>
    <t>Autres agents et hôtesses d'accompagnement (transports, tourisme)</t>
  </si>
  <si>
    <t>N2101</t>
  </si>
  <si>
    <t>546c</t>
  </si>
  <si>
    <t>Employés administratifs d'exploitation des transports de marchandises</t>
  </si>
  <si>
    <t>546b</t>
  </si>
  <si>
    <t>Agents des services commerciaux des transports de voyageurs et du tourisme</t>
  </si>
  <si>
    <t>D1204</t>
  </si>
  <si>
    <t>Q_56</t>
  </si>
  <si>
    <t>Location de véhicules ou de matériel de loisirs</t>
  </si>
  <si>
    <t>G1101</t>
  </si>
  <si>
    <t>Accueil touristique</t>
  </si>
  <si>
    <t>G1303</t>
  </si>
  <si>
    <t>Vente de voyages</t>
  </si>
  <si>
    <t>N2201</t>
  </si>
  <si>
    <t>Personnel d'escale aéroportuaire</t>
  </si>
  <si>
    <t>226b</t>
  </si>
  <si>
    <t>Agents de voyage et auxiliaires de transports indépendants, de 0 à 9 salariés</t>
  </si>
  <si>
    <t>Q_01234789</t>
  </si>
  <si>
    <t>466a</t>
  </si>
  <si>
    <t>Responsables commerciaux et administratifs des transports de voyageurs et du tourisme (non cadres)</t>
  </si>
  <si>
    <t>G1102</t>
  </si>
  <si>
    <t>Promotion du tourisme local</t>
  </si>
  <si>
    <t>466b</t>
  </si>
  <si>
    <t>Responsables commerciaux et administratifs des transports de marchandises (non cadres)</t>
  </si>
  <si>
    <t>G1301</t>
  </si>
  <si>
    <t>Conception de produits touristiques</t>
  </si>
  <si>
    <t>J6Z</t>
  </si>
  <si>
    <t>389a</t>
  </si>
  <si>
    <t>Ingénieurs et cadres techniques de l'exploitation des transports</t>
  </si>
  <si>
    <t>N2202</t>
  </si>
  <si>
    <t>451d</t>
  </si>
  <si>
    <t>N2205</t>
  </si>
  <si>
    <t>Direction d'escale et exploitation aéroportuaire</t>
  </si>
  <si>
    <t>389b</t>
  </si>
  <si>
    <t>N2102</t>
  </si>
  <si>
    <t>387b</t>
  </si>
  <si>
    <t>G1302</t>
  </si>
  <si>
    <t>Optimisation de produits touristiques</t>
  </si>
  <si>
    <t>K</t>
  </si>
  <si>
    <t>K0Z</t>
  </si>
  <si>
    <t>K0Z20</t>
  </si>
  <si>
    <t>685a</t>
  </si>
  <si>
    <t>A1502</t>
  </si>
  <si>
    <t>Podologie animale</t>
  </si>
  <si>
    <t>A1503</t>
  </si>
  <si>
    <t>Toilettage des animaux</t>
  </si>
  <si>
    <t>B1302</t>
  </si>
  <si>
    <t>B1303</t>
  </si>
  <si>
    <t>Gravure - ciselure</t>
  </si>
  <si>
    <t>B1401</t>
  </si>
  <si>
    <t>Réalisation d'objets en lianes, fibres et brins végétaux</t>
  </si>
  <si>
    <t>B1402</t>
  </si>
  <si>
    <t>Reliure et restauration de livres et archives</t>
  </si>
  <si>
    <t>B1501</t>
  </si>
  <si>
    <t>Fabrication et réparation d'instruments de musique</t>
  </si>
  <si>
    <t>B1601</t>
  </si>
  <si>
    <t>Métallerie d'art</t>
  </si>
  <si>
    <t>B1603</t>
  </si>
  <si>
    <t>Réalisation d'ouvrages en bijouterie, joaillerie et orfèvrerie</t>
  </si>
  <si>
    <t>B1701</t>
  </si>
  <si>
    <t>Conservation et reconstitution d'espèces animales</t>
  </si>
  <si>
    <t>D1205</t>
  </si>
  <si>
    <t>Nettoyage d'articles textiles ou cuirs</t>
  </si>
  <si>
    <t>K0Z40</t>
  </si>
  <si>
    <t>214e</t>
  </si>
  <si>
    <t>Artisans d'art</t>
  </si>
  <si>
    <t>214f</t>
  </si>
  <si>
    <t>Autres artisans de fabrication (y.c. horlogers, matériel de précision)</t>
  </si>
  <si>
    <t>217d</t>
  </si>
  <si>
    <t>Artisans teinturiers, blanchisseurs, de 0 à 9 salariés</t>
  </si>
  <si>
    <t>637b</t>
  </si>
  <si>
    <t>Ouvriers d'art</t>
  </si>
  <si>
    <t>637d</t>
  </si>
  <si>
    <t>L</t>
  </si>
  <si>
    <t>Gestion, administration des entreprises</t>
  </si>
  <si>
    <t>L0Z</t>
  </si>
  <si>
    <t>Secrétaires</t>
  </si>
  <si>
    <t>542a</t>
  </si>
  <si>
    <t>D1401</t>
  </si>
  <si>
    <t>542b</t>
  </si>
  <si>
    <t>Dactylos, sténodactylos (sans secrétariat), opérateurs de traitement de texte</t>
  </si>
  <si>
    <t>M1607</t>
  </si>
  <si>
    <t>Secrétariat</t>
  </si>
  <si>
    <t>M1608</t>
  </si>
  <si>
    <t>Secrétariat comptable</t>
  </si>
  <si>
    <t>M1609</t>
  </si>
  <si>
    <t>L1Z</t>
  </si>
  <si>
    <t>543a</t>
  </si>
  <si>
    <t>M1203</t>
  </si>
  <si>
    <t>Comptabilité</t>
  </si>
  <si>
    <t>L2Z</t>
  </si>
  <si>
    <t>Employés administratifs d'entreprise</t>
  </si>
  <si>
    <t>313a</t>
  </si>
  <si>
    <t>Aides familiaux non salariés de professions libérales effectuant un travail administratif*</t>
  </si>
  <si>
    <t>M1601</t>
  </si>
  <si>
    <t>Accueil et renseignements</t>
  </si>
  <si>
    <t>541a</t>
  </si>
  <si>
    <t>Agents et hôtesses d'accueil et d'information (hors hôtellerie) **</t>
  </si>
  <si>
    <t>541d</t>
  </si>
  <si>
    <t>Standardistes, téléphonistes**</t>
  </si>
  <si>
    <t xml:space="preserve">  * (PCS 313a) Les "aides familiaux non salariés de professions libérales effectuant un travail administratif" sont classés ici par défaut.</t>
  </si>
  <si>
    <t xml:space="preserve">  ** (PCS 541a et PCS 541d) Les "agents et hôtesses d'accueil et d'information" et les "standardistes et téléphonistes"sont regroupés en raison de leur rôle commun de communication et d'information.</t>
  </si>
  <si>
    <t>543d</t>
  </si>
  <si>
    <t>Employés administratifs divers d'entreprises</t>
  </si>
  <si>
    <t>M1401</t>
  </si>
  <si>
    <t>Conduite d'enquêtes</t>
  </si>
  <si>
    <t>M1501</t>
  </si>
  <si>
    <t>M1602</t>
  </si>
  <si>
    <t>Opérations administratives</t>
  </si>
  <si>
    <t>M1605</t>
  </si>
  <si>
    <t>M1606</t>
  </si>
  <si>
    <t>Saisie de données</t>
  </si>
  <si>
    <t>L3Z</t>
  </si>
  <si>
    <t>461a</t>
  </si>
  <si>
    <t>Personnel de secrétariat de niveau supérieur, secrétaires de direction (non cadres)</t>
  </si>
  <si>
    <t>M1604</t>
  </si>
  <si>
    <t>L4Z</t>
  </si>
  <si>
    <t>461e</t>
  </si>
  <si>
    <t>Maîtrise et techniciens administratifs des services juridiques ou du personnel</t>
  </si>
  <si>
    <t>M1404</t>
  </si>
  <si>
    <t>461f</t>
  </si>
  <si>
    <t>Maîtrise et techniciens administratifs des autres services administratifs</t>
  </si>
  <si>
    <t>461d</t>
  </si>
  <si>
    <t>Q_78</t>
  </si>
  <si>
    <t>L5Z</t>
  </si>
  <si>
    <t>312c</t>
  </si>
  <si>
    <t>Experts comptables, comptables agréés, libéraux</t>
  </si>
  <si>
    <t>M1201</t>
  </si>
  <si>
    <t>312d</t>
  </si>
  <si>
    <t>Conseils et experts libéraux en études économiques, organisation et recrutement, gestion et fiscalité</t>
  </si>
  <si>
    <t>M1202</t>
  </si>
  <si>
    <t>372a</t>
  </si>
  <si>
    <t>372b</t>
  </si>
  <si>
    <t>M1204</t>
  </si>
  <si>
    <t>Contrôle de gestion</t>
  </si>
  <si>
    <t>373a</t>
  </si>
  <si>
    <t>M1205</t>
  </si>
  <si>
    <t>373c</t>
  </si>
  <si>
    <t>M1206</t>
  </si>
  <si>
    <t>373d</t>
  </si>
  <si>
    <t>Cadres des autres services administratifs des petites et moyennes entreprises</t>
  </si>
  <si>
    <t>M1207</t>
  </si>
  <si>
    <t>373b</t>
  </si>
  <si>
    <t>Cadres des autres services administratifs des grandes entreprises</t>
  </si>
  <si>
    <t>M1402</t>
  </si>
  <si>
    <t>M1403</t>
  </si>
  <si>
    <t>Études et prospectives socio-économiques</t>
  </si>
  <si>
    <t>372e</t>
  </si>
  <si>
    <t>K1903</t>
  </si>
  <si>
    <t>Défense et conseil juridique</t>
  </si>
  <si>
    <t>372c</t>
  </si>
  <si>
    <t>Cadres spécialistes des ressources humaines et du recrutement</t>
  </si>
  <si>
    <t>K2101</t>
  </si>
  <si>
    <t>Conseil en formation</t>
  </si>
  <si>
    <t>372d</t>
  </si>
  <si>
    <t>Cadres spécialistes de la formation</t>
  </si>
  <si>
    <t>K2102</t>
  </si>
  <si>
    <t>M1502</t>
  </si>
  <si>
    <t>Développement des ressources humaines</t>
  </si>
  <si>
    <t>M1503</t>
  </si>
  <si>
    <t>L6Z</t>
  </si>
  <si>
    <t>Dirigeants d'entreprises</t>
  </si>
  <si>
    <t>L6Z00</t>
  </si>
  <si>
    <t>Dirigeants de petites et moyennes entreprises</t>
  </si>
  <si>
    <t>232a</t>
  </si>
  <si>
    <t>Chefs de moyenne entreprise, de 50 à 499 salariés</t>
  </si>
  <si>
    <t>M1302</t>
  </si>
  <si>
    <t>Direction de petite ou moyenne entreprise</t>
  </si>
  <si>
    <t>233a</t>
  </si>
  <si>
    <t>Chefs d'entreprise du bâtiment et des travaux publics, de 10 à 49 salariés</t>
  </si>
  <si>
    <t>233b</t>
  </si>
  <si>
    <t>Chefs d'entreprise de l'industrie ou des transports, de 10 à 49 salariés</t>
  </si>
  <si>
    <t>233c</t>
  </si>
  <si>
    <t>Chefs d'entreprise commerciale, de 10 à 49 salariés</t>
  </si>
  <si>
    <t>233d</t>
  </si>
  <si>
    <t>Chefs d'entreprise de services, de 10 à 49 salariés</t>
  </si>
  <si>
    <t>L6Z90</t>
  </si>
  <si>
    <t>Cadres dirigeants des grandes entreprises</t>
  </si>
  <si>
    <t>231a</t>
  </si>
  <si>
    <t>Chefs de grande entreprise de 500 salariés et plus</t>
  </si>
  <si>
    <t>M1301</t>
  </si>
  <si>
    <t>Direction de grande entreprise ou d'établissement public</t>
  </si>
  <si>
    <t>371a</t>
  </si>
  <si>
    <t>M</t>
  </si>
  <si>
    <t>Informatique et télécommunications</t>
  </si>
  <si>
    <t>M0Z</t>
  </si>
  <si>
    <t>Employés et opérateurs de l'informatique</t>
  </si>
  <si>
    <t>544a</t>
  </si>
  <si>
    <t>Employés et opérateurs d'exploitation en informatique</t>
  </si>
  <si>
    <t>M1801</t>
  </si>
  <si>
    <t>Administration de systèmes d'information</t>
  </si>
  <si>
    <t>M1805</t>
  </si>
  <si>
    <t>Études et développement informatique</t>
  </si>
  <si>
    <t>M1810</t>
  </si>
  <si>
    <t>Production et exploitation de systèmes d'information</t>
  </si>
  <si>
    <t>M1Z</t>
  </si>
  <si>
    <t>Techniciens de l'informatique</t>
  </si>
  <si>
    <t>478a</t>
  </si>
  <si>
    <t>478b</t>
  </si>
  <si>
    <t>Techniciens de production, d'exploitation en informatique</t>
  </si>
  <si>
    <t>I1401</t>
  </si>
  <si>
    <t>478c</t>
  </si>
  <si>
    <t>478d</t>
  </si>
  <si>
    <t>Techniciens des télécommunications et de l'informatique des réseaux</t>
  </si>
  <si>
    <t>M2Z</t>
  </si>
  <si>
    <t>Ingénieurs de l'informatique</t>
  </si>
  <si>
    <t>388a</t>
  </si>
  <si>
    <t>Ingénieurs et cadres d'étude, recherche et développement en informatique</t>
  </si>
  <si>
    <t>388c</t>
  </si>
  <si>
    <t>Chefs de projets informatiques, responsables informatiques</t>
  </si>
  <si>
    <t>M1802</t>
  </si>
  <si>
    <t>Conseil et maîtrise d'ouvrage en systèmes d'information</t>
  </si>
  <si>
    <t>M1803</t>
  </si>
  <si>
    <t>Direction des systèmes d'information</t>
  </si>
  <si>
    <t>M1806</t>
  </si>
  <si>
    <t>Expertise et support technique en systèmes d'information</t>
  </si>
  <si>
    <t>388b</t>
  </si>
  <si>
    <t>388e</t>
  </si>
  <si>
    <t>Ingénieurs et cadres spécialistes des télécommunications</t>
  </si>
  <si>
    <t>M1804</t>
  </si>
  <si>
    <t>Études et développement de réseaux de télécoms</t>
  </si>
  <si>
    <t>M1807</t>
  </si>
  <si>
    <t>Exploitation de systèmes de communication et de commandement</t>
  </si>
  <si>
    <t>N</t>
  </si>
  <si>
    <t>Études et recherche</t>
  </si>
  <si>
    <t>N0Z</t>
  </si>
  <si>
    <t>Personnels d'études et de recherche *</t>
  </si>
  <si>
    <t xml:space="preserve"> * (FAP N0Z) Constat général : La correspondance entre les codes PCS et ROME est imparfaite au niveau des familles professionnelles détaillées.</t>
  </si>
  <si>
    <t>312e</t>
  </si>
  <si>
    <t>Ingénieurs conseils libéraux en études techniques</t>
  </si>
  <si>
    <t>H1206</t>
  </si>
  <si>
    <t>383a</t>
  </si>
  <si>
    <t>Ingénieurs et cadres d'étude, recherche et développement en électricité, électronique</t>
  </si>
  <si>
    <t>M1808</t>
  </si>
  <si>
    <t>Information géographique</t>
  </si>
  <si>
    <t>384a</t>
  </si>
  <si>
    <t>Ingénieurs et cadres d'étude, recherche et développement en mécanique et travail des métaux</t>
  </si>
  <si>
    <t>M1809</t>
  </si>
  <si>
    <t>Information météorologique</t>
  </si>
  <si>
    <t>385a</t>
  </si>
  <si>
    <t>Ingénieurs et cadres d'étude, recherche et développement des industries de transformation (agroalimentaire, chimie, métallurgie, matériaux lourds)</t>
  </si>
  <si>
    <t>386a</t>
  </si>
  <si>
    <t>Ingénieurs et cadres d'étude, recherche et développement des autres industries (imprimerie, matériaux souples, ameublement et bois, énergie, eau)</t>
  </si>
  <si>
    <t>Chercheurs (sauf industrie et enseignement supérieur) **</t>
  </si>
  <si>
    <t>342e</t>
  </si>
  <si>
    <t>Chercheurs de la recherche publique</t>
  </si>
  <si>
    <t>K2401</t>
  </si>
  <si>
    <t>Recherche en sciences de l'homme et de la société</t>
  </si>
  <si>
    <t>K2402</t>
  </si>
  <si>
    <t>Recherche en sciences de l'univers, de la matière et du vivant</t>
  </si>
  <si>
    <t xml:space="preserve">  ** (FAP N0Z91) Dans cette famille ne figurent que les chercheurs qui ne sont ni dans l'enseignement supérieur (famille W0Z92), ni dans l'industrie (famille N0Z90).</t>
  </si>
  <si>
    <t>P</t>
  </si>
  <si>
    <t>Administration publique, professions juridiques, armée et police</t>
  </si>
  <si>
    <t>P0Z</t>
  </si>
  <si>
    <t>Employés administratifs de la fonction publique (catégorie C et assimilés)</t>
  </si>
  <si>
    <t>P0Z60</t>
  </si>
  <si>
    <t>Agents des impôts et des douanes</t>
  </si>
  <si>
    <t>522a</t>
  </si>
  <si>
    <t>Agents de constatation ou de recouvrement des Impôts, du Trésor, des Douanes</t>
  </si>
  <si>
    <t>K1501</t>
  </si>
  <si>
    <t>P0Z61</t>
  </si>
  <si>
    <t>Employés des services au public</t>
  </si>
  <si>
    <t>523a</t>
  </si>
  <si>
    <t>Adjoints administratifs de la fonction publique (y.c. enseignement)</t>
  </si>
  <si>
    <t>524a</t>
  </si>
  <si>
    <t>Agents administratifs de la fonction publique (y.c. enseignement)</t>
  </si>
  <si>
    <t>533c</t>
  </si>
  <si>
    <t>Agents de surveillance du patrimoine et des administrations</t>
  </si>
  <si>
    <t>P0Z62</t>
  </si>
  <si>
    <t>Employés de la Poste et des télécommunications</t>
  </si>
  <si>
    <t>521a</t>
  </si>
  <si>
    <t>Employés de la Poste</t>
  </si>
  <si>
    <t>521b</t>
  </si>
  <si>
    <t>Employés de France Télécom (statut public)</t>
  </si>
  <si>
    <t>P1Z</t>
  </si>
  <si>
    <t>Professions intermédiaires administratives de la fonction publique (catégorie B et assimilés)</t>
  </si>
  <si>
    <t>P1Z80</t>
  </si>
  <si>
    <t>Contrôleurs des impôts et des douanes</t>
  </si>
  <si>
    <t>451c</t>
  </si>
  <si>
    <t>Contrôleurs des Impôts, du Trésor, des Douanes et assimilés</t>
  </si>
  <si>
    <t>K1503</t>
  </si>
  <si>
    <t>Contrôle et inspection des impôts</t>
  </si>
  <si>
    <t>K1504</t>
  </si>
  <si>
    <t>Contrôle et inspection du Trésor Public</t>
  </si>
  <si>
    <t>K1505</t>
  </si>
  <si>
    <t>Protection des consommateurs et contrôle des échanges commerciaux</t>
  </si>
  <si>
    <t>P1Z81</t>
  </si>
  <si>
    <t>Autres cadres B de la fonction publique</t>
  </si>
  <si>
    <t>451e</t>
  </si>
  <si>
    <t>Autres personnels administratifs de catégorie B de l'État (hors Enseignement, Patrimoine, Impôts, Trésor, Douanes)</t>
  </si>
  <si>
    <t>K1502</t>
  </si>
  <si>
    <t>Contrôle et inspection des Affaires Sociales</t>
  </si>
  <si>
    <t>451f</t>
  </si>
  <si>
    <t>Personnels administratifs de catégorie B des collectivités locales et des hôpitaux (hors Enseignement, Patrimoine)</t>
  </si>
  <si>
    <t>P1Z82</t>
  </si>
  <si>
    <t>Professions intermédiaires de la Poste et des télécommunications</t>
  </si>
  <si>
    <t>451a</t>
  </si>
  <si>
    <t>Professions intermédiaires de la Poste</t>
  </si>
  <si>
    <t>451b</t>
  </si>
  <si>
    <t>Professions intermédiaires administratives de France Télécom (statut public)</t>
  </si>
  <si>
    <t>P2Z</t>
  </si>
  <si>
    <t>Cadres de la fonction publique (catégorie A et assimilés)</t>
  </si>
  <si>
    <t>P2Z90</t>
  </si>
  <si>
    <t>Cadres A de la fonction publique (hors spécialités juridiques) et assimilés*</t>
  </si>
  <si>
    <t>331a</t>
  </si>
  <si>
    <t>Personnels de direction de la fonction publique (État, collectivités locales, hôpitaux)</t>
  </si>
  <si>
    <t>K1401</t>
  </si>
  <si>
    <t>Conception et pilotage de la politique des pouvoirs publics</t>
  </si>
  <si>
    <t>332a</t>
  </si>
  <si>
    <t>Ingénieurs de État (y.c. ingénieurs militaires) et assimilés</t>
  </si>
  <si>
    <t>K1403</t>
  </si>
  <si>
    <t>332b</t>
  </si>
  <si>
    <t>Ingénieurs des collectivités locales et des hôpitaux</t>
  </si>
  <si>
    <t>K1404</t>
  </si>
  <si>
    <t>Mise en œuvre et pilotage de la politique des pouvoirs publics</t>
  </si>
  <si>
    <t>333b</t>
  </si>
  <si>
    <t>Inspecteurs et autres personnels de catégorie A des Impôts, du Trésor et des Douanes</t>
  </si>
  <si>
    <t>K1405</t>
  </si>
  <si>
    <t>333e</t>
  </si>
  <si>
    <t>Autres personnels administratifs de catégorie A de État (hors Enseignement, Patrimoine, Impôts, Trésor, Douanes)</t>
  </si>
  <si>
    <t>333f</t>
  </si>
  <si>
    <t>Personnels administratifs de catégorie A des collectivités locales et hôpitaux publics (hors Enseignement, Patrimoine)</t>
  </si>
  <si>
    <t>351a</t>
  </si>
  <si>
    <t>Bibliothécaires, archivistes, conservateurs et autres cadres du patrimoine (fonction publique)</t>
  </si>
  <si>
    <t>K1602</t>
  </si>
  <si>
    <t>Gestion de patrimoine culturel</t>
  </si>
  <si>
    <t>K1802</t>
  </si>
  <si>
    <t>Développement local</t>
  </si>
  <si>
    <t xml:space="preserve">  * (FAP P2Z90) La distinction des secteurs public et privé est un critère de partition de la nomenclature des professions PCS. Elle n'est pas opérationnelle dans le cadre de la recherche d'emploi, </t>
  </si>
  <si>
    <t xml:space="preserve">  et n'intervient donc pas dans la nomenclature ROME. En conséquence, cette famille repose sur une conception élargie de la "fonction publique", dont rendent compte les intitulés des métiers de la nomenclature ROME.</t>
  </si>
  <si>
    <t>P2Z91</t>
  </si>
  <si>
    <t>Cadres de la Poste et des télécommunications</t>
  </si>
  <si>
    <t>333c</t>
  </si>
  <si>
    <t>Cadres de la Poste</t>
  </si>
  <si>
    <t>333d</t>
  </si>
  <si>
    <t>Cadres administratifs de France Télécom (statut public)</t>
  </si>
  <si>
    <t>P2Z92</t>
  </si>
  <si>
    <t>Cadres de l'armée et de la gendarmerie</t>
  </si>
  <si>
    <t>334a</t>
  </si>
  <si>
    <t>Officiers des Armées et de la Gendarmerie (sauf officiers généraux)</t>
  </si>
  <si>
    <t>P3Z</t>
  </si>
  <si>
    <t>Professionnels du droit (hors juristes en entreprise)</t>
  </si>
  <si>
    <t>P3Z90</t>
  </si>
  <si>
    <t>Professionnels du droit</t>
  </si>
  <si>
    <t>312a</t>
  </si>
  <si>
    <t>Avocats</t>
  </si>
  <si>
    <t>K1901</t>
  </si>
  <si>
    <t>Aide et médiation judiciaire</t>
  </si>
  <si>
    <t>312b</t>
  </si>
  <si>
    <t>Notaires</t>
  </si>
  <si>
    <t>K1902</t>
  </si>
  <si>
    <t>Collaboration juridique</t>
  </si>
  <si>
    <t>312g</t>
  </si>
  <si>
    <t>Géomètres-experts, huissiers de justice, officiers ministériels, professions libérales diverses</t>
  </si>
  <si>
    <t>P3Z91</t>
  </si>
  <si>
    <t>Magistrats</t>
  </si>
  <si>
    <t>333a</t>
  </si>
  <si>
    <t>K1904</t>
  </si>
  <si>
    <t>Magistrature</t>
  </si>
  <si>
    <t>P4Z</t>
  </si>
  <si>
    <t>Armée, police, pompiers **</t>
  </si>
  <si>
    <t>P4Z60</t>
  </si>
  <si>
    <t>Agents de sécurité et de l'ordre public</t>
  </si>
  <si>
    <t>531a</t>
  </si>
  <si>
    <t>Agents de police de État</t>
  </si>
  <si>
    <t>K1701</t>
  </si>
  <si>
    <t>Personnel de la Défense</t>
  </si>
  <si>
    <t>531c</t>
  </si>
  <si>
    <t>Surveillants de l'administration pénitentiaire</t>
  </si>
  <si>
    <t>K1705</t>
  </si>
  <si>
    <t>Sécurité civile et secours</t>
  </si>
  <si>
    <t>532a</t>
  </si>
  <si>
    <t>Gendarmes (de grade inférieur à adjudant)</t>
  </si>
  <si>
    <t>K1706</t>
  </si>
  <si>
    <t>Sécurité publique</t>
  </si>
  <si>
    <t>532b</t>
  </si>
  <si>
    <t>Sergents et sous-officiers de grade équivalent des Armées (sauf pompiers militaires)</t>
  </si>
  <si>
    <t>532c</t>
  </si>
  <si>
    <t>Hommes du rang (sauf pompiers militaires)</t>
  </si>
  <si>
    <t>533a</t>
  </si>
  <si>
    <t>Pompiers (y.c. pompiers militaires)</t>
  </si>
  <si>
    <t>P4Z61</t>
  </si>
  <si>
    <t>Agents de polices municipales</t>
  </si>
  <si>
    <t>531b</t>
  </si>
  <si>
    <t>Agents des polices municipales</t>
  </si>
  <si>
    <t>K1707</t>
  </si>
  <si>
    <t>Surveillance municipale</t>
  </si>
  <si>
    <t>P4Z80</t>
  </si>
  <si>
    <t>Cadres intermédiaires de la police et de l'armée</t>
  </si>
  <si>
    <t>452a</t>
  </si>
  <si>
    <t>Inspecteurs et officiers de police</t>
  </si>
  <si>
    <t>K1702</t>
  </si>
  <si>
    <t>Direction de la sécurité civile et des secours</t>
  </si>
  <si>
    <t>452b</t>
  </si>
  <si>
    <t>Adjudants-chefs, adjudants et sous-officiers de rang supérieur de l'Armée et de la Gendarmerie</t>
  </si>
  <si>
    <t>K1703</t>
  </si>
  <si>
    <t>Direction opérationnelle de la défense</t>
  </si>
  <si>
    <t>K1704</t>
  </si>
  <si>
    <t xml:space="preserve"> ** (FAP P4Z) Les cadres supérieurs de l'armée, de la police et des pompiers sont classés dans la famille professionnelle regroupée P2Z.</t>
  </si>
  <si>
    <t>Q</t>
  </si>
  <si>
    <t>Banque et assurances</t>
  </si>
  <si>
    <t>Q0Z</t>
  </si>
  <si>
    <t>545a</t>
  </si>
  <si>
    <t>Employés administratifs des services techniques de la banque</t>
  </si>
  <si>
    <t>C1102</t>
  </si>
  <si>
    <t>Conseil clientèle en assurances</t>
  </si>
  <si>
    <t>545b</t>
  </si>
  <si>
    <t>Employés des services commerciaux de la banque</t>
  </si>
  <si>
    <t>C1109</t>
  </si>
  <si>
    <t>Rédaction et gestion en assurances</t>
  </si>
  <si>
    <t>545c</t>
  </si>
  <si>
    <t>Employés des services techniques des assurances</t>
  </si>
  <si>
    <t>C1201</t>
  </si>
  <si>
    <t>Accueil et services bancaires</t>
  </si>
  <si>
    <t>545d</t>
  </si>
  <si>
    <t>Employés des services techniques des organismes de sécurité sociale et assimilés</t>
  </si>
  <si>
    <t>C1206</t>
  </si>
  <si>
    <t>Gestion de clientèle bancaire</t>
  </si>
  <si>
    <t>C1401</t>
  </si>
  <si>
    <t>Gestion en banque et assurances</t>
  </si>
  <si>
    <t>Q1Z</t>
  </si>
  <si>
    <t>Techniciens de la banque et des assurances</t>
  </si>
  <si>
    <t>467a</t>
  </si>
  <si>
    <t>Chargés de clientèle bancaire</t>
  </si>
  <si>
    <t>467b</t>
  </si>
  <si>
    <t>Techniciens des opérations bancaires</t>
  </si>
  <si>
    <t>C1202</t>
  </si>
  <si>
    <t>C1203</t>
  </si>
  <si>
    <t>C1205</t>
  </si>
  <si>
    <t>C1302</t>
  </si>
  <si>
    <t>467c</t>
  </si>
  <si>
    <t>Professions intermédiaires techniques et commerciales des assurances</t>
  </si>
  <si>
    <t>467d</t>
  </si>
  <si>
    <t>Professions intermédiaires techniques des organismes de sécurité sociale</t>
  </si>
  <si>
    <t>C1103</t>
  </si>
  <si>
    <t>Courtage en assurances</t>
  </si>
  <si>
    <t>C1105</t>
  </si>
  <si>
    <t>Études actuarielles en assurances</t>
  </si>
  <si>
    <t>C1106</t>
  </si>
  <si>
    <t>Expertise risques en assurance</t>
  </si>
  <si>
    <t>C1107</t>
  </si>
  <si>
    <t>Indemnisations en assurances</t>
  </si>
  <si>
    <t>C1110</t>
  </si>
  <si>
    <t>Souscription d'assurances</t>
  </si>
  <si>
    <t>Q2Z</t>
  </si>
  <si>
    <t>Cadres de la banque et des assurances</t>
  </si>
  <si>
    <t>376a</t>
  </si>
  <si>
    <t>376b</t>
  </si>
  <si>
    <t>Cadres des opérations bancaires</t>
  </si>
  <si>
    <t>376c</t>
  </si>
  <si>
    <t>Cadres commerciaux de la banque</t>
  </si>
  <si>
    <t>C1204</t>
  </si>
  <si>
    <t>376d</t>
  </si>
  <si>
    <t>Chefs d'établissements et responsables de l'exploitation bancaire</t>
  </si>
  <si>
    <t>C1207</t>
  </si>
  <si>
    <t>C1301</t>
  </si>
  <si>
    <t>C1303</t>
  </si>
  <si>
    <t>226a</t>
  </si>
  <si>
    <t>Agents généraux et courtiers d'assurance indépendants, de 0 à 9 salariés</t>
  </si>
  <si>
    <t>C1101</t>
  </si>
  <si>
    <t>Conception développement produits d'assurances</t>
  </si>
  <si>
    <t>376e</t>
  </si>
  <si>
    <t>Cadres des services techniques des assurances</t>
  </si>
  <si>
    <t>376f</t>
  </si>
  <si>
    <t>Cadres des services techniques des organismes de sécurité sociale et assimilés</t>
  </si>
  <si>
    <t>C1104</t>
  </si>
  <si>
    <t>Direction d'exploitation en assurances</t>
  </si>
  <si>
    <t>C1108</t>
  </si>
  <si>
    <t>R</t>
  </si>
  <si>
    <t>Commerce</t>
  </si>
  <si>
    <t>R0Z</t>
  </si>
  <si>
    <t>Caissiers, employés de libre service</t>
  </si>
  <si>
    <t>551a</t>
  </si>
  <si>
    <t>Employés de libre service du commerce et magasiniers</t>
  </si>
  <si>
    <t>D1501</t>
  </si>
  <si>
    <t>Animation de vente</t>
  </si>
  <si>
    <t>D1507</t>
  </si>
  <si>
    <t>Mise en rayon libre - service</t>
  </si>
  <si>
    <t>552a</t>
  </si>
  <si>
    <t>Caissiers de magasin</t>
  </si>
  <si>
    <t>D1505</t>
  </si>
  <si>
    <t>Personnel de caisse</t>
  </si>
  <si>
    <t>554j</t>
  </si>
  <si>
    <t>Pompistes et gérants de station-service (salariés ou mandataires)</t>
  </si>
  <si>
    <t>R1Z</t>
  </si>
  <si>
    <t>Vendeurs</t>
  </si>
  <si>
    <t>219a</t>
  </si>
  <si>
    <t>Aides familiaux non salariés ou associés d'artisans, effectuant un travail administratif ou commercial*</t>
  </si>
  <si>
    <t>D1105</t>
  </si>
  <si>
    <t>Poissonnerie</t>
  </si>
  <si>
    <t>554a</t>
  </si>
  <si>
    <t>Vendeurs en alimentation</t>
  </si>
  <si>
    <t>D1106</t>
  </si>
  <si>
    <t>Vente en alimentation</t>
  </si>
  <si>
    <t>D1107</t>
  </si>
  <si>
    <t>Vente en gros de produits frais</t>
  </si>
  <si>
    <t xml:space="preserve">  * (PCS 219a) Les aides familiaux ont été placés ici par défaut.</t>
  </si>
  <si>
    <t>554b</t>
  </si>
  <si>
    <t>Vendeurs en ameublement, décor, équipement du foyer</t>
  </si>
  <si>
    <t>D1212</t>
  </si>
  <si>
    <t>Vente en décoration et équipement du foyer</t>
  </si>
  <si>
    <t>554c</t>
  </si>
  <si>
    <t>Vendeurs en droguerie, bazar, quincaillerie, bricolage</t>
  </si>
  <si>
    <t>554d</t>
  </si>
  <si>
    <t>Vendeurs du commerce de fleurs</t>
  </si>
  <si>
    <t>D1201</t>
  </si>
  <si>
    <t>Achat vente d'objets d'art, anciens ou d'occasion</t>
  </si>
  <si>
    <t>554e</t>
  </si>
  <si>
    <t>Vendeurs en habillement et articles de sport</t>
  </si>
  <si>
    <t>D1209</t>
  </si>
  <si>
    <t>Vente de végétaux</t>
  </si>
  <si>
    <t>554f</t>
  </si>
  <si>
    <t>Vendeurs en produits de beauté, de luxe (hors biens culturels) et optique</t>
  </si>
  <si>
    <t>D1210</t>
  </si>
  <si>
    <t>Vente en animalerie</t>
  </si>
  <si>
    <t>554g</t>
  </si>
  <si>
    <t>Vendeurs de biens culturels (livres, disques, multimédia, objets d'art)</t>
  </si>
  <si>
    <t>D1211</t>
  </si>
  <si>
    <t>Vente en articles de sport et loisirs</t>
  </si>
  <si>
    <t>D1214</t>
  </si>
  <si>
    <t>Vente en habillement et accessoires de la personne</t>
  </si>
  <si>
    <t>556a</t>
  </si>
  <si>
    <t>Vendeurs en gros de biens d'équipement, biens intermédiaires</t>
  </si>
  <si>
    <t>D1213</t>
  </si>
  <si>
    <t>Vente en gros de matériel et équipements</t>
  </si>
  <si>
    <t>R1Z66</t>
  </si>
  <si>
    <t>Vendeurs généralistes</t>
  </si>
  <si>
    <t>553a</t>
  </si>
  <si>
    <t>Vendeurs non spécialisés</t>
  </si>
  <si>
    <t>554h</t>
  </si>
  <si>
    <t>Vendeurs de tabac, presse et articles divers</t>
  </si>
  <si>
    <t>555a</t>
  </si>
  <si>
    <t>Vendeurs par correspondance, télévendeurs</t>
  </si>
  <si>
    <t>D1408</t>
  </si>
  <si>
    <t>Téléconseil et télévente</t>
  </si>
  <si>
    <t>R2Z</t>
  </si>
  <si>
    <t>Attachés commerciaux et représentants</t>
  </si>
  <si>
    <t xml:space="preserve">Attachés commerciaux </t>
  </si>
  <si>
    <t>225a</t>
  </si>
  <si>
    <t>Intermédiaires indépendants du commerce, de 0 à 9 salariés</t>
  </si>
  <si>
    <t>D1407</t>
  </si>
  <si>
    <t>Relation technico-commerciale</t>
  </si>
  <si>
    <t>463a</t>
  </si>
  <si>
    <t>Techniciens commerciaux et technico-commerciaux, représentants en informatique</t>
  </si>
  <si>
    <t>D1402</t>
  </si>
  <si>
    <t>Relation commerciale grands comptes et entreprise</t>
  </si>
  <si>
    <t>463b</t>
  </si>
  <si>
    <t>Techniciens commerciaux et technico-commerciaux, représentants en biens d'équipement, en biens intermédiaires, commerce interindustriel (hors informatique)</t>
  </si>
  <si>
    <t>D1405</t>
  </si>
  <si>
    <t>Conseil en information médicale</t>
  </si>
  <si>
    <t>463c</t>
  </si>
  <si>
    <t>Techniciens commerciaux et technico-commerciaux, représentants en biens de consommation auprès d'entreprises</t>
  </si>
  <si>
    <t>463d</t>
  </si>
  <si>
    <t>Techniciens commerciaux et technico-commerciaux, représentants en services auprès d'entreprises ou de professionnels (hors banque, assurance, informatique)</t>
  </si>
  <si>
    <t>463e</t>
  </si>
  <si>
    <t>Techniciens commerciaux et technico-commerciaux, représentants auprès de particuliers (hors banque, assurance, informatique)</t>
  </si>
  <si>
    <t>D1403</t>
  </si>
  <si>
    <t>Relation commerciale auprès de particuliers</t>
  </si>
  <si>
    <t>D1404</t>
  </si>
  <si>
    <t>Relation commerciale en vente de véhicules **</t>
  </si>
  <si>
    <t xml:space="preserve">  ** (ROME D1404) Les "représentants en véhicules" comportent également des représentants auprès des entreprises. Ils sont néanmoins classés ici faute de pouvoir les distinguer. </t>
  </si>
  <si>
    <t>R3Z</t>
  </si>
  <si>
    <t>Maîtrise des magasins et intermédiaires du commerce</t>
  </si>
  <si>
    <t>222a</t>
  </si>
  <si>
    <t>Petits et moyens détaillants en alimentation spécialisée, de 0 à 9 salariés</t>
  </si>
  <si>
    <t>D1506</t>
  </si>
  <si>
    <t>Marchandisage</t>
  </si>
  <si>
    <t>222b</t>
  </si>
  <si>
    <t>Petits et moyens détaillants en alimentation générale, de 0 à 9 sal.</t>
  </si>
  <si>
    <t>D1502</t>
  </si>
  <si>
    <t>223a</t>
  </si>
  <si>
    <t>Détaillants en ameublement, décor, équipement du foyer, de 0 à 9 salariés</t>
  </si>
  <si>
    <t>D1503</t>
  </si>
  <si>
    <t>223b</t>
  </si>
  <si>
    <t>Détaillants en droguerie, bazar, quincaillerie, bricolage, de 0 à 9 sal.</t>
  </si>
  <si>
    <t>D1508</t>
  </si>
  <si>
    <t>Encadrement du personnel de caisses</t>
  </si>
  <si>
    <t>223c</t>
  </si>
  <si>
    <t>Fleuristes, de 0 à 9 salariés</t>
  </si>
  <si>
    <t>223d</t>
  </si>
  <si>
    <t>Détaillants en habillement et articles de sport, de 0 à 9 salariés</t>
  </si>
  <si>
    <t>223e</t>
  </si>
  <si>
    <t>Détaillants en produits de beauté, de luxe (hors biens culturels), de 0 à 9 salariés</t>
  </si>
  <si>
    <t>223f</t>
  </si>
  <si>
    <t>Détaillants en biens culturels (livres, disques, multimédia, objets d'art), de 0 à 9 salariés</t>
  </si>
  <si>
    <t>223g</t>
  </si>
  <si>
    <t>Détaillants en tabac, presse et articles divers, de 0 à 9 salariés</t>
  </si>
  <si>
    <t>223h</t>
  </si>
  <si>
    <t>Exploitants et gérants libres de station-service, de 0 à 9 salariés</t>
  </si>
  <si>
    <t>462a</t>
  </si>
  <si>
    <t>Chefs de petites surfaces de vente (salariés ou mandataires)</t>
  </si>
  <si>
    <t>462b</t>
  </si>
  <si>
    <t>Maîtrise de l'exploitation des magasins de vente</t>
  </si>
  <si>
    <t>462d</t>
  </si>
  <si>
    <t>Animateurs commerciaux des magasins de vente, marchandiseurs (non cadres)</t>
  </si>
  <si>
    <t>R3Z81</t>
  </si>
  <si>
    <t>Intermédiaires du commerce***</t>
  </si>
  <si>
    <t>221a</t>
  </si>
  <si>
    <t>Petits et moyens grossistes en alimentation, de 0 à 9 salariés</t>
  </si>
  <si>
    <t>221b</t>
  </si>
  <si>
    <t>Petits et moyens grossistes en produits non alimentaires, de 0 à 9 salariés</t>
  </si>
  <si>
    <t xml:space="preserve">  *** (R3Z81) C'est une famille constituée uniquement d'indépendants. Les "intermédiaires commerciaux" salariés du privé figurent dans la famille R3Z82. </t>
  </si>
  <si>
    <t xml:space="preserve">  Cependant les "intermédiaires indépendants du commerce de 0 à 9 salariés (PCS 225a) sont classés dans la famille R2Z80 parce qu'ils sont plus proches des représentants que des grossistes.</t>
  </si>
  <si>
    <t>462c</t>
  </si>
  <si>
    <t>Acheteurs non classés cadres, aides-acheteurs</t>
  </si>
  <si>
    <t>M1101</t>
  </si>
  <si>
    <t>Achats</t>
  </si>
  <si>
    <t>462e</t>
  </si>
  <si>
    <t>Autres professions intermédiaires commerciales (sauf techniciens des forces de vente)</t>
  </si>
  <si>
    <t>M1102</t>
  </si>
  <si>
    <t>Direction des achats</t>
  </si>
  <si>
    <t>R4Z</t>
  </si>
  <si>
    <t>Cadres commerciaux et technico-commerciaux</t>
  </si>
  <si>
    <t>374b</t>
  </si>
  <si>
    <t>Chefs de produits, acheteurs du commerce et autres cadres de la mercatique</t>
  </si>
  <si>
    <t>D1406</t>
  </si>
  <si>
    <t>374c</t>
  </si>
  <si>
    <t>Cadres commerciaux des grandes entreprises (hors commerce de détail)</t>
  </si>
  <si>
    <t>M1701</t>
  </si>
  <si>
    <t>Administration des ventes</t>
  </si>
  <si>
    <t>374d</t>
  </si>
  <si>
    <t>Cadres commerciaux des petites et moyennes entreprises (hors commerce de détail)</t>
  </si>
  <si>
    <t>M1702</t>
  </si>
  <si>
    <t>M1703</t>
  </si>
  <si>
    <t>M1704</t>
  </si>
  <si>
    <t>M1705</t>
  </si>
  <si>
    <t>Marketing</t>
  </si>
  <si>
    <t>M1707</t>
  </si>
  <si>
    <t>Stratégie commerciale</t>
  </si>
  <si>
    <t>382d</t>
  </si>
  <si>
    <t>Ingénieurs et cadres technico-commerciaux en bâtiment, travaux publics</t>
  </si>
  <si>
    <t>H1102</t>
  </si>
  <si>
    <t>383c</t>
  </si>
  <si>
    <t>Ingénieurs et cadres technico-commerciaux en matériel électrique ou électronique professionnel</t>
  </si>
  <si>
    <t>M1706</t>
  </si>
  <si>
    <t>Promotion des ventes</t>
  </si>
  <si>
    <t>384c</t>
  </si>
  <si>
    <t>Ingénieurs et cadres technico-commerciaux en matériel mécanique professionnel</t>
  </si>
  <si>
    <t>385c</t>
  </si>
  <si>
    <t>Ingénieurs et cadres technico-commerciaux des industries de transformations (biens intermédiaires)</t>
  </si>
  <si>
    <t>387a</t>
  </si>
  <si>
    <t>Ingénieurs et cadres des achats et approvisionnements industriels</t>
  </si>
  <si>
    <t>388d</t>
  </si>
  <si>
    <t>Ingénieurs et cadres technico-commerciaux en informatique et télécommunications</t>
  </si>
  <si>
    <t>374a</t>
  </si>
  <si>
    <t>Cadres de l'exploitation des magasins de vente du commerce de détail</t>
  </si>
  <si>
    <t>D1301</t>
  </si>
  <si>
    <t>D1504</t>
  </si>
  <si>
    <t>Direction de magasin de grande distribution</t>
  </si>
  <si>
    <t>D1509</t>
  </si>
  <si>
    <t>376g</t>
  </si>
  <si>
    <t>Cadres de l'immobilier</t>
  </si>
  <si>
    <t>C1501</t>
  </si>
  <si>
    <t>Gérance immobilière</t>
  </si>
  <si>
    <t>226c</t>
  </si>
  <si>
    <t>Agents immobiliers indépendants, de 0 à 9 salariés</t>
  </si>
  <si>
    <t>C1502</t>
  </si>
  <si>
    <t>Gestion locative immobilière</t>
  </si>
  <si>
    <t>C1503</t>
  </si>
  <si>
    <t>C1504</t>
  </si>
  <si>
    <t>Transaction immobilière</t>
  </si>
  <si>
    <t>S</t>
  </si>
  <si>
    <t>Hôtellerie, restauration, alimentation</t>
  </si>
  <si>
    <t>S0Z</t>
  </si>
  <si>
    <t>Bouchers, charcutiers, boulangers</t>
  </si>
  <si>
    <t>683a</t>
  </si>
  <si>
    <t>Apprentis boulangers, bouchers, charcutiers</t>
  </si>
  <si>
    <t>D1101</t>
  </si>
  <si>
    <t>Boucherie</t>
  </si>
  <si>
    <t>215d</t>
  </si>
  <si>
    <t>Autres artisans de l'alimentation, de 0 à 9 salariés</t>
  </si>
  <si>
    <t>D1102</t>
  </si>
  <si>
    <t>Boulangerie - viennoiserie</t>
  </si>
  <si>
    <t>D1103</t>
  </si>
  <si>
    <t>Charcuterie - traiteur</t>
  </si>
  <si>
    <t>D1104</t>
  </si>
  <si>
    <t>Pâtisserie, confiserie, chocolaterie et glacerie</t>
  </si>
  <si>
    <t>215b</t>
  </si>
  <si>
    <t>Artisans bouchers, de 0 à 9 salariés</t>
  </si>
  <si>
    <t>636a</t>
  </si>
  <si>
    <t>Bouchers (sauf industrie de la viande)</t>
  </si>
  <si>
    <t>625d</t>
  </si>
  <si>
    <t>Opérateurs de la transformation des viandes</t>
  </si>
  <si>
    <t>215c</t>
  </si>
  <si>
    <t>Artisans charcutiers, de 0 à 9 salariés</t>
  </si>
  <si>
    <t>636b</t>
  </si>
  <si>
    <t>Charcutiers (sauf industrie de la viande)</t>
  </si>
  <si>
    <t>215a</t>
  </si>
  <si>
    <t>Artisans boulangers, pâtissiers, de 0 à 9 salariés</t>
  </si>
  <si>
    <t>636c</t>
  </si>
  <si>
    <t>Boulangers, pâtissiers (sauf activité industrielle)</t>
  </si>
  <si>
    <t>S1Z</t>
  </si>
  <si>
    <t>561d</t>
  </si>
  <si>
    <t>G1603</t>
  </si>
  <si>
    <t>Personnel polyvalent en restauration</t>
  </si>
  <si>
    <t>G1604</t>
  </si>
  <si>
    <t>Fabrication de crêpes ou pizzas</t>
  </si>
  <si>
    <t>G1605</t>
  </si>
  <si>
    <t>Plonge en restauration</t>
  </si>
  <si>
    <t>636d</t>
  </si>
  <si>
    <t>Cuisiniers et commis de cuisine</t>
  </si>
  <si>
    <t>G1602</t>
  </si>
  <si>
    <t>Personnel de cuisine</t>
  </si>
  <si>
    <t>488a</t>
  </si>
  <si>
    <t>Maîtrise de restauration  : cuisine / production</t>
  </si>
  <si>
    <t>G1601</t>
  </si>
  <si>
    <t>S2Z</t>
  </si>
  <si>
    <t>Employés et agents de maîtrise de l'hôtellerie et de la restauration</t>
  </si>
  <si>
    <t>561e</t>
  </si>
  <si>
    <t>Employés de l'hôtellerie : réception et hall</t>
  </si>
  <si>
    <t>G1501</t>
  </si>
  <si>
    <t>Personnel d'étage</t>
  </si>
  <si>
    <t>561f</t>
  </si>
  <si>
    <t>Employés d'étage et employés polyvalents de l'hôtellerie</t>
  </si>
  <si>
    <t>G1502</t>
  </si>
  <si>
    <t>Personnel polyvalent d'hôtellerie</t>
  </si>
  <si>
    <t>G1702</t>
  </si>
  <si>
    <t>Personnel du hall</t>
  </si>
  <si>
    <t>G1703</t>
  </si>
  <si>
    <t>Réception en hôtellerie</t>
  </si>
  <si>
    <t>561a</t>
  </si>
  <si>
    <t>Serveurs, commis de restaurant, garçons (bar, brasserie, café ou restaurant)</t>
  </si>
  <si>
    <t>G1801</t>
  </si>
  <si>
    <t>Café, bar brasserie</t>
  </si>
  <si>
    <t>G1803</t>
  </si>
  <si>
    <t>Service en restauration</t>
  </si>
  <si>
    <t>468a</t>
  </si>
  <si>
    <t>Maîtrise de restauration : salle et service</t>
  </si>
  <si>
    <t>G1802</t>
  </si>
  <si>
    <t>G1804</t>
  </si>
  <si>
    <t>Sommellerie</t>
  </si>
  <si>
    <t>468b</t>
  </si>
  <si>
    <t>Maîtrise de l'hébergement : hall et étages</t>
  </si>
  <si>
    <t>G1503</t>
  </si>
  <si>
    <t>G1701</t>
  </si>
  <si>
    <t>Conciergerie en hôtellerie</t>
  </si>
  <si>
    <t>S3Z</t>
  </si>
  <si>
    <t>Patrons et cadres d'hôtels, cafés, restaurants</t>
  </si>
  <si>
    <t>S3Z00</t>
  </si>
  <si>
    <t>Patrons d'hôtels, cafés, restaurants</t>
  </si>
  <si>
    <t>224a</t>
  </si>
  <si>
    <t>Exploitants de petit restaurant, café-restaurant, de 0 à 2 salariés</t>
  </si>
  <si>
    <t>224b</t>
  </si>
  <si>
    <t>Exploitants de petit café, débit de boisson, associé ou non à une autre activité hors restauration, de 0 à 2 salariés</t>
  </si>
  <si>
    <t>224c</t>
  </si>
  <si>
    <t>Exploitants de petit hôtel, hôtel-restaurant, de 0 à 2 salariés</t>
  </si>
  <si>
    <t>224d</t>
  </si>
  <si>
    <t>Exploitants de café, restaurant, hôtel, de 3 à 9 salariés</t>
  </si>
  <si>
    <t>Cadres de l'hôtellerie et de la restauration*</t>
  </si>
  <si>
    <t>377a</t>
  </si>
  <si>
    <t>G1401</t>
  </si>
  <si>
    <t>Assistance de direction d'hôtel - restaurant</t>
  </si>
  <si>
    <t>488b</t>
  </si>
  <si>
    <t>Maîtrise de restauration  : gestion d'établissement</t>
  </si>
  <si>
    <t>G1402</t>
  </si>
  <si>
    <t>G1403</t>
  </si>
  <si>
    <t>Gestion de structure de loisirs ou d'hébergement touristique</t>
  </si>
  <si>
    <t>G1404</t>
  </si>
  <si>
    <t xml:space="preserve">  * (FAP S3Z90) Cette famille identifie les salariés en les distinguant des indépendants, classés dans la famille S3Z00.</t>
  </si>
  <si>
    <t>T</t>
  </si>
  <si>
    <t>Services aux particuliers et aux collectivités</t>
  </si>
  <si>
    <t>T0Z</t>
  </si>
  <si>
    <t>217c</t>
  </si>
  <si>
    <t>Artisans coiffeurs, manucures, esthéticiens, de 0 à 9 salariés</t>
  </si>
  <si>
    <t>D1202</t>
  </si>
  <si>
    <t>Coiffure</t>
  </si>
  <si>
    <t>562a</t>
  </si>
  <si>
    <t>Manucures, esthéticiens (salariés)</t>
  </si>
  <si>
    <t>D1203</t>
  </si>
  <si>
    <t>Hydrothérapie</t>
  </si>
  <si>
    <t>562b</t>
  </si>
  <si>
    <t>Coiffeurs salariés</t>
  </si>
  <si>
    <t>D1208</t>
  </si>
  <si>
    <t>Soins esthétiques et corporels</t>
  </si>
  <si>
    <t>T1Z</t>
  </si>
  <si>
    <t>Employés de maison</t>
  </si>
  <si>
    <t>563c</t>
  </si>
  <si>
    <t>K1304</t>
  </si>
  <si>
    <t>Services domestiques</t>
  </si>
  <si>
    <t>T2A</t>
  </si>
  <si>
    <t>563b</t>
  </si>
  <si>
    <t>K1302</t>
  </si>
  <si>
    <t>Assistance auprès d'adultes</t>
  </si>
  <si>
    <t>K1305</t>
  </si>
  <si>
    <t>Intervention sociale et familiale</t>
  </si>
  <si>
    <t>T2B</t>
  </si>
  <si>
    <t>563a</t>
  </si>
  <si>
    <t>Assistantes maternelles, gardiennes d'enfants, familles d'accueil</t>
  </si>
  <si>
    <t>K1303</t>
  </si>
  <si>
    <t>Assistance auprès d'enfants</t>
  </si>
  <si>
    <t>T3Z</t>
  </si>
  <si>
    <t>564a</t>
  </si>
  <si>
    <t>Concierges, gardiens d'immeubles</t>
  </si>
  <si>
    <t>K2501</t>
  </si>
  <si>
    <t>534a</t>
  </si>
  <si>
    <t>Agents civils de sécurité et de surveillance</t>
  </si>
  <si>
    <t>K2502</t>
  </si>
  <si>
    <t>534b</t>
  </si>
  <si>
    <t>Convoyeurs de fonds, gardes du corps, enquêteurs privés et métiers assimilés (salariés)</t>
  </si>
  <si>
    <t>K2503</t>
  </si>
  <si>
    <t>Sécurité et surveillance privées</t>
  </si>
  <si>
    <t>T4Z</t>
  </si>
  <si>
    <t>Agents d'entretien</t>
  </si>
  <si>
    <t>217e</t>
  </si>
  <si>
    <t>Artisans des services divers, de 0 à 9 salariés *</t>
  </si>
  <si>
    <t>I1501</t>
  </si>
  <si>
    <t>Intervention en grande hauteur</t>
  </si>
  <si>
    <t>525a</t>
  </si>
  <si>
    <t>Agents de service des établissements primaires</t>
  </si>
  <si>
    <t>K2202</t>
  </si>
  <si>
    <t>Lavage de vitres</t>
  </si>
  <si>
    <t>525b</t>
  </si>
  <si>
    <t>Agents de service des autres établissements d'enseignement</t>
  </si>
  <si>
    <t>K2203</t>
  </si>
  <si>
    <t>525c</t>
  </si>
  <si>
    <t>Agents de service de la fonction publique (sauf écoles, hôpitaux)</t>
  </si>
  <si>
    <t>K2204</t>
  </si>
  <si>
    <t>Nettoyage de locaux</t>
  </si>
  <si>
    <t>684a</t>
  </si>
  <si>
    <t>Nettoyeurs</t>
  </si>
  <si>
    <t xml:space="preserve">  * (PCS 217e) Les "artisans de services divers de 0 à 9 salariés" sont classés ici par défaut.</t>
  </si>
  <si>
    <t>525d</t>
  </si>
  <si>
    <t>Agents de service hospitaliers (de la fonction publique ou du secteur privé)</t>
  </si>
  <si>
    <t>J1301</t>
  </si>
  <si>
    <t>Personnel polyvalent des services hospitaliers</t>
  </si>
  <si>
    <t>628e</t>
  </si>
  <si>
    <t>Ouvriers qualifiés de l'assainissement et du traitement des déchets</t>
  </si>
  <si>
    <t>I1201</t>
  </si>
  <si>
    <t>Entretien d'affichage et mobilier urbain</t>
  </si>
  <si>
    <t>684b</t>
  </si>
  <si>
    <t>Ouvriers non qualifiés de l'assainissement et du traitement des déchets</t>
  </si>
  <si>
    <t>I1202</t>
  </si>
  <si>
    <t>Entretien et surveillance du tracé routier</t>
  </si>
  <si>
    <t>K2303</t>
  </si>
  <si>
    <t>Nettoyage des espaces urbains</t>
  </si>
  <si>
    <t>K2304</t>
  </si>
  <si>
    <t>Revalorisation de produits industriels</t>
  </si>
  <si>
    <t>K2305</t>
  </si>
  <si>
    <t>Salubrité et traitement de nuisibles</t>
  </si>
  <si>
    <t>T6Z</t>
  </si>
  <si>
    <t>Employés des services divers**</t>
  </si>
  <si>
    <t>227c</t>
  </si>
  <si>
    <t>Astrologues, professionnels de la parapsychologie, guérisseurs, de 0 à 9 salariés</t>
  </si>
  <si>
    <t>G1205</t>
  </si>
  <si>
    <t>Personnel d'attractions ou de structures de loisirs</t>
  </si>
  <si>
    <t>227d</t>
  </si>
  <si>
    <t>Autres indépendants divers prestataires de services, de 0 à 9 salariés</t>
  </si>
  <si>
    <t>G1206</t>
  </si>
  <si>
    <t>Personnel technique des jeux</t>
  </si>
  <si>
    <t>564b</t>
  </si>
  <si>
    <t>K1103</t>
  </si>
  <si>
    <t>Développement personnel et bien-être de la personne</t>
  </si>
  <si>
    <t>K2601</t>
  </si>
  <si>
    <t>Conduite d'opérations funéraires</t>
  </si>
  <si>
    <t>K2602</t>
  </si>
  <si>
    <t>Conseil en services funéraires</t>
  </si>
  <si>
    <t>K2603</t>
  </si>
  <si>
    <t xml:space="preserve"> ** (FAP T6Z61) Cette famille très hétérogène regroupe des employés rendant un "service à la personne" qui n'ont pu être classés ailleurs.</t>
  </si>
  <si>
    <t>U</t>
  </si>
  <si>
    <t>Communication, information, art et spectacle</t>
  </si>
  <si>
    <t>U0Z</t>
  </si>
  <si>
    <t>Professionnels de la communication et de l'information</t>
  </si>
  <si>
    <t>464a</t>
  </si>
  <si>
    <t>Assistants de la publicité, des relations publiques (indépendants ou salariés)</t>
  </si>
  <si>
    <t>E1101</t>
  </si>
  <si>
    <t>Animation de site multimédia</t>
  </si>
  <si>
    <t>E1103</t>
  </si>
  <si>
    <t>Communication</t>
  </si>
  <si>
    <t>E1107</t>
  </si>
  <si>
    <t>Organisation d'événementiel</t>
  </si>
  <si>
    <t>E1401</t>
  </si>
  <si>
    <t>Développement et promotion publicitaire</t>
  </si>
  <si>
    <t>E1402</t>
  </si>
  <si>
    <t>Élaboration de plan média</t>
  </si>
  <si>
    <t>464b</t>
  </si>
  <si>
    <t>Interprètes, traducteurs (indépendants ou salariés)</t>
  </si>
  <si>
    <t>E1108</t>
  </si>
  <si>
    <t>Traduction, interprétariat</t>
  </si>
  <si>
    <t>375a</t>
  </si>
  <si>
    <t>Cadres de la publicité</t>
  </si>
  <si>
    <t>375b</t>
  </si>
  <si>
    <t>Cadres des relations publiques et de la communication</t>
  </si>
  <si>
    <t>L1303</t>
  </si>
  <si>
    <t>Promotion d'artistes et de spectacles *</t>
  </si>
  <si>
    <t xml:space="preserve">  * (ROME L1303) Les agents de "Promotion d'artistes et de spectacles" sont classés ici en raison du contenu de leur activité, en faisant abstraction de leur milieu professionnel.</t>
  </si>
  <si>
    <t>372f</t>
  </si>
  <si>
    <t>Cadres de la documentation, de l'archivage (hors fonction publique)</t>
  </si>
  <si>
    <t>K1601</t>
  </si>
  <si>
    <t>Gestion de l'information et de la documentation</t>
  </si>
  <si>
    <t>425a</t>
  </si>
  <si>
    <t>Sous-bibliothécaires, cadres intermédiaires du patrimoine</t>
  </si>
  <si>
    <t>352a</t>
  </si>
  <si>
    <t>E1105</t>
  </si>
  <si>
    <t>353a</t>
  </si>
  <si>
    <t>E1106</t>
  </si>
  <si>
    <t>U1Z</t>
  </si>
  <si>
    <t>Professionnels des arts et des spectacles</t>
  </si>
  <si>
    <t>353b</t>
  </si>
  <si>
    <t>Directeurs, responsables de programmation et de production de l'audiovisuel et des spectacles</t>
  </si>
  <si>
    <t>E1204</t>
  </si>
  <si>
    <t>Projection cinéma</t>
  </si>
  <si>
    <t>353c</t>
  </si>
  <si>
    <t>Cadres artistiques et technico-artistiques de la réalisation de l'audiovisuel et des spectacles</t>
  </si>
  <si>
    <t>L1302</t>
  </si>
  <si>
    <t>Production et administration spectacle, cinéma et audiovisuel</t>
  </si>
  <si>
    <t>465b</t>
  </si>
  <si>
    <t>Assistants techniques de la réalisation des spectacles vivants et audiovisuels (indépendants ou salariés)</t>
  </si>
  <si>
    <t>L1304</t>
  </si>
  <si>
    <t>Réalisation cinématographique et audiovisuelle</t>
  </si>
  <si>
    <t>637c</t>
  </si>
  <si>
    <t>Ouvriers et techniciens des spectacles vivants et audiovisuels</t>
  </si>
  <si>
    <t>L1501</t>
  </si>
  <si>
    <t>Coiffure et maquillage spectacle</t>
  </si>
  <si>
    <t>L1502</t>
  </si>
  <si>
    <t>Costume et Habillage spectacle</t>
  </si>
  <si>
    <t>L1503</t>
  </si>
  <si>
    <t>Décor et accessoires spectacle</t>
  </si>
  <si>
    <t>L1504</t>
  </si>
  <si>
    <t>Éclairage spectacle</t>
  </si>
  <si>
    <t>L1505</t>
  </si>
  <si>
    <t>Image cinématographique et télévisuelle</t>
  </si>
  <si>
    <t>L1506</t>
  </si>
  <si>
    <t>Machinerie spectacle</t>
  </si>
  <si>
    <t>L1507</t>
  </si>
  <si>
    <t>Montage et post-production</t>
  </si>
  <si>
    <t>L1508</t>
  </si>
  <si>
    <t>Prise de son et sonorisation</t>
  </si>
  <si>
    <t>L1509</t>
  </si>
  <si>
    <t>Régie générale</t>
  </si>
  <si>
    <t>465c</t>
  </si>
  <si>
    <t>Photographes (indépendants et salariés)</t>
  </si>
  <si>
    <t>E1201</t>
  </si>
  <si>
    <t>Photographie</t>
  </si>
  <si>
    <t>465a</t>
  </si>
  <si>
    <t>Concepteurs et assistants techniques des arts graphiques, de la mode et de la décoration (indépendants et salariés)</t>
  </si>
  <si>
    <t>B1301</t>
  </si>
  <si>
    <t>Décoration d'espaces vente</t>
  </si>
  <si>
    <t>B1805</t>
  </si>
  <si>
    <t>Stylisme</t>
  </si>
  <si>
    <t>E1104</t>
  </si>
  <si>
    <t>Conception de contenus multimédias</t>
  </si>
  <si>
    <t>E1205</t>
  </si>
  <si>
    <t>Réalisation de contenus multimédias</t>
  </si>
  <si>
    <t>H1204</t>
  </si>
  <si>
    <t>Design industriel</t>
  </si>
  <si>
    <t>354b</t>
  </si>
  <si>
    <t>Artistes de la musique et du chant</t>
  </si>
  <si>
    <t>K2105</t>
  </si>
  <si>
    <t>Enseignement artistique</t>
  </si>
  <si>
    <t>354c</t>
  </si>
  <si>
    <t>Artistes dramatiques</t>
  </si>
  <si>
    <t>L1101</t>
  </si>
  <si>
    <t>Animation musicale et scénique</t>
  </si>
  <si>
    <t>354d</t>
  </si>
  <si>
    <t>Artistes de la danse, du cirque et des spectacles divers</t>
  </si>
  <si>
    <t>L1102</t>
  </si>
  <si>
    <t>354g</t>
  </si>
  <si>
    <t>Professeurs d'art (hors établissements scolaires)</t>
  </si>
  <si>
    <t>L1103</t>
  </si>
  <si>
    <t>Présentation de spectacles ou d'émissions</t>
  </si>
  <si>
    <t>L1201</t>
  </si>
  <si>
    <t>Danse</t>
  </si>
  <si>
    <t>L1202</t>
  </si>
  <si>
    <t>Musique et chant</t>
  </si>
  <si>
    <t>L1203</t>
  </si>
  <si>
    <t>Art dramatique</t>
  </si>
  <si>
    <t>L1204</t>
  </si>
  <si>
    <t>Arts du cirque et arts visuels</t>
  </si>
  <si>
    <t>L1301</t>
  </si>
  <si>
    <t>Mise en scène de spectacles vivants</t>
  </si>
  <si>
    <t>352b</t>
  </si>
  <si>
    <t>E1102</t>
  </si>
  <si>
    <t>Écriture d'ouvrages, de livres</t>
  </si>
  <si>
    <t>354a</t>
  </si>
  <si>
    <t>B1101</t>
  </si>
  <si>
    <t>Création en arts plastiques</t>
  </si>
  <si>
    <t>V</t>
  </si>
  <si>
    <t>Santé, action sociale, culturelle et sportive</t>
  </si>
  <si>
    <t>V0Z</t>
  </si>
  <si>
    <t>526a</t>
  </si>
  <si>
    <t>A1501</t>
  </si>
  <si>
    <t>Aide aux soins animaux</t>
  </si>
  <si>
    <t>526b</t>
  </si>
  <si>
    <t>J1303</t>
  </si>
  <si>
    <t>Assistance médico-technique</t>
  </si>
  <si>
    <t>526c</t>
  </si>
  <si>
    <t>Auxiliaires de puériculture</t>
  </si>
  <si>
    <t>J1304</t>
  </si>
  <si>
    <t>Aide en puériculture</t>
  </si>
  <si>
    <t>526d</t>
  </si>
  <si>
    <t>Aides médico-psychologiques</t>
  </si>
  <si>
    <t>J1501</t>
  </si>
  <si>
    <t>Soins d'hygiène, de confort du patient</t>
  </si>
  <si>
    <t>K1301</t>
  </si>
  <si>
    <t>Accompagnement médicosocial</t>
  </si>
  <si>
    <t>V1Z</t>
  </si>
  <si>
    <t>Infirmiers, sages-femmes</t>
  </si>
  <si>
    <t>431a</t>
  </si>
  <si>
    <t>Cadres infirmiers et assimilés</t>
  </si>
  <si>
    <t>J1502</t>
  </si>
  <si>
    <t>431b</t>
  </si>
  <si>
    <t>Infirmiers psychiatriques</t>
  </si>
  <si>
    <t>J1503</t>
  </si>
  <si>
    <t>Soins infirmiers spécialisés en anesthésie</t>
  </si>
  <si>
    <t>431c</t>
  </si>
  <si>
    <t>Puéricultrices</t>
  </si>
  <si>
    <t>J1504</t>
  </si>
  <si>
    <t>Soins infirmiers spécialisés en bloc opératoire</t>
  </si>
  <si>
    <t>431d</t>
  </si>
  <si>
    <t>Infirmiers spécialisés (autres qu'infirmiers psychiatriques et puéricultrices)</t>
  </si>
  <si>
    <t>J1505</t>
  </si>
  <si>
    <t>Soins infirmiers spécialisés en prévention</t>
  </si>
  <si>
    <t>431f</t>
  </si>
  <si>
    <t>Infirmiers en soins généraux, salariés</t>
  </si>
  <si>
    <t>J1506</t>
  </si>
  <si>
    <t>Soins infirmiers généralistes</t>
  </si>
  <si>
    <t>431g</t>
  </si>
  <si>
    <t>Infirmiers libéraux</t>
  </si>
  <si>
    <t>J1507</t>
  </si>
  <si>
    <t>Soins infirmiers spécialisés en puériculture</t>
  </si>
  <si>
    <t>431e</t>
  </si>
  <si>
    <t>Sages-femmes (libérales ou salariées)</t>
  </si>
  <si>
    <t>J1104</t>
  </si>
  <si>
    <t>Suivi de la grossesse et de l'accouchement</t>
  </si>
  <si>
    <t>V2Z</t>
  </si>
  <si>
    <t>Médecins et assimilés</t>
  </si>
  <si>
    <t>V2Z90</t>
  </si>
  <si>
    <t>Médecins</t>
  </si>
  <si>
    <t>311a</t>
  </si>
  <si>
    <t>Médecins libéraux spécialistes</t>
  </si>
  <si>
    <t>J1101</t>
  </si>
  <si>
    <t>Médecine de prévention</t>
  </si>
  <si>
    <t>311b</t>
  </si>
  <si>
    <t>Médecins libéraux généralistes</t>
  </si>
  <si>
    <t>J1102</t>
  </si>
  <si>
    <t>Médecine généraliste et spécialisée</t>
  </si>
  <si>
    <t>344a</t>
  </si>
  <si>
    <t>Médecins hospitaliers sans activité libérale</t>
  </si>
  <si>
    <t>K1402</t>
  </si>
  <si>
    <t>Conseil en Santé Publique *</t>
  </si>
  <si>
    <t>344b</t>
  </si>
  <si>
    <t>Médecins salariés non hospitaliers</t>
  </si>
  <si>
    <t>344c</t>
  </si>
  <si>
    <t>Internes en médecine, odontologie et pharmacie</t>
  </si>
  <si>
    <t xml:space="preserve">  * (ROME K1402) Les spécialistes "Conseil en Santé Publique" ne sont pas toujours des médecins, mais peuvent être aussi des dentistes, des pharmaciens… Ils sont classés ici par défaut.</t>
  </si>
  <si>
    <t>V2Z91</t>
  </si>
  <si>
    <t>Dentistes</t>
  </si>
  <si>
    <t>311c</t>
  </si>
  <si>
    <t>Chirurgiens dentistes (libéraux ou salariés)</t>
  </si>
  <si>
    <t>J1103</t>
  </si>
  <si>
    <t>Médecine dentaire</t>
  </si>
  <si>
    <t>V2Z92</t>
  </si>
  <si>
    <t>311e</t>
  </si>
  <si>
    <t>A1504</t>
  </si>
  <si>
    <t>Santé animale</t>
  </si>
  <si>
    <t>V2Z93</t>
  </si>
  <si>
    <t>Pharmaciens</t>
  </si>
  <si>
    <t>311f</t>
  </si>
  <si>
    <t>Pharmaciens libéraux</t>
  </si>
  <si>
    <t>J1201</t>
  </si>
  <si>
    <t>Biologie médicale</t>
  </si>
  <si>
    <t>344d</t>
  </si>
  <si>
    <t>Pharmaciens salariés</t>
  </si>
  <si>
    <t>J1202</t>
  </si>
  <si>
    <t>Pharmacie</t>
  </si>
  <si>
    <t>V3Z</t>
  </si>
  <si>
    <t>Professions para-médicales</t>
  </si>
  <si>
    <t>433a</t>
  </si>
  <si>
    <t>Techniciens médicaux</t>
  </si>
  <si>
    <t>J1302</t>
  </si>
  <si>
    <t>433d</t>
  </si>
  <si>
    <t>Préparateurs en pharmacie</t>
  </si>
  <si>
    <t>J1306</t>
  </si>
  <si>
    <t>Imagerie médicale</t>
  </si>
  <si>
    <t>J1307</t>
  </si>
  <si>
    <t>Préparation en pharmacie</t>
  </si>
  <si>
    <t>433b</t>
  </si>
  <si>
    <t>Opticiens lunetiers et audioprothésistes (indépendants et salariés)</t>
  </si>
  <si>
    <t>J1401</t>
  </si>
  <si>
    <t>Audioprothèses</t>
  </si>
  <si>
    <t>433c</t>
  </si>
  <si>
    <t>Autres spécialistes de l'appareillage médical (indépendants et salariés)</t>
  </si>
  <si>
    <t>J1405</t>
  </si>
  <si>
    <t>Optique – lunetterie</t>
  </si>
  <si>
    <t>J1410</t>
  </si>
  <si>
    <t>Prothèses dentaires</t>
  </si>
  <si>
    <t>J1411</t>
  </si>
  <si>
    <t>Prothèses et orthèses</t>
  </si>
  <si>
    <t>432a</t>
  </si>
  <si>
    <t>Masseurs-kinésithérapeutes rééducateurs, libéraux</t>
  </si>
  <si>
    <t>J1402</t>
  </si>
  <si>
    <t>Diététique</t>
  </si>
  <si>
    <t>432b</t>
  </si>
  <si>
    <t>Masseurs-kinésithérapeutes rééducateurs, salariés</t>
  </si>
  <si>
    <t>J1403</t>
  </si>
  <si>
    <t>Ergothérapie</t>
  </si>
  <si>
    <t>432c</t>
  </si>
  <si>
    <t>Autres spécialistes de la rééducation, libéraux</t>
  </si>
  <si>
    <t>J1404</t>
  </si>
  <si>
    <t>Kinésithérapie</t>
  </si>
  <si>
    <t>432d</t>
  </si>
  <si>
    <t>Autres spécialistes de la rééducation, salariés</t>
  </si>
  <si>
    <t>J1406</t>
  </si>
  <si>
    <t>Orthophonie</t>
  </si>
  <si>
    <t>J1407</t>
  </si>
  <si>
    <t>Orthoptique</t>
  </si>
  <si>
    <t>J1408</t>
  </si>
  <si>
    <t>Ostéopathie et chiropraxie</t>
  </si>
  <si>
    <t>J1409</t>
  </si>
  <si>
    <t>Pédicurie et podologie</t>
  </si>
  <si>
    <t>J1412</t>
  </si>
  <si>
    <t>Rééducation en psychomotricité</t>
  </si>
  <si>
    <t>311d</t>
  </si>
  <si>
    <t>K1104</t>
  </si>
  <si>
    <t>Psychologie</t>
  </si>
  <si>
    <t>V4Z</t>
  </si>
  <si>
    <t>Professionnels de l'action sociale et de l'orientation</t>
  </si>
  <si>
    <t>343a</t>
  </si>
  <si>
    <t>Psychologues spécialistes de l'orientation scolaire et professionnelle</t>
  </si>
  <si>
    <t>K1801</t>
  </si>
  <si>
    <t>Conseil en emploi et insertion socioprofessionnelle</t>
  </si>
  <si>
    <t>K2112</t>
  </si>
  <si>
    <t>Orientation scolaire et professionnelle</t>
  </si>
  <si>
    <t>434a</t>
  </si>
  <si>
    <t>Cadres de l'intervention socio-éducative</t>
  </si>
  <si>
    <t>K1202</t>
  </si>
  <si>
    <t>Éducation de jeunes enfants</t>
  </si>
  <si>
    <t>434d</t>
  </si>
  <si>
    <t>K1203</t>
  </si>
  <si>
    <t>Encadrement technique en insertion professionnelle</t>
  </si>
  <si>
    <t>434e</t>
  </si>
  <si>
    <t>Moniteurs éducateurs</t>
  </si>
  <si>
    <t>K1204</t>
  </si>
  <si>
    <t>Facilitation de la vie sociale</t>
  </si>
  <si>
    <t>434f</t>
  </si>
  <si>
    <t>Educateurs techniques spécialisés, moniteurs d'atelier</t>
  </si>
  <si>
    <t>K1207</t>
  </si>
  <si>
    <t>Intervention socioéducative</t>
  </si>
  <si>
    <t>434g</t>
  </si>
  <si>
    <t>Educateurs de jeunes enfants</t>
  </si>
  <si>
    <t>434b</t>
  </si>
  <si>
    <t>Assistants de service social</t>
  </si>
  <si>
    <t>K1101</t>
  </si>
  <si>
    <t>Accompagnement et médiation familiale</t>
  </si>
  <si>
    <t>434c</t>
  </si>
  <si>
    <t>Conseillers en économie sociale familiale</t>
  </si>
  <si>
    <t>K1102</t>
  </si>
  <si>
    <t>Aide aux bénéficiaires d'une mesure de protection juridique</t>
  </si>
  <si>
    <t>K1201</t>
  </si>
  <si>
    <t>Action sociale</t>
  </si>
  <si>
    <t>K1205</t>
  </si>
  <si>
    <t>Information et médiation sociale</t>
  </si>
  <si>
    <t>V5Z</t>
  </si>
  <si>
    <t>Professionnels de l'action culturelle, sportive et surveillants</t>
  </si>
  <si>
    <t>V5Z00</t>
  </si>
  <si>
    <t xml:space="preserve">Exploitants d'équipements sportifs et culturels </t>
  </si>
  <si>
    <t>227a</t>
  </si>
  <si>
    <t>435b</t>
  </si>
  <si>
    <t>Animateurs socioculturels et de loisirs</t>
  </si>
  <si>
    <t>G1202</t>
  </si>
  <si>
    <t>Animation d'activités culturelles ou ludiques</t>
  </si>
  <si>
    <t>435a</t>
  </si>
  <si>
    <t>Directeurs de centres socioculturels et de loisirs</t>
  </si>
  <si>
    <t>G1203</t>
  </si>
  <si>
    <t>Animation de loisirs auprès d'enfants ou d'adolescents</t>
  </si>
  <si>
    <t>K1206</t>
  </si>
  <si>
    <t>Intervention socioculturelle</t>
  </si>
  <si>
    <t>424a</t>
  </si>
  <si>
    <t>Moniteurs et éducateurs sportifs, sportifs professionnels</t>
  </si>
  <si>
    <t>G1204</t>
  </si>
  <si>
    <t>Éducation en activités sportives</t>
  </si>
  <si>
    <t>L1401</t>
  </si>
  <si>
    <t>Sportif professionnel</t>
  </si>
  <si>
    <t>422d</t>
  </si>
  <si>
    <t>Conseillers principaux d'éducation</t>
  </si>
  <si>
    <t>K2104</t>
  </si>
  <si>
    <t>Éducation et surveillance au sein d'établissements d'enseignement</t>
  </si>
  <si>
    <t>422e</t>
  </si>
  <si>
    <t>Surveillants et aides-éducateurs des établissements d'enseignement</t>
  </si>
  <si>
    <t>W</t>
  </si>
  <si>
    <t>Enseignement, formation</t>
  </si>
  <si>
    <t>W0Z</t>
  </si>
  <si>
    <t>W0Z80</t>
  </si>
  <si>
    <t>Professeurs des écoles</t>
  </si>
  <si>
    <t>421a</t>
  </si>
  <si>
    <t>Instituteurs</t>
  </si>
  <si>
    <t>K2106</t>
  </si>
  <si>
    <t>Enseignement des écoles</t>
  </si>
  <si>
    <t>421b</t>
  </si>
  <si>
    <t>W0Z90</t>
  </si>
  <si>
    <t>Professeurs du secondaire</t>
  </si>
  <si>
    <t>341a</t>
  </si>
  <si>
    <t>Professeurs agrégés et certifiés de l'enseignement secondaire</t>
  </si>
  <si>
    <t>K2107</t>
  </si>
  <si>
    <t>Enseignement général du second degré</t>
  </si>
  <si>
    <t>422a</t>
  </si>
  <si>
    <t>Professeurs d'enseignement général des collèges</t>
  </si>
  <si>
    <t>K2109</t>
  </si>
  <si>
    <t>Enseignement technique et professionnel</t>
  </si>
  <si>
    <t>422b</t>
  </si>
  <si>
    <t>Professeurs de lycée professionnel</t>
  </si>
  <si>
    <t>422c</t>
  </si>
  <si>
    <t>Maîtres auxiliaires et professeurs contractuels de l'enseignement secondaire</t>
  </si>
  <si>
    <t>W0Z91</t>
  </si>
  <si>
    <t>Directeurs d'établissement scolaire et inspecteurs</t>
  </si>
  <si>
    <t>227b</t>
  </si>
  <si>
    <t>K2103</t>
  </si>
  <si>
    <t>Direction d'établissement et d'enseignement</t>
  </si>
  <si>
    <t>341b</t>
  </si>
  <si>
    <t>Chefs d'établissement de l'enseignement secondaire et inspecteurs</t>
  </si>
  <si>
    <t>W0Z92</t>
  </si>
  <si>
    <t>Professeurs du supérieur**</t>
  </si>
  <si>
    <t>342a</t>
  </si>
  <si>
    <t>K2108</t>
  </si>
  <si>
    <t>Enseignement supérieur</t>
  </si>
  <si>
    <t>W1Z</t>
  </si>
  <si>
    <t>423a</t>
  </si>
  <si>
    <t>Moniteurs d'école de conduite</t>
  </si>
  <si>
    <t>K2110</t>
  </si>
  <si>
    <t>Formation en conduite de véhicules</t>
  </si>
  <si>
    <t>423b</t>
  </si>
  <si>
    <t>Formateurs et animateurs de formation continue</t>
  </si>
  <si>
    <t>K2111</t>
  </si>
  <si>
    <t>Formation professionnelle</t>
  </si>
  <si>
    <t>X</t>
  </si>
  <si>
    <t>Politique, religion</t>
  </si>
  <si>
    <t>X0Z</t>
  </si>
  <si>
    <t>Professionnels de la politique et clergé</t>
  </si>
  <si>
    <t>X0Z00</t>
  </si>
  <si>
    <t>Professionnels de la politique</t>
  </si>
  <si>
    <t>335a</t>
  </si>
  <si>
    <t>Personnes exerçant un mandat politique ou syndical</t>
  </si>
  <si>
    <t>X0Z01</t>
  </si>
  <si>
    <t>Clergé</t>
  </si>
  <si>
    <t>441a</t>
  </si>
  <si>
    <t>Clergé séculier</t>
  </si>
  <si>
    <t>441b</t>
  </si>
  <si>
    <t>Clergé régulier</t>
  </si>
  <si>
    <t>Sélectionner le métier en cliquant dans la case ci-dessous :</t>
  </si>
  <si>
    <t>Niveau Calcul Disponible</t>
  </si>
  <si>
    <t>Sélectionner les départements en cliquant dans la case ci-dessous :</t>
  </si>
  <si>
    <t>Inadéquation Géographique</t>
  </si>
  <si>
    <t>Non Durabilité des Emplois</t>
  </si>
  <si>
    <t>Non-Durabilité des Emplois</t>
  </si>
  <si>
    <t>Documentation</t>
  </si>
  <si>
    <t>Présentation de l'indicateur principal de tension et des indicateurs complémentaires :</t>
  </si>
  <si>
    <t>Indicateurs</t>
  </si>
  <si>
    <t>Nom/Définition</t>
  </si>
  <si>
    <t>Source</t>
  </si>
  <si>
    <t>Evolution  dans le Temps</t>
  </si>
  <si>
    <t>Evolution selon la zone géographique</t>
  </si>
  <si>
    <t>3 composantes :</t>
  </si>
  <si>
    <t>Le rapport entre le flux d’offres d’emploi en ligne, sur un champ étendu au-delà des seules offres collectées par Pôle emploi, et le flux de demandeurs d’emploi inscrits en catégorie A (sans emploi, tenus de rechercher activement un emploi). (30%)</t>
  </si>
  <si>
    <t>Offres d'emploi sur internet (yc Pôle Emploi) ; DE inscrits à PE</t>
  </si>
  <si>
    <t>Oui</t>
  </si>
  <si>
    <t>Le taux d’écoulement de la demande d’emploi, qui mesure le taux de sortie des listes des demandeurs d’emploi de catégories A, B, C (sans emploi ou en activité réduite, tenus de rechercher activement un emploi).(20%)</t>
  </si>
  <si>
    <t>Inscrits à PE</t>
  </si>
  <si>
    <t>La part des projets de recrutements anticipés comme difficiles par les employeurs. (50%)</t>
  </si>
  <si>
    <t>Enquête BMO</t>
  </si>
  <si>
    <t>Complémentaires</t>
  </si>
  <si>
    <t>Intensités d'embauches</t>
  </si>
  <si>
    <t>Plus les employeurs recrutent, plus ils ont à rechercher des candidats et à réitérer le processus, ce qui joue potentiellement sur les tensions. Cette dimension est abordée en rapportant le nombre d’offres d’emploi et de projets de recrutement à l’emploi moyen.</t>
  </si>
  <si>
    <t>Offres d'emploi sur internet (yc Pôle Emploi)  ; Enquête BMO ; RP</t>
  </si>
  <si>
    <t>Des conditions de travail contraignantes peuvent rendre les recrutements plus difficiles. Un indicateur synthétique sur ces conditions de travail est calculé à partir de la part de salariés subissant des contraintes physiques, des limitations physiques, des contraintes de rythme, du travail répétitif, des périodes de travail durant les jours non ouvrables ou en dehors des plages de travail habituelles et un morcellement des journées de travail.</t>
  </si>
  <si>
    <t>Enquête Conditions de Travail et Risques Psycho-Sociaux</t>
  </si>
  <si>
    <t>Deux périodes différentes</t>
  </si>
  <si>
    <t>Non</t>
  </si>
  <si>
    <t>Non-Durabilité de l'emploi</t>
  </si>
  <si>
    <t xml:space="preserve">Les conditions d’emploi (type de contrat) interviennent dans l’attractivité du poste à pourvoir. La non-durabilité des postes proposés est mesurée par l’inverse de la moyenne pondérée de la part des offres durables (contrats à durée indéterminée ou à durée déterminée de plus de 6 mois), de la part des offres à temps complet et de la part de projets de recrutement non saisonniers. </t>
  </si>
  <si>
    <t>Offres d'emploi sur internet (yc Pôle Emploi)  ; Enquête BMO</t>
  </si>
  <si>
    <t>Main d'Œuvre disponible</t>
  </si>
  <si>
    <t>Recruter auprès d’un large vivier de demandeurs d’emploi est a priori plus aisé que dans un contexte de pénurie de main-d'oeuvre. Pour un métier donné, cet indicateur est construit en prenant l’opposé du nombre de demandeurs d’emploi en catégorie A apporté à l’emploi moyen.</t>
  </si>
  <si>
    <t>Inscrits à PE, RP</t>
  </si>
  <si>
    <t>Lien entre la formation et l'emploi</t>
  </si>
  <si>
    <t>Un décalage entre les compétences requises par les employeurs et celles dont disposent les personnes en recherche d’emploi peut alimenter les tensions. Pour approcher cette inadéquation, l’indicateur permet d’apprécier si le métier en question est difficile d’accès pour des personnes ne possédant pas la formation requise, à partir de la spécificité et de la concentration des spécialités de formation par métier.</t>
  </si>
  <si>
    <t>Enquête Emploi</t>
  </si>
  <si>
    <t>Inadéquation géographique</t>
  </si>
  <si>
    <t>Des tensions peuvent naître quand les demandeurs d'emploi et les emplois disponibles ne se trouvent pas dans les mêmes zones géographiques. L'indicateur est calculé par l'écart de distribution géographique entre la demande et les offres d'emploi.</t>
  </si>
  <si>
    <t>Offres d'emploi sur internet (yc Pôle Emploi)  et DE inscrits à PE par Zones d'Emploi</t>
  </si>
  <si>
    <t>Niveau de disponibilité des données :</t>
  </si>
  <si>
    <r>
      <t xml:space="preserve">L’analyse des tensions sur le marché du travail est déclinée sur l’ensemble de la France (hors Mayotte), ainsi que sur l’ensemble des régions et départements, lorsque la couverture des données est suffisante. L’analyse est considérée comme possible sur un territoire donné </t>
    </r>
    <r>
      <rPr>
        <b/>
        <u/>
        <sz val="11"/>
        <color rgb="FF000000"/>
        <rFont val="Calibri"/>
        <family val="2"/>
        <scheme val="minor"/>
      </rPr>
      <t>si au moins 30 offres sont déposées dans l’année, 30 projets de recrutement sont formulés par les entreprises et 30 demandeurs d’emploi sont inscrits sur les listes en catégorie A</t>
    </r>
    <r>
      <rPr>
        <sz val="11"/>
        <color rgb="FF000000"/>
        <rFont val="Calibri"/>
        <family val="2"/>
        <scheme val="minor"/>
      </rPr>
      <t xml:space="preserve">. </t>
    </r>
  </si>
  <si>
    <t>Lorsque les volumes ne sont pas suffisants, le niveau de nomenclature métier ou d’échelon géographique immédiatement supérieur est proposé dans l’analyse. Plus précisément, lorsqu’un croisement famille professionnelle détaillée x niveau géographique ne peut pas être fourni faute de volumétrie suffisante, il est proposé :
- De renvoyer à la famille professionnelle à laquelle appartient le métier concerné, sur l’échelon géographique en question : passage de la FAP225 à la FAP87 dans le département ; 
- Si l’option précédente n’est pas non plus possible, de renvoyer à la famille professionnelle détaillée concernée mais sur une zone géographique plus large qui inclut le territoire considéré : passage de la FAP87 dans le département à la FAP87 sur l'ensemble de la région.</t>
  </si>
  <si>
    <t>Le niveau de disponibilité des données est précisé dans les tableaux et dans les fiches (Exple : FAP87 - Région : indicateurs calculé en FAP 87 pour l'ensemble de la région). Un onglet Nomenclature est proposé pour permettre de retrouver les liens entre les métiers détaillés en ROME et leur positionnement dans les FAP 87 et FAP 225.</t>
  </si>
  <si>
    <t>Echelle de Niveaux :</t>
  </si>
  <si>
    <t>Pour faciliter la lecture, les indicateur principal et complémentaires sont présentés dans une échelle allant de 1 (niveau faible) au niveau 5 (niveau très élevé). Les métiers pour lesquels l'indicateur de tension est à 5 sont donc normalement les métiers les plus tendus. Pour permettre la comparaison dans le temps, les classes n'ont pas été modifiées entre 2011 et 2019. Mais la tension globale a augmenté puisque l'indicateur moyen est passé de 0,16 en 2011 à 0,73 en 2019. Les classes qui étaient équiréparties en 2011 apparaissent largement déséquilibrées en 2019 : 108 des 186 métiers pris en compte sont dans la classe 5 pour la tension.</t>
  </si>
  <si>
    <t>Un indicateur de classement, dans la région ou le département selon les cas, a donc été calculé pour compléter l'information des 5 classes, en attendant un éventuel recalcul des classes.</t>
  </si>
  <si>
    <t>Outils proposés :</t>
  </si>
  <si>
    <t>Deux modes de présentation sont mis à votre disposition :</t>
  </si>
  <si>
    <t>- une fiche métier</t>
  </si>
  <si>
    <t>Précisions concernant l'affichage :</t>
  </si>
  <si>
    <t>La mise en page des onglets a été faite pour rendre l'affichage aussi simple que possible, même si les utilisateurs utilisent des écrans de définition variable :</t>
  </si>
  <si>
    <t>- A l'impression, elle est calibrée pour permettre l'affichage de la fiche sur une feuille A4 en format horizontal sans action particulière de l'utilisateur. Les listes tiennent sur une page en largeur.</t>
  </si>
  <si>
    <t>- une liste en FAP225</t>
  </si>
  <si>
    <t>Informations complémentaires :</t>
  </si>
  <si>
    <t>La Dares et Pôle emploi ont rénové la grille d’analyse des tensions sur le marché du travail, en diffusant :
- d’une part, un indicateur principal qui permet de classer les familles professionnelles (FAP) en fonction de leur degré de tension ;
- d’autre part, des indicateurs dits complémentaires, visant à comprendre des facteurs à l’origine d’une éventuelle tension détectée sur une FAP donnée.</t>
  </si>
  <si>
    <t>Le SESE de la Dreets ARA met à disposition des utilisateurs potentiels de ces données des outils visant à en simplifier l'usage.</t>
  </si>
  <si>
    <t>Quelques informations complémentaires synthétiques sont fournies dans deux onglets (Synthèse et Synthèse par grandes familles). Elles donnent quelques éléments de contexte. Ces informations seront reprises de manière plus détaillée et argumentée dans une publication en cours de préparation au SESE</t>
  </si>
  <si>
    <t>- A l'écran, les éléments apparaissent normalement sur la largeur de l'écran sans avoir besoin de défiler horizontalement sur un écran défini en 1920*1080 (définition recommandée pour un 22"). Si vous rencontrez des difficultés, il est recommandé de réduire le zoom de l'affichage écran (en bas, à droite) pour utiliser plus confortablement l'outil. Ca n'aura aucun impact sur l'impression.</t>
  </si>
  <si>
    <t>2020</t>
  </si>
  <si>
    <t>La liste détaille les métiers en FAP225 et les principaux indicateur les concernant (nombre d'emplois, Indicateur de tension, classement, note (en 5 classes, de la plus faible tension - 1- à la plus forte - 5 -) pour l'indicateur de tension et les indicateurs complémentaires, niveau de disponibilité des données), pour l'année la plus récente disponible.
Il est possible de filtrer ou de trier sur chaque colonne en cliquant sur la flèche dans l'entête de la colonne correspondante.</t>
  </si>
  <si>
    <r>
      <t>On sélectionne le métier (dans une nomenclature détaillée de 225 familles professionnelles, FAP225) recherché en cliquant dans le menu déroulant de la case marron. Les informations obtenues concernent la région, avec un tableau indiquant le niveau de tension pour les départements.
Le niveau de détail des familles professionnelles varie selon la disponibilité des données, soit en 225 familles, soit en 87. Il est précisé dans la dernière colonne du tableau, en début de fiche : FAP225-REG si les conditions sont réunies pour calculer l'indicateur au niveau département, FAP87-REG s'il est calculé au niveau supérieur parce que les effectifs sont trop faibles en FAP225 (cf documentation). 
On obtient ensuite un ensemble d'indicateurs sur le métier : nombre d'emplois dans la FAP, valeur de l'indicateur de tension, classement par rapport aux autres FAP</t>
    </r>
    <r>
      <rPr>
        <strike/>
        <sz val="11"/>
        <rFont val="Calibri"/>
        <family val="2"/>
        <scheme val="minor"/>
      </rPr>
      <t>,</t>
    </r>
    <r>
      <rPr>
        <sz val="11"/>
        <rFont val="Calibri"/>
        <family val="2"/>
        <scheme val="minor"/>
      </rPr>
      <t xml:space="preserve"> note (en 5 classes, de la plus faible tension - 1- à la plus forte - 5 -) pour l'indicateur de tension et les indicateurs complémentaires, niveau de disponibilité des données (cf. Documentation). 
Trois graphiques sont proposés :
- une comparaison de l'indicateur de tension et des 6 indicateurs complémentaires pour</t>
    </r>
    <r>
      <rPr>
        <strike/>
        <sz val="11"/>
        <rFont val="Calibri"/>
        <family val="2"/>
        <scheme val="minor"/>
      </rPr>
      <t xml:space="preserve"> </t>
    </r>
    <r>
      <rPr>
        <sz val="11"/>
        <rFont val="Calibri"/>
        <family val="2"/>
        <scheme val="minor"/>
      </rPr>
      <t>la FAP et pour l'ensemble  ;
- une comparaison de l'évolution dans le temps de l'indicateur de tension pour la FAP et pour l'ensemble;
- une comparaison des niveaux de tension pour la FAP dans les 12 départements de la région ARA.</t>
    </r>
  </si>
  <si>
    <t>2021</t>
  </si>
  <si>
    <t>2022</t>
  </si>
  <si>
    <t>FAP225 - NAT</t>
  </si>
  <si>
    <t>Les Tensions sur le Marché du Travail en Auvergne-Rhône-Alpes de 2011 à 2021</t>
  </si>
  <si>
    <t>L'indice de tension et les indices complémentaires en 2021</t>
  </si>
  <si>
    <t>Evolution de l'indice de tension entre 2011 et 2021</t>
  </si>
  <si>
    <t>Principaux indicateurs par FAP225 en 2021</t>
  </si>
  <si>
    <t>L'indice de tension et les indices complémentaires en Auvergne-Rhône-Alpes entre 2011 et 2021</t>
  </si>
  <si>
    <t>CODFAP</t>
  </si>
  <si>
    <t>LIBFAP</t>
  </si>
  <si>
    <t>EMPMOY</t>
  </si>
  <si>
    <t>TENSION_FIN</t>
  </si>
  <si>
    <t>EMBAUCHES</t>
  </si>
  <si>
    <t>FORM_EMPLOI</t>
  </si>
  <si>
    <t>MAIN_OEUVRE_DISPO</t>
  </si>
  <si>
    <t>DURABILITE</t>
  </si>
  <si>
    <t>CONDITION_TRAVAIL</t>
  </si>
  <si>
    <t>INAD_GEO</t>
  </si>
  <si>
    <t>N_TENSION</t>
  </si>
  <si>
    <t>N_EMBAUCHES</t>
  </si>
  <si>
    <t>N_FORM_EMPLOI</t>
  </si>
  <si>
    <t>N_MAIN_OEUVRE_DISPO</t>
  </si>
  <si>
    <t>N_DURABILITE</t>
  </si>
  <si>
    <t>N_CONDITION_TRAVAIL</t>
  </si>
  <si>
    <t>N_INAD_GEO</t>
  </si>
  <si>
    <t>NIVEAU</t>
  </si>
  <si>
    <t>rang</t>
  </si>
  <si>
    <t>2011</t>
  </si>
  <si>
    <t>2012</t>
  </si>
  <si>
    <t>2013</t>
  </si>
  <si>
    <t>2014</t>
  </si>
  <si>
    <t>2015</t>
  </si>
  <si>
    <t>2016</t>
  </si>
  <si>
    <t>2017</t>
  </si>
  <si>
    <t>2018</t>
  </si>
  <si>
    <t>2019</t>
  </si>
  <si>
    <t>2020</t>
  </si>
  <si>
    <t>2021</t>
  </si>
  <si>
    <t>A0Z40</t>
  </si>
  <si>
    <t>Agriculteurs salariés</t>
  </si>
  <si>
    <t>3</t>
  </si>
  <si>
    <t>5</t>
  </si>
  <si>
    <t>1</t>
  </si>
  <si>
    <t>FAP225 - REG</t>
  </si>
  <si>
    <t>A0Z41</t>
  </si>
  <si>
    <t>Éleveurs salariés</t>
  </si>
  <si>
    <t>4</t>
  </si>
  <si>
    <t>2</t>
  </si>
  <si>
    <t>A0Z42</t>
  </si>
  <si>
    <t>Bûcherons, sylviculteurs salariés et agents forestiers</t>
  </si>
  <si>
    <t>A0Z43</t>
  </si>
  <si>
    <t>Conducteurs d'engins agricoles ou forestiers</t>
  </si>
  <si>
    <t>A1Z40</t>
  </si>
  <si>
    <t>Maraîchers, horticulteurs salariés</t>
  </si>
  <si>
    <t>A1Z41</t>
  </si>
  <si>
    <t>Jardiniers salariés</t>
  </si>
  <si>
    <t>A1Z42</t>
  </si>
  <si>
    <t>Viticulteurs, arboriculteurs salariés</t>
  </si>
  <si>
    <t>A2Z70</t>
  </si>
  <si>
    <t>Techniciens et agents d'encadrement d'exploitations agricoles</t>
  </si>
  <si>
    <t>A2Z90</t>
  </si>
  <si>
    <t>Ingénieurs, cadres techniques de l'agriculture</t>
  </si>
  <si>
    <t>A3Z40</t>
  </si>
  <si>
    <t>Pêcheurs, aquaculteurs salariés</t>
  </si>
  <si>
    <t>n.d.</t>
  </si>
  <si>
    <t>FAP225 - NAT</t>
  </si>
  <si>
    <t>A3Z41</t>
  </si>
  <si>
    <t>Marins salariés</t>
  </si>
  <si>
    <t>A3Z90</t>
  </si>
  <si>
    <t>Cadres et maîtres d'équipage de la marine</t>
  </si>
  <si>
    <t>B0Z20</t>
  </si>
  <si>
    <t>Ouvriers non qualifiés des travaux publics, du béton et de l'extraction</t>
  </si>
  <si>
    <t>B0Z21</t>
  </si>
  <si>
    <t>Ouvriers non qualifiés du gros œuvre du bâtiment</t>
  </si>
  <si>
    <t>B1Z40</t>
  </si>
  <si>
    <t>Ouvriers qualifiés des travaux publics, du béton et de l'extraction</t>
  </si>
  <si>
    <t>B2Z40</t>
  </si>
  <si>
    <t>Maçons</t>
  </si>
  <si>
    <t>B2Z41</t>
  </si>
  <si>
    <t>Professionnels du travail de la pierre et des matériaux associés</t>
  </si>
  <si>
    <t>B2Z42</t>
  </si>
  <si>
    <t>Charpentiers (métal)</t>
  </si>
  <si>
    <t>B2Z43</t>
  </si>
  <si>
    <t>Charpentiers (bois)</t>
  </si>
  <si>
    <t>B2Z44</t>
  </si>
  <si>
    <t>Couvreurs</t>
  </si>
  <si>
    <t>B3Z20</t>
  </si>
  <si>
    <t>Ouvriers non qualifiés du second œuvre du bâtiment</t>
  </si>
  <si>
    <t>B4Z41</t>
  </si>
  <si>
    <t>Plombiers, chauffagistes</t>
  </si>
  <si>
    <t>B4Z42</t>
  </si>
  <si>
    <t>Menuisiers et ouvriers de l'agencement et de l'isolation</t>
  </si>
  <si>
    <t>B4Z43</t>
  </si>
  <si>
    <t>Électriciens du bâtiment</t>
  </si>
  <si>
    <t>B4Z44</t>
  </si>
  <si>
    <t>Ouvriers qualifiés de la peinture et de la finition du bâtiment</t>
  </si>
  <si>
    <t>B5Z40</t>
  </si>
  <si>
    <t>Conducteurs d'engins du bâtiment et des travaux publics</t>
  </si>
  <si>
    <t>B6Z70</t>
  </si>
  <si>
    <t>Géomètres</t>
  </si>
  <si>
    <t>B6Z71</t>
  </si>
  <si>
    <t>Techniciens et chargés d'études du bâtiment et des travaux publics</t>
  </si>
  <si>
    <t>B6Z72</t>
  </si>
  <si>
    <t>Dessinateurs en bâtiment et en travaux publics</t>
  </si>
  <si>
    <t>B6Z73</t>
  </si>
  <si>
    <t>Chefs de chantier, conducteurs de travaux (non cadres)</t>
  </si>
  <si>
    <t>B7Z90</t>
  </si>
  <si>
    <t>Architectes</t>
  </si>
  <si>
    <t>B7Z91</t>
  </si>
  <si>
    <t>Ingénieurs du bâtiment et des travaux publics, chefs de chantier et conducteurs de travaux (cadres)</t>
  </si>
  <si>
    <t>C0Z20</t>
  </si>
  <si>
    <t>Ouvriers non qualifiés de l'électricité et de l'électronique</t>
  </si>
  <si>
    <t>C1Z40</t>
  </si>
  <si>
    <t>Ouvriers qualifiés de l'électricité et de l'électronique</t>
  </si>
  <si>
    <t>C2Z70</t>
  </si>
  <si>
    <t>Techniciens en électricité et en électronique</t>
  </si>
  <si>
    <t>C2Z71</t>
  </si>
  <si>
    <t>Dessinateurs en électricité et en électronique</t>
  </si>
  <si>
    <t>C2Z80</t>
  </si>
  <si>
    <t>Agents de maîtrise et assimilés en fabrication de matériel électrique, électronique</t>
  </si>
  <si>
    <t>FAP87 - REG</t>
  </si>
  <si>
    <t>D0Z20</t>
  </si>
  <si>
    <t>Ouvriers non qualifiés travaillant par enlèvement ou formage de métal</t>
  </si>
  <si>
    <t>D1Z40</t>
  </si>
  <si>
    <t>Régleurs</t>
  </si>
  <si>
    <t>D1Z41</t>
  </si>
  <si>
    <t>Ouvriers qualifiés travaillant par enlèvement de métal</t>
  </si>
  <si>
    <t>D2Z40</t>
  </si>
  <si>
    <t>Chaudronniers, tôliers, traceurs, serruriers, métalliers, forgerons</t>
  </si>
  <si>
    <t>D2Z41</t>
  </si>
  <si>
    <t>Tuyauteurs</t>
  </si>
  <si>
    <t>D2Z42</t>
  </si>
  <si>
    <t>Soudeurs</t>
  </si>
  <si>
    <t>D3Z20</t>
  </si>
  <si>
    <t>Ouvriers non qualifiés métallerie, serrurerie, montage</t>
  </si>
  <si>
    <t>D4Z40</t>
  </si>
  <si>
    <t>Monteurs, ajusteurs et autres ouvriers qualifiés de la mécanique</t>
  </si>
  <si>
    <t>D4Z41</t>
  </si>
  <si>
    <t>Agents qualifiés de traitement thermique et de surface</t>
  </si>
  <si>
    <t>D6Z70</t>
  </si>
  <si>
    <t>Techniciens en mécanique et travail des métaux</t>
  </si>
  <si>
    <t>D6Z71</t>
  </si>
  <si>
    <t>Dessinateurs en mécanique et travail des métaux</t>
  </si>
  <si>
    <t>D6Z80</t>
  </si>
  <si>
    <t>Agents de maîtrise et assimilés en fabrication mécanique</t>
  </si>
  <si>
    <t>E0Z20</t>
  </si>
  <si>
    <t>Ouvriers non qualifiés des industries chimiques et plastiques</t>
  </si>
  <si>
    <t>E0Z21</t>
  </si>
  <si>
    <t>Ouvriers non qualifiés des industries agro-alimentaires</t>
  </si>
  <si>
    <t>E0Z22</t>
  </si>
  <si>
    <t>Ouvriers non qualifiés en métallurgie, verre, céramique et matériaux de construction</t>
  </si>
  <si>
    <t>E0Z23</t>
  </si>
  <si>
    <t>Ouvriers non qualifiés du papier-carton et du bois</t>
  </si>
  <si>
    <t>E0Z24</t>
  </si>
  <si>
    <t>Autres ouvriers non qualifiés de type industriel</t>
  </si>
  <si>
    <t>E1Z40</t>
  </si>
  <si>
    <t>Pilotes d'installation lourde des industries de transformation</t>
  </si>
  <si>
    <t>E1Z41</t>
  </si>
  <si>
    <t>Autres ouvriers qualifiés des industries chimiques et plastiques</t>
  </si>
  <si>
    <t>E1Z42</t>
  </si>
  <si>
    <t>Autres ouvriers qualifiés des industries agro-alimentaires (hors transformation des viandes)</t>
  </si>
  <si>
    <t>E1Z43</t>
  </si>
  <si>
    <t>Autres ouvriers qualifiés en verre, céramique, métallurgie, matériaux de construction et énergie </t>
  </si>
  <si>
    <t>E1Z44</t>
  </si>
  <si>
    <t>Ouvriers qualifiés des industries lourdes du bois et de la fabrication de papier-carton</t>
  </si>
  <si>
    <t>E1Z46</t>
  </si>
  <si>
    <t>Agents qualifiés de laboratoire</t>
  </si>
  <si>
    <t>E1Z47</t>
  </si>
  <si>
    <t>Autres ouvriers qualifiés de type industriel</t>
  </si>
  <si>
    <t>E2Z70</t>
  </si>
  <si>
    <t>Techniciens des industries de process</t>
  </si>
  <si>
    <t>E2Z80</t>
  </si>
  <si>
    <t>Agents de maîtrise et assimilés des industries de process</t>
  </si>
  <si>
    <t>F0Z20</t>
  </si>
  <si>
    <t>Ouvriers non qualifiés du textile et du cuir</t>
  </si>
  <si>
    <t>F1Z40</t>
  </si>
  <si>
    <t>Ouvriers qualifiés du travail industriel du textile et du cuir</t>
  </si>
  <si>
    <t>F1Z41</t>
  </si>
  <si>
    <t>Ouvriers qualifiés du travail artisanal du textile et du cuir</t>
  </si>
  <si>
    <t>F2Z20</t>
  </si>
  <si>
    <t>Ouvriers non qualifiés du travail du bois et de l'ameublement</t>
  </si>
  <si>
    <t>F3Z41</t>
  </si>
  <si>
    <t>Ouvriers qualifiés du travail du bois et de l'ameublement</t>
  </si>
  <si>
    <t>F4Z20</t>
  </si>
  <si>
    <t>Ouvriers non qualifiés de l'imprimerie, de la presse et de l'édition</t>
  </si>
  <si>
    <t>F4Z41</t>
  </si>
  <si>
    <t>Ouvriers qualifiés de l'impression et du façonnage des industries graphiques</t>
  </si>
  <si>
    <t>F5Z70</t>
  </si>
  <si>
    <t>Techniciens et agents de maîtrise des matériaux souples, du bois et des industries graphiques</t>
  </si>
  <si>
    <t>G0A40</t>
  </si>
  <si>
    <t>Ouvriers qualifiés de la maintenance en mécanique</t>
  </si>
  <si>
    <t>G0A41</t>
  </si>
  <si>
    <t>Ouvriers qualifiés de la maintenance en électricité et en électronique</t>
  </si>
  <si>
    <t>G0A42</t>
  </si>
  <si>
    <t>Mainteniciens en biens électrodomestiques</t>
  </si>
  <si>
    <t>G0A43</t>
  </si>
  <si>
    <t>Ouvriers qualifiés polyvalents d'entretien du bâtiment</t>
  </si>
  <si>
    <t>G0B40</t>
  </si>
  <si>
    <t>Carrossiers automobiles</t>
  </si>
  <si>
    <t>G0B41</t>
  </si>
  <si>
    <t>Mécaniciens et électroniciens de véhicules</t>
  </si>
  <si>
    <t>G1Z70</t>
  </si>
  <si>
    <t>Techniciens et agents de maîtrise de la maintenance et de l'environnement</t>
  </si>
  <si>
    <t>G1Z71</t>
  </si>
  <si>
    <t>Techniciens experts</t>
  </si>
  <si>
    <t>G1Z80</t>
  </si>
  <si>
    <t>Agents de maîtrise en entretien</t>
  </si>
  <si>
    <t>H0Z90</t>
  </si>
  <si>
    <t>Ingénieurs et cadres de fabrication et de la production</t>
  </si>
  <si>
    <t>H0Z91</t>
  </si>
  <si>
    <t>Cadres techniques de la maintenance et de l'environnement</t>
  </si>
  <si>
    <t>H0Z92</t>
  </si>
  <si>
    <t>Ingénieurs des méthodes de production, du contrôle qualité</t>
  </si>
  <si>
    <t>J0Z20</t>
  </si>
  <si>
    <t>Ouvriers non qualifiés de l'emballage et manutentionnaires</t>
  </si>
  <si>
    <t>J1Z40</t>
  </si>
  <si>
    <t>Ouvriers qualifiés du magasinage et de la manutention</t>
  </si>
  <si>
    <t>J1Z80</t>
  </si>
  <si>
    <t>Responsables magasinage</t>
  </si>
  <si>
    <t>J3Z40</t>
  </si>
  <si>
    <t>Conducteurs de véhicules légers</t>
  </si>
  <si>
    <t>J3Z41</t>
  </si>
  <si>
    <t>Conducteurs de transport en commun sur route</t>
  </si>
  <si>
    <t>J3Z42</t>
  </si>
  <si>
    <t>Conducteurs et livreurs sur courte distance</t>
  </si>
  <si>
    <t>J3Z43</t>
  </si>
  <si>
    <t>Conducteurs routiers</t>
  </si>
  <si>
    <t>J3Z44</t>
  </si>
  <si>
    <t>Conducteurs sur rails et d'engins de traction</t>
  </si>
  <si>
    <t>J4Z40</t>
  </si>
  <si>
    <t>Agents d'exploitation des transports</t>
  </si>
  <si>
    <t>J4Z60</t>
  </si>
  <si>
    <t>Contrôleurs des transports</t>
  </si>
  <si>
    <t>J4Z80</t>
  </si>
  <si>
    <t>Responsables logistiques (non cadres)</t>
  </si>
  <si>
    <t>J5Z60</t>
  </si>
  <si>
    <t>Agents et hôtesses d'accompagnement</t>
  </si>
  <si>
    <t>J5Z61</t>
  </si>
  <si>
    <t>Agents administratifs des transports</t>
  </si>
  <si>
    <t>J5Z62</t>
  </si>
  <si>
    <t>Employés des transports et du tourisme</t>
  </si>
  <si>
    <t>J5Z80</t>
  </si>
  <si>
    <t>Techniciens des transports et du tourisme</t>
  </si>
  <si>
    <t>J6Z90</t>
  </si>
  <si>
    <t>Cadres des transports</t>
  </si>
  <si>
    <t>J6Z91</t>
  </si>
  <si>
    <t>Personnels navigants de l'aviation</t>
  </si>
  <si>
    <t>J6Z92</t>
  </si>
  <si>
    <t>Ingénieurs et cadres de la logistique, du planning et de l'ordonnancement</t>
  </si>
  <si>
    <t>L0Z60</t>
  </si>
  <si>
    <t>Secrétaires bureautiques et assimilés</t>
  </si>
  <si>
    <t>L1Z60</t>
  </si>
  <si>
    <t>Employés de la comptabilité</t>
  </si>
  <si>
    <t>L2Z60</t>
  </si>
  <si>
    <t>Agents d'accueil et d'information</t>
  </si>
  <si>
    <t>L2Z61</t>
  </si>
  <si>
    <t>Agents administratifs divers</t>
  </si>
  <si>
    <t>L3Z80</t>
  </si>
  <si>
    <t>Secrétaires de direction</t>
  </si>
  <si>
    <t>L4Z80</t>
  </si>
  <si>
    <t>Techniciens des services administratifs</t>
  </si>
  <si>
    <t>L4Z81</t>
  </si>
  <si>
    <t>Techniciens des services comptables et financiers</t>
  </si>
  <si>
    <t>L5Z90</t>
  </si>
  <si>
    <t>Cadres administratifs, comptables et financiers (hors juristes)</t>
  </si>
  <si>
    <t>L5Z91</t>
  </si>
  <si>
    <t>Juristes</t>
  </si>
  <si>
    <t>L5Z92</t>
  </si>
  <si>
    <t>Cadres des ressources humaines et du recrutement</t>
  </si>
  <si>
    <t>M0Z60</t>
  </si>
  <si>
    <t>Employés et opérateurs en informatique</t>
  </si>
  <si>
    <t>M1Z80</t>
  </si>
  <si>
    <t>Techniciens d'étude et de développement en informatique</t>
  </si>
  <si>
    <t>M1Z81</t>
  </si>
  <si>
    <t>Techniciens de production, d'exploitation, d'installation, et de maintenance, support et services aux utilisateurs en informatique</t>
  </si>
  <si>
    <t>M2Z90</t>
  </si>
  <si>
    <t>Ingénieurs et cadres d'étude, recherche et développement en informatique, chefs de projets informatiques</t>
  </si>
  <si>
    <t>M2Z91</t>
  </si>
  <si>
    <t>Ingénieurs et cadres d'administration, maintenance en informatique</t>
  </si>
  <si>
    <t>M2Z92</t>
  </si>
  <si>
    <t>Ingénieurs et cadres des télécommunications</t>
  </si>
  <si>
    <t>N0Z90</t>
  </si>
  <si>
    <t>Ingénieurs et cadres d'étude, recherche et développement (industrie)</t>
  </si>
  <si>
    <t>N0Z91</t>
  </si>
  <si>
    <t>Chercheurs (sauf industrie et enseignement supérieur)</t>
  </si>
  <si>
    <t>Q0Z60</t>
  </si>
  <si>
    <t>Employés de la banque et des assurances</t>
  </si>
  <si>
    <t>Q1Z80</t>
  </si>
  <si>
    <t>Techniciens de la banque</t>
  </si>
  <si>
    <t>Q1Z81</t>
  </si>
  <si>
    <t>Techniciens des assurances</t>
  </si>
  <si>
    <t>Q2Z90</t>
  </si>
  <si>
    <t>Cadres de la banque</t>
  </si>
  <si>
    <t>Q2Z91</t>
  </si>
  <si>
    <t>Cadres des assurances</t>
  </si>
  <si>
    <t>R0Z60</t>
  </si>
  <si>
    <t>Employés de libre service</t>
  </si>
  <si>
    <t>R0Z61</t>
  </si>
  <si>
    <t>Caissiers</t>
  </si>
  <si>
    <t>R1Z60</t>
  </si>
  <si>
    <t>Vendeurs en produits alimentaires</t>
  </si>
  <si>
    <t>R1Z61</t>
  </si>
  <si>
    <t>Vendeurs en ameublement, équipement du foyer, bricolage</t>
  </si>
  <si>
    <t>R1Z62</t>
  </si>
  <si>
    <t>Vendeurs en habillement et accessoires, articles de luxe, de sport, de loisirs et culturels</t>
  </si>
  <si>
    <t>R1Z63</t>
  </si>
  <si>
    <t>Vendeurs en gros de matériel et équipements</t>
  </si>
  <si>
    <t>R1Z67</t>
  </si>
  <si>
    <t>Télévendeurs</t>
  </si>
  <si>
    <t>R2Z80</t>
  </si>
  <si>
    <t>Attachés commerciaux</t>
  </si>
  <si>
    <t>R2Z83</t>
  </si>
  <si>
    <t>Représentants auprès des particuliers</t>
  </si>
  <si>
    <t>R3Z80</t>
  </si>
  <si>
    <t>Maîtrise des magasins</t>
  </si>
  <si>
    <t>R3Z82</t>
  </si>
  <si>
    <t>Professions intermédiaires commerciales</t>
  </si>
  <si>
    <t>R4Z90</t>
  </si>
  <si>
    <t>Cadres commerciaux, acheteurs et cadres de la mercatique</t>
  </si>
  <si>
    <t>R4Z91</t>
  </si>
  <si>
    <t>Ingénieurs et cadres technico-commerciaux</t>
  </si>
  <si>
    <t>R4Z92</t>
  </si>
  <si>
    <t>Cadres des magasins</t>
  </si>
  <si>
    <t>R4Z93</t>
  </si>
  <si>
    <t>Agents immobiliers, syndics</t>
  </si>
  <si>
    <t>S0Z20</t>
  </si>
  <si>
    <t>Apprentis et ouvriers non qualifiés de l'alimentation (hors industries agro-alimentaires)</t>
  </si>
  <si>
    <t>S0Z40</t>
  </si>
  <si>
    <t>Bouchers</t>
  </si>
  <si>
    <t>S0Z41</t>
  </si>
  <si>
    <t>Charcutiers, traiteurs</t>
  </si>
  <si>
    <t>S0Z42</t>
  </si>
  <si>
    <t>Boulangers, pâtissiers</t>
  </si>
  <si>
    <t>S1Z20</t>
  </si>
  <si>
    <t>Aides de cuisine, apprentis de cuisine et employés polyvalents de la restauration</t>
  </si>
  <si>
    <t>S1Z40</t>
  </si>
  <si>
    <t>Cuisiniers</t>
  </si>
  <si>
    <t>S1Z80</t>
  </si>
  <si>
    <t>Chefs cuisiniers</t>
  </si>
  <si>
    <t>S2Z60</t>
  </si>
  <si>
    <t>Employés de l'hôtellerie</t>
  </si>
  <si>
    <t>S2Z61</t>
  </si>
  <si>
    <t>Serveurs de cafés restaurants</t>
  </si>
  <si>
    <t>S2Z80</t>
  </si>
  <si>
    <t>Maîtres d'hôtel</t>
  </si>
  <si>
    <t>S2Z81</t>
  </si>
  <si>
    <t>Maîtrise de l'hôtellerie</t>
  </si>
  <si>
    <t>S3Z90</t>
  </si>
  <si>
    <t>Cadres de l'hôtellerie et de la restauration</t>
  </si>
  <si>
    <t>T0Z60</t>
  </si>
  <si>
    <t>Coiffeurs, esthéticiens</t>
  </si>
  <si>
    <t>T1Z60</t>
  </si>
  <si>
    <t>Employés de maison et personnels de ménage</t>
  </si>
  <si>
    <t>T2A60</t>
  </si>
  <si>
    <t>Aides à domicile et aides ménagères</t>
  </si>
  <si>
    <t>T2B60</t>
  </si>
  <si>
    <t>Assistantes maternelles</t>
  </si>
  <si>
    <t>T3Z60</t>
  </si>
  <si>
    <t>Concierges</t>
  </si>
  <si>
    <t>T3Z61</t>
  </si>
  <si>
    <t>Agents de sécurité et de surveillance</t>
  </si>
  <si>
    <t>T4Z60</t>
  </si>
  <si>
    <t>Agents d'entretien de locaux</t>
  </si>
  <si>
    <t>T4Z61</t>
  </si>
  <si>
    <t>Agents de services hospitaliers</t>
  </si>
  <si>
    <t>T4Z62</t>
  </si>
  <si>
    <t>Ouvriers de l'assainissement et du traitement des déchets</t>
  </si>
  <si>
    <t>T6Z61</t>
  </si>
  <si>
    <t>Employés des services divers</t>
  </si>
  <si>
    <t>U0Z80</t>
  </si>
  <si>
    <t>Assistants de communication</t>
  </si>
  <si>
    <t>U0Z81</t>
  </si>
  <si>
    <t>Interprètes</t>
  </si>
  <si>
    <t>U0Z90</t>
  </si>
  <si>
    <t>Cadres de la communication</t>
  </si>
  <si>
    <t>U0Z91</t>
  </si>
  <si>
    <t>Cadres et techniciens de la documentation</t>
  </si>
  <si>
    <t>U0Z92</t>
  </si>
  <si>
    <t>Journalistes et cadres de l'édition</t>
  </si>
  <si>
    <t>U1Z80</t>
  </si>
  <si>
    <t>Professionnels des spectacles</t>
  </si>
  <si>
    <t>U1Z81</t>
  </si>
  <si>
    <t>Photographes</t>
  </si>
  <si>
    <t>U1Z82</t>
  </si>
  <si>
    <t>Graphistes, dessinateurs, stylistes, décorateurs et créateurs de supports de communication visuelle</t>
  </si>
  <si>
    <t>U1Z91</t>
  </si>
  <si>
    <t>Artistes (musique, danse, spectacles)</t>
  </si>
  <si>
    <t>U1Z92</t>
  </si>
  <si>
    <t>Écrivains</t>
  </si>
  <si>
    <t>U1Z93</t>
  </si>
  <si>
    <t>Artistes plasticiens</t>
  </si>
  <si>
    <t>V0Z60</t>
  </si>
  <si>
    <t>Aides-soignants</t>
  </si>
  <si>
    <t>V1Z80</t>
  </si>
  <si>
    <t>Infirmiers</t>
  </si>
  <si>
    <t>V1Z81</t>
  </si>
  <si>
    <t>Sages-femmes</t>
  </si>
  <si>
    <t>V3Z70</t>
  </si>
  <si>
    <t>Techniciens médicaux et préparateurs</t>
  </si>
  <si>
    <t>V3Z71</t>
  </si>
  <si>
    <t>Spécialistes de l'appareillage médical</t>
  </si>
  <si>
    <t>V3Z80</t>
  </si>
  <si>
    <t>Autres professionnels para-médicaux</t>
  </si>
  <si>
    <t>V3Z90</t>
  </si>
  <si>
    <t>Psychologues, psychothérapeutes</t>
  </si>
  <si>
    <t>V4Z80</t>
  </si>
  <si>
    <t>Professionnels de l'orientation</t>
  </si>
  <si>
    <t>V4Z83</t>
  </si>
  <si>
    <t>Educateurs spécialisés</t>
  </si>
  <si>
    <t>V4Z85</t>
  </si>
  <si>
    <t>Professionnels de l'action sociale</t>
  </si>
  <si>
    <t>V5Z81</t>
  </si>
  <si>
    <t>Professionnels de l'animation socioculturelle</t>
  </si>
  <si>
    <t>V5Z82</t>
  </si>
  <si>
    <t>Sportifs et animateurs sportifs</t>
  </si>
  <si>
    <t>V5Z84</t>
  </si>
  <si>
    <t>Surveillants d'établissements scolaires</t>
  </si>
  <si>
    <t>W1Z80</t>
  </si>
  <si>
    <t>Formateurs</t>
  </si>
  <si>
    <t>CODDEP</t>
  </si>
  <si>
    <t>01</t>
  </si>
  <si>
    <t>03</t>
  </si>
  <si>
    <t>07</t>
  </si>
  <si>
    <t>15</t>
  </si>
  <si>
    <t>26</t>
  </si>
  <si>
    <t>38</t>
  </si>
  <si>
    <t>42</t>
  </si>
  <si>
    <t>43</t>
  </si>
  <si>
    <t>63</t>
  </si>
  <si>
    <t>69</t>
  </si>
  <si>
    <t>73</t>
  </si>
  <si>
    <t>74</t>
  </si>
  <si>
    <t>84</t>
  </si>
  <si>
    <t>LIBFAP04</t>
  </si>
  <si>
    <t>TENSION</t>
  </si>
  <si>
    <t>Agriculture</t>
  </si>
  <si>
    <t>Bâtiment</t>
  </si>
  <si>
    <t>Industrie</t>
  </si>
  <si>
    <t>Services</t>
  </si>
  <si>
    <t>Ensemble</t>
  </si>
  <si>
    <t>TENSION_01</t>
  </si>
  <si>
    <t>TENSION_03</t>
  </si>
  <si>
    <t>TENSION_07</t>
  </si>
  <si>
    <t>TENSION_15</t>
  </si>
  <si>
    <t>TENSION_26</t>
  </si>
  <si>
    <t>TENSION_38</t>
  </si>
  <si>
    <t>TENSION_42</t>
  </si>
  <si>
    <t>TENSION_43</t>
  </si>
  <si>
    <t>TENSION_63</t>
  </si>
  <si>
    <t>TENSION_69</t>
  </si>
  <si>
    <t>TENSION_73</t>
  </si>
  <si>
    <t>TENSION_74</t>
  </si>
  <si>
    <t>NIVEAU_01</t>
  </si>
  <si>
    <t>NIVEAU_03</t>
  </si>
  <si>
    <t>NIVEAU_07</t>
  </si>
  <si>
    <t>NIVEAU_15</t>
  </si>
  <si>
    <t>NIVEAU_26</t>
  </si>
  <si>
    <t>NIVEAU_38</t>
  </si>
  <si>
    <t>NIVEAU_42</t>
  </si>
  <si>
    <t>NIVEAU_43</t>
  </si>
  <si>
    <t>NIVEAU_63</t>
  </si>
  <si>
    <t>NIVEAU_69</t>
  </si>
  <si>
    <t>NIVEAU_73</t>
  </si>
  <si>
    <t>NIVEAU_74</t>
  </si>
  <si>
    <t>FAP225 - DEP</t>
  </si>
  <si>
    <t>FAP87 - DEP</t>
  </si>
  <si>
    <t>Manque de Disponibilité de la Main d'Œuvre</t>
  </si>
  <si>
    <t xml:space="preserve"> </t>
  </si>
  <si>
    <t>Agriculteurs sur petite exploitation sans orientation domi nte</t>
  </si>
  <si>
    <t>Agriculteurs sur moyenne exploitation sans orientation domi nte</t>
  </si>
  <si>
    <t>Agriculteurs sur grande exploitation sans orientation domi nte</t>
  </si>
  <si>
    <t>Agents techniques forestiers, gardes des espaces  turels</t>
  </si>
  <si>
    <t>Bûcheron ge et élagage</t>
  </si>
  <si>
    <t>Protection du patrimoine  turel</t>
  </si>
  <si>
    <t>Entretien des espaces  turels</t>
  </si>
  <si>
    <t>Ingénierie en agriculture et environnement  turel</t>
  </si>
  <si>
    <t>Matelots de la marine marchande, capitaines et matelots timoniers de la  vigation fluviale (salariés)</t>
  </si>
  <si>
    <t>Équipage de la  vigation maritime</t>
  </si>
  <si>
    <t xml:space="preserve"> vigation fluviale</t>
  </si>
  <si>
    <t>Officiers et cadres  vigants techniques de la marine marchande</t>
  </si>
  <si>
    <t>Encadrement de la  vigation maritime</t>
  </si>
  <si>
    <t>Pose de ca lisations</t>
  </si>
  <si>
    <t>Artisans de fabrication en matériaux de construction (hors artisa t d'art)</t>
  </si>
  <si>
    <t>Électriciens qualifiés de type artisa l (y.c. bâtiment)</t>
  </si>
  <si>
    <t>Dessi teurs en bâtiment et en travaux publics</t>
  </si>
  <si>
    <t>Dessi teurs en bâtiment, travaux publics</t>
  </si>
  <si>
    <t>Conception amé gement d'espaces intérieurs</t>
  </si>
  <si>
    <t>Bobi ge électrique</t>
  </si>
  <si>
    <t xml:space="preserve">  **  (ROME H1207) Les "rédacteurs de notices techniques" a lysent et exploitent l'ensemble des données caractérisant le produit.</t>
  </si>
  <si>
    <t>Dessi teurs en électricité et en électronique</t>
  </si>
  <si>
    <t>Dessi teurs en électricité, électromécanique et électronique***</t>
  </si>
  <si>
    <t xml:space="preserve">  *** (PCS 473a) Les dessi teurs d'exécution qui ont déclaré un statut d'employé sont reclassés dans la famille L2Z61 "Agent administratif divers" dans le domaine L "Gestion, administration des entreprises" .</t>
  </si>
  <si>
    <t>Conduite d'équipement d'usi ge</t>
  </si>
  <si>
    <t>Opérateurs qualifiés d'usi ge des métaux travaillant à l'unité ou en petite série, moulistes qualifiés</t>
  </si>
  <si>
    <t>Opérateurs qualifiés d'usi ge des métaux sur autres machines (sauf moulistes)</t>
  </si>
  <si>
    <t>Mainte nce d'engins de chantier, de levage, manutention et agricoles **</t>
  </si>
  <si>
    <t>Dessi teurs en mécanique et travail des métaux</t>
  </si>
  <si>
    <t>Dessi teurs en construction mécanique et travail des métaux ***</t>
  </si>
  <si>
    <t xml:space="preserve">  *** (PCS 474a) Les "Dessi teurs en construction mécanique et travail des métaux"  sont classés ici par défaut (voir la famille C2Z71)</t>
  </si>
  <si>
    <t xml:space="preserve">   * (FAP E) Ce domaine professionnel comporte également des métiers artisa ux au sens du ROME.</t>
  </si>
  <si>
    <t>Fabrication et affi ge de fromages</t>
  </si>
  <si>
    <t>Façon ge et émaillage en industrie céramique</t>
  </si>
  <si>
    <t>Intervention technique en laboratoire d'a lyse industrielle</t>
  </si>
  <si>
    <t>Intervention technique en formulation et a lyse sensorielle</t>
  </si>
  <si>
    <t xml:space="preserve">   * (FAP F) Ce domaine professionnel comporte également des métiers artisa ux au sens du ROME.</t>
  </si>
  <si>
    <t>Patron ge - gradation</t>
  </si>
  <si>
    <t>Ouvriers qualifiés du travail artisa l du textile et du cuir</t>
  </si>
  <si>
    <t>Tailleurs et couturières qualifiés, ouvriers qualifiés du travail des étoffes (sauf fabrication de vêtements), ouvriers qualifiés de type artisa l du travail du cuir</t>
  </si>
  <si>
    <t>Conduite de machines de façon ge routage</t>
  </si>
  <si>
    <t>Façon ge et routage</t>
  </si>
  <si>
    <t>Ouvriers qualifiés de l'impression et du façon ge des industries graphiques</t>
  </si>
  <si>
    <t>Ouvriers de la composition et de l'impression, ouvriers qualifiés de la brochure, de la reliure et du façon ge du papier-carton</t>
  </si>
  <si>
    <t>Mécaniciens qualifiés de mainte nce, entretien : équipements industriels</t>
  </si>
  <si>
    <t>Mécaniciens qualifiés de mainte nce, entretien : équipements non industriels</t>
  </si>
  <si>
    <t>Mainte nce mécanique industrielle</t>
  </si>
  <si>
    <t>Installation et mainte nce en  utisme</t>
  </si>
  <si>
    <t>Mainte nce d'aéronefs</t>
  </si>
  <si>
    <t>Installation et mainte nce de distributeurs automatiques</t>
  </si>
  <si>
    <t>Électriciens, électroniciens qualifiés en mainte nce, entretien : équipements non industriels</t>
  </si>
  <si>
    <t>Mainte nce électrique</t>
  </si>
  <si>
    <t>Dépanneurs qualifiés en radiotélévision, électromé ger, matériel électronique (salariés)</t>
  </si>
  <si>
    <t>Mainte nce de bâtiments et des locaux</t>
  </si>
  <si>
    <t>Mainte nce d'engins de chantier, de levage, manutention et agricoles</t>
  </si>
  <si>
    <t>Électriciens, électroniciens qualifiés en mainte nce entretien, réparation : automobile</t>
  </si>
  <si>
    <t>Mécaniciens qualifiés en mainte nce, entretien, réparation : automobile</t>
  </si>
  <si>
    <t>Techniciens et agents de maîtrise de la mainte nce</t>
  </si>
  <si>
    <t>Techniciens et agents de maîtrise de la mainte nce et de l'environnement</t>
  </si>
  <si>
    <t>Techniciens d'installation et de mainte nce des équipements industriels (électriques, électromécaniques, mécaniques, hors informatique)</t>
  </si>
  <si>
    <t>Techniciens d'installation et de mainte nce des équipements non industriels (hors informatique et télécommunications)</t>
  </si>
  <si>
    <t>Agents de maîtrise en mainte nce, installation en électricité, électromécanique et électronique</t>
  </si>
  <si>
    <t>Agents de maîtrise en mainte nce, installation en mécanique</t>
  </si>
  <si>
    <t>Installation et mainte nce d'ascenseurs</t>
  </si>
  <si>
    <t>Installation et mainte nce d'automatismes</t>
  </si>
  <si>
    <t>Installation et mainte nce d'équipements industriels et d'exploitation</t>
  </si>
  <si>
    <t>Installation et mainte nce électronique</t>
  </si>
  <si>
    <t>Installation et mainte nce en froid, conditionnement d'air</t>
  </si>
  <si>
    <t>Installation et mainte nce télécoms et courants faibles</t>
  </si>
  <si>
    <t>Mainte nce d'installation de chauffage</t>
  </si>
  <si>
    <t xml:space="preserve">    géomètres, métreurs BTP, experts en automobile ... Cette profession a été classée ici par défaut dans la famille G1Z des "Techniciens et agents de maîtrise de la mainte nce."</t>
  </si>
  <si>
    <t>Ma gement et ingénierie de production</t>
  </si>
  <si>
    <t>Cadres techniques de la mainte nce et de l'environnement</t>
  </si>
  <si>
    <t>Ingénieurs et cadres de la mainte nce, de l'entretien et des travaux neufs</t>
  </si>
  <si>
    <t>Ma gement et ingénierie Hygiène Sécurité Environnement -HSE- industriels</t>
  </si>
  <si>
    <t>Ma gement et ingénierie de mainte nce industrielle</t>
  </si>
  <si>
    <t>Ma gement et inspection en environnement urbain</t>
  </si>
  <si>
    <t>Ma gement et ingénierie gestion industrielle et logistique</t>
  </si>
  <si>
    <t>Ma gement et ingénierie méthodes et industrialisation</t>
  </si>
  <si>
    <t>Direction de laboratoire d'a lyse industrielle</t>
  </si>
  <si>
    <t>Ma gement et ingénierie qualité industrielle</t>
  </si>
  <si>
    <t>Ouvriers non qualifiés de l'emballage et manutention ires</t>
  </si>
  <si>
    <t>Manutention ires non qualifiés</t>
  </si>
  <si>
    <t>Démé geurs (hors chauffeurs-démé geurs), non qualifiés</t>
  </si>
  <si>
    <t>Démé gement</t>
  </si>
  <si>
    <t>Magasi ge et préparation de commandes</t>
  </si>
  <si>
    <t>Ouvriers qualifiés du magasi ge et de la manutention</t>
  </si>
  <si>
    <t>Responsables magasi ge</t>
  </si>
  <si>
    <t>Responsables d'entrepôt, de magasi ge</t>
  </si>
  <si>
    <t>Conducteurs de véhicule de ramassage des ordures mé gères</t>
  </si>
  <si>
    <t xml:space="preserve">  * (ROME M1603) Ce ROME, qui comprend également le métier de facteur, a été associé à la FAP J3Z42 pour lui faire correspondre la PCS 643a qui comporte les distributeurs de jour ux, de prospectus.</t>
  </si>
  <si>
    <t>Artisans démé geurs, de 0 à 9 salariés</t>
  </si>
  <si>
    <t>Techniciens de la logistique, du planning et de l'ordon ncement*</t>
  </si>
  <si>
    <t>Gestion des opérations de circulation inter tio le des marchandises</t>
  </si>
  <si>
    <t xml:space="preserve">  * (PCS 477a) Affectation par défaut des "Techniciens de la logistique, du planning et de l'ordon ncement" PCS 477a dans la FAP J4Z80.</t>
  </si>
  <si>
    <t xml:space="preserve"> vigation commerciale aérienne</t>
  </si>
  <si>
    <t>Cadres des transports, de la logistique et  vigants de l'aviation</t>
  </si>
  <si>
    <t>Contrôle de la  vigation aérienne</t>
  </si>
  <si>
    <t>Ingénieurs du contrôle de la  vigation aérienne</t>
  </si>
  <si>
    <t>Personnels  vigants de l'aviation</t>
  </si>
  <si>
    <t>Officiers et cadres  vigants techniques et commerciaux de l'aviation civile</t>
  </si>
  <si>
    <t>Pilotage et  vigation technique aérienne</t>
  </si>
  <si>
    <t>Ingénieurs et cadres de la logistique, du planning et de l'ordon ncement</t>
  </si>
  <si>
    <t>Artisa t *</t>
  </si>
  <si>
    <t xml:space="preserve">  * (FAP K) Constat général : ce domaine ne contient qu'une partie de l'artisa t.</t>
  </si>
  <si>
    <t>Artisans et ouvriers artisa ux</t>
  </si>
  <si>
    <t>Ouvriers non qualifiés divers de type artisa l**</t>
  </si>
  <si>
    <t>Ouvriers non qualifiés divers de type artisa l</t>
  </si>
  <si>
    <t>Décoration d'objets d'art et artisa ux</t>
  </si>
  <si>
    <t xml:space="preserve">  ** (FAP K0Z20) Cette famille regroupe les professionnels non qualifiés de l'artisa t. La spécialité n'est pas spécifiée dans la PCS.</t>
  </si>
  <si>
    <t>Artisans et ouvriers qualifiés divers de type artisa l</t>
  </si>
  <si>
    <t>Ouvriers qualifiés divers de type artisa l</t>
  </si>
  <si>
    <t>Assista t commercial</t>
  </si>
  <si>
    <t>Secrétariat et assista t médical ou médico-social</t>
  </si>
  <si>
    <t>Employés des services comptables ou fi nciers</t>
  </si>
  <si>
    <t>Assista t en ressources humaines</t>
  </si>
  <si>
    <t>Assista t technique et administratif</t>
  </si>
  <si>
    <t>Assista t de direction</t>
  </si>
  <si>
    <t>Techniciens des services administratifs, comptables et fi nciers</t>
  </si>
  <si>
    <t>Ma gement et gestion d'enquêtes</t>
  </si>
  <si>
    <t>Techniciens des services comptables et fi nciers</t>
  </si>
  <si>
    <t>Maîtrise et techniciens des services fi nciers ou comptables</t>
  </si>
  <si>
    <t>Cadres des services administratifs, comptables et fi nciers</t>
  </si>
  <si>
    <t>Cadres administratifs, comptables et fi nciers (hors juristes)</t>
  </si>
  <si>
    <t>A lyse et ingénierie fi ncière</t>
  </si>
  <si>
    <t>Audit et contrôle comptables et fi nciers</t>
  </si>
  <si>
    <t>Cadres chargés d'études économiques, fi ncières, commerciales</t>
  </si>
  <si>
    <t>Cadres de l'organisation ou du contrôle des services administratifs et fi nciers</t>
  </si>
  <si>
    <t>Cadres des services fi nciers ou comptables des grandes entreprises</t>
  </si>
  <si>
    <t>Direction administrative et fi ncière</t>
  </si>
  <si>
    <t>Cadres des services fi nciers ou comptables des petites et moyennes entreprises</t>
  </si>
  <si>
    <t>Ma gement de groupe ou de service comptable</t>
  </si>
  <si>
    <t>Trésorerie et fi ncement</t>
  </si>
  <si>
    <t>Conseil en organisation et ma gement d'entreprise</t>
  </si>
  <si>
    <t>Coordi tion pédagogique</t>
  </si>
  <si>
    <t>Ma gement des ressources humaines</t>
  </si>
  <si>
    <t>Cadres d'état-major administratifs, fi nciers, commerciaux des grandes entreprises</t>
  </si>
  <si>
    <t>Techniciens de production, d'exploitation, d'installation, et de mainte nce, support et services aux utilisateurs en informatique</t>
  </si>
  <si>
    <t>Mainte nce informatique et bureautique</t>
  </si>
  <si>
    <t>Techniciens d'installation, de mainte nce, support et services aux utilisateurs en informatique</t>
  </si>
  <si>
    <t>Ingénieurs et cadres d'administration, mainte nce en informatique</t>
  </si>
  <si>
    <t>Ingénieurs et cadres d'administration, mainte nce, support et services aux utilisateurs en informatique</t>
  </si>
  <si>
    <t>Ma gement et ingénierie études, recherche et développement industriel</t>
  </si>
  <si>
    <t>Application des règles fi ncières publiques</t>
  </si>
  <si>
    <t>Ma gement de structure de santé, sociale ou pénitentiaire</t>
  </si>
  <si>
    <t>Représentation de l'État sur le territoire  tio l ou inter tio l</t>
  </si>
  <si>
    <t>Ma gement de la sécurité publique</t>
  </si>
  <si>
    <t>A lyse de crédits et risques bancaires</t>
  </si>
  <si>
    <t>Relation clients banque/fi nce</t>
  </si>
  <si>
    <t>Conseil en gestion de patrimoine fi ncier</t>
  </si>
  <si>
    <t>Gestion back et middle-office marchés fi nciers</t>
  </si>
  <si>
    <t>Cadres des marchés fi nciers</t>
  </si>
  <si>
    <t>Conception et expertise produits bancaires et fi nciers</t>
  </si>
  <si>
    <t>Ma gement en exploitation bancaire</t>
  </si>
  <si>
    <t>Front office marchés fi nciers</t>
  </si>
  <si>
    <t>Gestion de portefeuilles sur les marchés fi nciers</t>
  </si>
  <si>
    <t>Ma gement de groupe et de service en assurances</t>
  </si>
  <si>
    <t>Ma gement/gestion de rayon produits alimentaires</t>
  </si>
  <si>
    <t>Ma gement/gestion de rayon produits non alimentaires</t>
  </si>
  <si>
    <t>Ma gement en force de vente</t>
  </si>
  <si>
    <t>A lyse de tendance</t>
  </si>
  <si>
    <t>Ma gement et gestion de produit</t>
  </si>
  <si>
    <t>Ma gement relation clientèle</t>
  </si>
  <si>
    <t>Ma gement et ingénierie d'affaires</t>
  </si>
  <si>
    <t>Ma gement de magasin de détail</t>
  </si>
  <si>
    <t>Ma gement de département en grande distribution</t>
  </si>
  <si>
    <t>Ma gement de projet immobilier</t>
  </si>
  <si>
    <t>Ma gement du personnel de cuisine</t>
  </si>
  <si>
    <t>Ma gement du service en restauration</t>
  </si>
  <si>
    <t>Ma gement du personnel d'étage</t>
  </si>
  <si>
    <t>Ma gement d'hôtel - restaurant</t>
  </si>
  <si>
    <t>Ma gement d'établissement de restauration collective</t>
  </si>
  <si>
    <t>Employés de maison et personnels de mé ge</t>
  </si>
  <si>
    <t>Employés de maison et personnels de mé ge chez des particuliers</t>
  </si>
  <si>
    <t>Aides à domicile et aides mé gères</t>
  </si>
  <si>
    <t>Aides à domicile, aides mé gères, travailleuses familiales</t>
  </si>
  <si>
    <t>Agents de gardien ge et de sécurité</t>
  </si>
  <si>
    <t>Gardien ge de locaux</t>
  </si>
  <si>
    <t>Ma gement de sécurité privée</t>
  </si>
  <si>
    <t>Ma gement et inspection en propreté de locaux</t>
  </si>
  <si>
    <t>Tha topraxie</t>
  </si>
  <si>
    <t>Jour listes et cadres de l'édition</t>
  </si>
  <si>
    <t>Jour listes (y.c. rédacteurs en chef)</t>
  </si>
  <si>
    <t>Coordi tion d'édition</t>
  </si>
  <si>
    <t>Directeurs de jour ux, administrateurs de presse, directeurs d'éditions (littéraire, musicale, audiovisuelle et multimédia)</t>
  </si>
  <si>
    <t>Jour lisme et information média</t>
  </si>
  <si>
    <t>Graphistes, dessi teurs, stylistes, décorateurs et créateurs de supports de communication visuelle**</t>
  </si>
  <si>
    <t xml:space="preserve">  ** (FAP U1Z82) Cette famille, hétérogène et très variée, rassemble les professionnels de la décoration et de l'amé gement de l'espace ainsi que </t>
  </si>
  <si>
    <t xml:space="preserve">   les professionnels créant de nouvelles formes de produits industriels en te nt compte des contraintes liées à la fabrication.</t>
  </si>
  <si>
    <t>Mannequi t et pose artistique</t>
  </si>
  <si>
    <t>Auteurs littéraires, scé ristes, dialoguistes</t>
  </si>
  <si>
    <t>Aides-soig nts</t>
  </si>
  <si>
    <t>Aides-soig nts (de la fonction publique ou du secteur privé)</t>
  </si>
  <si>
    <t>Assistants dentaires, médicaux et vétéri ires, aides de techniciens médicaux</t>
  </si>
  <si>
    <t>Coordi tion de services médicaux ou paramédicaux</t>
  </si>
  <si>
    <t>Vétéri ires</t>
  </si>
  <si>
    <t>Vétéri ires (libéraux ou salariés)</t>
  </si>
  <si>
    <t>A lyses médicales</t>
  </si>
  <si>
    <t>Psychologues, psycha lystes, psychothérapeutes (non médecins)</t>
  </si>
  <si>
    <t>Indépendants gestion ires de spectacle ou de service récréatif, de 0 à 9 salariés</t>
  </si>
  <si>
    <t>Enseig nts</t>
  </si>
  <si>
    <t>Indépendants gestion ires d'établissements privés (enseignement, santé, social), de 0 à 9 salariés*</t>
  </si>
  <si>
    <t xml:space="preserve">  * (PCS 227b)  Les "indépendants gestion ires d'établissement privés (enseignement, santé, social) de 0 à 9 salariés" sont classés ici par défaut.</t>
  </si>
  <si>
    <t>Enseig nts de l'enseignement supérieur</t>
  </si>
  <si>
    <t xml:space="preserve">  ** (FAP W0Z92) Les "professeurs du supérieur" sont des enseig nts qui font également de la recherche. L'activité domi nte de cette famille est l'enseignement du sujet sur lequel porte leur recherche.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</si>
</sst>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 _€_-;\-* #,##0\ _€_-;_-* &quot;-&quot;??\ _€_-;_-@_-"/>
    <numFmt numFmtId="165" formatCode="#,##0.00000000\ _€;\-#,##0.00000000\ _€"/>
  </numFmts>
  <fonts count="35" x14ac:knownFonts="1">
    <font>
      <sz val="11"/>
      <color rgb="FF000000"/>
      <name val="Calibri"/>
      <family val="2"/>
      <scheme val="minor"/>
    </font>
    <font>
      <sz val="11"/>
      <color rgb="FF000000"/>
      <name val="Calibri"/>
    </font>
    <font>
      <b/>
      <u/>
      <sz val="14"/>
      <color rgb="FF000000"/>
      <name val="Calibri"/>
      <family val="2"/>
      <scheme val="minor"/>
    </font>
    <font>
      <b/>
      <sz val="11"/>
      <color rgb="FF000000"/>
      <name val="Calibri"/>
      <family val="2"/>
      <scheme val="minor"/>
    </font>
    <font>
      <sz val="11"/>
      <color rgb="FF000000"/>
      <name val="Calibri"/>
      <family val="2"/>
      <scheme val="minor"/>
    </font>
    <font>
      <b/>
      <sz val="14"/>
      <color rgb="FF000000"/>
      <name val="Calibri"/>
      <family val="2"/>
      <scheme val="minor"/>
    </font>
    <font>
      <b/>
      <sz val="18"/>
      <color rgb="FF000000"/>
      <name val="Calibri"/>
      <family val="2"/>
      <scheme val="minor"/>
    </font>
    <font>
      <b/>
      <sz val="22"/>
      <color rgb="FF000000"/>
      <name val="Calibri"/>
      <family val="2"/>
      <scheme val="minor"/>
    </font>
    <font>
      <sz val="11"/>
      <color theme="0"/>
      <name val="Calibri"/>
      <family val="2"/>
      <scheme val="minor"/>
    </font>
    <font>
      <i/>
      <sz val="11"/>
      <color rgb="FF000000"/>
      <name val="Calibri"/>
      <family val="2"/>
      <scheme val="minor"/>
    </font>
    <font>
      <i/>
      <sz val="12"/>
      <color rgb="FF000000"/>
      <name val="Calibri"/>
      <family val="2"/>
      <scheme val="minor"/>
    </font>
    <font>
      <i/>
      <sz val="8"/>
      <color rgb="FF000000"/>
      <name val="Calibri"/>
      <family val="2"/>
      <scheme val="minor"/>
    </font>
    <font>
      <sz val="10"/>
      <color rgb="FF000000"/>
      <name val="Arial"/>
      <family val="2"/>
    </font>
    <font>
      <b/>
      <sz val="10"/>
      <color rgb="FF000000"/>
      <name val="Arial"/>
      <family val="2"/>
    </font>
    <font>
      <i/>
      <sz val="10"/>
      <color rgb="FF000000"/>
      <name val="Arial"/>
      <family val="2"/>
    </font>
    <font>
      <b/>
      <sz val="10"/>
      <color indexed="10"/>
      <name val="Arial"/>
      <family val="2"/>
    </font>
    <font>
      <b/>
      <sz val="14"/>
      <color rgb="FF000000"/>
      <name val="Arial"/>
      <family val="2"/>
    </font>
    <font>
      <b/>
      <i/>
      <sz val="10"/>
      <color rgb="FF000000"/>
      <name val="Arial"/>
      <family val="2"/>
    </font>
    <font>
      <b/>
      <sz val="36"/>
      <color indexed="58"/>
      <name val="Arial"/>
      <family val="2"/>
    </font>
    <font>
      <sz val="10"/>
      <color rgb="FF000000"/>
      <name val="Times New Roman"/>
      <family val="1"/>
    </font>
    <font>
      <b/>
      <sz val="8"/>
      <color rgb="FF000000"/>
      <name val="Arial"/>
      <family val="2"/>
    </font>
    <font>
      <b/>
      <i/>
      <sz val="8"/>
      <color rgb="FF000000"/>
      <name val="Arial"/>
      <family val="2"/>
    </font>
    <font>
      <b/>
      <sz val="10"/>
      <color indexed="9"/>
      <name val="Arial"/>
      <family val="2"/>
    </font>
    <font>
      <b/>
      <sz val="10"/>
      <color indexed="58"/>
      <name val="Arial"/>
      <family val="2"/>
    </font>
    <font>
      <i/>
      <sz val="10"/>
      <color indexed="58"/>
      <name val="Arial"/>
      <family val="2"/>
    </font>
    <font>
      <sz val="10"/>
      <color indexed="58"/>
      <name val="Arial"/>
      <family val="2"/>
    </font>
    <font>
      <b/>
      <sz val="36"/>
      <color indexed="9"/>
      <name val="Arial"/>
      <family val="2"/>
    </font>
    <font>
      <sz val="14"/>
      <color rgb="FF000000"/>
      <name val="Arial"/>
      <family val="2"/>
    </font>
    <font>
      <b/>
      <sz val="14"/>
      <color rgb="FF000000"/>
      <name val="Calibri"/>
      <family val="2"/>
    </font>
    <font>
      <b/>
      <sz val="11"/>
      <color rgb="FF000000"/>
      <name val="Calibri"/>
      <family val="2"/>
    </font>
    <font>
      <u/>
      <sz val="11"/>
      <color rgb="FF000000"/>
      <name val="Calibri"/>
      <family val="2"/>
    </font>
    <font>
      <sz val="11"/>
      <color rgb="FF000000"/>
      <name val="Calibri"/>
      <family val="2"/>
    </font>
    <font>
      <b/>
      <u/>
      <sz val="11"/>
      <color rgb="FF000000"/>
      <name val="Calibri"/>
      <family val="2"/>
      <scheme val="minor"/>
    </font>
    <font>
      <strike/>
      <sz val="11"/>
      <name val="Calibri"/>
      <family val="2"/>
      <scheme val="minor"/>
    </font>
    <font>
      <sz val="11"/>
      <name val="Calibri"/>
      <family val="2"/>
      <scheme val="minor"/>
    </font>
  </fonts>
  <fills count="10">
    <fill>
      <patternFill patternType="none"/>
    </fill>
    <fill>
      <patternFill patternType="gray125"/>
    </fill>
    <fill>
      <patternFill patternType="solid">
        <fgColor theme="6"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indexed="26"/>
        <bgColor indexed="22"/>
      </patternFill>
    </fill>
    <fill>
      <patternFill patternType="solid">
        <fgColor indexed="41"/>
        <bgColor indexed="64"/>
      </patternFill>
    </fill>
    <fill>
      <patternFill patternType="solid">
        <fgColor indexed="44"/>
        <bgColor indexed="64"/>
      </patternFill>
    </fill>
    <fill>
      <patternFill patternType="solid">
        <fgColor indexed="62"/>
        <bgColor indexed="64"/>
      </patternFill>
    </fill>
    <fill>
      <patternFill patternType="solid">
        <fgColor indexed="27"/>
        <bgColor indexed="64"/>
      </patternFill>
    </fill>
  </fills>
  <borders count="3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167">
    <xf numFmtId="0" fontId="0" fillId="0" borderId="0" xfId="0"/>
    <xf numFmtId="0" fontId="1" fillId="0" borderId="0" xfId="0" applyFont="1"/>
    <xf numFmtId="0" fontId="2" fillId="0" borderId="0" xfId="0" applyFont="1"/>
    <xf numFmtId="0" fontId="3" fillId="0" borderId="0" xfId="0" applyFont="1"/>
    <xf numFmtId="0" fontId="3" fillId="2" borderId="1" xfId="0" applyFont="1" applyFill="1" applyBorder="1"/>
    <xf numFmtId="0" fontId="1" fillId="2" borderId="2" xfId="0" applyFont="1" applyFill="1" applyBorder="1"/>
    <xf numFmtId="0" fontId="1" fillId="2" borderId="3" xfId="0" applyFont="1" applyFill="1" applyBorder="1"/>
    <xf numFmtId="0" fontId="1" fillId="2" borderId="4" xfId="0" applyFont="1" applyFill="1" applyBorder="1"/>
    <xf numFmtId="0" fontId="1" fillId="2" borderId="0" xfId="0" applyFont="1" applyFill="1"/>
    <xf numFmtId="0" fontId="1" fillId="2" borderId="5" xfId="0" applyFont="1" applyFill="1" applyBorder="1"/>
    <xf numFmtId="0" fontId="1" fillId="0" borderId="0" xfId="0" applyFont="1" applyAlignment="1">
      <alignment wrapText="1"/>
    </xf>
    <xf numFmtId="0" fontId="4" fillId="0" borderId="0" xfId="0" applyFont="1"/>
    <xf numFmtId="0" fontId="4" fillId="0" borderId="0" xfId="0" applyFont="1" applyAlignment="1">
      <alignment horizontal="left" vertical="top" wrapText="1"/>
    </xf>
    <xf numFmtId="0" fontId="6" fillId="0" borderId="0" xfId="0" applyFont="1"/>
    <xf numFmtId="0" fontId="3" fillId="0" borderId="12" xfId="0" applyFont="1" applyBorder="1" applyAlignment="1">
      <alignment horizontal="center" vertical="center" wrapText="1"/>
    </xf>
    <xf numFmtId="164" fontId="3" fillId="0" borderId="13" xfId="0" applyNumberFormat="1" applyFont="1" applyBorder="1" applyAlignment="1">
      <alignment horizontal="center" vertical="center" wrapText="1"/>
    </xf>
    <xf numFmtId="0" fontId="3" fillId="0" borderId="14" xfId="0" applyFont="1" applyBorder="1" applyAlignment="1">
      <alignment horizontal="center" vertical="center" wrapText="1"/>
    </xf>
    <xf numFmtId="0" fontId="3" fillId="0" borderId="13" xfId="0" applyFont="1" applyBorder="1" applyAlignment="1">
      <alignment horizontal="center" vertical="center" wrapText="1"/>
    </xf>
    <xf numFmtId="164" fontId="1" fillId="0" borderId="15" xfId="0" applyNumberFormat="1" applyFont="1" applyBorder="1" applyAlignment="1">
      <alignment horizontal="center" vertical="center" wrapText="1"/>
    </xf>
    <xf numFmtId="0" fontId="1" fillId="0" borderId="16" xfId="0" applyFont="1" applyBorder="1" applyAlignment="1">
      <alignment horizontal="center" vertical="center" wrapText="1"/>
    </xf>
    <xf numFmtId="0" fontId="8" fillId="0" borderId="0" xfId="0" applyFont="1"/>
    <xf numFmtId="39" fontId="5" fillId="0" borderId="15" xfId="0" applyNumberFormat="1"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xf numFmtId="39" fontId="1" fillId="0" borderId="17" xfId="0" applyNumberFormat="1" applyFont="1" applyBorder="1"/>
    <xf numFmtId="0" fontId="1" fillId="0" borderId="12" xfId="0" applyFont="1" applyBorder="1"/>
    <xf numFmtId="0" fontId="1" fillId="0" borderId="13" xfId="0" applyFont="1" applyBorder="1"/>
    <xf numFmtId="0" fontId="1" fillId="0" borderId="14" xfId="0" applyFont="1" applyBorder="1"/>
    <xf numFmtId="0" fontId="1" fillId="0" borderId="18" xfId="0" applyFont="1" applyBorder="1"/>
    <xf numFmtId="0" fontId="1" fillId="0" borderId="19" xfId="0" applyFont="1" applyBorder="1"/>
    <xf numFmtId="39" fontId="1" fillId="0" borderId="15" xfId="0" applyNumberFormat="1" applyFont="1" applyBorder="1"/>
    <xf numFmtId="0" fontId="1" fillId="0" borderId="20" xfId="0" applyFont="1" applyBorder="1" applyAlignment="1">
      <alignment horizontal="center"/>
    </xf>
    <xf numFmtId="0" fontId="1" fillId="0" borderId="16" xfId="0" applyFont="1" applyBorder="1" applyAlignment="1">
      <alignment horizontal="center"/>
    </xf>
    <xf numFmtId="165" fontId="1" fillId="0" borderId="0" xfId="0" applyNumberFormat="1" applyFont="1"/>
    <xf numFmtId="39" fontId="3" fillId="0" borderId="13" xfId="0" applyNumberFormat="1" applyFont="1" applyBorder="1" applyAlignment="1">
      <alignment horizontal="center" vertical="center" wrapText="1"/>
    </xf>
    <xf numFmtId="0" fontId="1" fillId="0" borderId="15" xfId="0" applyFont="1" applyBorder="1" applyAlignment="1">
      <alignment horizontal="center" vertical="center" wrapText="1"/>
    </xf>
    <xf numFmtId="2" fontId="8" fillId="4" borderId="0" xfId="0" applyNumberFormat="1" applyFont="1" applyFill="1"/>
    <xf numFmtId="0" fontId="8" fillId="0" borderId="0" xfId="0" applyFont="1" applyAlignment="1">
      <alignment horizontal="center" vertical="center" wrapText="1"/>
    </xf>
    <xf numFmtId="2" fontId="8" fillId="0" borderId="0" xfId="0" applyNumberFormat="1" applyFont="1"/>
    <xf numFmtId="0" fontId="9" fillId="0" borderId="0" xfId="0" applyFont="1"/>
    <xf numFmtId="0" fontId="3" fillId="0" borderId="19" xfId="0" applyFont="1" applyBorder="1" applyAlignment="1">
      <alignment horizontal="center" vertical="center" wrapText="1"/>
    </xf>
    <xf numFmtId="0" fontId="3" fillId="0" borderId="0" xfId="0" applyFont="1" applyAlignment="1">
      <alignment horizontal="center" vertical="center" wrapText="1"/>
    </xf>
    <xf numFmtId="164" fontId="1" fillId="0" borderId="0" xfId="0" applyNumberFormat="1" applyFont="1" applyAlignment="1">
      <alignment horizontal="center" vertical="center" wrapText="1"/>
    </xf>
    <xf numFmtId="39" fontId="5" fillId="0" borderId="0" xfId="0" applyNumberFormat="1" applyFont="1" applyAlignment="1">
      <alignment horizontal="center" vertical="center" wrapText="1"/>
    </xf>
    <xf numFmtId="0" fontId="5" fillId="0" borderId="0" xfId="0" applyFont="1" applyAlignment="1">
      <alignment horizontal="center" vertical="center" wrapText="1"/>
    </xf>
    <xf numFmtId="0" fontId="1" fillId="0" borderId="0" xfId="0" applyFont="1" applyAlignment="1">
      <alignment horizontal="center" vertical="center" wrapText="1"/>
    </xf>
    <xf numFmtId="0" fontId="10" fillId="0" borderId="0" xfId="0" applyFont="1"/>
    <xf numFmtId="39" fontId="3" fillId="0" borderId="0" xfId="0" applyNumberFormat="1" applyFont="1" applyAlignment="1">
      <alignment horizontal="center" vertical="center" wrapText="1"/>
    </xf>
    <xf numFmtId="39" fontId="3" fillId="0" borderId="0" xfId="0" applyNumberFormat="1" applyFont="1"/>
    <xf numFmtId="0" fontId="6" fillId="0" borderId="0" xfId="0" applyFont="1" applyAlignment="1">
      <alignment horizontal="center"/>
    </xf>
    <xf numFmtId="164" fontId="1" fillId="0" borderId="0" xfId="0" applyNumberFormat="1" applyFont="1"/>
    <xf numFmtId="164" fontId="3" fillId="0" borderId="0" xfId="0" applyNumberFormat="1" applyFont="1" applyAlignment="1">
      <alignment horizontal="center" vertical="center" wrapText="1"/>
    </xf>
    <xf numFmtId="0" fontId="10" fillId="0" borderId="0" xfId="0" applyFont="1" applyAlignment="1">
      <alignment horizontal="left"/>
    </xf>
    <xf numFmtId="37" fontId="1" fillId="0" borderId="0" xfId="0" applyNumberFormat="1" applyFont="1"/>
    <xf numFmtId="0" fontId="1" fillId="0" borderId="0" xfId="0" applyFont="1" applyAlignment="1">
      <alignment horizontal="center"/>
    </xf>
    <xf numFmtId="0" fontId="11" fillId="0" borderId="0" xfId="0" applyFont="1"/>
    <xf numFmtId="0" fontId="1" fillId="3" borderId="21" xfId="0" applyFont="1" applyFill="1" applyBorder="1"/>
    <xf numFmtId="0" fontId="1" fillId="3" borderId="22" xfId="0" applyFont="1" applyFill="1" applyBorder="1"/>
    <xf numFmtId="0" fontId="1" fillId="3" borderId="23" xfId="0" applyFont="1" applyFill="1" applyBorder="1"/>
    <xf numFmtId="0" fontId="1" fillId="3" borderId="24" xfId="0" applyFont="1" applyFill="1" applyBorder="1"/>
    <xf numFmtId="2" fontId="1" fillId="0" borderId="0" xfId="0" applyNumberFormat="1" applyFont="1"/>
    <xf numFmtId="2" fontId="1" fillId="0" borderId="17" xfId="0" applyNumberFormat="1" applyFont="1" applyBorder="1"/>
    <xf numFmtId="2" fontId="1" fillId="0" borderId="20" xfId="0" applyNumberFormat="1" applyFont="1" applyBorder="1"/>
    <xf numFmtId="2" fontId="1" fillId="0" borderId="15" xfId="0" applyNumberFormat="1" applyFont="1" applyBorder="1"/>
    <xf numFmtId="2" fontId="1" fillId="0" borderId="16" xfId="0" applyNumberFormat="1" applyFont="1" applyBorder="1"/>
    <xf numFmtId="0" fontId="3" fillId="0" borderId="18" xfId="0" applyFont="1" applyBorder="1"/>
    <xf numFmtId="0" fontId="3" fillId="0" borderId="19" xfId="0" applyFont="1" applyBorder="1"/>
    <xf numFmtId="0" fontId="3" fillId="0" borderId="13" xfId="0" applyFont="1" applyBorder="1" applyAlignment="1">
      <alignment horizontal="center" vertical="center"/>
    </xf>
    <xf numFmtId="0" fontId="3" fillId="0" borderId="14" xfId="0" applyFont="1" applyBorder="1" applyAlignment="1">
      <alignment horizontal="center" vertical="center"/>
    </xf>
    <xf numFmtId="49" fontId="12" fillId="0" borderId="0" xfId="0" applyNumberFormat="1" applyFont="1" applyAlignment="1">
      <alignment vertical="top" wrapText="1"/>
    </xf>
    <xf numFmtId="49" fontId="13" fillId="0" borderId="0" xfId="0" applyNumberFormat="1" applyFont="1" applyAlignment="1">
      <alignment horizontal="left" vertical="top" wrapText="1"/>
    </xf>
    <xf numFmtId="49" fontId="12" fillId="0" borderId="0" xfId="0" applyNumberFormat="1" applyFont="1" applyAlignment="1">
      <alignment horizontal="left" vertical="center" wrapText="1"/>
    </xf>
    <xf numFmtId="49" fontId="14" fillId="0" borderId="0" xfId="0" applyNumberFormat="1" applyFont="1" applyAlignment="1">
      <alignment horizontal="left" vertical="top" wrapText="1"/>
    </xf>
    <xf numFmtId="49" fontId="14" fillId="0" borderId="0" xfId="0" applyNumberFormat="1" applyFont="1" applyAlignment="1">
      <alignment vertical="top" wrapText="1"/>
    </xf>
    <xf numFmtId="49" fontId="15" fillId="0" borderId="0" xfId="0" applyNumberFormat="1" applyFont="1" applyAlignment="1">
      <alignment vertical="center" wrapText="1"/>
    </xf>
    <xf numFmtId="49" fontId="16" fillId="6" borderId="0" xfId="0" applyNumberFormat="1" applyFont="1" applyFill="1" applyAlignment="1">
      <alignment horizontal="left" vertical="center" wrapText="1"/>
    </xf>
    <xf numFmtId="49" fontId="13" fillId="0" borderId="22" xfId="0" applyNumberFormat="1" applyFont="1" applyBorder="1" applyAlignment="1">
      <alignment horizontal="center" vertical="center" wrapText="1"/>
    </xf>
    <xf numFmtId="49" fontId="17" fillId="0" borderId="22" xfId="0" applyNumberFormat="1" applyFont="1" applyBorder="1" applyAlignment="1">
      <alignment horizontal="center" vertical="top" wrapText="1"/>
    </xf>
    <xf numFmtId="49" fontId="13" fillId="0" borderId="22" xfId="0" applyNumberFormat="1" applyFont="1" applyBorder="1" applyAlignment="1">
      <alignment horizontal="center" vertical="top" wrapText="1"/>
    </xf>
    <xf numFmtId="0" fontId="19" fillId="0" borderId="0" xfId="0" applyFont="1" applyAlignment="1">
      <alignment wrapText="1"/>
    </xf>
    <xf numFmtId="49" fontId="13" fillId="0" borderId="24" xfId="0" applyNumberFormat="1" applyFont="1" applyBorder="1" applyAlignment="1">
      <alignment horizontal="center" vertical="center" wrapText="1"/>
    </xf>
    <xf numFmtId="49" fontId="17" fillId="0" borderId="24" xfId="0" applyNumberFormat="1" applyFont="1" applyBorder="1" applyAlignment="1">
      <alignment horizontal="center" vertical="top" wrapText="1"/>
    </xf>
    <xf numFmtId="49" fontId="13" fillId="0" borderId="24" xfId="0" applyNumberFormat="1" applyFont="1" applyBorder="1" applyAlignment="1">
      <alignment horizontal="center" vertical="top" wrapText="1"/>
    </xf>
    <xf numFmtId="49" fontId="20" fillId="0" borderId="0" xfId="0" applyNumberFormat="1" applyFont="1" applyAlignment="1">
      <alignment horizontal="center" vertical="center" wrapText="1"/>
    </xf>
    <xf numFmtId="49" fontId="21" fillId="0" borderId="0" xfId="0" applyNumberFormat="1" applyFont="1" applyAlignment="1">
      <alignment horizontal="center" vertical="top" wrapText="1"/>
    </xf>
    <xf numFmtId="49" fontId="20" fillId="0" borderId="0" xfId="0" applyNumberFormat="1" applyFont="1" applyAlignment="1">
      <alignment horizontal="center" vertical="top" wrapText="1"/>
    </xf>
    <xf numFmtId="0" fontId="20" fillId="0" borderId="0" xfId="0" applyFont="1" applyAlignment="1">
      <alignment horizontal="center" vertical="top" wrapText="1"/>
    </xf>
    <xf numFmtId="49" fontId="22" fillId="8" borderId="0" xfId="0" applyNumberFormat="1" applyFont="1" applyFill="1" applyAlignment="1">
      <alignment horizontal="left" vertical="center" wrapText="1"/>
    </xf>
    <xf numFmtId="49" fontId="23" fillId="7" borderId="0" xfId="0" applyNumberFormat="1" applyFont="1" applyFill="1" applyAlignment="1">
      <alignment vertical="center" wrapText="1"/>
    </xf>
    <xf numFmtId="49" fontId="24" fillId="7" borderId="0" xfId="0" applyNumberFormat="1" applyFont="1" applyFill="1" applyAlignment="1">
      <alignment horizontal="left" vertical="top" wrapText="1"/>
    </xf>
    <xf numFmtId="49" fontId="24" fillId="7" borderId="0" xfId="0" applyNumberFormat="1" applyFont="1" applyFill="1" applyAlignment="1">
      <alignment vertical="top" wrapText="1"/>
    </xf>
    <xf numFmtId="49" fontId="25" fillId="7" borderId="0" xfId="0" applyNumberFormat="1" applyFont="1" applyFill="1" applyAlignment="1">
      <alignment horizontal="left" vertical="top" wrapText="1"/>
    </xf>
    <xf numFmtId="0" fontId="25" fillId="7" borderId="0" xfId="0" applyFont="1" applyFill="1" applyAlignment="1">
      <alignment vertical="top" wrapText="1"/>
    </xf>
    <xf numFmtId="49" fontId="26" fillId="8" borderId="0" xfId="0" applyNumberFormat="1" applyFont="1" applyFill="1" applyAlignment="1">
      <alignment horizontal="left" vertical="center" wrapText="1"/>
    </xf>
    <xf numFmtId="49" fontId="22" fillId="0" borderId="0" xfId="0" applyNumberFormat="1" applyFont="1" applyAlignment="1">
      <alignment horizontal="left" vertical="center" wrapText="1"/>
    </xf>
    <xf numFmtId="49" fontId="13" fillId="0" borderId="0" xfId="0" applyNumberFormat="1" applyFont="1" applyAlignment="1">
      <alignment vertical="center" wrapText="1"/>
    </xf>
    <xf numFmtId="49" fontId="12" fillId="0" borderId="0" xfId="0" applyNumberFormat="1" applyFont="1" applyAlignment="1">
      <alignment horizontal="left" vertical="top" wrapText="1"/>
    </xf>
    <xf numFmtId="0" fontId="12" fillId="0" borderId="0" xfId="0" applyFont="1" applyAlignment="1">
      <alignment vertical="top" wrapText="1"/>
    </xf>
    <xf numFmtId="49" fontId="13" fillId="0" borderId="0" xfId="0" applyNumberFormat="1" applyFont="1" applyAlignment="1">
      <alignment horizontal="left" vertical="center" wrapText="1"/>
    </xf>
    <xf numFmtId="49" fontId="22" fillId="0" borderId="0" xfId="0" applyNumberFormat="1" applyFont="1" applyAlignment="1">
      <alignment vertical="center" wrapText="1"/>
    </xf>
    <xf numFmtId="49" fontId="12" fillId="0" borderId="0" xfId="0" applyNumberFormat="1" applyFont="1" applyAlignment="1">
      <alignment vertical="center" wrapText="1"/>
    </xf>
    <xf numFmtId="0" fontId="13" fillId="0" borderId="0" xfId="0" applyFont="1" applyAlignment="1">
      <alignment vertical="top" wrapText="1"/>
    </xf>
    <xf numFmtId="49" fontId="27" fillId="6" borderId="0" xfId="0" applyNumberFormat="1" applyFont="1" applyFill="1" applyAlignment="1">
      <alignment horizontal="left" vertical="top" wrapText="1"/>
    </xf>
    <xf numFmtId="0" fontId="27" fillId="9" borderId="0" xfId="0" applyFont="1" applyFill="1" applyAlignment="1">
      <alignment vertical="top" wrapText="1"/>
    </xf>
    <xf numFmtId="49" fontId="6" fillId="0" borderId="0" xfId="0" applyNumberFormat="1" applyFont="1"/>
    <xf numFmtId="49" fontId="28" fillId="0" borderId="0" xfId="0" applyNumberFormat="1" applyFont="1" applyAlignment="1">
      <alignment vertical="center"/>
    </xf>
    <xf numFmtId="49" fontId="1" fillId="0" borderId="0" xfId="0" applyNumberFormat="1" applyFont="1"/>
    <xf numFmtId="49" fontId="29" fillId="0" borderId="32" xfId="0" applyNumberFormat="1" applyFont="1" applyBorder="1" applyAlignment="1">
      <alignment vertical="center" wrapText="1"/>
    </xf>
    <xf numFmtId="0" fontId="29" fillId="0" borderId="33" xfId="0" applyFont="1" applyBorder="1" applyAlignment="1">
      <alignment horizontal="center" vertical="center" wrapText="1"/>
    </xf>
    <xf numFmtId="0" fontId="29" fillId="0" borderId="34" xfId="0" applyFont="1" applyBorder="1" applyAlignment="1">
      <alignment horizontal="center" vertical="center" wrapText="1"/>
    </xf>
    <xf numFmtId="0" fontId="29" fillId="0" borderId="0" xfId="0" applyFont="1" applyAlignment="1">
      <alignment horizontal="center" vertical="center" wrapText="1"/>
    </xf>
    <xf numFmtId="49" fontId="29" fillId="0" borderId="12" xfId="0" applyNumberFormat="1" applyFont="1" applyBorder="1" applyAlignment="1">
      <alignment vertical="center" wrapText="1"/>
    </xf>
    <xf numFmtId="0" fontId="30" fillId="0" borderId="13" xfId="0" applyFont="1" applyBorder="1" applyAlignment="1">
      <alignment vertical="center" wrapText="1"/>
    </xf>
    <xf numFmtId="49" fontId="31" fillId="0" borderId="18" xfId="0" applyNumberFormat="1" applyFont="1" applyBorder="1" applyAlignment="1">
      <alignment horizontal="center" vertical="center" wrapText="1"/>
    </xf>
    <xf numFmtId="0" fontId="31" fillId="0" borderId="17" xfId="0" applyFont="1" applyBorder="1" applyAlignment="1">
      <alignment vertical="center" wrapText="1"/>
    </xf>
    <xf numFmtId="0" fontId="31" fillId="0" borderId="20" xfId="0" applyFont="1" applyBorder="1" applyAlignment="1">
      <alignment vertical="center" wrapText="1"/>
    </xf>
    <xf numFmtId="49" fontId="31" fillId="0" borderId="19" xfId="0" applyNumberFormat="1" applyFont="1" applyBorder="1" applyAlignment="1">
      <alignment horizontal="center" vertical="center" wrapText="1"/>
    </xf>
    <xf numFmtId="0" fontId="31" fillId="0" borderId="15" xfId="0" applyFont="1" applyBorder="1" applyAlignment="1">
      <alignment vertical="center" wrapText="1"/>
    </xf>
    <xf numFmtId="0" fontId="31" fillId="0" borderId="16" xfId="0" applyFont="1" applyBorder="1" applyAlignment="1">
      <alignment vertical="center" wrapText="1"/>
    </xf>
    <xf numFmtId="49" fontId="31" fillId="0" borderId="18" xfId="0" applyNumberFormat="1" applyFont="1" applyBorder="1" applyAlignment="1">
      <alignment vertical="center" wrapText="1"/>
    </xf>
    <xf numFmtId="0" fontId="1" fillId="0" borderId="17" xfId="0" applyFont="1" applyBorder="1" applyAlignment="1">
      <alignment vertical="center" wrapText="1"/>
    </xf>
    <xf numFmtId="49" fontId="31" fillId="0" borderId="19" xfId="0" applyNumberFormat="1" applyFont="1" applyBorder="1" applyAlignment="1">
      <alignment vertical="center" wrapText="1"/>
    </xf>
    <xf numFmtId="49" fontId="28" fillId="0" borderId="0" xfId="0" applyNumberFormat="1" applyFont="1" applyAlignment="1">
      <alignment vertical="center" wrapText="1"/>
    </xf>
    <xf numFmtId="49" fontId="5" fillId="0" borderId="0" xfId="0" applyNumberFormat="1" applyFont="1"/>
    <xf numFmtId="49" fontId="3" fillId="0" borderId="0" xfId="0" applyNumberFormat="1" applyFont="1" applyAlignment="1">
      <alignment horizontal="center"/>
    </xf>
    <xf numFmtId="0" fontId="0" fillId="0" borderId="0" xfId="0" applyAlignment="1">
      <alignment wrapText="1"/>
    </xf>
    <xf numFmtId="0" fontId="5" fillId="0" borderId="6" xfId="0" applyFont="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4" fillId="0" borderId="0" xfId="0" applyFont="1" applyAlignment="1">
      <alignment horizontal="left" vertical="top" wrapText="1"/>
    </xf>
    <xf numFmtId="0" fontId="1" fillId="0" borderId="0" xfId="0" applyFont="1" applyAlignment="1">
      <alignment horizontal="left" vertical="top" wrapText="1"/>
    </xf>
    <xf numFmtId="0" fontId="1" fillId="2" borderId="9" xfId="0" applyFont="1" applyFill="1" applyBorder="1" applyAlignment="1">
      <alignment horizontal="left" wrapText="1"/>
    </xf>
    <xf numFmtId="0" fontId="1" fillId="2" borderId="10" xfId="0" applyFont="1" applyFill="1" applyBorder="1" applyAlignment="1">
      <alignment horizontal="left" wrapText="1"/>
    </xf>
    <xf numFmtId="0" fontId="1" fillId="2" borderId="11" xfId="0" applyFont="1" applyFill="1" applyBorder="1" applyAlignment="1">
      <alignment horizontal="left" wrapText="1"/>
    </xf>
    <xf numFmtId="0" fontId="7" fillId="0" borderId="6" xfId="0" applyFont="1" applyBorder="1" applyAlignment="1">
      <alignment horizontal="center"/>
    </xf>
    <xf numFmtId="0" fontId="7" fillId="0" borderId="7" xfId="0" applyFont="1" applyBorder="1" applyAlignment="1">
      <alignment horizontal="center"/>
    </xf>
    <xf numFmtId="0" fontId="7" fillId="0" borderId="8" xfId="0" applyFont="1" applyBorder="1" applyAlignment="1">
      <alignment horizontal="center"/>
    </xf>
    <xf numFmtId="0" fontId="6" fillId="3" borderId="6"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8" xfId="0" applyFont="1" applyFill="1" applyBorder="1" applyAlignment="1">
      <alignment horizontal="center" vertical="center"/>
    </xf>
    <xf numFmtId="0" fontId="3" fillId="0" borderId="13" xfId="0" applyFont="1" applyBorder="1" applyAlignment="1">
      <alignment horizontal="center" vertical="center" wrapText="1"/>
    </xf>
    <xf numFmtId="0" fontId="3" fillId="0" borderId="15" xfId="0" applyFont="1" applyBorder="1" applyAlignment="1">
      <alignment horizontal="center" vertical="center" wrapText="1"/>
    </xf>
    <xf numFmtId="0" fontId="6" fillId="0" borderId="0" xfId="0" applyFont="1" applyAlignment="1">
      <alignment horizontal="center"/>
    </xf>
    <xf numFmtId="49" fontId="13" fillId="5" borderId="1" xfId="0" applyNumberFormat="1" applyFont="1" applyFill="1" applyBorder="1" applyAlignment="1">
      <alignment horizontal="left" vertical="center" wrapText="1"/>
    </xf>
    <xf numFmtId="49" fontId="13" fillId="5" borderId="2" xfId="0" applyNumberFormat="1" applyFont="1" applyFill="1" applyBorder="1" applyAlignment="1">
      <alignment horizontal="left" vertical="center" wrapText="1"/>
    </xf>
    <xf numFmtId="49" fontId="13" fillId="5" borderId="3" xfId="0" applyNumberFormat="1" applyFont="1" applyFill="1" applyBorder="1" applyAlignment="1">
      <alignment horizontal="left" vertical="center" wrapText="1"/>
    </xf>
    <xf numFmtId="49" fontId="13" fillId="5" borderId="9" xfId="0" applyNumberFormat="1" applyFont="1" applyFill="1" applyBorder="1" applyAlignment="1">
      <alignment horizontal="left" vertical="center" wrapText="1"/>
    </xf>
    <xf numFmtId="49" fontId="13" fillId="5" borderId="10" xfId="0" applyNumberFormat="1" applyFont="1" applyFill="1" applyBorder="1" applyAlignment="1">
      <alignment horizontal="left" vertical="center" wrapText="1"/>
    </xf>
    <xf numFmtId="49" fontId="13" fillId="5" borderId="11" xfId="0" applyNumberFormat="1" applyFont="1" applyFill="1" applyBorder="1" applyAlignment="1">
      <alignment horizontal="left" vertical="center" wrapText="1"/>
    </xf>
    <xf numFmtId="49" fontId="16" fillId="6" borderId="0" xfId="0" applyNumberFormat="1" applyFont="1" applyFill="1" applyAlignment="1">
      <alignment horizontal="left" vertical="center" wrapText="1"/>
    </xf>
    <xf numFmtId="49" fontId="13" fillId="5" borderId="17" xfId="0" applyNumberFormat="1" applyFont="1" applyFill="1" applyBorder="1" applyAlignment="1">
      <alignment horizontal="left" vertical="center" wrapText="1"/>
    </xf>
    <xf numFmtId="49" fontId="13" fillId="0" borderId="21" xfId="0" applyNumberFormat="1" applyFont="1" applyBorder="1" applyAlignment="1">
      <alignment horizontal="center" vertical="center" wrapText="1"/>
    </xf>
    <xf numFmtId="49" fontId="13" fillId="0" borderId="23" xfId="0" applyNumberFormat="1" applyFont="1" applyBorder="1" applyAlignment="1">
      <alignment horizontal="center" vertical="center" wrapText="1"/>
    </xf>
    <xf numFmtId="49" fontId="17" fillId="0" borderId="21" xfId="0" applyNumberFormat="1" applyFont="1" applyBorder="1" applyAlignment="1">
      <alignment horizontal="center" vertical="center" wrapText="1"/>
    </xf>
    <xf numFmtId="49" fontId="17" fillId="0" borderId="23" xfId="0" applyNumberFormat="1" applyFont="1" applyBorder="1" applyAlignment="1">
      <alignment horizontal="center" vertical="center" wrapText="1"/>
    </xf>
    <xf numFmtId="49" fontId="13" fillId="0" borderId="25" xfId="0" applyNumberFormat="1" applyFont="1" applyBorder="1" applyAlignment="1">
      <alignment horizontal="center" vertical="center" wrapText="1"/>
    </xf>
    <xf numFmtId="49" fontId="13" fillId="0" borderId="26" xfId="0" applyNumberFormat="1" applyFont="1" applyBorder="1" applyAlignment="1">
      <alignment horizontal="center" vertical="center" wrapText="1"/>
    </xf>
    <xf numFmtId="49" fontId="18" fillId="7" borderId="0" xfId="0" applyNumberFormat="1" applyFont="1" applyFill="1" applyAlignment="1">
      <alignment horizontal="left" vertical="center" wrapText="1"/>
    </xf>
    <xf numFmtId="49" fontId="13" fillId="5" borderId="27" xfId="0" applyNumberFormat="1" applyFont="1" applyFill="1" applyBorder="1" applyAlignment="1">
      <alignment horizontal="left" vertical="center" wrapText="1"/>
    </xf>
    <xf numFmtId="49" fontId="13" fillId="5" borderId="28" xfId="0" applyNumberFormat="1" applyFont="1" applyFill="1" applyBorder="1" applyAlignment="1">
      <alignment horizontal="left" vertical="center" wrapText="1"/>
    </xf>
    <xf numFmtId="49" fontId="13" fillId="5" borderId="29" xfId="0" applyNumberFormat="1" applyFont="1" applyFill="1" applyBorder="1" applyAlignment="1">
      <alignment horizontal="left" vertical="center" wrapText="1"/>
    </xf>
    <xf numFmtId="49" fontId="13" fillId="5" borderId="17" xfId="0" applyNumberFormat="1" applyFont="1" applyFill="1" applyBorder="1" applyAlignment="1">
      <alignment vertical="center" wrapText="1"/>
    </xf>
    <xf numFmtId="49" fontId="13" fillId="5" borderId="30" xfId="0" applyNumberFormat="1" applyFont="1" applyFill="1" applyBorder="1" applyAlignment="1">
      <alignment vertical="center" wrapText="1"/>
    </xf>
    <xf numFmtId="49" fontId="13" fillId="5" borderId="31" xfId="0" applyNumberFormat="1" applyFont="1" applyFill="1" applyBorder="1" applyAlignment="1">
      <alignment vertical="center" wrapText="1"/>
    </xf>
    <xf numFmtId="49" fontId="1" fillId="0" borderId="0" xfId="0" applyNumberFormat="1" applyFont="1" applyAlignment="1">
      <alignment horizontal="left" wrapText="1"/>
    </xf>
    <xf numFmtId="49" fontId="1" fillId="0" borderId="0" xfId="0" applyNumberFormat="1" applyFont="1" applyAlignment="1">
      <alignment horizontal="left" vertical="center" wrapText="1"/>
    </xf>
    <xf numFmtId="0" fontId="0" fillId="0" borderId="0" xfId="0" applyFont="1"/>
  </cellXfs>
  <cellStyles count="1">
    <cellStyle name="Normal" xfId="0" builtinId="0"/>
  </cellStyles>
  <dxfs count="20">
    <dxf>
      <fill>
        <patternFill>
          <bgColor rgb="FFFFFF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9064758941976854"/>
          <c:y val="4.6998566845440043E-2"/>
          <c:w val="0.43005155451297988"/>
          <c:h val="0.90484753563107434"/>
        </c:manualLayout>
      </c:layout>
      <c:radarChart>
        <c:radarStyle val="marker"/>
        <c:varyColors val="0"/>
        <c:ser>
          <c:idx val="0"/>
          <c:order val="0"/>
          <c:tx>
            <c:strRef>
              <c:f>'Fiche Métier'!$A$15</c:f>
              <c:strCache>
                <c:ptCount val="1"/>
                <c:pt idx="0">
                  <c:v>D6Z71</c:v>
                </c:pt>
              </c:strCache>
            </c:strRef>
          </c:tx>
          <c:marker>
            <c:symbol val="none"/>
          </c:marker>
          <c:cat>
            <c:strRef>
              <c:f>'Fiche Métier'!$B$14:$H$14</c:f>
              <c:strCache>
                <c:ptCount val="7"/>
                <c:pt idx="0">
                  <c:v>Tension</c:v>
                </c:pt>
                <c:pt idx="1">
                  <c:v>Intensité d'Embauche</c:v>
                </c:pt>
                <c:pt idx="2">
                  <c:v>Lien Emploi Formation</c:v>
                </c:pt>
                <c:pt idx="3">
                  <c:v>Disponibilité de la Main d'Œuvre</c:v>
                </c:pt>
                <c:pt idx="4">
                  <c:v>Durabilité des Emplois</c:v>
                </c:pt>
                <c:pt idx="5">
                  <c:v>Conditions de travail</c:v>
                </c:pt>
                <c:pt idx="6">
                  <c:v>Adéquation Géographique</c:v>
                </c:pt>
              </c:strCache>
            </c:strRef>
          </c:cat>
          <c:val>
            <c:numRef>
              <c:f>'Fiche Métier'!$B$15:$H$15</c:f>
              <c:numCache>
                <c:formatCode>0.00</c:formatCode>
                <c:ptCount val="7"/>
                <c:pt idx="0">
                  <c:v>1.8121234907233501</c:v>
                </c:pt>
                <c:pt idx="1">
                  <c:v>2.2512067559522899</c:v>
                </c:pt>
                <c:pt idx="2">
                  <c:v>1.4131187188816401</c:v>
                </c:pt>
                <c:pt idx="3">
                  <c:v>0.66353583709476105</c:v>
                </c:pt>
                <c:pt idx="4">
                  <c:v>-1.00854287928801</c:v>
                </c:pt>
                <c:pt idx="5">
                  <c:v>-2.2678516384496499</c:v>
                </c:pt>
                <c:pt idx="6">
                  <c:v>0.17686749857319101</c:v>
                </c:pt>
              </c:numCache>
            </c:numRef>
          </c:val>
        </c:ser>
        <c:ser>
          <c:idx val="1"/>
          <c:order val="1"/>
          <c:tx>
            <c:strRef>
              <c:f>'Fiche Métier'!$A$16</c:f>
              <c:strCache>
                <c:ptCount val="1"/>
                <c:pt idx="0">
                  <c:v>Ensemble</c:v>
                </c:pt>
              </c:strCache>
            </c:strRef>
          </c:tx>
          <c:marker>
            <c:symbol val="none"/>
          </c:marker>
          <c:cat>
            <c:strRef>
              <c:f>'Fiche Métier'!$B$14:$H$14</c:f>
              <c:strCache>
                <c:ptCount val="7"/>
                <c:pt idx="0">
                  <c:v>Tension</c:v>
                </c:pt>
                <c:pt idx="1">
                  <c:v>Intensité d'Embauche</c:v>
                </c:pt>
                <c:pt idx="2">
                  <c:v>Lien Emploi Formation</c:v>
                </c:pt>
                <c:pt idx="3">
                  <c:v>Disponibilité de la Main d'Œuvre</c:v>
                </c:pt>
                <c:pt idx="4">
                  <c:v>Durabilité des Emplois</c:v>
                </c:pt>
                <c:pt idx="5">
                  <c:v>Conditions de travail</c:v>
                </c:pt>
                <c:pt idx="6">
                  <c:v>Adéquation Géographique</c:v>
                </c:pt>
              </c:strCache>
            </c:strRef>
          </c:cat>
          <c:val>
            <c:numRef>
              <c:f>'Fiche Métier'!$B$16:$H$16</c:f>
              <c:numCache>
                <c:formatCode>0.00</c:formatCode>
                <c:ptCount val="7"/>
                <c:pt idx="0">
                  <c:v>0.83842130681712701</c:v>
                </c:pt>
                <c:pt idx="1">
                  <c:v>0.75643050397693901</c:v>
                </c:pt>
                <c:pt idx="2">
                  <c:v>-0.153620722375401</c:v>
                </c:pt>
                <c:pt idx="3">
                  <c:v>0.32906234571943399</c:v>
                </c:pt>
                <c:pt idx="4">
                  <c:v>-0.13325725561568699</c:v>
                </c:pt>
                <c:pt idx="5">
                  <c:v>-0.14632077470281399</c:v>
                </c:pt>
                <c:pt idx="6">
                  <c:v>-0.188276005969163</c:v>
                </c:pt>
              </c:numCache>
            </c:numRef>
          </c:val>
        </c:ser>
        <c:dLbls>
          <c:showLegendKey val="0"/>
          <c:showVal val="0"/>
          <c:showCatName val="0"/>
          <c:showSerName val="0"/>
          <c:showPercent val="0"/>
          <c:showBubbleSize val="0"/>
        </c:dLbls>
        <c:axId val="202974720"/>
        <c:axId val="202976256"/>
      </c:radarChart>
      <c:catAx>
        <c:axId val="202974720"/>
        <c:scaling>
          <c:orientation val="minMax"/>
        </c:scaling>
        <c:delete val="0"/>
        <c:axPos val="b"/>
        <c:majorGridlines/>
        <c:majorTickMark val="out"/>
        <c:minorTickMark val="none"/>
        <c:tickLblPos val="nextTo"/>
        <c:crossAx val="202976256"/>
        <c:crosses val="autoZero"/>
        <c:auto val="1"/>
        <c:lblAlgn val="ctr"/>
        <c:lblOffset val="100"/>
        <c:noMultiLvlLbl val="0"/>
      </c:catAx>
      <c:valAx>
        <c:axId val="202976256"/>
        <c:scaling>
          <c:orientation val="minMax"/>
        </c:scaling>
        <c:delete val="0"/>
        <c:axPos val="l"/>
        <c:majorGridlines/>
        <c:numFmt formatCode="0.00" sourceLinked="1"/>
        <c:majorTickMark val="cross"/>
        <c:minorTickMark val="none"/>
        <c:tickLblPos val="nextTo"/>
        <c:crossAx val="202974720"/>
        <c:crosses val="autoZero"/>
        <c:crossBetween val="between"/>
      </c:valAx>
    </c:plotArea>
    <c:legend>
      <c:legendPos val="b"/>
      <c:layout>
        <c:manualLayout>
          <c:xMode val="edge"/>
          <c:yMode val="edge"/>
          <c:x val="1.8585030544905404E-2"/>
          <c:y val="0.32013559860093083"/>
          <c:w val="0.21312054508204972"/>
          <c:h val="5.2074624581214604E-2"/>
        </c:manualLayout>
      </c:layout>
      <c:overlay val="1"/>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radarChart>
        <c:radarStyle val="marker"/>
        <c:varyColors val="0"/>
        <c:ser>
          <c:idx val="0"/>
          <c:order val="0"/>
          <c:tx>
            <c:strRef>
              <c:f>'Synthèse Grandes Familles'!$A$5</c:f>
              <c:strCache>
                <c:ptCount val="1"/>
                <c:pt idx="0">
                  <c:v>Agriculture</c:v>
                </c:pt>
              </c:strCache>
            </c:strRef>
          </c:tx>
          <c:marker>
            <c:symbol val="none"/>
          </c:marker>
          <c:cat>
            <c:strRef>
              <c:f>'Synthèse Grandes Familles'!$B$4:$H$4</c:f>
              <c:strCache>
                <c:ptCount val="7"/>
                <c:pt idx="0">
                  <c:v>Tension</c:v>
                </c:pt>
                <c:pt idx="1">
                  <c:v>Intensité d'Embauche</c:v>
                </c:pt>
                <c:pt idx="2">
                  <c:v>Lien Emploi Formation</c:v>
                </c:pt>
                <c:pt idx="3">
                  <c:v>Disponibilité de la Main d'Œuvre</c:v>
                </c:pt>
                <c:pt idx="4">
                  <c:v>Non Durabilité des Emplois</c:v>
                </c:pt>
                <c:pt idx="5">
                  <c:v>Conditions de travail</c:v>
                </c:pt>
                <c:pt idx="6">
                  <c:v>Inadéquation Géographique</c:v>
                </c:pt>
              </c:strCache>
            </c:strRef>
          </c:cat>
          <c:val>
            <c:numRef>
              <c:f>'Synthèse Grandes Familles'!$B$5:$H$5</c:f>
              <c:numCache>
                <c:formatCode>0.00</c:formatCode>
                <c:ptCount val="7"/>
                <c:pt idx="0">
                  <c:v>0.114784528570852</c:v>
                </c:pt>
                <c:pt idx="1">
                  <c:v>3.96475899872899</c:v>
                </c:pt>
                <c:pt idx="2">
                  <c:v>-2.8171988993761801E-2</c:v>
                </c:pt>
                <c:pt idx="3">
                  <c:v>-1.24634414691097</c:v>
                </c:pt>
                <c:pt idx="4">
                  <c:v>0.456836252538242</c:v>
                </c:pt>
                <c:pt idx="5">
                  <c:v>0.45016729635814401</c:v>
                </c:pt>
                <c:pt idx="6">
                  <c:v>0.67471505617706495</c:v>
                </c:pt>
              </c:numCache>
            </c:numRef>
          </c:val>
        </c:ser>
        <c:ser>
          <c:idx val="4"/>
          <c:order val="1"/>
          <c:tx>
            <c:strRef>
              <c:f>'Synthèse Grandes Familles'!$A$9</c:f>
              <c:strCache>
                <c:ptCount val="1"/>
                <c:pt idx="0">
                  <c:v>Ensemble</c:v>
                </c:pt>
              </c:strCache>
            </c:strRef>
          </c:tx>
          <c:marker>
            <c:symbol val="none"/>
          </c:marker>
          <c:cat>
            <c:strRef>
              <c:f>'Synthèse Grandes Familles'!$B$4:$H$4</c:f>
              <c:strCache>
                <c:ptCount val="7"/>
                <c:pt idx="0">
                  <c:v>Tension</c:v>
                </c:pt>
                <c:pt idx="1">
                  <c:v>Intensité d'Embauche</c:v>
                </c:pt>
                <c:pt idx="2">
                  <c:v>Lien Emploi Formation</c:v>
                </c:pt>
                <c:pt idx="3">
                  <c:v>Disponibilité de la Main d'Œuvre</c:v>
                </c:pt>
                <c:pt idx="4">
                  <c:v>Non Durabilité des Emplois</c:v>
                </c:pt>
                <c:pt idx="5">
                  <c:v>Conditions de travail</c:v>
                </c:pt>
                <c:pt idx="6">
                  <c:v>Inadéquation Géographique</c:v>
                </c:pt>
              </c:strCache>
            </c:strRef>
          </c:cat>
          <c:val>
            <c:numRef>
              <c:f>'Synthèse Grandes Familles'!$B$9:$H$9</c:f>
              <c:numCache>
                <c:formatCode>0.00</c:formatCode>
                <c:ptCount val="7"/>
                <c:pt idx="0">
                  <c:v>0.83842130681712701</c:v>
                </c:pt>
                <c:pt idx="1">
                  <c:v>0.75643050397693901</c:v>
                </c:pt>
                <c:pt idx="2">
                  <c:v>-0.153620722375401</c:v>
                </c:pt>
                <c:pt idx="3">
                  <c:v>0.32906234571943399</c:v>
                </c:pt>
                <c:pt idx="4">
                  <c:v>-0.13325725561568699</c:v>
                </c:pt>
                <c:pt idx="5">
                  <c:v>-0.14632077470281399</c:v>
                </c:pt>
                <c:pt idx="6">
                  <c:v>-0.188276005969163</c:v>
                </c:pt>
              </c:numCache>
            </c:numRef>
          </c:val>
        </c:ser>
        <c:dLbls>
          <c:showLegendKey val="0"/>
          <c:showVal val="0"/>
          <c:showCatName val="0"/>
          <c:showSerName val="0"/>
          <c:showPercent val="0"/>
          <c:showBubbleSize val="0"/>
        </c:dLbls>
        <c:axId val="223997952"/>
        <c:axId val="223999488"/>
      </c:radarChart>
      <c:catAx>
        <c:axId val="223997952"/>
        <c:scaling>
          <c:orientation val="minMax"/>
        </c:scaling>
        <c:delete val="0"/>
        <c:axPos val="b"/>
        <c:majorGridlines/>
        <c:majorTickMark val="out"/>
        <c:minorTickMark val="none"/>
        <c:tickLblPos val="nextTo"/>
        <c:crossAx val="223999488"/>
        <c:crosses val="autoZero"/>
        <c:auto val="1"/>
        <c:lblAlgn val="ctr"/>
        <c:lblOffset val="100"/>
        <c:noMultiLvlLbl val="0"/>
      </c:catAx>
      <c:valAx>
        <c:axId val="223999488"/>
        <c:scaling>
          <c:orientation val="minMax"/>
        </c:scaling>
        <c:delete val="0"/>
        <c:axPos val="l"/>
        <c:majorGridlines/>
        <c:numFmt formatCode="0.00" sourceLinked="1"/>
        <c:majorTickMark val="cross"/>
        <c:minorTickMark val="none"/>
        <c:tickLblPos val="nextTo"/>
        <c:crossAx val="223997952"/>
        <c:crosses val="autoZero"/>
        <c:crossBetween val="between"/>
      </c:valAx>
    </c:plotArea>
    <c:legend>
      <c:legendPos val="b"/>
      <c:overlay val="1"/>
    </c:legend>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radarChart>
        <c:radarStyle val="marker"/>
        <c:varyColors val="0"/>
        <c:ser>
          <c:idx val="1"/>
          <c:order val="0"/>
          <c:tx>
            <c:strRef>
              <c:f>'Synthèse Grandes Familles'!$A$6</c:f>
              <c:strCache>
                <c:ptCount val="1"/>
                <c:pt idx="0">
                  <c:v>Bâtiment</c:v>
                </c:pt>
              </c:strCache>
            </c:strRef>
          </c:tx>
          <c:marker>
            <c:symbol val="none"/>
          </c:marker>
          <c:cat>
            <c:strRef>
              <c:f>'Synthèse Grandes Familles'!$B$4:$H$4</c:f>
              <c:strCache>
                <c:ptCount val="7"/>
                <c:pt idx="0">
                  <c:v>Tension</c:v>
                </c:pt>
                <c:pt idx="1">
                  <c:v>Intensité d'Embauche</c:v>
                </c:pt>
                <c:pt idx="2">
                  <c:v>Lien Emploi Formation</c:v>
                </c:pt>
                <c:pt idx="3">
                  <c:v>Disponibilité de la Main d'Œuvre</c:v>
                </c:pt>
                <c:pt idx="4">
                  <c:v>Non Durabilité des Emplois</c:v>
                </c:pt>
                <c:pt idx="5">
                  <c:v>Conditions de travail</c:v>
                </c:pt>
                <c:pt idx="6">
                  <c:v>Inadéquation Géographique</c:v>
                </c:pt>
              </c:strCache>
            </c:strRef>
          </c:cat>
          <c:val>
            <c:numRef>
              <c:f>'Synthèse Grandes Familles'!$B$6:$H$6</c:f>
              <c:numCache>
                <c:formatCode>0.00</c:formatCode>
                <c:ptCount val="7"/>
                <c:pt idx="0">
                  <c:v>1.6102895453659101</c:v>
                </c:pt>
                <c:pt idx="1">
                  <c:v>2.2824814982938499</c:v>
                </c:pt>
                <c:pt idx="2">
                  <c:v>0.16611527433148601</c:v>
                </c:pt>
                <c:pt idx="3">
                  <c:v>0.228171541859854</c:v>
                </c:pt>
                <c:pt idx="4">
                  <c:v>-0.167966188423855</c:v>
                </c:pt>
                <c:pt idx="5">
                  <c:v>0.17156679267273001</c:v>
                </c:pt>
                <c:pt idx="6">
                  <c:v>0.247102943275606</c:v>
                </c:pt>
              </c:numCache>
            </c:numRef>
          </c:val>
        </c:ser>
        <c:ser>
          <c:idx val="4"/>
          <c:order val="1"/>
          <c:tx>
            <c:strRef>
              <c:f>'Synthèse Grandes Familles'!$A$9</c:f>
              <c:strCache>
                <c:ptCount val="1"/>
                <c:pt idx="0">
                  <c:v>Ensemble</c:v>
                </c:pt>
              </c:strCache>
            </c:strRef>
          </c:tx>
          <c:marker>
            <c:symbol val="none"/>
          </c:marker>
          <c:cat>
            <c:strRef>
              <c:f>'Synthèse Grandes Familles'!$B$4:$H$4</c:f>
              <c:strCache>
                <c:ptCount val="7"/>
                <c:pt idx="0">
                  <c:v>Tension</c:v>
                </c:pt>
                <c:pt idx="1">
                  <c:v>Intensité d'Embauche</c:v>
                </c:pt>
                <c:pt idx="2">
                  <c:v>Lien Emploi Formation</c:v>
                </c:pt>
                <c:pt idx="3">
                  <c:v>Disponibilité de la Main d'Œuvre</c:v>
                </c:pt>
                <c:pt idx="4">
                  <c:v>Non Durabilité des Emplois</c:v>
                </c:pt>
                <c:pt idx="5">
                  <c:v>Conditions de travail</c:v>
                </c:pt>
                <c:pt idx="6">
                  <c:v>Inadéquation Géographique</c:v>
                </c:pt>
              </c:strCache>
            </c:strRef>
          </c:cat>
          <c:val>
            <c:numRef>
              <c:f>'Synthèse Grandes Familles'!$B$9:$H$9</c:f>
              <c:numCache>
                <c:formatCode>0.00</c:formatCode>
                <c:ptCount val="7"/>
                <c:pt idx="0">
                  <c:v>0.83842130681712701</c:v>
                </c:pt>
                <c:pt idx="1">
                  <c:v>0.75643050397693901</c:v>
                </c:pt>
                <c:pt idx="2">
                  <c:v>-0.153620722375401</c:v>
                </c:pt>
                <c:pt idx="3">
                  <c:v>0.32906234571943399</c:v>
                </c:pt>
                <c:pt idx="4">
                  <c:v>-0.13325725561568699</c:v>
                </c:pt>
                <c:pt idx="5">
                  <c:v>-0.14632077470281399</c:v>
                </c:pt>
                <c:pt idx="6">
                  <c:v>-0.188276005969163</c:v>
                </c:pt>
              </c:numCache>
            </c:numRef>
          </c:val>
        </c:ser>
        <c:dLbls>
          <c:showLegendKey val="0"/>
          <c:showVal val="0"/>
          <c:showCatName val="0"/>
          <c:showSerName val="0"/>
          <c:showPercent val="0"/>
          <c:showBubbleSize val="0"/>
        </c:dLbls>
        <c:axId val="224610176"/>
        <c:axId val="224611712"/>
      </c:radarChart>
      <c:catAx>
        <c:axId val="224610176"/>
        <c:scaling>
          <c:orientation val="minMax"/>
        </c:scaling>
        <c:delete val="0"/>
        <c:axPos val="b"/>
        <c:majorGridlines/>
        <c:majorTickMark val="out"/>
        <c:minorTickMark val="none"/>
        <c:tickLblPos val="nextTo"/>
        <c:crossAx val="224611712"/>
        <c:crosses val="autoZero"/>
        <c:auto val="1"/>
        <c:lblAlgn val="ctr"/>
        <c:lblOffset val="100"/>
        <c:noMultiLvlLbl val="0"/>
      </c:catAx>
      <c:valAx>
        <c:axId val="224611712"/>
        <c:scaling>
          <c:orientation val="minMax"/>
        </c:scaling>
        <c:delete val="0"/>
        <c:axPos val="l"/>
        <c:majorGridlines/>
        <c:numFmt formatCode="0.00" sourceLinked="1"/>
        <c:majorTickMark val="cross"/>
        <c:minorTickMark val="none"/>
        <c:tickLblPos val="nextTo"/>
        <c:crossAx val="224610176"/>
        <c:crosses val="autoZero"/>
        <c:crossBetween val="between"/>
      </c:valAx>
    </c:plotArea>
    <c:legend>
      <c:legendPos val="b"/>
      <c:overlay val="1"/>
    </c:legend>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radarChart>
        <c:radarStyle val="marker"/>
        <c:varyColors val="0"/>
        <c:ser>
          <c:idx val="2"/>
          <c:order val="0"/>
          <c:tx>
            <c:strRef>
              <c:f>'Synthèse Grandes Familles'!$A$7</c:f>
              <c:strCache>
                <c:ptCount val="1"/>
                <c:pt idx="0">
                  <c:v>Industrie</c:v>
                </c:pt>
              </c:strCache>
            </c:strRef>
          </c:tx>
          <c:marker>
            <c:symbol val="none"/>
          </c:marker>
          <c:cat>
            <c:strRef>
              <c:f>'Synthèse Grandes Familles'!$B$4:$H$4</c:f>
              <c:strCache>
                <c:ptCount val="7"/>
                <c:pt idx="0">
                  <c:v>Tension</c:v>
                </c:pt>
                <c:pt idx="1">
                  <c:v>Intensité d'Embauche</c:v>
                </c:pt>
                <c:pt idx="2">
                  <c:v>Lien Emploi Formation</c:v>
                </c:pt>
                <c:pt idx="3">
                  <c:v>Disponibilité de la Main d'Œuvre</c:v>
                </c:pt>
                <c:pt idx="4">
                  <c:v>Non Durabilité des Emplois</c:v>
                </c:pt>
                <c:pt idx="5">
                  <c:v>Conditions de travail</c:v>
                </c:pt>
                <c:pt idx="6">
                  <c:v>Inadéquation Géographique</c:v>
                </c:pt>
              </c:strCache>
            </c:strRef>
          </c:cat>
          <c:val>
            <c:numRef>
              <c:f>'Synthèse Grandes Familles'!$B$7:$H$7</c:f>
              <c:numCache>
                <c:formatCode>0.00</c:formatCode>
                <c:ptCount val="7"/>
                <c:pt idx="0">
                  <c:v>1.5732159669111101</c:v>
                </c:pt>
                <c:pt idx="1">
                  <c:v>0.94443505721244603</c:v>
                </c:pt>
                <c:pt idx="2">
                  <c:v>0.10085152327323101</c:v>
                </c:pt>
                <c:pt idx="3">
                  <c:v>0.69612196545251603</c:v>
                </c:pt>
                <c:pt idx="4">
                  <c:v>-0.32709157343741402</c:v>
                </c:pt>
                <c:pt idx="5">
                  <c:v>0.14642236131528599</c:v>
                </c:pt>
                <c:pt idx="6">
                  <c:v>0.43793005398541601</c:v>
                </c:pt>
              </c:numCache>
            </c:numRef>
          </c:val>
        </c:ser>
        <c:ser>
          <c:idx val="4"/>
          <c:order val="1"/>
          <c:tx>
            <c:strRef>
              <c:f>'Synthèse Grandes Familles'!$A$9</c:f>
              <c:strCache>
                <c:ptCount val="1"/>
                <c:pt idx="0">
                  <c:v>Ensemble</c:v>
                </c:pt>
              </c:strCache>
            </c:strRef>
          </c:tx>
          <c:marker>
            <c:symbol val="none"/>
          </c:marker>
          <c:cat>
            <c:strRef>
              <c:f>'Synthèse Grandes Familles'!$B$4:$H$4</c:f>
              <c:strCache>
                <c:ptCount val="7"/>
                <c:pt idx="0">
                  <c:v>Tension</c:v>
                </c:pt>
                <c:pt idx="1">
                  <c:v>Intensité d'Embauche</c:v>
                </c:pt>
                <c:pt idx="2">
                  <c:v>Lien Emploi Formation</c:v>
                </c:pt>
                <c:pt idx="3">
                  <c:v>Disponibilité de la Main d'Œuvre</c:v>
                </c:pt>
                <c:pt idx="4">
                  <c:v>Non Durabilité des Emplois</c:v>
                </c:pt>
                <c:pt idx="5">
                  <c:v>Conditions de travail</c:v>
                </c:pt>
                <c:pt idx="6">
                  <c:v>Inadéquation Géographique</c:v>
                </c:pt>
              </c:strCache>
            </c:strRef>
          </c:cat>
          <c:val>
            <c:numRef>
              <c:f>'Synthèse Grandes Familles'!$B$9:$H$9</c:f>
              <c:numCache>
                <c:formatCode>0.00</c:formatCode>
                <c:ptCount val="7"/>
                <c:pt idx="0">
                  <c:v>0.83842130681712701</c:v>
                </c:pt>
                <c:pt idx="1">
                  <c:v>0.75643050397693901</c:v>
                </c:pt>
                <c:pt idx="2">
                  <c:v>-0.153620722375401</c:v>
                </c:pt>
                <c:pt idx="3">
                  <c:v>0.32906234571943399</c:v>
                </c:pt>
                <c:pt idx="4">
                  <c:v>-0.13325725561568699</c:v>
                </c:pt>
                <c:pt idx="5">
                  <c:v>-0.14632077470281399</c:v>
                </c:pt>
                <c:pt idx="6">
                  <c:v>-0.188276005969163</c:v>
                </c:pt>
              </c:numCache>
            </c:numRef>
          </c:val>
        </c:ser>
        <c:dLbls>
          <c:showLegendKey val="0"/>
          <c:showVal val="0"/>
          <c:showCatName val="0"/>
          <c:showSerName val="0"/>
          <c:showPercent val="0"/>
          <c:showBubbleSize val="0"/>
        </c:dLbls>
        <c:axId val="224641024"/>
        <c:axId val="224642560"/>
      </c:radarChart>
      <c:catAx>
        <c:axId val="224641024"/>
        <c:scaling>
          <c:orientation val="minMax"/>
        </c:scaling>
        <c:delete val="0"/>
        <c:axPos val="b"/>
        <c:majorGridlines/>
        <c:majorTickMark val="out"/>
        <c:minorTickMark val="none"/>
        <c:tickLblPos val="nextTo"/>
        <c:crossAx val="224642560"/>
        <c:crosses val="autoZero"/>
        <c:auto val="1"/>
        <c:lblAlgn val="ctr"/>
        <c:lblOffset val="100"/>
        <c:noMultiLvlLbl val="0"/>
      </c:catAx>
      <c:valAx>
        <c:axId val="224642560"/>
        <c:scaling>
          <c:orientation val="minMax"/>
          <c:min val="-0.51"/>
        </c:scaling>
        <c:delete val="0"/>
        <c:axPos val="l"/>
        <c:majorGridlines/>
        <c:numFmt formatCode="0.00" sourceLinked="1"/>
        <c:majorTickMark val="cross"/>
        <c:minorTickMark val="none"/>
        <c:tickLblPos val="nextTo"/>
        <c:crossAx val="224641024"/>
        <c:crosses val="autoZero"/>
        <c:crossBetween val="between"/>
      </c:valAx>
    </c:plotArea>
    <c:legend>
      <c:legendPos val="b"/>
      <c:overlay val="1"/>
    </c:legend>
    <c:plotVisOnly val="1"/>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radarChart>
        <c:radarStyle val="marker"/>
        <c:varyColors val="0"/>
        <c:ser>
          <c:idx val="3"/>
          <c:order val="0"/>
          <c:tx>
            <c:strRef>
              <c:f>'Synthèse Grandes Familles'!$A$8</c:f>
              <c:strCache>
                <c:ptCount val="1"/>
                <c:pt idx="0">
                  <c:v>Services</c:v>
                </c:pt>
              </c:strCache>
            </c:strRef>
          </c:tx>
          <c:marker>
            <c:symbol val="none"/>
          </c:marker>
          <c:cat>
            <c:strRef>
              <c:f>'Synthèse Grandes Familles'!$B$4:$H$4</c:f>
              <c:strCache>
                <c:ptCount val="7"/>
                <c:pt idx="0">
                  <c:v>Tension</c:v>
                </c:pt>
                <c:pt idx="1">
                  <c:v>Intensité d'Embauche</c:v>
                </c:pt>
                <c:pt idx="2">
                  <c:v>Lien Emploi Formation</c:v>
                </c:pt>
                <c:pt idx="3">
                  <c:v>Disponibilité de la Main d'Œuvre</c:v>
                </c:pt>
                <c:pt idx="4">
                  <c:v>Non Durabilité des Emplois</c:v>
                </c:pt>
                <c:pt idx="5">
                  <c:v>Conditions de travail</c:v>
                </c:pt>
                <c:pt idx="6">
                  <c:v>Inadéquation Géographique</c:v>
                </c:pt>
              </c:strCache>
            </c:strRef>
          </c:cat>
          <c:val>
            <c:numRef>
              <c:f>'Synthèse Grandes Familles'!$B$8:$H$8</c:f>
              <c:numCache>
                <c:formatCode>0.00</c:formatCode>
                <c:ptCount val="7"/>
                <c:pt idx="0">
                  <c:v>0.60492094489509796</c:v>
                </c:pt>
                <c:pt idx="1">
                  <c:v>0.49275168827357502</c:v>
                </c:pt>
                <c:pt idx="2">
                  <c:v>-0.248214036697847</c:v>
                </c:pt>
                <c:pt idx="3">
                  <c:v>0.28598796885567002</c:v>
                </c:pt>
                <c:pt idx="4">
                  <c:v>-9.6635557309928302E-2</c:v>
                </c:pt>
                <c:pt idx="5">
                  <c:v>-0.26045297097495201</c:v>
                </c:pt>
                <c:pt idx="6">
                  <c:v>-0.39964408797663098</c:v>
                </c:pt>
              </c:numCache>
            </c:numRef>
          </c:val>
        </c:ser>
        <c:ser>
          <c:idx val="4"/>
          <c:order val="1"/>
          <c:tx>
            <c:strRef>
              <c:f>'Synthèse Grandes Familles'!$A$9</c:f>
              <c:strCache>
                <c:ptCount val="1"/>
                <c:pt idx="0">
                  <c:v>Ensemble</c:v>
                </c:pt>
              </c:strCache>
            </c:strRef>
          </c:tx>
          <c:marker>
            <c:symbol val="none"/>
          </c:marker>
          <c:cat>
            <c:strRef>
              <c:f>'Synthèse Grandes Familles'!$B$4:$H$4</c:f>
              <c:strCache>
                <c:ptCount val="7"/>
                <c:pt idx="0">
                  <c:v>Tension</c:v>
                </c:pt>
                <c:pt idx="1">
                  <c:v>Intensité d'Embauche</c:v>
                </c:pt>
                <c:pt idx="2">
                  <c:v>Lien Emploi Formation</c:v>
                </c:pt>
                <c:pt idx="3">
                  <c:v>Disponibilité de la Main d'Œuvre</c:v>
                </c:pt>
                <c:pt idx="4">
                  <c:v>Non Durabilité des Emplois</c:v>
                </c:pt>
                <c:pt idx="5">
                  <c:v>Conditions de travail</c:v>
                </c:pt>
                <c:pt idx="6">
                  <c:v>Inadéquation Géographique</c:v>
                </c:pt>
              </c:strCache>
            </c:strRef>
          </c:cat>
          <c:val>
            <c:numRef>
              <c:f>'Synthèse Grandes Familles'!$B$9:$H$9</c:f>
              <c:numCache>
                <c:formatCode>0.00</c:formatCode>
                <c:ptCount val="7"/>
                <c:pt idx="0">
                  <c:v>0.83842130681712701</c:v>
                </c:pt>
                <c:pt idx="1">
                  <c:v>0.75643050397693901</c:v>
                </c:pt>
                <c:pt idx="2">
                  <c:v>-0.153620722375401</c:v>
                </c:pt>
                <c:pt idx="3">
                  <c:v>0.32906234571943399</c:v>
                </c:pt>
                <c:pt idx="4">
                  <c:v>-0.13325725561568699</c:v>
                </c:pt>
                <c:pt idx="5">
                  <c:v>-0.14632077470281399</c:v>
                </c:pt>
                <c:pt idx="6">
                  <c:v>-0.188276005969163</c:v>
                </c:pt>
              </c:numCache>
            </c:numRef>
          </c:val>
        </c:ser>
        <c:dLbls>
          <c:showLegendKey val="0"/>
          <c:showVal val="0"/>
          <c:showCatName val="0"/>
          <c:showSerName val="0"/>
          <c:showPercent val="0"/>
          <c:showBubbleSize val="0"/>
        </c:dLbls>
        <c:axId val="224737152"/>
        <c:axId val="224738688"/>
      </c:radarChart>
      <c:catAx>
        <c:axId val="224737152"/>
        <c:scaling>
          <c:orientation val="minMax"/>
        </c:scaling>
        <c:delete val="0"/>
        <c:axPos val="b"/>
        <c:majorGridlines/>
        <c:majorTickMark val="out"/>
        <c:minorTickMark val="none"/>
        <c:tickLblPos val="nextTo"/>
        <c:crossAx val="224738688"/>
        <c:crosses val="autoZero"/>
        <c:auto val="1"/>
        <c:lblAlgn val="ctr"/>
        <c:lblOffset val="100"/>
        <c:noMultiLvlLbl val="0"/>
      </c:catAx>
      <c:valAx>
        <c:axId val="224738688"/>
        <c:scaling>
          <c:orientation val="minMax"/>
          <c:max val="1.5"/>
          <c:min val="-0.5"/>
        </c:scaling>
        <c:delete val="0"/>
        <c:axPos val="l"/>
        <c:majorGridlines/>
        <c:numFmt formatCode="0.00" sourceLinked="1"/>
        <c:majorTickMark val="cross"/>
        <c:minorTickMark val="none"/>
        <c:tickLblPos val="nextTo"/>
        <c:crossAx val="224737152"/>
        <c:crosses val="autoZero"/>
        <c:crossBetween val="between"/>
      </c:valAx>
    </c:plotArea>
    <c:legend>
      <c:legendPos val="b"/>
      <c:overlay val="1"/>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'Fiche Métier'!$J$15</c:f>
              <c:strCache>
                <c:ptCount val="1"/>
                <c:pt idx="0">
                  <c:v>D6Z71</c:v>
                </c:pt>
              </c:strCache>
            </c:strRef>
          </c:tx>
          <c:marker>
            <c:symbol val="none"/>
          </c:marker>
          <c:cat>
            <c:strRef>
              <c:f>'Fiche Métier'!$K$14:$U$14</c:f>
              <c:strCache>
                <c:ptCount val="11"/>
                <c:pt idx="0">
                  <c:v>2011</c:v>
                </c:pt>
                <c:pt idx="1">
                  <c:v>2012</c:v>
                </c:pt>
                <c:pt idx="2">
                  <c:v>2013</c:v>
                </c:pt>
                <c:pt idx="3">
                  <c:v>2014</c:v>
                </c:pt>
                <c:pt idx="4">
                  <c:v>2015</c:v>
                </c:pt>
                <c:pt idx="5">
                  <c:v>2016</c:v>
                </c:pt>
                <c:pt idx="6">
                  <c:v>2017</c:v>
                </c:pt>
                <c:pt idx="7">
                  <c:v>2018</c:v>
                </c:pt>
                <c:pt idx="8">
                  <c:v>2019</c:v>
                </c:pt>
                <c:pt idx="9">
                  <c:v>2020</c:v>
                </c:pt>
                <c:pt idx="10">
                  <c:v>2021</c:v>
                </c:pt>
              </c:strCache>
            </c:strRef>
          </c:cat>
          <c:val>
            <c:numRef>
              <c:f>'Fiche Métier'!$K$15:$U$15</c:f>
              <c:numCache>
                <c:formatCode>0.00</c:formatCode>
                <c:ptCount val="11"/>
                <c:pt idx="0">
                  <c:v>1.72319713340588</c:v>
                </c:pt>
                <c:pt idx="1">
                  <c:v>1.94263570320704</c:v>
                </c:pt>
                <c:pt idx="2">
                  <c:v>1.9384287870366499</c:v>
                </c:pt>
                <c:pt idx="3">
                  <c:v>1.58441570280092</c:v>
                </c:pt>
                <c:pt idx="4">
                  <c:v>1.5163521207794399</c:v>
                </c:pt>
                <c:pt idx="5">
                  <c:v>1.6349902824565901</c:v>
                </c:pt>
                <c:pt idx="6">
                  <c:v>1.9988912261843399</c:v>
                </c:pt>
                <c:pt idx="7">
                  <c:v>2.6331395182381199</c:v>
                </c:pt>
                <c:pt idx="8">
                  <c:v>2.2998418643935201</c:v>
                </c:pt>
                <c:pt idx="9">
                  <c:v>1.15008499363681</c:v>
                </c:pt>
                <c:pt idx="10">
                  <c:v>1.8121234907233501</c:v>
                </c:pt>
              </c:numCache>
            </c:numRef>
          </c:val>
          <c:smooth val="0"/>
        </c:ser>
        <c:ser>
          <c:idx val="1"/>
          <c:order val="1"/>
          <c:tx>
            <c:strRef>
              <c:f>'Fiche Métier'!$J$16</c:f>
              <c:strCache>
                <c:ptCount val="1"/>
                <c:pt idx="0">
                  <c:v>Ensemble</c:v>
                </c:pt>
              </c:strCache>
            </c:strRef>
          </c:tx>
          <c:marker>
            <c:symbol val="none"/>
          </c:marker>
          <c:cat>
            <c:strRef>
              <c:f>'Fiche Métier'!$K$14:$U$14</c:f>
              <c:strCache>
                <c:ptCount val="11"/>
                <c:pt idx="0">
                  <c:v>2011</c:v>
                </c:pt>
                <c:pt idx="1">
                  <c:v>2012</c:v>
                </c:pt>
                <c:pt idx="2">
                  <c:v>2013</c:v>
                </c:pt>
                <c:pt idx="3">
                  <c:v>2014</c:v>
                </c:pt>
                <c:pt idx="4">
                  <c:v>2015</c:v>
                </c:pt>
                <c:pt idx="5">
                  <c:v>2016</c:v>
                </c:pt>
                <c:pt idx="6">
                  <c:v>2017</c:v>
                </c:pt>
                <c:pt idx="7">
                  <c:v>2018</c:v>
                </c:pt>
                <c:pt idx="8">
                  <c:v>2019</c:v>
                </c:pt>
                <c:pt idx="9">
                  <c:v>2020</c:v>
                </c:pt>
                <c:pt idx="10">
                  <c:v>2021</c:v>
                </c:pt>
              </c:strCache>
            </c:strRef>
          </c:cat>
          <c:val>
            <c:numRef>
              <c:f>'Fiche Métier'!$K$16:$U$16</c:f>
              <c:numCache>
                <c:formatCode>0.00</c:formatCode>
                <c:ptCount val="11"/>
                <c:pt idx="0">
                  <c:v>0.19477066420248501</c:v>
                </c:pt>
                <c:pt idx="1">
                  <c:v>0.17521398595979701</c:v>
                </c:pt>
                <c:pt idx="2">
                  <c:v>-2.4356266584163601E-2</c:v>
                </c:pt>
                <c:pt idx="3">
                  <c:v>-0.155260805005834</c:v>
                </c:pt>
                <c:pt idx="4">
                  <c:v>-0.132405327168372</c:v>
                </c:pt>
                <c:pt idx="5">
                  <c:v>1.8945631245075398E-2</c:v>
                </c:pt>
                <c:pt idx="6">
                  <c:v>0.390945654645247</c:v>
                </c:pt>
                <c:pt idx="7">
                  <c:v>0.70806820386387104</c:v>
                </c:pt>
                <c:pt idx="8">
                  <c:v>0.67564675455311396</c:v>
                </c:pt>
                <c:pt idx="9">
                  <c:v>0.453820462739292</c:v>
                </c:pt>
                <c:pt idx="10">
                  <c:v>0.83842130681712701</c:v>
                </c:pt>
              </c:numCache>
            </c:numRef>
          </c:val>
          <c:smooth val="0"/>
        </c:ser>
        <c:dLbls>
          <c:showLegendKey val="0"/>
          <c:showVal val="0"/>
          <c:showCatName val="0"/>
          <c:showSerName val="0"/>
          <c:showPercent val="0"/>
          <c:showBubbleSize val="0"/>
        </c:dLbls>
        <c:marker val="1"/>
        <c:smooth val="0"/>
        <c:axId val="203021696"/>
        <c:axId val="203023488"/>
      </c:lineChart>
      <c:catAx>
        <c:axId val="203021696"/>
        <c:scaling>
          <c:orientation val="minMax"/>
        </c:scaling>
        <c:delete val="0"/>
        <c:axPos val="b"/>
        <c:majorTickMark val="out"/>
        <c:minorTickMark val="none"/>
        <c:tickLblPos val="nextTo"/>
        <c:crossAx val="203023488"/>
        <c:crosses val="autoZero"/>
        <c:auto val="1"/>
        <c:lblAlgn val="ctr"/>
        <c:lblOffset val="100"/>
        <c:noMultiLvlLbl val="0"/>
      </c:catAx>
      <c:valAx>
        <c:axId val="203023488"/>
        <c:scaling>
          <c:orientation val="minMax"/>
        </c:scaling>
        <c:delete val="0"/>
        <c:axPos val="l"/>
        <c:majorGridlines/>
        <c:numFmt formatCode="0.00" sourceLinked="1"/>
        <c:majorTickMark val="out"/>
        <c:minorTickMark val="none"/>
        <c:tickLblPos val="nextTo"/>
        <c:crossAx val="203021696"/>
        <c:crosses val="autoZero"/>
        <c:crossBetween val="between"/>
      </c:valAx>
    </c:plotArea>
    <c:legend>
      <c:legendPos val="b"/>
      <c:layout>
        <c:manualLayout>
          <c:xMode val="edge"/>
          <c:yMode val="edge"/>
          <c:x val="0.16518697662792151"/>
          <c:y val="0.14782519799904661"/>
          <c:w val="0.21565766779152606"/>
          <c:h val="5.2758317682937338E-2"/>
        </c:manualLayout>
      </c:layout>
      <c:overlay val="1"/>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317432082861191E-2"/>
          <c:y val="4.1818797957490106E-2"/>
          <c:w val="0.96282095087461894"/>
          <c:h val="0.86315018471837601"/>
        </c:manualLayout>
      </c:layout>
      <c:barChart>
        <c:barDir val="col"/>
        <c:grouping val="clustered"/>
        <c:varyColors val="0"/>
        <c:ser>
          <c:idx val="0"/>
          <c:order val="0"/>
          <c:tx>
            <c:strRef>
              <c:f>'Fiche Métier'!$G$38</c:f>
              <c:strCache>
                <c:ptCount val="1"/>
                <c:pt idx="0">
                  <c:v>Tension</c:v>
                </c:pt>
              </c:strCache>
            </c:strRef>
          </c:tx>
          <c:invertIfNegative val="0"/>
          <c:dPt>
            <c:idx val="12"/>
            <c:invertIfNegative val="0"/>
            <c:bubble3D val="0"/>
            <c:spPr>
              <a:solidFill>
                <a:schemeClr val="accent2">
                  <a:lumMod val="75000"/>
                </a:schemeClr>
              </a:solidFill>
            </c:spPr>
          </c:dPt>
          <c:cat>
            <c:strRef>
              <c:f>'Fiche Métier'!$F$39:$F$51</c:f>
              <c:strCache>
                <c:ptCount val="13"/>
                <c:pt idx="0">
                  <c:v>Ain</c:v>
                </c:pt>
                <c:pt idx="1">
                  <c:v>Allier</c:v>
                </c:pt>
                <c:pt idx="2">
                  <c:v>Ardèche</c:v>
                </c:pt>
                <c:pt idx="3">
                  <c:v>Cantal</c:v>
                </c:pt>
                <c:pt idx="4">
                  <c:v>Drôme</c:v>
                </c:pt>
                <c:pt idx="5">
                  <c:v>Isère</c:v>
                </c:pt>
                <c:pt idx="6">
                  <c:v>Loire</c:v>
                </c:pt>
                <c:pt idx="7">
                  <c:v>Haute-Loire</c:v>
                </c:pt>
                <c:pt idx="8">
                  <c:v>Puy-de-Dôme</c:v>
                </c:pt>
                <c:pt idx="9">
                  <c:v>Rhône</c:v>
                </c:pt>
                <c:pt idx="10">
                  <c:v>Savoie</c:v>
                </c:pt>
                <c:pt idx="11">
                  <c:v>Haute-Savoie</c:v>
                </c:pt>
                <c:pt idx="12">
                  <c:v>Auvergne-Rhône-Alpes</c:v>
                </c:pt>
              </c:strCache>
            </c:strRef>
          </c:cat>
          <c:val>
            <c:numRef>
              <c:f>'Fiche Métier'!$G$39:$G$51</c:f>
              <c:numCache>
                <c:formatCode>General</c:formatCode>
                <c:ptCount val="13"/>
                <c:pt idx="0">
                  <c:v>3.2364576582473501</c:v>
                </c:pt>
                <c:pt idx="1">
                  <c:v>1.8121234907233501</c:v>
                </c:pt>
                <c:pt idx="2">
                  <c:v>1.7415880827483401</c:v>
                </c:pt>
                <c:pt idx="3">
                  <c:v>1.8121234907233501</c:v>
                </c:pt>
                <c:pt idx="4">
                  <c:v>5.07131823956695</c:v>
                </c:pt>
                <c:pt idx="5">
                  <c:v>2.07848196416401</c:v>
                </c:pt>
                <c:pt idx="6">
                  <c:v>4.4321383790254902</c:v>
                </c:pt>
                <c:pt idx="7">
                  <c:v>1.8121234907233501</c:v>
                </c:pt>
                <c:pt idx="8">
                  <c:v>2.6939607964471</c:v>
                </c:pt>
                <c:pt idx="9">
                  <c:v>2.9448524176006501</c:v>
                </c:pt>
                <c:pt idx="10">
                  <c:v>3.9327943097938398</c:v>
                </c:pt>
                <c:pt idx="11">
                  <c:v>2.7922033847702399</c:v>
                </c:pt>
                <c:pt idx="12" formatCode="#,##0.00000000\ _€;\-#,##0.00000000\ _€">
                  <c:v>1.8121234907233501</c:v>
                </c:pt>
              </c:numCache>
            </c:numRef>
          </c:val>
        </c:ser>
        <c:dLbls>
          <c:showLegendKey val="0"/>
          <c:showVal val="0"/>
          <c:showCatName val="0"/>
          <c:showSerName val="0"/>
          <c:showPercent val="0"/>
          <c:showBubbleSize val="0"/>
        </c:dLbls>
        <c:gapWidth val="150"/>
        <c:axId val="223831168"/>
        <c:axId val="223832704"/>
      </c:barChart>
      <c:catAx>
        <c:axId val="223831168"/>
        <c:scaling>
          <c:orientation val="minMax"/>
        </c:scaling>
        <c:delete val="0"/>
        <c:axPos val="b"/>
        <c:majorTickMark val="out"/>
        <c:minorTickMark val="none"/>
        <c:tickLblPos val="nextTo"/>
        <c:txPr>
          <a:bodyPr rot="0" anchor="t" anchorCtr="1"/>
          <a:lstStyle/>
          <a:p>
            <a:pPr>
              <a:defRPr/>
            </a:pPr>
            <a:endParaRPr lang="fr-FR"/>
          </a:p>
        </c:txPr>
        <c:crossAx val="223832704"/>
        <c:crosses val="autoZero"/>
        <c:auto val="1"/>
        <c:lblAlgn val="ctr"/>
        <c:lblOffset val="100"/>
        <c:tickLblSkip val="1"/>
        <c:noMultiLvlLbl val="0"/>
      </c:catAx>
      <c:valAx>
        <c:axId val="223832704"/>
        <c:scaling>
          <c:orientation val="minMax"/>
        </c:scaling>
        <c:delete val="0"/>
        <c:axPos val="l"/>
        <c:majorGridlines/>
        <c:numFmt formatCode="General" sourceLinked="1"/>
        <c:majorTickMark val="out"/>
        <c:minorTickMark val="none"/>
        <c:tickLblPos val="nextTo"/>
        <c:crossAx val="223831168"/>
        <c:crosses val="autoZero"/>
        <c:crossBetween val="between"/>
      </c:valAx>
    </c:plotArea>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812059043078331E-2"/>
          <c:y val="3.7194370804151992E-2"/>
          <c:w val="0.93505983770377332"/>
          <c:h val="0.92198340785291288"/>
        </c:manualLayout>
      </c:layout>
      <c:lineChart>
        <c:grouping val="standard"/>
        <c:varyColors val="0"/>
        <c:ser>
          <c:idx val="0"/>
          <c:order val="0"/>
          <c:tx>
            <c:strRef>
              <c:f>Evolution!$A$11</c:f>
              <c:strCache>
                <c:ptCount val="1"/>
                <c:pt idx="0">
                  <c:v>Auvergne-Rhône-Alpes</c:v>
                </c:pt>
              </c:strCache>
            </c:strRef>
          </c:tx>
          <c:marker>
            <c:symbol val="none"/>
          </c:marker>
          <c:cat>
            <c:strRef>
              <c:f>Evolution!$B$10:$L$10</c:f>
              <c:strCache>
                <c:ptCount val="11"/>
                <c:pt idx="0">
                  <c:v>2011</c:v>
                </c:pt>
                <c:pt idx="1">
                  <c:v>2012</c:v>
                </c:pt>
                <c:pt idx="2">
                  <c:v>2013</c:v>
                </c:pt>
                <c:pt idx="3">
                  <c:v>2014</c:v>
                </c:pt>
                <c:pt idx="4">
                  <c:v>2015</c:v>
                </c:pt>
                <c:pt idx="5">
                  <c:v>2016</c:v>
                </c:pt>
                <c:pt idx="6">
                  <c:v>2017</c:v>
                </c:pt>
                <c:pt idx="7">
                  <c:v>2018</c:v>
                </c:pt>
                <c:pt idx="8">
                  <c:v>2019</c:v>
                </c:pt>
                <c:pt idx="9">
                  <c:v>2020</c:v>
                </c:pt>
                <c:pt idx="10">
                  <c:v>2021</c:v>
                </c:pt>
              </c:strCache>
            </c:strRef>
          </c:cat>
          <c:val>
            <c:numRef>
              <c:f>Evolution!$B$11:$L$11</c:f>
              <c:numCache>
                <c:formatCode>General</c:formatCode>
                <c:ptCount val="11"/>
                <c:pt idx="0">
                  <c:v>0.19477066420248501</c:v>
                </c:pt>
                <c:pt idx="1">
                  <c:v>0.17521398595979701</c:v>
                </c:pt>
                <c:pt idx="2">
                  <c:v>-2.4356266584163601E-2</c:v>
                </c:pt>
                <c:pt idx="3">
                  <c:v>-0.155260805005834</c:v>
                </c:pt>
                <c:pt idx="4">
                  <c:v>-0.132405327168372</c:v>
                </c:pt>
                <c:pt idx="5">
                  <c:v>1.8945631245075398E-2</c:v>
                </c:pt>
                <c:pt idx="6">
                  <c:v>0.390945654645247</c:v>
                </c:pt>
                <c:pt idx="7">
                  <c:v>0.70806820386387104</c:v>
                </c:pt>
                <c:pt idx="8">
                  <c:v>0.67564675455311396</c:v>
                </c:pt>
                <c:pt idx="9">
                  <c:v>0.453820462739292</c:v>
                </c:pt>
                <c:pt idx="10">
                  <c:v>0.83842130681712701</c:v>
                </c:pt>
              </c:numCache>
            </c:numRef>
          </c:val>
          <c:smooth val="0"/>
        </c:ser>
        <c:ser>
          <c:idx val="1"/>
          <c:order val="1"/>
          <c:tx>
            <c:strRef>
              <c:f>Evolution!$A$12</c:f>
              <c:strCache>
                <c:ptCount val="1"/>
                <c:pt idx="0">
                  <c:v>France Métropolitaine</c:v>
                </c:pt>
              </c:strCache>
            </c:strRef>
          </c:tx>
          <c:marker>
            <c:symbol val="none"/>
          </c:marker>
          <c:cat>
            <c:strRef>
              <c:f>Evolution!$B$10:$L$10</c:f>
              <c:strCache>
                <c:ptCount val="11"/>
                <c:pt idx="0">
                  <c:v>2011</c:v>
                </c:pt>
                <c:pt idx="1">
                  <c:v>2012</c:v>
                </c:pt>
                <c:pt idx="2">
                  <c:v>2013</c:v>
                </c:pt>
                <c:pt idx="3">
                  <c:v>2014</c:v>
                </c:pt>
                <c:pt idx="4">
                  <c:v>2015</c:v>
                </c:pt>
                <c:pt idx="5">
                  <c:v>2016</c:v>
                </c:pt>
                <c:pt idx="6">
                  <c:v>2017</c:v>
                </c:pt>
                <c:pt idx="7">
                  <c:v>2018</c:v>
                </c:pt>
                <c:pt idx="8">
                  <c:v>2019</c:v>
                </c:pt>
                <c:pt idx="9">
                  <c:v>2020</c:v>
                </c:pt>
                <c:pt idx="10">
                  <c:v>2021</c:v>
                </c:pt>
              </c:strCache>
            </c:strRef>
          </c:cat>
          <c:val>
            <c:numRef>
              <c:f>Evolution!$B$12:$L$12</c:f>
              <c:numCache>
                <c:formatCode>General</c:formatCode>
                <c:ptCount val="11"/>
                <c:pt idx="0">
                  <c:v>3.1816232015388302E-2</c:v>
                </c:pt>
                <c:pt idx="1">
                  <c:v>2.8220092757086399E-2</c:v>
                </c:pt>
                <c:pt idx="2">
                  <c:v>-0.12829940806228199</c:v>
                </c:pt>
                <c:pt idx="3">
                  <c:v>-0.26632381313182002</c:v>
                </c:pt>
                <c:pt idx="4">
                  <c:v>-0.28737039654953001</c:v>
                </c:pt>
                <c:pt idx="5">
                  <c:v>-0.139988288181329</c:v>
                </c:pt>
                <c:pt idx="6">
                  <c:v>0.14711111865120099</c:v>
                </c:pt>
                <c:pt idx="7">
                  <c:v>0.40275054593776599</c:v>
                </c:pt>
                <c:pt idx="8">
                  <c:v>0.42371135779961999</c:v>
                </c:pt>
                <c:pt idx="9">
                  <c:v>0.246038994108361</c:v>
                </c:pt>
                <c:pt idx="10">
                  <c:v>0.56351178903094901</c:v>
                </c:pt>
              </c:numCache>
            </c:numRef>
          </c:val>
          <c:smooth val="0"/>
        </c:ser>
        <c:dLbls>
          <c:showLegendKey val="0"/>
          <c:showVal val="0"/>
          <c:showCatName val="0"/>
          <c:showSerName val="0"/>
          <c:showPercent val="0"/>
          <c:showBubbleSize val="0"/>
        </c:dLbls>
        <c:marker val="1"/>
        <c:smooth val="0"/>
        <c:axId val="152702336"/>
        <c:axId val="152704128"/>
      </c:lineChart>
      <c:catAx>
        <c:axId val="152702336"/>
        <c:scaling>
          <c:orientation val="minMax"/>
        </c:scaling>
        <c:delete val="0"/>
        <c:axPos val="b"/>
        <c:majorTickMark val="none"/>
        <c:minorTickMark val="none"/>
        <c:tickLblPos val="nextTo"/>
        <c:crossAx val="152704128"/>
        <c:crosses val="autoZero"/>
        <c:auto val="1"/>
        <c:lblAlgn val="ctr"/>
        <c:lblOffset val="100"/>
        <c:noMultiLvlLbl val="0"/>
      </c:catAx>
      <c:valAx>
        <c:axId val="152704128"/>
        <c:scaling>
          <c:orientation val="minMax"/>
        </c:scaling>
        <c:delete val="0"/>
        <c:axPos val="l"/>
        <c:majorGridlines/>
        <c:numFmt formatCode="General" sourceLinked="1"/>
        <c:majorTickMark val="none"/>
        <c:minorTickMark val="none"/>
        <c:tickLblPos val="nextTo"/>
        <c:spPr>
          <a:ln w="9525">
            <a:noFill/>
          </a:ln>
        </c:spPr>
        <c:crossAx val="152702336"/>
        <c:crosses val="autoZero"/>
        <c:crossBetween val="between"/>
      </c:valAx>
    </c:plotArea>
    <c:legend>
      <c:legendPos val="b"/>
      <c:layout>
        <c:manualLayout>
          <c:xMode val="edge"/>
          <c:yMode val="edge"/>
          <c:x val="0.17814262322714247"/>
          <c:y val="0.2258528864796423"/>
          <c:w val="0.42658925088492372"/>
          <c:h val="6.0579274324377798E-2"/>
        </c:manualLayout>
      </c:layout>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8175837951369739E-2"/>
          <c:y val="3.7008398950131235E-2"/>
          <c:w val="0.93498527953810595"/>
          <c:h val="0.80015406824146984"/>
        </c:manualLayout>
      </c:layout>
      <c:lineChart>
        <c:grouping val="standard"/>
        <c:varyColors val="0"/>
        <c:ser>
          <c:idx val="0"/>
          <c:order val="0"/>
          <c:tx>
            <c:strRef>
              <c:f>Evolution!$A$2</c:f>
              <c:strCache>
                <c:ptCount val="1"/>
                <c:pt idx="0">
                  <c:v>Tension</c:v>
                </c:pt>
              </c:strCache>
            </c:strRef>
          </c:tx>
          <c:spPr>
            <a:ln w="50800"/>
          </c:spPr>
          <c:marker>
            <c:symbol val="none"/>
          </c:marker>
          <c:cat>
            <c:strRef>
              <c:f>Evolution!$B$1:$L$1</c:f>
              <c:strCache>
                <c:ptCount val="11"/>
                <c:pt idx="0">
                  <c:v>2011</c:v>
                </c:pt>
                <c:pt idx="1">
                  <c:v>2012</c:v>
                </c:pt>
                <c:pt idx="2">
                  <c:v>2013</c:v>
                </c:pt>
                <c:pt idx="3">
                  <c:v>2014</c:v>
                </c:pt>
                <c:pt idx="4">
                  <c:v>2015</c:v>
                </c:pt>
                <c:pt idx="5">
                  <c:v>2016</c:v>
                </c:pt>
                <c:pt idx="6">
                  <c:v>2017</c:v>
                </c:pt>
                <c:pt idx="7">
                  <c:v>2018</c:v>
                </c:pt>
                <c:pt idx="8">
                  <c:v>2019</c:v>
                </c:pt>
                <c:pt idx="9">
                  <c:v>2020</c:v>
                </c:pt>
                <c:pt idx="10">
                  <c:v>2021</c:v>
                </c:pt>
              </c:strCache>
            </c:strRef>
          </c:cat>
          <c:val>
            <c:numRef>
              <c:f>Evolution!$B$2:$L$2</c:f>
              <c:numCache>
                <c:formatCode>General</c:formatCode>
                <c:ptCount val="11"/>
                <c:pt idx="0">
                  <c:v>0.19477066420248501</c:v>
                </c:pt>
                <c:pt idx="1">
                  <c:v>0.17521398595979701</c:v>
                </c:pt>
                <c:pt idx="2">
                  <c:v>-2.4356266584163601E-2</c:v>
                </c:pt>
                <c:pt idx="3">
                  <c:v>-0.155260805005834</c:v>
                </c:pt>
                <c:pt idx="4">
                  <c:v>-0.132405327168372</c:v>
                </c:pt>
                <c:pt idx="5">
                  <c:v>1.8945631245075398E-2</c:v>
                </c:pt>
                <c:pt idx="6">
                  <c:v>0.390945654645247</c:v>
                </c:pt>
                <c:pt idx="7">
                  <c:v>0.70806820386387104</c:v>
                </c:pt>
                <c:pt idx="8">
                  <c:v>0.67564675455311396</c:v>
                </c:pt>
                <c:pt idx="9">
                  <c:v>0.453820462739292</c:v>
                </c:pt>
                <c:pt idx="10">
                  <c:v>0.83842130681712701</c:v>
                </c:pt>
              </c:numCache>
            </c:numRef>
          </c:val>
          <c:smooth val="0"/>
        </c:ser>
        <c:ser>
          <c:idx val="1"/>
          <c:order val="1"/>
          <c:tx>
            <c:strRef>
              <c:f>Evolution!$A$3</c:f>
              <c:strCache>
                <c:ptCount val="1"/>
                <c:pt idx="0">
                  <c:v>Intensité d'Embauche</c:v>
                </c:pt>
              </c:strCache>
            </c:strRef>
          </c:tx>
          <c:marker>
            <c:symbol val="none"/>
          </c:marker>
          <c:cat>
            <c:strRef>
              <c:f>Evolution!$B$1:$L$1</c:f>
              <c:strCache>
                <c:ptCount val="11"/>
                <c:pt idx="0">
                  <c:v>2011</c:v>
                </c:pt>
                <c:pt idx="1">
                  <c:v>2012</c:v>
                </c:pt>
                <c:pt idx="2">
                  <c:v>2013</c:v>
                </c:pt>
                <c:pt idx="3">
                  <c:v>2014</c:v>
                </c:pt>
                <c:pt idx="4">
                  <c:v>2015</c:v>
                </c:pt>
                <c:pt idx="5">
                  <c:v>2016</c:v>
                </c:pt>
                <c:pt idx="6">
                  <c:v>2017</c:v>
                </c:pt>
                <c:pt idx="7">
                  <c:v>2018</c:v>
                </c:pt>
                <c:pt idx="8">
                  <c:v>2019</c:v>
                </c:pt>
                <c:pt idx="9">
                  <c:v>2020</c:v>
                </c:pt>
                <c:pt idx="10">
                  <c:v>2021</c:v>
                </c:pt>
              </c:strCache>
            </c:strRef>
          </c:cat>
          <c:val>
            <c:numRef>
              <c:f>Evolution!$B$3:$L$3</c:f>
              <c:numCache>
                <c:formatCode>General</c:formatCode>
                <c:ptCount val="11"/>
                <c:pt idx="0">
                  <c:v>4.6782587278242499E-2</c:v>
                </c:pt>
                <c:pt idx="1">
                  <c:v>-3.78098316426057E-2</c:v>
                </c:pt>
                <c:pt idx="2">
                  <c:v>-0.11318682188959001</c:v>
                </c:pt>
                <c:pt idx="3">
                  <c:v>-8.5886304751130904E-2</c:v>
                </c:pt>
                <c:pt idx="4">
                  <c:v>-4.0528025770159301E-3</c:v>
                </c:pt>
                <c:pt idx="5">
                  <c:v>9.2086939658323597E-2</c:v>
                </c:pt>
                <c:pt idx="6">
                  <c:v>0.34970933593327203</c:v>
                </c:pt>
                <c:pt idx="7">
                  <c:v>0.44551437044307302</c:v>
                </c:pt>
                <c:pt idx="8">
                  <c:v>0.42822246866277502</c:v>
                </c:pt>
                <c:pt idx="9">
                  <c:v>0.16838310488231301</c:v>
                </c:pt>
                <c:pt idx="10">
                  <c:v>0.75643050397693901</c:v>
                </c:pt>
              </c:numCache>
            </c:numRef>
          </c:val>
          <c:smooth val="0"/>
        </c:ser>
        <c:ser>
          <c:idx val="2"/>
          <c:order val="2"/>
          <c:tx>
            <c:strRef>
              <c:f>Evolution!$A$4</c:f>
              <c:strCache>
                <c:ptCount val="1"/>
                <c:pt idx="0">
                  <c:v>Lien Emploi Formation</c:v>
                </c:pt>
              </c:strCache>
            </c:strRef>
          </c:tx>
          <c:marker>
            <c:symbol val="none"/>
          </c:marker>
          <c:cat>
            <c:strRef>
              <c:f>Evolution!$B$1:$L$1</c:f>
              <c:strCache>
                <c:ptCount val="11"/>
                <c:pt idx="0">
                  <c:v>2011</c:v>
                </c:pt>
                <c:pt idx="1">
                  <c:v>2012</c:v>
                </c:pt>
                <c:pt idx="2">
                  <c:v>2013</c:v>
                </c:pt>
                <c:pt idx="3">
                  <c:v>2014</c:v>
                </c:pt>
                <c:pt idx="4">
                  <c:v>2015</c:v>
                </c:pt>
                <c:pt idx="5">
                  <c:v>2016</c:v>
                </c:pt>
                <c:pt idx="6">
                  <c:v>2017</c:v>
                </c:pt>
                <c:pt idx="7">
                  <c:v>2018</c:v>
                </c:pt>
                <c:pt idx="8">
                  <c:v>2019</c:v>
                </c:pt>
                <c:pt idx="9">
                  <c:v>2020</c:v>
                </c:pt>
                <c:pt idx="10">
                  <c:v>2021</c:v>
                </c:pt>
              </c:strCache>
            </c:strRef>
          </c:cat>
          <c:val>
            <c:numRef>
              <c:f>Evolution!$B$4:$L$4</c:f>
              <c:numCache>
                <c:formatCode>General</c:formatCode>
                <c:ptCount val="11"/>
                <c:pt idx="0">
                  <c:v>-0.15493593549783999</c:v>
                </c:pt>
                <c:pt idx="1">
                  <c:v>-0.15339897413425899</c:v>
                </c:pt>
                <c:pt idx="2">
                  <c:v>-0.15493593549783999</c:v>
                </c:pt>
                <c:pt idx="3">
                  <c:v>-0.15493593549783999</c:v>
                </c:pt>
                <c:pt idx="4">
                  <c:v>-0.15339897413425899</c:v>
                </c:pt>
                <c:pt idx="5">
                  <c:v>-0.153620722375401</c:v>
                </c:pt>
                <c:pt idx="6">
                  <c:v>-0.153620722375401</c:v>
                </c:pt>
                <c:pt idx="7">
                  <c:v>-0.15339897413425899</c:v>
                </c:pt>
                <c:pt idx="8">
                  <c:v>-0.15339897413425899</c:v>
                </c:pt>
                <c:pt idx="9">
                  <c:v>-0.15339897413425899</c:v>
                </c:pt>
                <c:pt idx="10">
                  <c:v>-0.153620722375401</c:v>
                </c:pt>
              </c:numCache>
            </c:numRef>
          </c:val>
          <c:smooth val="0"/>
        </c:ser>
        <c:ser>
          <c:idx val="3"/>
          <c:order val="3"/>
          <c:tx>
            <c:strRef>
              <c:f>Evolution!$A$5</c:f>
              <c:strCache>
                <c:ptCount val="1"/>
                <c:pt idx="0">
                  <c:v>Disponibilité de la Main d'Œuvre</c:v>
                </c:pt>
              </c:strCache>
            </c:strRef>
          </c:tx>
          <c:marker>
            <c:symbol val="none"/>
          </c:marker>
          <c:cat>
            <c:strRef>
              <c:f>Evolution!$B$1:$L$1</c:f>
              <c:strCache>
                <c:ptCount val="11"/>
                <c:pt idx="0">
                  <c:v>2011</c:v>
                </c:pt>
                <c:pt idx="1">
                  <c:v>2012</c:v>
                </c:pt>
                <c:pt idx="2">
                  <c:v>2013</c:v>
                </c:pt>
                <c:pt idx="3">
                  <c:v>2014</c:v>
                </c:pt>
                <c:pt idx="4">
                  <c:v>2015</c:v>
                </c:pt>
                <c:pt idx="5">
                  <c:v>2016</c:v>
                </c:pt>
                <c:pt idx="6">
                  <c:v>2017</c:v>
                </c:pt>
                <c:pt idx="7">
                  <c:v>2018</c:v>
                </c:pt>
                <c:pt idx="8">
                  <c:v>2019</c:v>
                </c:pt>
                <c:pt idx="9">
                  <c:v>2020</c:v>
                </c:pt>
                <c:pt idx="10">
                  <c:v>2021</c:v>
                </c:pt>
              </c:strCache>
            </c:strRef>
          </c:cat>
          <c:val>
            <c:numRef>
              <c:f>Evolution!$B$5:$L$5</c:f>
              <c:numCache>
                <c:formatCode>General</c:formatCode>
                <c:ptCount val="11"/>
                <c:pt idx="0">
                  <c:v>0.55085870851183505</c:v>
                </c:pt>
                <c:pt idx="1">
                  <c:v>0.45458252427602702</c:v>
                </c:pt>
                <c:pt idx="2">
                  <c:v>0.36135800907646798</c:v>
                </c:pt>
                <c:pt idx="3">
                  <c:v>0.30615012452072399</c:v>
                </c:pt>
                <c:pt idx="4">
                  <c:v>0.24549332873726201</c:v>
                </c:pt>
                <c:pt idx="5">
                  <c:v>0.26935954124275402</c:v>
                </c:pt>
                <c:pt idx="6">
                  <c:v>0.28644454537361203</c:v>
                </c:pt>
                <c:pt idx="7">
                  <c:v>0.31757010607644498</c:v>
                </c:pt>
                <c:pt idx="8">
                  <c:v>0.33989144197981302</c:v>
                </c:pt>
                <c:pt idx="9">
                  <c:v>0.21015882310326001</c:v>
                </c:pt>
                <c:pt idx="10">
                  <c:v>0.32906234571943399</c:v>
                </c:pt>
              </c:numCache>
            </c:numRef>
          </c:val>
          <c:smooth val="0"/>
        </c:ser>
        <c:ser>
          <c:idx val="4"/>
          <c:order val="4"/>
          <c:tx>
            <c:strRef>
              <c:f>Evolution!$A$6</c:f>
              <c:strCache>
                <c:ptCount val="1"/>
                <c:pt idx="0">
                  <c:v>Non Durabilité des Emplois</c:v>
                </c:pt>
              </c:strCache>
            </c:strRef>
          </c:tx>
          <c:marker>
            <c:symbol val="none"/>
          </c:marker>
          <c:cat>
            <c:strRef>
              <c:f>Evolution!$B$1:$L$1</c:f>
              <c:strCache>
                <c:ptCount val="11"/>
                <c:pt idx="0">
                  <c:v>2011</c:v>
                </c:pt>
                <c:pt idx="1">
                  <c:v>2012</c:v>
                </c:pt>
                <c:pt idx="2">
                  <c:v>2013</c:v>
                </c:pt>
                <c:pt idx="3">
                  <c:v>2014</c:v>
                </c:pt>
                <c:pt idx="4">
                  <c:v>2015</c:v>
                </c:pt>
                <c:pt idx="5">
                  <c:v>2016</c:v>
                </c:pt>
                <c:pt idx="6">
                  <c:v>2017</c:v>
                </c:pt>
                <c:pt idx="7">
                  <c:v>2018</c:v>
                </c:pt>
                <c:pt idx="8">
                  <c:v>2019</c:v>
                </c:pt>
                <c:pt idx="9">
                  <c:v>2020</c:v>
                </c:pt>
                <c:pt idx="10">
                  <c:v>2021</c:v>
                </c:pt>
              </c:strCache>
            </c:strRef>
          </c:cat>
          <c:val>
            <c:numRef>
              <c:f>Evolution!$B$6:$L$6</c:f>
              <c:numCache>
                <c:formatCode>General</c:formatCode>
                <c:ptCount val="11"/>
                <c:pt idx="0">
                  <c:v>0.152026460950481</c:v>
                </c:pt>
                <c:pt idx="1">
                  <c:v>0.13093661304724299</c:v>
                </c:pt>
                <c:pt idx="2">
                  <c:v>9.3212384727607497E-2</c:v>
                </c:pt>
                <c:pt idx="3">
                  <c:v>0.107423483563102</c:v>
                </c:pt>
                <c:pt idx="4">
                  <c:v>8.4229336264279003E-2</c:v>
                </c:pt>
                <c:pt idx="5">
                  <c:v>3.7552766205929899E-2</c:v>
                </c:pt>
                <c:pt idx="6">
                  <c:v>-4.4301437593279501E-2</c:v>
                </c:pt>
                <c:pt idx="7">
                  <c:v>-0.12796626510679801</c:v>
                </c:pt>
                <c:pt idx="8">
                  <c:v>-0.18122300754127499</c:v>
                </c:pt>
                <c:pt idx="9">
                  <c:v>-0.183185374998587</c:v>
                </c:pt>
                <c:pt idx="10">
                  <c:v>-0.13325725561568699</c:v>
                </c:pt>
              </c:numCache>
            </c:numRef>
          </c:val>
          <c:smooth val="0"/>
        </c:ser>
        <c:ser>
          <c:idx val="5"/>
          <c:order val="5"/>
          <c:tx>
            <c:strRef>
              <c:f>Evolution!$A$7</c:f>
              <c:strCache>
                <c:ptCount val="1"/>
                <c:pt idx="0">
                  <c:v>Conditions de travail</c:v>
                </c:pt>
              </c:strCache>
            </c:strRef>
          </c:tx>
          <c:marker>
            <c:symbol val="none"/>
          </c:marker>
          <c:cat>
            <c:strRef>
              <c:f>Evolution!$B$1:$L$1</c:f>
              <c:strCache>
                <c:ptCount val="11"/>
                <c:pt idx="0">
                  <c:v>2011</c:v>
                </c:pt>
                <c:pt idx="1">
                  <c:v>2012</c:v>
                </c:pt>
                <c:pt idx="2">
                  <c:v>2013</c:v>
                </c:pt>
                <c:pt idx="3">
                  <c:v>2014</c:v>
                </c:pt>
                <c:pt idx="4">
                  <c:v>2015</c:v>
                </c:pt>
                <c:pt idx="5">
                  <c:v>2016</c:v>
                </c:pt>
                <c:pt idx="6">
                  <c:v>2017</c:v>
                </c:pt>
                <c:pt idx="7">
                  <c:v>2018</c:v>
                </c:pt>
                <c:pt idx="8">
                  <c:v>2019</c:v>
                </c:pt>
                <c:pt idx="9">
                  <c:v>2020</c:v>
                </c:pt>
                <c:pt idx="10">
                  <c:v>2021</c:v>
                </c:pt>
              </c:strCache>
            </c:strRef>
          </c:cat>
          <c:val>
            <c:numRef>
              <c:f>Evolution!$B$7:$L$7</c:f>
              <c:numCache>
                <c:formatCode>General</c:formatCode>
                <c:ptCount val="11"/>
                <c:pt idx="0">
                  <c:v>-8.3646198475933603E-2</c:v>
                </c:pt>
                <c:pt idx="1">
                  <c:v>-8.3863394423930898E-2</c:v>
                </c:pt>
                <c:pt idx="2">
                  <c:v>-8.3646198475933603E-2</c:v>
                </c:pt>
                <c:pt idx="3">
                  <c:v>-8.3646198475933603E-2</c:v>
                </c:pt>
                <c:pt idx="4">
                  <c:v>-5.00044092329422E-2</c:v>
                </c:pt>
                <c:pt idx="5">
                  <c:v>-5.0488142778217601E-2</c:v>
                </c:pt>
                <c:pt idx="6">
                  <c:v>-5.0488142778217601E-2</c:v>
                </c:pt>
                <c:pt idx="7">
                  <c:v>-0.1459396976425</c:v>
                </c:pt>
                <c:pt idx="8">
                  <c:v>-0.1459396976425</c:v>
                </c:pt>
                <c:pt idx="9">
                  <c:v>-0.1459396976425</c:v>
                </c:pt>
                <c:pt idx="10">
                  <c:v>-0.14632077470281399</c:v>
                </c:pt>
              </c:numCache>
            </c:numRef>
          </c:val>
          <c:smooth val="0"/>
        </c:ser>
        <c:ser>
          <c:idx val="6"/>
          <c:order val="6"/>
          <c:tx>
            <c:strRef>
              <c:f>Evolution!$A$8</c:f>
              <c:strCache>
                <c:ptCount val="1"/>
                <c:pt idx="0">
                  <c:v>Inadéquation Géographique</c:v>
                </c:pt>
              </c:strCache>
            </c:strRef>
          </c:tx>
          <c:marker>
            <c:symbol val="none"/>
          </c:marker>
          <c:cat>
            <c:strRef>
              <c:f>Evolution!$B$1:$L$1</c:f>
              <c:strCache>
                <c:ptCount val="11"/>
                <c:pt idx="0">
                  <c:v>2011</c:v>
                </c:pt>
                <c:pt idx="1">
                  <c:v>2012</c:v>
                </c:pt>
                <c:pt idx="2">
                  <c:v>2013</c:v>
                </c:pt>
                <c:pt idx="3">
                  <c:v>2014</c:v>
                </c:pt>
                <c:pt idx="4">
                  <c:v>2015</c:v>
                </c:pt>
                <c:pt idx="5">
                  <c:v>2016</c:v>
                </c:pt>
                <c:pt idx="6">
                  <c:v>2017</c:v>
                </c:pt>
                <c:pt idx="7">
                  <c:v>2018</c:v>
                </c:pt>
                <c:pt idx="8">
                  <c:v>2019</c:v>
                </c:pt>
                <c:pt idx="9">
                  <c:v>2020</c:v>
                </c:pt>
                <c:pt idx="10">
                  <c:v>2021</c:v>
                </c:pt>
              </c:strCache>
            </c:strRef>
          </c:cat>
          <c:val>
            <c:numRef>
              <c:f>Evolution!$B$8:$L$8</c:f>
              <c:numCache>
                <c:formatCode>General</c:formatCode>
                <c:ptCount val="11"/>
                <c:pt idx="0">
                  <c:v>-0.55868508197590205</c:v>
                </c:pt>
                <c:pt idx="1">
                  <c:v>-0.41158511911651902</c:v>
                </c:pt>
                <c:pt idx="2">
                  <c:v>-0.427419091593009</c:v>
                </c:pt>
                <c:pt idx="3">
                  <c:v>-0.41524098873376403</c:v>
                </c:pt>
                <c:pt idx="4">
                  <c:v>-0.415482970660766</c:v>
                </c:pt>
                <c:pt idx="5">
                  <c:v>-0.35530794003003402</c:v>
                </c:pt>
                <c:pt idx="6">
                  <c:v>-0.20429078930095801</c:v>
                </c:pt>
                <c:pt idx="7">
                  <c:v>-0.22066105391294699</c:v>
                </c:pt>
                <c:pt idx="8">
                  <c:v>-0.23600672100507</c:v>
                </c:pt>
                <c:pt idx="9">
                  <c:v>-0.19446396105130401</c:v>
                </c:pt>
                <c:pt idx="10">
                  <c:v>-0.188276005969163</c:v>
                </c:pt>
              </c:numCache>
            </c:numRef>
          </c:val>
          <c:smooth val="0"/>
        </c:ser>
        <c:dLbls>
          <c:showLegendKey val="0"/>
          <c:showVal val="0"/>
          <c:showCatName val="0"/>
          <c:showSerName val="0"/>
          <c:showPercent val="0"/>
          <c:showBubbleSize val="0"/>
        </c:dLbls>
        <c:marker val="1"/>
        <c:smooth val="0"/>
        <c:axId val="152757760"/>
        <c:axId val="152759296"/>
      </c:lineChart>
      <c:catAx>
        <c:axId val="152757760"/>
        <c:scaling>
          <c:orientation val="minMax"/>
        </c:scaling>
        <c:delete val="0"/>
        <c:axPos val="b"/>
        <c:majorTickMark val="none"/>
        <c:minorTickMark val="none"/>
        <c:tickLblPos val="nextTo"/>
        <c:crossAx val="152759296"/>
        <c:crosses val="autoZero"/>
        <c:auto val="1"/>
        <c:lblAlgn val="ctr"/>
        <c:lblOffset val="100"/>
        <c:noMultiLvlLbl val="0"/>
      </c:catAx>
      <c:valAx>
        <c:axId val="152759296"/>
        <c:scaling>
          <c:orientation val="minMax"/>
          <c:max val="0.8"/>
          <c:min val="-0.8"/>
        </c:scaling>
        <c:delete val="0"/>
        <c:axPos val="l"/>
        <c:majorGridlines/>
        <c:numFmt formatCode="General" sourceLinked="1"/>
        <c:majorTickMark val="none"/>
        <c:minorTickMark val="none"/>
        <c:tickLblPos val="nextTo"/>
        <c:spPr>
          <a:ln w="9525">
            <a:noFill/>
          </a:ln>
        </c:spPr>
        <c:crossAx val="152757760"/>
        <c:crosses val="autoZero"/>
        <c:crossBetween val="between"/>
      </c:valAx>
    </c:plotArea>
    <c:legend>
      <c:legendPos val="b"/>
      <c:layout>
        <c:manualLayout>
          <c:xMode val="edge"/>
          <c:yMode val="edge"/>
          <c:x val="1.8176350229470454E-2"/>
          <c:y val="0.84750419947506561"/>
          <c:w val="0.97895537455062664"/>
          <c:h val="0.12249580052493439"/>
        </c:manualLayout>
      </c:layout>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6512677132140861"/>
          <c:y val="8.2678211040353028E-2"/>
          <c:w val="0.42441722101021084"/>
          <c:h val="0.7414618690591962"/>
        </c:manualLayout>
      </c:layout>
      <c:radarChart>
        <c:radarStyle val="marker"/>
        <c:varyColors val="0"/>
        <c:ser>
          <c:idx val="0"/>
          <c:order val="0"/>
          <c:tx>
            <c:strRef>
              <c:f>Evolution!$B$14</c:f>
              <c:strCache>
                <c:ptCount val="1"/>
                <c:pt idx="0">
                  <c:v>ARA</c:v>
                </c:pt>
              </c:strCache>
            </c:strRef>
          </c:tx>
          <c:marker>
            <c:symbol val="none"/>
          </c:marker>
          <c:cat>
            <c:strRef>
              <c:f>Evolution!$A$15:$A$21</c:f>
              <c:strCache>
                <c:ptCount val="7"/>
                <c:pt idx="0">
                  <c:v>Tension</c:v>
                </c:pt>
                <c:pt idx="1">
                  <c:v>Intensité d'Embauche</c:v>
                </c:pt>
                <c:pt idx="2">
                  <c:v>Lien Emploi Formation</c:v>
                </c:pt>
                <c:pt idx="3">
                  <c:v>Disponibilité de la Main d'Œuvre</c:v>
                </c:pt>
                <c:pt idx="4">
                  <c:v>Non Durabilité des Emplois</c:v>
                </c:pt>
                <c:pt idx="5">
                  <c:v>Conditions de travail</c:v>
                </c:pt>
                <c:pt idx="6">
                  <c:v>Inadéquation Géographique</c:v>
                </c:pt>
              </c:strCache>
            </c:strRef>
          </c:cat>
          <c:val>
            <c:numRef>
              <c:f>Evolution!$B$15:$B$21</c:f>
              <c:numCache>
                <c:formatCode>General</c:formatCode>
                <c:ptCount val="7"/>
                <c:pt idx="0">
                  <c:v>0.83842130681712701</c:v>
                </c:pt>
                <c:pt idx="1">
                  <c:v>0.75643050397693901</c:v>
                </c:pt>
                <c:pt idx="2">
                  <c:v>-0.153620722375401</c:v>
                </c:pt>
                <c:pt idx="3">
                  <c:v>0.32906234571943399</c:v>
                </c:pt>
                <c:pt idx="4">
                  <c:v>-0.13325725561568699</c:v>
                </c:pt>
                <c:pt idx="5">
                  <c:v>-0.14632077470281399</c:v>
                </c:pt>
                <c:pt idx="6">
                  <c:v>-0.188276005969163</c:v>
                </c:pt>
              </c:numCache>
            </c:numRef>
          </c:val>
        </c:ser>
        <c:ser>
          <c:idx val="1"/>
          <c:order val="1"/>
          <c:tx>
            <c:strRef>
              <c:f>Evolution!$C$14</c:f>
              <c:strCache>
                <c:ptCount val="1"/>
                <c:pt idx="0">
                  <c:v>France</c:v>
                </c:pt>
              </c:strCache>
            </c:strRef>
          </c:tx>
          <c:marker>
            <c:symbol val="none"/>
          </c:marker>
          <c:cat>
            <c:strRef>
              <c:f>Evolution!$A$15:$A$21</c:f>
              <c:strCache>
                <c:ptCount val="7"/>
                <c:pt idx="0">
                  <c:v>Tension</c:v>
                </c:pt>
                <c:pt idx="1">
                  <c:v>Intensité d'Embauche</c:v>
                </c:pt>
                <c:pt idx="2">
                  <c:v>Lien Emploi Formation</c:v>
                </c:pt>
                <c:pt idx="3">
                  <c:v>Disponibilité de la Main d'Œuvre</c:v>
                </c:pt>
                <c:pt idx="4">
                  <c:v>Non Durabilité des Emplois</c:v>
                </c:pt>
                <c:pt idx="5">
                  <c:v>Conditions de travail</c:v>
                </c:pt>
                <c:pt idx="6">
                  <c:v>Inadéquation Géographique</c:v>
                </c:pt>
              </c:strCache>
            </c:strRef>
          </c:cat>
          <c:val>
            <c:numRef>
              <c:f>Evolution!$C$15:$C$21</c:f>
              <c:numCache>
                <c:formatCode>General</c:formatCode>
                <c:ptCount val="7"/>
                <c:pt idx="0">
                  <c:v>0.56351178903094901</c:v>
                </c:pt>
                <c:pt idx="1">
                  <c:v>0.45573270864284299</c:v>
                </c:pt>
                <c:pt idx="2">
                  <c:v>-0.1734207925806</c:v>
                </c:pt>
                <c:pt idx="3">
                  <c:v>0.15375019430329301</c:v>
                </c:pt>
                <c:pt idx="4">
                  <c:v>-9.6633104625552996E-2</c:v>
                </c:pt>
                <c:pt idx="5">
                  <c:v>-0.143791276274809</c:v>
                </c:pt>
                <c:pt idx="6">
                  <c:v>-0.18599955531631901</c:v>
                </c:pt>
              </c:numCache>
            </c:numRef>
          </c:val>
        </c:ser>
        <c:dLbls>
          <c:showLegendKey val="0"/>
          <c:showVal val="0"/>
          <c:showCatName val="0"/>
          <c:showSerName val="0"/>
          <c:showPercent val="0"/>
          <c:showBubbleSize val="0"/>
        </c:dLbls>
        <c:axId val="152849792"/>
        <c:axId val="152876160"/>
      </c:radarChart>
      <c:catAx>
        <c:axId val="152849792"/>
        <c:scaling>
          <c:orientation val="minMax"/>
        </c:scaling>
        <c:delete val="0"/>
        <c:axPos val="b"/>
        <c:majorGridlines/>
        <c:majorTickMark val="out"/>
        <c:minorTickMark val="none"/>
        <c:tickLblPos val="nextTo"/>
        <c:crossAx val="152876160"/>
        <c:crosses val="autoZero"/>
        <c:auto val="1"/>
        <c:lblAlgn val="ctr"/>
        <c:lblOffset val="100"/>
        <c:noMultiLvlLbl val="0"/>
      </c:catAx>
      <c:valAx>
        <c:axId val="152876160"/>
        <c:scaling>
          <c:orientation val="minMax"/>
          <c:min val="-0.60000000000000009"/>
        </c:scaling>
        <c:delete val="0"/>
        <c:axPos val="l"/>
        <c:majorGridlines/>
        <c:numFmt formatCode="General" sourceLinked="1"/>
        <c:majorTickMark val="cross"/>
        <c:minorTickMark val="none"/>
        <c:tickLblPos val="nextTo"/>
        <c:crossAx val="152849792"/>
        <c:crosses val="autoZero"/>
        <c:crossBetween val="between"/>
      </c:valAx>
    </c:plotArea>
    <c:legend>
      <c:legendPos val="b"/>
      <c:layout>
        <c:manualLayout>
          <c:xMode val="edge"/>
          <c:yMode val="edge"/>
          <c:x val="3.4172334601954818E-2"/>
          <c:y val="0.34108123934707363"/>
          <c:w val="0.16844733369214826"/>
          <c:h val="4.802898641653857E-2"/>
        </c:manualLayout>
      </c:layout>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214983160024995"/>
          <c:y val="0.12793067210892642"/>
          <c:w val="0.48755570602218412"/>
          <c:h val="0.70587884345782081"/>
        </c:manualLayout>
      </c:layout>
      <c:radarChart>
        <c:radarStyle val="marker"/>
        <c:varyColors val="0"/>
        <c:ser>
          <c:idx val="0"/>
          <c:order val="0"/>
          <c:tx>
            <c:strRef>
              <c:f>Evolution!$B$24</c:f>
              <c:strCache>
                <c:ptCount val="1"/>
                <c:pt idx="0">
                  <c:v>2011</c:v>
                </c:pt>
              </c:strCache>
            </c:strRef>
          </c:tx>
          <c:marker>
            <c:symbol val="none"/>
          </c:marker>
          <c:cat>
            <c:strRef>
              <c:f>Evolution!$A$25:$A$31</c:f>
              <c:strCache>
                <c:ptCount val="7"/>
                <c:pt idx="0">
                  <c:v>Tension</c:v>
                </c:pt>
                <c:pt idx="1">
                  <c:v>Intensité d'Embauche</c:v>
                </c:pt>
                <c:pt idx="2">
                  <c:v>Lien Emploi Formation</c:v>
                </c:pt>
                <c:pt idx="3">
                  <c:v>Disponibilité de la Main d'Œuvre</c:v>
                </c:pt>
                <c:pt idx="4">
                  <c:v>Non Durabilité des Emplois</c:v>
                </c:pt>
                <c:pt idx="5">
                  <c:v>Conditions de travail</c:v>
                </c:pt>
                <c:pt idx="6">
                  <c:v>Inadéquation Géographique</c:v>
                </c:pt>
              </c:strCache>
            </c:strRef>
          </c:cat>
          <c:val>
            <c:numRef>
              <c:f>Evolution!$B$25:$B$31</c:f>
              <c:numCache>
                <c:formatCode>General</c:formatCode>
                <c:ptCount val="7"/>
                <c:pt idx="0">
                  <c:v>0.19477066420248501</c:v>
                </c:pt>
                <c:pt idx="1">
                  <c:v>4.6782587278242499E-2</c:v>
                </c:pt>
                <c:pt idx="2">
                  <c:v>-0.15493593549783999</c:v>
                </c:pt>
                <c:pt idx="3">
                  <c:v>0.55085870851183505</c:v>
                </c:pt>
                <c:pt idx="4">
                  <c:v>0.152026460950481</c:v>
                </c:pt>
                <c:pt idx="5">
                  <c:v>-8.3646198475933603E-2</c:v>
                </c:pt>
                <c:pt idx="6">
                  <c:v>-0.55868508197590205</c:v>
                </c:pt>
              </c:numCache>
            </c:numRef>
          </c:val>
        </c:ser>
        <c:ser>
          <c:idx val="1"/>
          <c:order val="1"/>
          <c:tx>
            <c:strRef>
              <c:f>Evolution!$C$24</c:f>
              <c:strCache>
                <c:ptCount val="1"/>
                <c:pt idx="0">
                  <c:v>2016</c:v>
                </c:pt>
              </c:strCache>
            </c:strRef>
          </c:tx>
          <c:marker>
            <c:symbol val="none"/>
          </c:marker>
          <c:cat>
            <c:strRef>
              <c:f>Evolution!$A$25:$A$31</c:f>
              <c:strCache>
                <c:ptCount val="7"/>
                <c:pt idx="0">
                  <c:v>Tension</c:v>
                </c:pt>
                <c:pt idx="1">
                  <c:v>Intensité d'Embauche</c:v>
                </c:pt>
                <c:pt idx="2">
                  <c:v>Lien Emploi Formation</c:v>
                </c:pt>
                <c:pt idx="3">
                  <c:v>Disponibilité de la Main d'Œuvre</c:v>
                </c:pt>
                <c:pt idx="4">
                  <c:v>Non Durabilité des Emplois</c:v>
                </c:pt>
                <c:pt idx="5">
                  <c:v>Conditions de travail</c:v>
                </c:pt>
                <c:pt idx="6">
                  <c:v>Inadéquation Géographique</c:v>
                </c:pt>
              </c:strCache>
            </c:strRef>
          </c:cat>
          <c:val>
            <c:numRef>
              <c:f>Evolution!$C$25:$C$31</c:f>
              <c:numCache>
                <c:formatCode>General</c:formatCode>
                <c:ptCount val="7"/>
                <c:pt idx="0">
                  <c:v>1.8945631245075398E-2</c:v>
                </c:pt>
                <c:pt idx="1">
                  <c:v>9.2086939658323597E-2</c:v>
                </c:pt>
                <c:pt idx="2">
                  <c:v>-0.153620722375401</c:v>
                </c:pt>
                <c:pt idx="3">
                  <c:v>0.26935954124275402</c:v>
                </c:pt>
                <c:pt idx="4">
                  <c:v>3.7552766205929899E-2</c:v>
                </c:pt>
                <c:pt idx="5">
                  <c:v>-5.0488142778217601E-2</c:v>
                </c:pt>
                <c:pt idx="6">
                  <c:v>-0.35530794003003402</c:v>
                </c:pt>
              </c:numCache>
            </c:numRef>
          </c:val>
        </c:ser>
        <c:ser>
          <c:idx val="2"/>
          <c:order val="2"/>
          <c:tx>
            <c:strRef>
              <c:f>Evolution!$D$24</c:f>
              <c:strCache>
                <c:ptCount val="1"/>
                <c:pt idx="0">
                  <c:v>2021</c:v>
                </c:pt>
              </c:strCache>
            </c:strRef>
          </c:tx>
          <c:marker>
            <c:symbol val="none"/>
          </c:marker>
          <c:cat>
            <c:strRef>
              <c:f>Evolution!$A$25:$A$31</c:f>
              <c:strCache>
                <c:ptCount val="7"/>
                <c:pt idx="0">
                  <c:v>Tension</c:v>
                </c:pt>
                <c:pt idx="1">
                  <c:v>Intensité d'Embauche</c:v>
                </c:pt>
                <c:pt idx="2">
                  <c:v>Lien Emploi Formation</c:v>
                </c:pt>
                <c:pt idx="3">
                  <c:v>Disponibilité de la Main d'Œuvre</c:v>
                </c:pt>
                <c:pt idx="4">
                  <c:v>Non Durabilité des Emplois</c:v>
                </c:pt>
                <c:pt idx="5">
                  <c:v>Conditions de travail</c:v>
                </c:pt>
                <c:pt idx="6">
                  <c:v>Inadéquation Géographique</c:v>
                </c:pt>
              </c:strCache>
            </c:strRef>
          </c:cat>
          <c:val>
            <c:numRef>
              <c:f>Evolution!$D$25:$D$31</c:f>
              <c:numCache>
                <c:formatCode>General</c:formatCode>
                <c:ptCount val="7"/>
                <c:pt idx="0">
                  <c:v>0.83842130681712701</c:v>
                </c:pt>
                <c:pt idx="1">
                  <c:v>0.75643050397693901</c:v>
                </c:pt>
                <c:pt idx="2">
                  <c:v>-0.153620722375401</c:v>
                </c:pt>
                <c:pt idx="3">
                  <c:v>0.32906234571943399</c:v>
                </c:pt>
                <c:pt idx="4">
                  <c:v>-0.13325725561568699</c:v>
                </c:pt>
                <c:pt idx="5">
                  <c:v>-0.14632077470281399</c:v>
                </c:pt>
                <c:pt idx="6">
                  <c:v>-0.188276005969163</c:v>
                </c:pt>
              </c:numCache>
            </c:numRef>
          </c:val>
        </c:ser>
        <c:dLbls>
          <c:showLegendKey val="0"/>
          <c:showVal val="0"/>
          <c:showCatName val="0"/>
          <c:showSerName val="0"/>
          <c:showPercent val="0"/>
          <c:showBubbleSize val="0"/>
        </c:dLbls>
        <c:axId val="152893696"/>
        <c:axId val="152764416"/>
      </c:radarChart>
      <c:catAx>
        <c:axId val="152893696"/>
        <c:scaling>
          <c:orientation val="minMax"/>
        </c:scaling>
        <c:delete val="0"/>
        <c:axPos val="b"/>
        <c:majorGridlines/>
        <c:majorTickMark val="out"/>
        <c:minorTickMark val="none"/>
        <c:tickLblPos val="nextTo"/>
        <c:crossAx val="152764416"/>
        <c:crosses val="autoZero"/>
        <c:auto val="1"/>
        <c:lblAlgn val="ctr"/>
        <c:lblOffset val="100"/>
        <c:noMultiLvlLbl val="0"/>
      </c:catAx>
      <c:valAx>
        <c:axId val="152764416"/>
        <c:scaling>
          <c:orientation val="minMax"/>
        </c:scaling>
        <c:delete val="0"/>
        <c:axPos val="l"/>
        <c:majorGridlines/>
        <c:numFmt formatCode="General" sourceLinked="1"/>
        <c:majorTickMark val="cross"/>
        <c:minorTickMark val="none"/>
        <c:tickLblPos val="nextTo"/>
        <c:crossAx val="152893696"/>
        <c:crosses val="autoZero"/>
        <c:crossBetween val="between"/>
      </c:valAx>
    </c:plotArea>
    <c:legend>
      <c:legendPos val="b"/>
      <c:layout>
        <c:manualLayout>
          <c:xMode val="edge"/>
          <c:yMode val="edge"/>
          <c:x val="0.6632843710070222"/>
          <c:y val="8.4115359074091636E-2"/>
          <c:w val="0.29479048128692653"/>
          <c:h val="4.8414761407836071E-2"/>
        </c:manualLayout>
      </c:layout>
      <c:overlay val="0"/>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379228629406807E-2"/>
          <c:y val="3.0494203299964388E-2"/>
          <c:w val="0.94075038454909576"/>
          <c:h val="0.925611258391696"/>
        </c:manualLayout>
      </c:layout>
      <c:lineChart>
        <c:grouping val="standard"/>
        <c:varyColors val="0"/>
        <c:ser>
          <c:idx val="0"/>
          <c:order val="0"/>
          <c:tx>
            <c:strRef>
              <c:f>Synthèse!$A$39</c:f>
              <c:strCache>
                <c:ptCount val="1"/>
                <c:pt idx="0">
                  <c:v>Rhône</c:v>
                </c:pt>
              </c:strCache>
            </c:strRef>
          </c:tx>
          <c:marker>
            <c:symbol val="none"/>
          </c:marker>
          <c:cat>
            <c:strRef>
              <c:f>Synthèse!$B$38:$L$38</c:f>
              <c:strCache>
                <c:ptCount val="11"/>
                <c:pt idx="0">
                  <c:v>2011</c:v>
                </c:pt>
                <c:pt idx="1">
                  <c:v>2012</c:v>
                </c:pt>
                <c:pt idx="2">
                  <c:v>2013</c:v>
                </c:pt>
                <c:pt idx="3">
                  <c:v>2014</c:v>
                </c:pt>
                <c:pt idx="4">
                  <c:v>2015</c:v>
                </c:pt>
                <c:pt idx="5">
                  <c:v>2016</c:v>
                </c:pt>
                <c:pt idx="6">
                  <c:v>2017</c:v>
                </c:pt>
                <c:pt idx="7">
                  <c:v>2018</c:v>
                </c:pt>
                <c:pt idx="8">
                  <c:v>2019</c:v>
                </c:pt>
                <c:pt idx="9">
                  <c:v>2020</c:v>
                </c:pt>
                <c:pt idx="10">
                  <c:v>2021</c:v>
                </c:pt>
              </c:strCache>
            </c:strRef>
          </c:cat>
          <c:val>
            <c:numRef>
              <c:f>Synthèse!$B$39:$L$39</c:f>
              <c:numCache>
                <c:formatCode>General</c:formatCode>
                <c:ptCount val="11"/>
                <c:pt idx="0">
                  <c:v>0.36962669388319602</c:v>
                </c:pt>
                <c:pt idx="1">
                  <c:v>0.281720382664224</c:v>
                </c:pt>
                <c:pt idx="2">
                  <c:v>0.128360152659763</c:v>
                </c:pt>
                <c:pt idx="3">
                  <c:v>3.4804986163045101E-2</c:v>
                </c:pt>
                <c:pt idx="4">
                  <c:v>4.7883773456793899E-2</c:v>
                </c:pt>
                <c:pt idx="5">
                  <c:v>0.27062550635599403</c:v>
                </c:pt>
                <c:pt idx="6">
                  <c:v>0.66334471880372303</c:v>
                </c:pt>
                <c:pt idx="7">
                  <c:v>1.02233861039512</c:v>
                </c:pt>
                <c:pt idx="8">
                  <c:v>0.84941246277192295</c:v>
                </c:pt>
                <c:pt idx="9">
                  <c:v>0.60195985967755306</c:v>
                </c:pt>
                <c:pt idx="10">
                  <c:v>1.10562145956614</c:v>
                </c:pt>
              </c:numCache>
            </c:numRef>
          </c:val>
          <c:smooth val="0"/>
        </c:ser>
        <c:ser>
          <c:idx val="1"/>
          <c:order val="1"/>
          <c:tx>
            <c:strRef>
              <c:f>Synthèse!$A$40</c:f>
              <c:strCache>
                <c:ptCount val="1"/>
                <c:pt idx="0">
                  <c:v>Puy-de-Dôme</c:v>
                </c:pt>
              </c:strCache>
            </c:strRef>
          </c:tx>
          <c:marker>
            <c:symbol val="none"/>
          </c:marker>
          <c:cat>
            <c:strRef>
              <c:f>Synthèse!$B$38:$L$38</c:f>
              <c:strCache>
                <c:ptCount val="11"/>
                <c:pt idx="0">
                  <c:v>2011</c:v>
                </c:pt>
                <c:pt idx="1">
                  <c:v>2012</c:v>
                </c:pt>
                <c:pt idx="2">
                  <c:v>2013</c:v>
                </c:pt>
                <c:pt idx="3">
                  <c:v>2014</c:v>
                </c:pt>
                <c:pt idx="4">
                  <c:v>2015</c:v>
                </c:pt>
                <c:pt idx="5">
                  <c:v>2016</c:v>
                </c:pt>
                <c:pt idx="6">
                  <c:v>2017</c:v>
                </c:pt>
                <c:pt idx="7">
                  <c:v>2018</c:v>
                </c:pt>
                <c:pt idx="8">
                  <c:v>2019</c:v>
                </c:pt>
                <c:pt idx="9">
                  <c:v>2020</c:v>
                </c:pt>
                <c:pt idx="10">
                  <c:v>2021</c:v>
                </c:pt>
              </c:strCache>
            </c:strRef>
          </c:cat>
          <c:val>
            <c:numRef>
              <c:f>Synthèse!$B$40:$L$40</c:f>
              <c:numCache>
                <c:formatCode>General</c:formatCode>
                <c:ptCount val="11"/>
                <c:pt idx="0">
                  <c:v>0.25070792029847799</c:v>
                </c:pt>
                <c:pt idx="1">
                  <c:v>0.16975969115565701</c:v>
                </c:pt>
                <c:pt idx="2">
                  <c:v>-4.2759140070196502E-2</c:v>
                </c:pt>
                <c:pt idx="3">
                  <c:v>-0.197548103295413</c:v>
                </c:pt>
                <c:pt idx="4">
                  <c:v>-0.21441725522824501</c:v>
                </c:pt>
                <c:pt idx="5">
                  <c:v>-6.13475586958247E-2</c:v>
                </c:pt>
                <c:pt idx="6">
                  <c:v>0.296631178858902</c:v>
                </c:pt>
                <c:pt idx="7">
                  <c:v>0.443492909709575</c:v>
                </c:pt>
                <c:pt idx="8">
                  <c:v>0.497142222224217</c:v>
                </c:pt>
                <c:pt idx="9">
                  <c:v>0.23925715061375399</c:v>
                </c:pt>
                <c:pt idx="10">
                  <c:v>0.66675252506220295</c:v>
                </c:pt>
              </c:numCache>
            </c:numRef>
          </c:val>
          <c:smooth val="0"/>
        </c:ser>
        <c:ser>
          <c:idx val="2"/>
          <c:order val="2"/>
          <c:tx>
            <c:strRef>
              <c:f>Synthèse!$A$41</c:f>
              <c:strCache>
                <c:ptCount val="1"/>
                <c:pt idx="0">
                  <c:v>Auvergne-Rhône-Alpes</c:v>
                </c:pt>
              </c:strCache>
            </c:strRef>
          </c:tx>
          <c:spPr>
            <a:ln w="44450"/>
          </c:spPr>
          <c:marker>
            <c:symbol val="none"/>
          </c:marker>
          <c:cat>
            <c:strRef>
              <c:f>Synthèse!$B$38:$L$38</c:f>
              <c:strCache>
                <c:ptCount val="11"/>
                <c:pt idx="0">
                  <c:v>2011</c:v>
                </c:pt>
                <c:pt idx="1">
                  <c:v>2012</c:v>
                </c:pt>
                <c:pt idx="2">
                  <c:v>2013</c:v>
                </c:pt>
                <c:pt idx="3">
                  <c:v>2014</c:v>
                </c:pt>
                <c:pt idx="4">
                  <c:v>2015</c:v>
                </c:pt>
                <c:pt idx="5">
                  <c:v>2016</c:v>
                </c:pt>
                <c:pt idx="6">
                  <c:v>2017</c:v>
                </c:pt>
                <c:pt idx="7">
                  <c:v>2018</c:v>
                </c:pt>
                <c:pt idx="8">
                  <c:v>2019</c:v>
                </c:pt>
                <c:pt idx="9">
                  <c:v>2020</c:v>
                </c:pt>
                <c:pt idx="10">
                  <c:v>2021</c:v>
                </c:pt>
              </c:strCache>
            </c:strRef>
          </c:cat>
          <c:val>
            <c:numRef>
              <c:f>Synthèse!$B$41:$L$41</c:f>
              <c:numCache>
                <c:formatCode>0.00</c:formatCode>
                <c:ptCount val="11"/>
                <c:pt idx="0">
                  <c:v>0.19477066420248501</c:v>
                </c:pt>
                <c:pt idx="1">
                  <c:v>0.17521398595979701</c:v>
                </c:pt>
                <c:pt idx="2">
                  <c:v>-2.4356266584163601E-2</c:v>
                </c:pt>
                <c:pt idx="3">
                  <c:v>-0.155260805005834</c:v>
                </c:pt>
                <c:pt idx="4">
                  <c:v>-0.132405327168372</c:v>
                </c:pt>
                <c:pt idx="5">
                  <c:v>1.8945631245075398E-2</c:v>
                </c:pt>
                <c:pt idx="6">
                  <c:v>0.390945654645247</c:v>
                </c:pt>
                <c:pt idx="7">
                  <c:v>0.70806820386387104</c:v>
                </c:pt>
                <c:pt idx="8">
                  <c:v>0.67564675455311396</c:v>
                </c:pt>
                <c:pt idx="9">
                  <c:v>0.453820462739292</c:v>
                </c:pt>
                <c:pt idx="10">
                  <c:v>0.83842130681712701</c:v>
                </c:pt>
              </c:numCache>
            </c:numRef>
          </c:val>
          <c:smooth val="0"/>
        </c:ser>
        <c:dLbls>
          <c:showLegendKey val="0"/>
          <c:showVal val="0"/>
          <c:showCatName val="0"/>
          <c:showSerName val="0"/>
          <c:showPercent val="0"/>
          <c:showBubbleSize val="0"/>
        </c:dLbls>
        <c:marker val="1"/>
        <c:smooth val="0"/>
        <c:axId val="152790144"/>
        <c:axId val="152791680"/>
      </c:lineChart>
      <c:catAx>
        <c:axId val="152790144"/>
        <c:scaling>
          <c:orientation val="minMax"/>
        </c:scaling>
        <c:delete val="0"/>
        <c:axPos val="b"/>
        <c:majorTickMark val="out"/>
        <c:minorTickMark val="none"/>
        <c:tickLblPos val="nextTo"/>
        <c:crossAx val="152791680"/>
        <c:crosses val="autoZero"/>
        <c:auto val="1"/>
        <c:lblAlgn val="ctr"/>
        <c:lblOffset val="100"/>
        <c:noMultiLvlLbl val="0"/>
      </c:catAx>
      <c:valAx>
        <c:axId val="152791680"/>
        <c:scaling>
          <c:orientation val="minMax"/>
        </c:scaling>
        <c:delete val="0"/>
        <c:axPos val="l"/>
        <c:majorGridlines/>
        <c:numFmt formatCode="General" sourceLinked="1"/>
        <c:majorTickMark val="out"/>
        <c:minorTickMark val="none"/>
        <c:tickLblPos val="nextTo"/>
        <c:crossAx val="152790144"/>
        <c:crosses val="autoZero"/>
        <c:crossBetween val="between"/>
      </c:valAx>
    </c:plotArea>
    <c:legend>
      <c:legendPos val="b"/>
      <c:layout>
        <c:manualLayout>
          <c:xMode val="edge"/>
          <c:yMode val="edge"/>
          <c:x val="0.10198853939069134"/>
          <c:y val="0.21305695538057742"/>
          <c:w val="0.49839721867227332"/>
          <c:h val="6.0276377952755908E-2"/>
        </c:manualLayout>
      </c:layout>
      <c:overlay val="1"/>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'Synthèse Grandes Familles'!$K$5</c:f>
              <c:strCache>
                <c:ptCount val="1"/>
                <c:pt idx="0">
                  <c:v>Agriculture</c:v>
                </c:pt>
              </c:strCache>
            </c:strRef>
          </c:tx>
          <c:marker>
            <c:symbol val="none"/>
          </c:marker>
          <c:cat>
            <c:strRef>
              <c:f>'Synthèse Grandes Familles'!$L$4:$V$4</c:f>
              <c:strCache>
                <c:ptCount val="11"/>
                <c:pt idx="0">
                  <c:v>2011</c:v>
                </c:pt>
                <c:pt idx="1">
                  <c:v>2012</c:v>
                </c:pt>
                <c:pt idx="2">
                  <c:v>2013</c:v>
                </c:pt>
                <c:pt idx="3">
                  <c:v>2014</c:v>
                </c:pt>
                <c:pt idx="4">
                  <c:v>2015</c:v>
                </c:pt>
                <c:pt idx="5">
                  <c:v>2016</c:v>
                </c:pt>
                <c:pt idx="6">
                  <c:v>2017</c:v>
                </c:pt>
                <c:pt idx="7">
                  <c:v>2018</c:v>
                </c:pt>
                <c:pt idx="8">
                  <c:v>2019</c:v>
                </c:pt>
                <c:pt idx="9">
                  <c:v>2020</c:v>
                </c:pt>
                <c:pt idx="10">
                  <c:v>2021</c:v>
                </c:pt>
              </c:strCache>
            </c:strRef>
          </c:cat>
          <c:val>
            <c:numRef>
              <c:f>'Synthèse Grandes Familles'!$L$5:$V$5</c:f>
              <c:numCache>
                <c:formatCode>0.00</c:formatCode>
                <c:ptCount val="11"/>
                <c:pt idx="0">
                  <c:v>-0.245376093567436</c:v>
                </c:pt>
                <c:pt idx="1">
                  <c:v>-0.256230733492185</c:v>
                </c:pt>
                <c:pt idx="2">
                  <c:v>-0.245866712460246</c:v>
                </c:pt>
                <c:pt idx="3">
                  <c:v>-0.38389681810207099</c:v>
                </c:pt>
                <c:pt idx="4">
                  <c:v>-0.60791935480218495</c:v>
                </c:pt>
                <c:pt idx="5">
                  <c:v>-0.519579482693726</c:v>
                </c:pt>
                <c:pt idx="6">
                  <c:v>-0.25950357806498198</c:v>
                </c:pt>
                <c:pt idx="7">
                  <c:v>-3.9354934657506897E-2</c:v>
                </c:pt>
                <c:pt idx="8">
                  <c:v>6.6804442663635194E-2</c:v>
                </c:pt>
                <c:pt idx="9">
                  <c:v>-0.102461836021687</c:v>
                </c:pt>
                <c:pt idx="10">
                  <c:v>0.114784528570852</c:v>
                </c:pt>
              </c:numCache>
            </c:numRef>
          </c:val>
          <c:smooth val="0"/>
        </c:ser>
        <c:ser>
          <c:idx val="1"/>
          <c:order val="1"/>
          <c:tx>
            <c:strRef>
              <c:f>'Synthèse Grandes Familles'!$K$6</c:f>
              <c:strCache>
                <c:ptCount val="1"/>
                <c:pt idx="0">
                  <c:v>Bâtiment</c:v>
                </c:pt>
              </c:strCache>
            </c:strRef>
          </c:tx>
          <c:marker>
            <c:symbol val="none"/>
          </c:marker>
          <c:cat>
            <c:strRef>
              <c:f>'Synthèse Grandes Familles'!$L$4:$V$4</c:f>
              <c:strCache>
                <c:ptCount val="11"/>
                <c:pt idx="0">
                  <c:v>2011</c:v>
                </c:pt>
                <c:pt idx="1">
                  <c:v>2012</c:v>
                </c:pt>
                <c:pt idx="2">
                  <c:v>2013</c:v>
                </c:pt>
                <c:pt idx="3">
                  <c:v>2014</c:v>
                </c:pt>
                <c:pt idx="4">
                  <c:v>2015</c:v>
                </c:pt>
                <c:pt idx="5">
                  <c:v>2016</c:v>
                </c:pt>
                <c:pt idx="6">
                  <c:v>2017</c:v>
                </c:pt>
                <c:pt idx="7">
                  <c:v>2018</c:v>
                </c:pt>
                <c:pt idx="8">
                  <c:v>2019</c:v>
                </c:pt>
                <c:pt idx="9">
                  <c:v>2020</c:v>
                </c:pt>
                <c:pt idx="10">
                  <c:v>2021</c:v>
                </c:pt>
              </c:strCache>
            </c:strRef>
          </c:cat>
          <c:val>
            <c:numRef>
              <c:f>'Synthèse Grandes Familles'!$L$6:$V$6</c:f>
              <c:numCache>
                <c:formatCode>0.00</c:formatCode>
                <c:ptCount val="11"/>
                <c:pt idx="0">
                  <c:v>0.75267402976225595</c:v>
                </c:pt>
                <c:pt idx="1">
                  <c:v>0.76834501571652802</c:v>
                </c:pt>
                <c:pt idx="2">
                  <c:v>0.456156641684411</c:v>
                </c:pt>
                <c:pt idx="3">
                  <c:v>0.15132076085017701</c:v>
                </c:pt>
                <c:pt idx="4">
                  <c:v>1.7142222210055302E-2</c:v>
                </c:pt>
                <c:pt idx="5">
                  <c:v>0.20498931745978399</c:v>
                </c:pt>
                <c:pt idx="6">
                  <c:v>0.78052291818222996</c:v>
                </c:pt>
                <c:pt idx="7">
                  <c:v>1.1811258354863601</c:v>
                </c:pt>
                <c:pt idx="8">
                  <c:v>1.2986765119453301</c:v>
                </c:pt>
                <c:pt idx="9">
                  <c:v>1.1782005717681301</c:v>
                </c:pt>
                <c:pt idx="10">
                  <c:v>1.6102895453659101</c:v>
                </c:pt>
              </c:numCache>
            </c:numRef>
          </c:val>
          <c:smooth val="0"/>
        </c:ser>
        <c:ser>
          <c:idx val="2"/>
          <c:order val="2"/>
          <c:tx>
            <c:strRef>
              <c:f>'Synthèse Grandes Familles'!$K$7</c:f>
              <c:strCache>
                <c:ptCount val="1"/>
                <c:pt idx="0">
                  <c:v>Industrie</c:v>
                </c:pt>
              </c:strCache>
            </c:strRef>
          </c:tx>
          <c:marker>
            <c:symbol val="none"/>
          </c:marker>
          <c:cat>
            <c:strRef>
              <c:f>'Synthèse Grandes Familles'!$L$4:$V$4</c:f>
              <c:strCache>
                <c:ptCount val="11"/>
                <c:pt idx="0">
                  <c:v>2011</c:v>
                </c:pt>
                <c:pt idx="1">
                  <c:v>2012</c:v>
                </c:pt>
                <c:pt idx="2">
                  <c:v>2013</c:v>
                </c:pt>
                <c:pt idx="3">
                  <c:v>2014</c:v>
                </c:pt>
                <c:pt idx="4">
                  <c:v>2015</c:v>
                </c:pt>
                <c:pt idx="5">
                  <c:v>2016</c:v>
                </c:pt>
                <c:pt idx="6">
                  <c:v>2017</c:v>
                </c:pt>
                <c:pt idx="7">
                  <c:v>2018</c:v>
                </c:pt>
                <c:pt idx="8">
                  <c:v>2019</c:v>
                </c:pt>
                <c:pt idx="9">
                  <c:v>2020</c:v>
                </c:pt>
                <c:pt idx="10">
                  <c:v>2021</c:v>
                </c:pt>
              </c:strCache>
            </c:strRef>
          </c:cat>
          <c:val>
            <c:numRef>
              <c:f>'Synthèse Grandes Familles'!$L$7:$V$7</c:f>
              <c:numCache>
                <c:formatCode>0.00</c:formatCode>
                <c:ptCount val="11"/>
                <c:pt idx="0">
                  <c:v>0.69558062268262799</c:v>
                </c:pt>
                <c:pt idx="1">
                  <c:v>0.71513913107842497</c:v>
                </c:pt>
                <c:pt idx="2">
                  <c:v>0.54308336459038498</c:v>
                </c:pt>
                <c:pt idx="3">
                  <c:v>0.33516862450728202</c:v>
                </c:pt>
                <c:pt idx="4">
                  <c:v>0.30347136966484001</c:v>
                </c:pt>
                <c:pt idx="5">
                  <c:v>0.48133315060583198</c:v>
                </c:pt>
                <c:pt idx="6">
                  <c:v>1.04430756391961</c:v>
                </c:pt>
                <c:pt idx="7">
                  <c:v>1.5132722213350001</c:v>
                </c:pt>
                <c:pt idx="8">
                  <c:v>1.16486701211717</c:v>
                </c:pt>
                <c:pt idx="9">
                  <c:v>0.90313670393078704</c:v>
                </c:pt>
                <c:pt idx="10">
                  <c:v>1.5732159669111101</c:v>
                </c:pt>
              </c:numCache>
            </c:numRef>
          </c:val>
          <c:smooth val="0"/>
        </c:ser>
        <c:ser>
          <c:idx val="3"/>
          <c:order val="3"/>
          <c:tx>
            <c:strRef>
              <c:f>'Synthèse Grandes Familles'!$K$8</c:f>
              <c:strCache>
                <c:ptCount val="1"/>
                <c:pt idx="0">
                  <c:v>Services</c:v>
                </c:pt>
              </c:strCache>
            </c:strRef>
          </c:tx>
          <c:marker>
            <c:symbol val="none"/>
          </c:marker>
          <c:cat>
            <c:strRef>
              <c:f>'Synthèse Grandes Familles'!$L$4:$V$4</c:f>
              <c:strCache>
                <c:ptCount val="11"/>
                <c:pt idx="0">
                  <c:v>2011</c:v>
                </c:pt>
                <c:pt idx="1">
                  <c:v>2012</c:v>
                </c:pt>
                <c:pt idx="2">
                  <c:v>2013</c:v>
                </c:pt>
                <c:pt idx="3">
                  <c:v>2014</c:v>
                </c:pt>
                <c:pt idx="4">
                  <c:v>2015</c:v>
                </c:pt>
                <c:pt idx="5">
                  <c:v>2016</c:v>
                </c:pt>
                <c:pt idx="6">
                  <c:v>2017</c:v>
                </c:pt>
                <c:pt idx="7">
                  <c:v>2018</c:v>
                </c:pt>
                <c:pt idx="8">
                  <c:v>2019</c:v>
                </c:pt>
                <c:pt idx="9">
                  <c:v>2020</c:v>
                </c:pt>
                <c:pt idx="10">
                  <c:v>2021</c:v>
                </c:pt>
              </c:strCache>
            </c:strRef>
          </c:cat>
          <c:val>
            <c:numRef>
              <c:f>'Synthèse Grandes Familles'!$L$8:$V$8</c:f>
              <c:numCache>
                <c:formatCode>0.00</c:formatCode>
                <c:ptCount val="11"/>
                <c:pt idx="0">
                  <c:v>3.1389119220265799E-2</c:v>
                </c:pt>
                <c:pt idx="1">
                  <c:v>3.7433558724506199E-4</c:v>
                </c:pt>
                <c:pt idx="2">
                  <c:v>-0.199529784550422</c:v>
                </c:pt>
                <c:pt idx="3">
                  <c:v>-0.29577670291767799</c:v>
                </c:pt>
                <c:pt idx="4">
                  <c:v>-0.240382299463654</c:v>
                </c:pt>
                <c:pt idx="5">
                  <c:v>-9.7633964589321207E-2</c:v>
                </c:pt>
                <c:pt idx="6">
                  <c:v>0.209952173784305</c:v>
                </c:pt>
                <c:pt idx="7">
                  <c:v>0.48691805195812998</c:v>
                </c:pt>
                <c:pt idx="8">
                  <c:v>0.50985310947113505</c:v>
                </c:pt>
                <c:pt idx="9">
                  <c:v>0.289030526899406</c:v>
                </c:pt>
                <c:pt idx="10">
                  <c:v>0.60492094489509796</c:v>
                </c:pt>
              </c:numCache>
            </c:numRef>
          </c:val>
          <c:smooth val="0"/>
        </c:ser>
        <c:ser>
          <c:idx val="4"/>
          <c:order val="4"/>
          <c:tx>
            <c:strRef>
              <c:f>'Synthèse Grandes Familles'!$K$9</c:f>
              <c:strCache>
                <c:ptCount val="1"/>
                <c:pt idx="0">
                  <c:v>Ensemble</c:v>
                </c:pt>
              </c:strCache>
            </c:strRef>
          </c:tx>
          <c:spPr>
            <a:ln w="50800"/>
          </c:spPr>
          <c:marker>
            <c:symbol val="none"/>
          </c:marker>
          <c:cat>
            <c:strRef>
              <c:f>'Synthèse Grandes Familles'!$L$4:$V$4</c:f>
              <c:strCache>
                <c:ptCount val="11"/>
                <c:pt idx="0">
                  <c:v>2011</c:v>
                </c:pt>
                <c:pt idx="1">
                  <c:v>2012</c:v>
                </c:pt>
                <c:pt idx="2">
                  <c:v>2013</c:v>
                </c:pt>
                <c:pt idx="3">
                  <c:v>2014</c:v>
                </c:pt>
                <c:pt idx="4">
                  <c:v>2015</c:v>
                </c:pt>
                <c:pt idx="5">
                  <c:v>2016</c:v>
                </c:pt>
                <c:pt idx="6">
                  <c:v>2017</c:v>
                </c:pt>
                <c:pt idx="7">
                  <c:v>2018</c:v>
                </c:pt>
                <c:pt idx="8">
                  <c:v>2019</c:v>
                </c:pt>
                <c:pt idx="9">
                  <c:v>2020</c:v>
                </c:pt>
                <c:pt idx="10">
                  <c:v>2021</c:v>
                </c:pt>
              </c:strCache>
            </c:strRef>
          </c:cat>
          <c:val>
            <c:numRef>
              <c:f>'Synthèse Grandes Familles'!$L$9:$V$9</c:f>
              <c:numCache>
                <c:formatCode>0.00</c:formatCode>
                <c:ptCount val="11"/>
                <c:pt idx="0">
                  <c:v>0.19477066420248501</c:v>
                </c:pt>
                <c:pt idx="1">
                  <c:v>0.17521398595979701</c:v>
                </c:pt>
                <c:pt idx="2">
                  <c:v>-2.4356266584163601E-2</c:v>
                </c:pt>
                <c:pt idx="3">
                  <c:v>-0.155260805005834</c:v>
                </c:pt>
                <c:pt idx="4">
                  <c:v>-0.132405327168372</c:v>
                </c:pt>
                <c:pt idx="5">
                  <c:v>1.8945631245075398E-2</c:v>
                </c:pt>
                <c:pt idx="6">
                  <c:v>0.390945654645247</c:v>
                </c:pt>
                <c:pt idx="7">
                  <c:v>0.70806820386387104</c:v>
                </c:pt>
                <c:pt idx="8">
                  <c:v>0.67564675455311396</c:v>
                </c:pt>
                <c:pt idx="9">
                  <c:v>0.453820462739292</c:v>
                </c:pt>
                <c:pt idx="10">
                  <c:v>0.83842130681712701</c:v>
                </c:pt>
              </c:numCache>
            </c:numRef>
          </c:val>
          <c:smooth val="0"/>
        </c:ser>
        <c:dLbls>
          <c:showLegendKey val="0"/>
          <c:showVal val="0"/>
          <c:showCatName val="0"/>
          <c:showSerName val="0"/>
          <c:showPercent val="0"/>
          <c:showBubbleSize val="0"/>
        </c:dLbls>
        <c:marker val="1"/>
        <c:smooth val="0"/>
        <c:axId val="223963008"/>
        <c:axId val="223964544"/>
      </c:lineChart>
      <c:catAx>
        <c:axId val="223963008"/>
        <c:scaling>
          <c:orientation val="minMax"/>
        </c:scaling>
        <c:delete val="0"/>
        <c:axPos val="b"/>
        <c:majorTickMark val="out"/>
        <c:minorTickMark val="none"/>
        <c:tickLblPos val="nextTo"/>
        <c:crossAx val="223964544"/>
        <c:crosses val="autoZero"/>
        <c:auto val="1"/>
        <c:lblAlgn val="ctr"/>
        <c:lblOffset val="100"/>
        <c:noMultiLvlLbl val="0"/>
      </c:catAx>
      <c:valAx>
        <c:axId val="223964544"/>
        <c:scaling>
          <c:orientation val="minMax"/>
        </c:scaling>
        <c:delete val="0"/>
        <c:axPos val="l"/>
        <c:majorGridlines/>
        <c:numFmt formatCode="0.00" sourceLinked="1"/>
        <c:majorTickMark val="out"/>
        <c:minorTickMark val="none"/>
        <c:tickLblPos val="nextTo"/>
        <c:crossAx val="223963008"/>
        <c:crosses val="autoZero"/>
        <c:crossBetween val="between"/>
      </c:valAx>
    </c:plotArea>
    <c:legend>
      <c:legendPos val="b"/>
      <c:layout>
        <c:manualLayout>
          <c:xMode val="edge"/>
          <c:yMode val="edge"/>
          <c:x val="0.12147899815990484"/>
          <c:y val="8.4205457223829924E-2"/>
          <c:w val="0.6235416812299257"/>
          <c:h val="6.869102900598964E-2"/>
        </c:manualLayout>
      </c:layout>
      <c:overlay val="1"/>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5" Type="http://schemas.openxmlformats.org/officeDocument/2006/relationships/chart" Target="../charts/chart8.xml"/><Relationship Id="rId4" Type="http://schemas.openxmlformats.org/officeDocument/2006/relationships/chart" Target="../charts/chart7.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5" Type="http://schemas.openxmlformats.org/officeDocument/2006/relationships/chart" Target="../charts/chart13.xml"/><Relationship Id="rId4"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0</xdr:col>
      <xdr:colOff>9525</xdr:colOff>
      <xdr:row>11</xdr:row>
      <xdr:rowOff>13759</xdr:rowOff>
    </xdr:from>
    <xdr:to>
      <xdr:col>7</xdr:col>
      <xdr:colOff>1160992</xdr:colOff>
      <xdr:row>33</xdr:row>
      <xdr:rowOff>188384</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20107</xdr:colOff>
      <xdr:row>11</xdr:row>
      <xdr:rowOff>21166</xdr:rowOff>
    </xdr:from>
    <xdr:to>
      <xdr:col>19</xdr:col>
      <xdr:colOff>373591</xdr:colOff>
      <xdr:row>34</xdr:row>
      <xdr:rowOff>21166</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328082</xdr:colOff>
      <xdr:row>34</xdr:row>
      <xdr:rowOff>189439</xdr:rowOff>
    </xdr:from>
    <xdr:to>
      <xdr:col>19</xdr:col>
      <xdr:colOff>386289</xdr:colOff>
      <xdr:row>57</xdr:row>
      <xdr:rowOff>63500</xdr:rowOff>
    </xdr:to>
    <xdr:graphicFrame macro="">
      <xdr:nvGraphicFramePr>
        <xdr:cNvPr id="5" name="Graphique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5</xdr:row>
      <xdr:rowOff>19050</xdr:rowOff>
    </xdr:from>
    <xdr:to>
      <xdr:col>9</xdr:col>
      <xdr:colOff>742950</xdr:colOff>
      <xdr:row>25</xdr:row>
      <xdr:rowOff>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19051</xdr:colOff>
      <xdr:row>5</xdr:row>
      <xdr:rowOff>28575</xdr:rowOff>
    </xdr:from>
    <xdr:to>
      <xdr:col>20</xdr:col>
      <xdr:colOff>19051</xdr:colOff>
      <xdr:row>25</xdr:row>
      <xdr:rowOff>19050</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35719</xdr:colOff>
      <xdr:row>60</xdr:row>
      <xdr:rowOff>23812</xdr:rowOff>
    </xdr:from>
    <xdr:to>
      <xdr:col>10</xdr:col>
      <xdr:colOff>26193</xdr:colOff>
      <xdr:row>85</xdr:row>
      <xdr:rowOff>185738</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7142</xdr:colOff>
      <xdr:row>60</xdr:row>
      <xdr:rowOff>16668</xdr:rowOff>
    </xdr:from>
    <xdr:to>
      <xdr:col>20</xdr:col>
      <xdr:colOff>16667</xdr:colOff>
      <xdr:row>85</xdr:row>
      <xdr:rowOff>178593</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11906</xdr:colOff>
      <xdr:row>37</xdr:row>
      <xdr:rowOff>9523</xdr:rowOff>
    </xdr:from>
    <xdr:to>
      <xdr:col>11</xdr:col>
      <xdr:colOff>761999</xdr:colOff>
      <xdr:row>56</xdr:row>
      <xdr:rowOff>180973</xdr:rowOff>
    </xdr:to>
    <xdr:graphicFrame macro="">
      <xdr:nvGraphicFramePr>
        <xdr:cNvPr id="7" name="Graphique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10</xdr:col>
      <xdr:colOff>266698</xdr:colOff>
      <xdr:row>10</xdr:row>
      <xdr:rowOff>19049</xdr:rowOff>
    </xdr:from>
    <xdr:to>
      <xdr:col>21</xdr:col>
      <xdr:colOff>761999</xdr:colOff>
      <xdr:row>38</xdr:row>
      <xdr:rowOff>180975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10</xdr:row>
      <xdr:rowOff>0</xdr:rowOff>
    </xdr:from>
    <xdr:to>
      <xdr:col>5</xdr:col>
      <xdr:colOff>0</xdr:colOff>
      <xdr:row>24</xdr:row>
      <xdr:rowOff>76200</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9525</xdr:colOff>
      <xdr:row>10</xdr:row>
      <xdr:rowOff>0</xdr:rowOff>
    </xdr:from>
    <xdr:to>
      <xdr:col>9</xdr:col>
      <xdr:colOff>752475</xdr:colOff>
      <xdr:row>24</xdr:row>
      <xdr:rowOff>76200</xdr:rowOff>
    </xdr:to>
    <xdr:graphicFrame macro="">
      <xdr:nvGraphicFramePr>
        <xdr:cNvPr id="4" name="Graphique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24</xdr:row>
      <xdr:rowOff>95250</xdr:rowOff>
    </xdr:from>
    <xdr:to>
      <xdr:col>5</xdr:col>
      <xdr:colOff>9525</xdr:colOff>
      <xdr:row>38</xdr:row>
      <xdr:rowOff>171450</xdr:rowOff>
    </xdr:to>
    <xdr:graphicFrame macro="">
      <xdr:nvGraphicFramePr>
        <xdr:cNvPr id="5" name="Graphique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9525</xdr:colOff>
      <xdr:row>24</xdr:row>
      <xdr:rowOff>104775</xdr:rowOff>
    </xdr:from>
    <xdr:to>
      <xdr:col>9</xdr:col>
      <xdr:colOff>752475</xdr:colOff>
      <xdr:row>38</xdr:row>
      <xdr:rowOff>180975</xdr:rowOff>
    </xdr:to>
    <xdr:graphicFrame macro="">
      <xdr:nvGraphicFramePr>
        <xdr:cNvPr id="6" name="Graphique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580</xdr:row>
      <xdr:rowOff>0</xdr:rowOff>
    </xdr:from>
    <xdr:to>
      <xdr:col>4</xdr:col>
      <xdr:colOff>76200</xdr:colOff>
      <xdr:row>580</xdr:row>
      <xdr:rowOff>0</xdr:rowOff>
    </xdr:to>
    <xdr:sp macro="" textlink="">
      <xdr:nvSpPr>
        <xdr:cNvPr id="2" name="AutoShape 9"/>
        <xdr:cNvSpPr>
          <a:spLocks noChangeArrowheads="1"/>
        </xdr:cNvSpPr>
      </xdr:nvSpPr>
      <xdr:spPr bwMode="auto">
        <a:xfrm>
          <a:off x="9210675" y="113033175"/>
          <a:ext cx="76200" cy="0"/>
        </a:xfrm>
        <a:prstGeom prst="bracePair">
          <a:avLst>
            <a:gd name="adj" fmla="val 25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0</xdr:colOff>
      <xdr:row>580</xdr:row>
      <xdr:rowOff>0</xdr:rowOff>
    </xdr:from>
    <xdr:to>
      <xdr:col>4</xdr:col>
      <xdr:colOff>0</xdr:colOff>
      <xdr:row>580</xdr:row>
      <xdr:rowOff>0</xdr:rowOff>
    </xdr:to>
    <xdr:sp macro="" textlink="">
      <xdr:nvSpPr>
        <xdr:cNvPr id="3" name="AutoShape 10"/>
        <xdr:cNvSpPr>
          <a:spLocks noChangeArrowheads="1"/>
        </xdr:cNvSpPr>
      </xdr:nvSpPr>
      <xdr:spPr bwMode="auto">
        <a:xfrm>
          <a:off x="9210675" y="113033175"/>
          <a:ext cx="0" cy="0"/>
        </a:xfrm>
        <a:prstGeom prst="bracePair">
          <a:avLst>
            <a:gd name="adj" fmla="val 25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0"/>
  <sheetViews>
    <sheetView zoomScaleNormal="100" workbookViewId="0">
      <selection activeCell="F11" sqref="F11"/>
    </sheetView>
  </sheetViews>
  <sheetFormatPr baseColWidth="10" defaultRowHeight="15" x14ac:dyDescent="0.25"/>
  <sheetData>
    <row r="1" spans="1:23" ht="15.75" customHeight="1" x14ac:dyDescent="0.25"/>
    <row r="2" spans="1:23" ht="19.5" customHeight="1" x14ac:dyDescent="0.3">
      <c r="A2" s="126" t="s">
        <v>2904</v>
      </c>
      <c r="B2" s="127"/>
      <c r="C2" s="127"/>
      <c r="D2" s="127"/>
      <c r="E2" s="127"/>
      <c r="F2" s="127"/>
      <c r="G2" s="127"/>
      <c r="H2" s="127"/>
      <c r="I2" s="127"/>
      <c r="J2" s="127"/>
      <c r="K2" s="127"/>
      <c r="L2" s="127"/>
      <c r="M2" s="127"/>
      <c r="N2" s="127"/>
      <c r="O2" s="127"/>
      <c r="P2" s="127"/>
      <c r="Q2" s="127"/>
      <c r="R2" s="127"/>
      <c r="S2" s="127"/>
      <c r="T2" s="127"/>
      <c r="U2" s="127"/>
      <c r="V2" s="127"/>
      <c r="W2" s="128"/>
    </row>
    <row r="5" spans="1:23" ht="45.75" customHeight="1" x14ac:dyDescent="0.25">
      <c r="A5" s="129" t="s">
        <v>2894</v>
      </c>
      <c r="B5" s="129"/>
      <c r="C5" s="129"/>
      <c r="D5" s="129"/>
      <c r="E5" s="129"/>
      <c r="F5" s="129"/>
      <c r="G5" s="129"/>
      <c r="H5" s="129"/>
      <c r="I5" s="129"/>
      <c r="J5" s="129"/>
      <c r="K5" s="129"/>
      <c r="L5" s="129"/>
      <c r="M5" s="129"/>
      <c r="N5" s="129"/>
      <c r="O5" s="129"/>
      <c r="P5" s="129"/>
      <c r="Q5" s="129"/>
      <c r="R5" s="129"/>
      <c r="S5" s="129"/>
      <c r="T5" s="129"/>
      <c r="U5" s="129"/>
      <c r="V5" s="129"/>
      <c r="W5" s="129"/>
    </row>
    <row r="6" spans="1:23" x14ac:dyDescent="0.25">
      <c r="A6" s="1"/>
    </row>
    <row r="7" spans="1:23" x14ac:dyDescent="0.25">
      <c r="A7" s="11" t="s">
        <v>2895</v>
      </c>
    </row>
    <row r="9" spans="1:23" ht="23.25" customHeight="1" x14ac:dyDescent="0.35">
      <c r="A9" s="13" t="s">
        <v>2886</v>
      </c>
    </row>
    <row r="11" spans="1:23" x14ac:dyDescent="0.25">
      <c r="A11" s="166" t="s">
        <v>2887</v>
      </c>
    </row>
    <row r="13" spans="1:23" ht="18.75" customHeight="1" x14ac:dyDescent="0.3">
      <c r="A13" s="2" t="s">
        <v>2888</v>
      </c>
    </row>
    <row r="14" spans="1:23" x14ac:dyDescent="0.25">
      <c r="A14" s="3"/>
    </row>
    <row r="15" spans="1:23" ht="180" customHeight="1" x14ac:dyDescent="0.25">
      <c r="A15" s="129" t="s">
        <v>2900</v>
      </c>
      <c r="B15" s="130"/>
      <c r="C15" s="130"/>
      <c r="D15" s="130"/>
      <c r="E15" s="130"/>
      <c r="F15" s="130"/>
      <c r="G15" s="130"/>
      <c r="H15" s="130"/>
      <c r="I15" s="130"/>
      <c r="J15" s="130"/>
      <c r="K15" s="130"/>
      <c r="L15" s="130"/>
      <c r="M15" s="130"/>
      <c r="N15" s="130"/>
      <c r="O15" s="130"/>
      <c r="P15" s="130"/>
      <c r="Q15" s="130"/>
      <c r="R15" s="130"/>
      <c r="S15" s="130"/>
      <c r="T15" s="130"/>
      <c r="U15" s="130"/>
      <c r="V15" s="130"/>
      <c r="W15" s="130"/>
    </row>
    <row r="17" spans="1:25" ht="18.75" customHeight="1" x14ac:dyDescent="0.3">
      <c r="A17" s="2" t="s">
        <v>2892</v>
      </c>
    </row>
    <row r="19" spans="1:25" ht="63.6" customHeight="1" x14ac:dyDescent="0.25">
      <c r="A19" s="129" t="s">
        <v>2899</v>
      </c>
      <c r="B19" s="129"/>
      <c r="C19" s="129"/>
      <c r="D19" s="129"/>
      <c r="E19" s="129"/>
      <c r="F19" s="129"/>
      <c r="G19" s="129"/>
      <c r="H19" s="129"/>
      <c r="I19" s="129"/>
      <c r="J19" s="129"/>
      <c r="K19" s="129"/>
      <c r="L19" s="129"/>
      <c r="M19" s="129"/>
      <c r="N19" s="129"/>
      <c r="O19" s="129"/>
      <c r="P19" s="129"/>
      <c r="Q19" s="129"/>
      <c r="R19" s="129"/>
      <c r="S19" s="129"/>
      <c r="T19" s="129"/>
      <c r="U19" s="129"/>
      <c r="V19" s="129"/>
      <c r="W19" s="129"/>
    </row>
    <row r="20" spans="1:25" ht="27.75" customHeight="1" x14ac:dyDescent="0.25">
      <c r="A20" s="12"/>
      <c r="B20" s="12"/>
      <c r="C20" s="12"/>
      <c r="D20" s="12"/>
      <c r="E20" s="12"/>
      <c r="F20" s="12"/>
      <c r="G20" s="12"/>
      <c r="H20" s="12"/>
      <c r="I20" s="12"/>
      <c r="J20" s="12"/>
      <c r="K20" s="12"/>
      <c r="L20" s="12"/>
      <c r="M20" s="12"/>
      <c r="N20" s="12"/>
      <c r="O20" s="12"/>
      <c r="P20" s="12"/>
      <c r="Q20" s="12"/>
      <c r="R20" s="12"/>
      <c r="S20" s="12"/>
      <c r="T20" s="12"/>
      <c r="U20" s="12"/>
      <c r="V20" s="12"/>
      <c r="W20" s="12"/>
    </row>
    <row r="21" spans="1:25" ht="23.25" customHeight="1" x14ac:dyDescent="0.35">
      <c r="A21" s="13" t="s">
        <v>2893</v>
      </c>
    </row>
    <row r="22" spans="1:25" ht="11.25" customHeight="1" x14ac:dyDescent="0.35">
      <c r="A22" s="13"/>
    </row>
    <row r="23" spans="1:25" ht="33" customHeight="1" x14ac:dyDescent="0.25">
      <c r="A23" s="130" t="s">
        <v>2896</v>
      </c>
      <c r="B23" s="130"/>
      <c r="C23" s="130"/>
      <c r="D23" s="130"/>
      <c r="E23" s="130"/>
      <c r="F23" s="130"/>
      <c r="G23" s="130"/>
      <c r="H23" s="130"/>
      <c r="I23" s="130"/>
      <c r="J23" s="130"/>
      <c r="K23" s="130"/>
      <c r="L23" s="130"/>
      <c r="M23" s="130"/>
      <c r="N23" s="130"/>
      <c r="O23" s="130"/>
      <c r="P23" s="130"/>
      <c r="Q23" s="130"/>
      <c r="R23" s="130"/>
      <c r="S23" s="130"/>
      <c r="T23" s="130"/>
      <c r="U23" s="130"/>
      <c r="V23" s="130"/>
      <c r="W23" s="130"/>
    </row>
    <row r="26" spans="1:25" x14ac:dyDescent="0.25">
      <c r="A26" s="4" t="s">
        <v>2889</v>
      </c>
      <c r="B26" s="5"/>
      <c r="C26" s="5"/>
      <c r="D26" s="5"/>
      <c r="E26" s="5"/>
      <c r="F26" s="5"/>
      <c r="G26" s="5"/>
      <c r="H26" s="5"/>
      <c r="I26" s="5"/>
      <c r="J26" s="5"/>
      <c r="K26" s="5"/>
      <c r="L26" s="5"/>
      <c r="M26" s="5"/>
      <c r="N26" s="5"/>
      <c r="O26" s="5"/>
      <c r="P26" s="5"/>
      <c r="Q26" s="5"/>
      <c r="R26" s="5"/>
      <c r="S26" s="5"/>
      <c r="T26" s="5"/>
      <c r="U26" s="5"/>
      <c r="V26" s="5"/>
      <c r="W26" s="6"/>
    </row>
    <row r="27" spans="1:25" ht="6.75" customHeight="1" x14ac:dyDescent="0.25">
      <c r="A27" s="7"/>
      <c r="B27" s="8"/>
      <c r="C27" s="8"/>
      <c r="D27" s="8"/>
      <c r="E27" s="8"/>
      <c r="F27" s="8"/>
      <c r="G27" s="8"/>
      <c r="H27" s="8"/>
      <c r="I27" s="8"/>
      <c r="J27" s="8"/>
      <c r="K27" s="8"/>
      <c r="L27" s="8"/>
      <c r="M27" s="8"/>
      <c r="N27" s="8"/>
      <c r="O27" s="8"/>
      <c r="P27" s="8"/>
      <c r="Q27" s="8"/>
      <c r="R27" s="8"/>
      <c r="S27" s="8"/>
      <c r="T27" s="8"/>
      <c r="U27" s="8"/>
      <c r="V27" s="8"/>
      <c r="W27" s="9"/>
    </row>
    <row r="28" spans="1:25" x14ac:dyDescent="0.25">
      <c r="A28" s="7" t="s">
        <v>2890</v>
      </c>
      <c r="B28" s="8"/>
      <c r="C28" s="8"/>
      <c r="D28" s="8"/>
      <c r="E28" s="8"/>
      <c r="F28" s="8"/>
      <c r="G28" s="8"/>
      <c r="H28" s="8"/>
      <c r="I28" s="8"/>
      <c r="J28" s="8"/>
      <c r="K28" s="8"/>
      <c r="L28" s="8"/>
      <c r="M28" s="8"/>
      <c r="N28" s="8"/>
      <c r="O28" s="8"/>
      <c r="P28" s="8"/>
      <c r="Q28" s="8"/>
      <c r="R28" s="8"/>
      <c r="S28" s="8"/>
      <c r="T28" s="8"/>
      <c r="U28" s="8"/>
      <c r="V28" s="8"/>
      <c r="W28" s="9"/>
    </row>
    <row r="29" spans="1:25" x14ac:dyDescent="0.25">
      <c r="A29" s="7" t="s">
        <v>2891</v>
      </c>
      <c r="B29" s="8"/>
      <c r="C29" s="8"/>
      <c r="D29" s="8"/>
      <c r="E29" s="8"/>
      <c r="F29" s="8"/>
      <c r="G29" s="8"/>
      <c r="H29" s="8"/>
      <c r="I29" s="8"/>
      <c r="J29" s="8"/>
      <c r="K29" s="8"/>
      <c r="L29" s="8"/>
      <c r="M29" s="8"/>
      <c r="N29" s="8"/>
      <c r="O29" s="8"/>
      <c r="P29" s="8"/>
      <c r="Q29" s="8"/>
      <c r="R29" s="8"/>
      <c r="S29" s="8"/>
      <c r="T29" s="8"/>
      <c r="U29" s="8"/>
      <c r="V29" s="8"/>
      <c r="W29" s="9"/>
    </row>
    <row r="30" spans="1:25" ht="30" customHeight="1" x14ac:dyDescent="0.25">
      <c r="A30" s="131" t="s">
        <v>2897</v>
      </c>
      <c r="B30" s="132"/>
      <c r="C30" s="132"/>
      <c r="D30" s="132"/>
      <c r="E30" s="132"/>
      <c r="F30" s="132"/>
      <c r="G30" s="132"/>
      <c r="H30" s="132"/>
      <c r="I30" s="132"/>
      <c r="J30" s="132"/>
      <c r="K30" s="132"/>
      <c r="L30" s="132"/>
      <c r="M30" s="132"/>
      <c r="N30" s="132"/>
      <c r="O30" s="132"/>
      <c r="P30" s="132"/>
      <c r="Q30" s="132"/>
      <c r="R30" s="132"/>
      <c r="S30" s="132"/>
      <c r="T30" s="132"/>
      <c r="U30" s="132"/>
      <c r="V30" s="132"/>
      <c r="W30" s="133"/>
      <c r="X30" s="10"/>
      <c r="Y30" s="10"/>
    </row>
  </sheetData>
  <mergeCells count="6">
    <mergeCell ref="A2:W2"/>
    <mergeCell ref="A5:W5"/>
    <mergeCell ref="A15:W15"/>
    <mergeCell ref="A19:W19"/>
    <mergeCell ref="A30:W30"/>
    <mergeCell ref="A23:W23"/>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workbookViewId="0">
      <selection activeCell="A12" sqref="A12:XFD12"/>
    </sheetView>
  </sheetViews>
  <sheetFormatPr baseColWidth="10" defaultRowHeight="15" x14ac:dyDescent="0.25"/>
  <cols>
    <col min="10" max="10" width="8.140625" customWidth="1"/>
  </cols>
  <sheetData>
    <row r="1" spans="1:12" x14ac:dyDescent="0.25">
      <c r="A1" t="s">
        <v>3320</v>
      </c>
      <c r="B1" t="s">
        <v>2928</v>
      </c>
      <c r="C1" t="s">
        <v>2929</v>
      </c>
      <c r="D1" t="s">
        <v>2930</v>
      </c>
      <c r="E1" t="s">
        <v>2931</v>
      </c>
      <c r="F1" t="s">
        <v>2932</v>
      </c>
      <c r="G1" t="s">
        <v>2933</v>
      </c>
      <c r="H1" t="s">
        <v>2934</v>
      </c>
      <c r="I1" t="s">
        <v>2935</v>
      </c>
      <c r="J1" t="s">
        <v>2936</v>
      </c>
      <c r="K1" t="s">
        <v>2937</v>
      </c>
      <c r="L1" t="s">
        <v>2938</v>
      </c>
    </row>
    <row r="2" spans="1:12" x14ac:dyDescent="0.25">
      <c r="A2" t="s">
        <v>3321</v>
      </c>
      <c r="B2">
        <v>0.325614590607816</v>
      </c>
      <c r="C2">
        <v>0.217645554375761</v>
      </c>
      <c r="D2">
        <v>-1.5723238516126899E-2</v>
      </c>
      <c r="E2">
        <v>-9.5806581562004195E-2</v>
      </c>
      <c r="F2">
        <v>-5.0614520954311203E-2</v>
      </c>
      <c r="G2">
        <v>7.9626110223565097E-2</v>
      </c>
      <c r="H2">
        <v>0.31207574990338599</v>
      </c>
      <c r="I2">
        <v>0.66574678769261497</v>
      </c>
      <c r="J2">
        <v>0.75377364163768601</v>
      </c>
      <c r="K2">
        <v>0.56512944329551296</v>
      </c>
      <c r="L2">
        <v>0.71680414739892695</v>
      </c>
    </row>
    <row r="3" spans="1:12" x14ac:dyDescent="0.25">
      <c r="A3" t="s">
        <v>3322</v>
      </c>
      <c r="B3">
        <v>4.6175376502532103E-2</v>
      </c>
      <c r="C3">
        <v>-1.55984680023085E-2</v>
      </c>
      <c r="D3">
        <v>-0.11829651878809</v>
      </c>
      <c r="E3">
        <v>-0.21740025113900999</v>
      </c>
      <c r="F3">
        <v>-0.26156040831139399</v>
      </c>
      <c r="G3">
        <v>-0.13083816377442301</v>
      </c>
      <c r="H3">
        <v>0.17756799501606699</v>
      </c>
      <c r="I3">
        <v>0.39388135962308002</v>
      </c>
      <c r="J3">
        <v>0.38243872875782903</v>
      </c>
      <c r="K3">
        <v>0.23613017186146501</v>
      </c>
      <c r="L3">
        <v>0.64061176292729904</v>
      </c>
    </row>
    <row r="4" spans="1:12" x14ac:dyDescent="0.25">
      <c r="A4" t="s">
        <v>3323</v>
      </c>
      <c r="B4">
        <v>-5.0267064919443001E-2</v>
      </c>
      <c r="C4">
        <v>-3.7577097995809501E-2</v>
      </c>
      <c r="D4">
        <v>-0.19339270549641499</v>
      </c>
      <c r="E4">
        <v>-0.418437309393701</v>
      </c>
      <c r="F4">
        <v>-0.400417488882156</v>
      </c>
      <c r="G4">
        <v>-0.28674189017166402</v>
      </c>
      <c r="H4">
        <v>5.5524618481812102E-2</v>
      </c>
      <c r="I4">
        <v>0.23430332156356301</v>
      </c>
      <c r="J4">
        <v>0.372713811555484</v>
      </c>
      <c r="K4">
        <v>0.25847140237098998</v>
      </c>
      <c r="L4">
        <v>0.60217372886906895</v>
      </c>
    </row>
    <row r="5" spans="1:12" x14ac:dyDescent="0.25">
      <c r="A5" t="s">
        <v>3324</v>
      </c>
      <c r="B5">
        <v>9.24718370466905E-2</v>
      </c>
      <c r="C5">
        <v>-5.9848493526067803E-2</v>
      </c>
      <c r="D5">
        <v>-0.26800267931653599</v>
      </c>
      <c r="E5">
        <v>-0.41630270711102701</v>
      </c>
      <c r="F5">
        <v>-0.24425707853378101</v>
      </c>
      <c r="G5">
        <v>-3.7904879596576103E-2</v>
      </c>
      <c r="H5">
        <v>0.246267461552301</v>
      </c>
      <c r="I5">
        <v>0.58368976920997895</v>
      </c>
      <c r="J5">
        <v>0.63880004598156603</v>
      </c>
      <c r="K5">
        <v>0.49340235493331303</v>
      </c>
      <c r="L5">
        <v>0.733946783553587</v>
      </c>
    </row>
    <row r="6" spans="1:12" x14ac:dyDescent="0.25">
      <c r="A6" t="s">
        <v>3325</v>
      </c>
      <c r="B6">
        <v>0.14735439311003701</v>
      </c>
      <c r="C6">
        <v>7.4227586645177507E-2</v>
      </c>
      <c r="D6">
        <v>-0.17127438324748401</v>
      </c>
      <c r="E6">
        <v>-0.21653936628680601</v>
      </c>
      <c r="F6">
        <v>-0.15499407902013501</v>
      </c>
      <c r="G6">
        <v>-9.3268773921321602E-2</v>
      </c>
      <c r="H6">
        <v>0.25648612292451201</v>
      </c>
      <c r="I6">
        <v>0.62882920916701501</v>
      </c>
      <c r="J6">
        <v>0.77786748937585903</v>
      </c>
      <c r="K6">
        <v>0.59936150393080401</v>
      </c>
      <c r="L6">
        <v>0.84622346139787896</v>
      </c>
    </row>
    <row r="7" spans="1:12" x14ac:dyDescent="0.25">
      <c r="A7" t="s">
        <v>3326</v>
      </c>
      <c r="B7">
        <v>0.215343831839517</v>
      </c>
      <c r="C7">
        <v>0.23634583820430199</v>
      </c>
      <c r="D7">
        <v>2.4115684458166298E-2</v>
      </c>
      <c r="E7">
        <v>-0.19278655997241201</v>
      </c>
      <c r="F7">
        <v>-0.17708472610036799</v>
      </c>
      <c r="G7">
        <v>2.7865257884491401E-2</v>
      </c>
      <c r="H7">
        <v>0.44382864233694702</v>
      </c>
      <c r="I7">
        <v>0.75219861900584295</v>
      </c>
      <c r="J7">
        <v>0.76855149622268804</v>
      </c>
      <c r="K7">
        <v>0.56069142667176097</v>
      </c>
      <c r="L7">
        <v>0.91721834389758705</v>
      </c>
    </row>
    <row r="8" spans="1:12" x14ac:dyDescent="0.25">
      <c r="A8" t="s">
        <v>3327</v>
      </c>
      <c r="B8">
        <v>-1.7147431988087401E-2</v>
      </c>
      <c r="C8">
        <v>9.0909571235960503E-3</v>
      </c>
      <c r="D8">
        <v>-0.20844995803042399</v>
      </c>
      <c r="E8">
        <v>-0.299967254140308</v>
      </c>
      <c r="F8">
        <v>-0.22104109170757899</v>
      </c>
      <c r="G8">
        <v>-0.12578142490095201</v>
      </c>
      <c r="H8">
        <v>0.23143716246160201</v>
      </c>
      <c r="I8">
        <v>0.603795448396927</v>
      </c>
      <c r="J8">
        <v>0.53006940623813803</v>
      </c>
      <c r="K8">
        <v>0.37361157966056102</v>
      </c>
      <c r="L8">
        <v>0.79031005226382001</v>
      </c>
    </row>
    <row r="9" spans="1:12" x14ac:dyDescent="0.25">
      <c r="A9" t="s">
        <v>3328</v>
      </c>
      <c r="B9">
        <v>5.1853173712887403E-3</v>
      </c>
      <c r="C9">
        <v>0.190196194125066</v>
      </c>
      <c r="D9">
        <v>4.0792420973302601E-2</v>
      </c>
      <c r="E9">
        <v>-0.27773692381325499</v>
      </c>
      <c r="F9">
        <v>-0.33105533950990401</v>
      </c>
      <c r="G9">
        <v>-0.173560037182072</v>
      </c>
      <c r="H9">
        <v>0.21586631840432199</v>
      </c>
      <c r="I9">
        <v>0.45820184686180498</v>
      </c>
      <c r="J9">
        <v>0.50436354689360396</v>
      </c>
      <c r="K9">
        <v>0.37444590820650298</v>
      </c>
      <c r="L9">
        <v>0.84554984661537402</v>
      </c>
    </row>
    <row r="10" spans="1:12" x14ac:dyDescent="0.25">
      <c r="A10" t="s">
        <v>3329</v>
      </c>
      <c r="B10">
        <v>0.25070792029847799</v>
      </c>
      <c r="C10">
        <v>0.16975969115565701</v>
      </c>
      <c r="D10">
        <v>-4.2759140070196502E-2</v>
      </c>
      <c r="E10">
        <v>-0.197548103295413</v>
      </c>
      <c r="F10">
        <v>-0.21441725522824501</v>
      </c>
      <c r="G10">
        <v>-6.13475586958247E-2</v>
      </c>
      <c r="H10">
        <v>0.296631178858902</v>
      </c>
      <c r="I10">
        <v>0.443492909709575</v>
      </c>
      <c r="J10">
        <v>0.497142222224217</v>
      </c>
      <c r="K10">
        <v>0.23925715061375399</v>
      </c>
      <c r="L10">
        <v>0.66675252506220295</v>
      </c>
    </row>
    <row r="11" spans="1:12" x14ac:dyDescent="0.25">
      <c r="A11" t="s">
        <v>3330</v>
      </c>
      <c r="B11">
        <v>0.36962669388319602</v>
      </c>
      <c r="C11">
        <v>0.281720382664224</v>
      </c>
      <c r="D11">
        <v>0.128360152659763</v>
      </c>
      <c r="E11">
        <v>3.4804986163045101E-2</v>
      </c>
      <c r="F11">
        <v>4.7883773456793899E-2</v>
      </c>
      <c r="G11">
        <v>0.27062550635599403</v>
      </c>
      <c r="H11">
        <v>0.66334471880372303</v>
      </c>
      <c r="I11">
        <v>1.02233861039512</v>
      </c>
      <c r="J11">
        <v>0.84941246277192295</v>
      </c>
      <c r="K11">
        <v>0.60195985967755306</v>
      </c>
      <c r="L11">
        <v>1.10562145956614</v>
      </c>
    </row>
    <row r="12" spans="1:12" x14ac:dyDescent="0.25">
      <c r="A12" t="s">
        <v>3331</v>
      </c>
      <c r="B12">
        <v>0.11964730436745601</v>
      </c>
      <c r="C12">
        <v>0.11462569561364699</v>
      </c>
      <c r="D12">
        <v>-8.6624159174281998E-2</v>
      </c>
      <c r="E12">
        <v>-0.301994242128377</v>
      </c>
      <c r="F12">
        <v>-0.27586004244595402</v>
      </c>
      <c r="G12">
        <v>-0.13136822612566801</v>
      </c>
      <c r="H12">
        <v>0.25968130609937501</v>
      </c>
      <c r="I12">
        <v>0.61900978691147102</v>
      </c>
      <c r="J12">
        <v>0.63556688663407002</v>
      </c>
      <c r="K12">
        <v>0.38057643948918701</v>
      </c>
      <c r="L12">
        <v>0.79193813235974497</v>
      </c>
    </row>
    <row r="13" spans="1:12" x14ac:dyDescent="0.25">
      <c r="A13" t="s">
        <v>3332</v>
      </c>
      <c r="B13">
        <v>0.35295610391899601</v>
      </c>
      <c r="C13">
        <v>0.37596365352014899</v>
      </c>
      <c r="D13">
        <v>0.113261965869559</v>
      </c>
      <c r="E13">
        <v>5.8337901684599902E-2</v>
      </c>
      <c r="F13">
        <v>0.19100233958295099</v>
      </c>
      <c r="G13">
        <v>0.27634168062979397</v>
      </c>
      <c r="H13">
        <v>0.61263102571499495</v>
      </c>
      <c r="I13">
        <v>0.89120686403434801</v>
      </c>
      <c r="J13">
        <v>0.75568579052314799</v>
      </c>
      <c r="K13">
        <v>0.48121715485421501</v>
      </c>
      <c r="L13">
        <v>0.81795120626537199</v>
      </c>
    </row>
    <row r="14" spans="1:12" x14ac:dyDescent="0.25">
      <c r="A14" t="s">
        <v>3333</v>
      </c>
      <c r="B14">
        <v>0.19477066420248501</v>
      </c>
      <c r="C14">
        <v>0.17521398595979701</v>
      </c>
      <c r="D14">
        <v>-2.4356266584163601E-2</v>
      </c>
      <c r="E14">
        <v>-0.155260805005834</v>
      </c>
      <c r="F14">
        <v>-0.132405327168372</v>
      </c>
      <c r="G14">
        <v>1.8945631245075398E-2</v>
      </c>
      <c r="H14">
        <v>0.390945654645247</v>
      </c>
      <c r="I14">
        <v>0.70806820386387104</v>
      </c>
      <c r="J14">
        <v>0.67564675455311396</v>
      </c>
      <c r="K14">
        <v>0.453820462739292</v>
      </c>
      <c r="L14">
        <v>0.83842130681712701</v>
      </c>
    </row>
  </sheetData>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workbookViewId="0">
      <selection activeCell="K2" sqref="K2:R187"/>
    </sheetView>
  </sheetViews>
  <sheetFormatPr baseColWidth="10" defaultRowHeight="15" x14ac:dyDescent="0.25"/>
  <cols>
    <col min="1" max="1" width="13.140625" customWidth="1"/>
  </cols>
  <sheetData>
    <row r="1" spans="1:19" x14ac:dyDescent="0.25">
      <c r="A1" t="s">
        <v>3334</v>
      </c>
      <c r="B1" t="s">
        <v>3335</v>
      </c>
      <c r="C1" t="s">
        <v>2913</v>
      </c>
      <c r="D1" t="s">
        <v>2914</v>
      </c>
      <c r="E1" t="s">
        <v>2915</v>
      </c>
      <c r="F1" t="s">
        <v>2916</v>
      </c>
      <c r="G1" t="s">
        <v>2917</v>
      </c>
      <c r="H1" t="s">
        <v>2918</v>
      </c>
      <c r="I1" t="s">
        <v>2928</v>
      </c>
      <c r="J1" t="s">
        <v>2929</v>
      </c>
      <c r="K1" t="s">
        <v>2930</v>
      </c>
      <c r="L1" t="s">
        <v>2931</v>
      </c>
      <c r="M1" t="s">
        <v>2932</v>
      </c>
      <c r="N1" t="s">
        <v>2933</v>
      </c>
      <c r="O1" t="s">
        <v>2934</v>
      </c>
      <c r="P1" t="s">
        <v>2935</v>
      </c>
      <c r="Q1" t="s">
        <v>2936</v>
      </c>
      <c r="R1" t="s">
        <v>2937</v>
      </c>
      <c r="S1" t="s">
        <v>2938</v>
      </c>
    </row>
    <row r="2" spans="1:19" x14ac:dyDescent="0.25">
      <c r="A2" t="s">
        <v>3336</v>
      </c>
      <c r="B2">
        <v>0.114784528570852</v>
      </c>
      <c r="C2">
        <v>3.96475899872899</v>
      </c>
      <c r="D2">
        <v>-2.8171988993761801E-2</v>
      </c>
      <c r="E2">
        <v>-1.24634414691097</v>
      </c>
      <c r="F2">
        <v>0.456836252538242</v>
      </c>
      <c r="G2">
        <v>0.45016729635814401</v>
      </c>
      <c r="H2">
        <v>0.67471505617706495</v>
      </c>
      <c r="I2">
        <v>-0.245376093567436</v>
      </c>
      <c r="J2">
        <v>-0.256230733492185</v>
      </c>
      <c r="K2">
        <v>-0.245866712460246</v>
      </c>
      <c r="L2">
        <v>-0.38389681810207099</v>
      </c>
      <c r="M2">
        <v>-0.60791935480218495</v>
      </c>
      <c r="N2">
        <v>-0.519579482693726</v>
      </c>
      <c r="O2">
        <v>-0.25950357806498198</v>
      </c>
      <c r="P2">
        <v>-3.9354934657506897E-2</v>
      </c>
      <c r="Q2">
        <v>6.6804442663635194E-2</v>
      </c>
      <c r="R2">
        <v>-0.102461836021687</v>
      </c>
      <c r="S2">
        <v>0.114784528570852</v>
      </c>
    </row>
    <row r="3" spans="1:19" x14ac:dyDescent="0.25">
      <c r="A3" t="s">
        <v>3337</v>
      </c>
      <c r="B3">
        <v>1.6102895453659101</v>
      </c>
      <c r="C3">
        <v>2.2824814982938499</v>
      </c>
      <c r="D3">
        <v>0.16611527433148601</v>
      </c>
      <c r="E3">
        <v>0.228171541859854</v>
      </c>
      <c r="F3">
        <v>-0.167966188423855</v>
      </c>
      <c r="G3">
        <v>0.17156679267273001</v>
      </c>
      <c r="H3">
        <v>0.247102943275606</v>
      </c>
      <c r="I3">
        <v>0.75267402976225595</v>
      </c>
      <c r="J3">
        <v>0.76834501571652802</v>
      </c>
      <c r="K3">
        <v>0.456156641684411</v>
      </c>
      <c r="L3">
        <v>0.15132076085017701</v>
      </c>
      <c r="M3">
        <v>1.7142222210055302E-2</v>
      </c>
      <c r="N3">
        <v>0.20498931745978399</v>
      </c>
      <c r="O3">
        <v>0.78052291818222996</v>
      </c>
      <c r="P3">
        <v>1.1811258354863601</v>
      </c>
      <c r="Q3">
        <v>1.2986765119453301</v>
      </c>
      <c r="R3">
        <v>1.1782005717681301</v>
      </c>
      <c r="S3">
        <v>1.6102895453659101</v>
      </c>
    </row>
    <row r="4" spans="1:19" x14ac:dyDescent="0.25">
      <c r="A4" t="s">
        <v>3338</v>
      </c>
      <c r="B4">
        <v>1.5732159669111101</v>
      </c>
      <c r="C4">
        <v>0.94443505721244603</v>
      </c>
      <c r="D4">
        <v>0.10085152327323101</v>
      </c>
      <c r="E4">
        <v>0.69612196545251603</v>
      </c>
      <c r="F4">
        <v>-0.32709157343741402</v>
      </c>
      <c r="G4">
        <v>0.14642236131528599</v>
      </c>
      <c r="H4">
        <v>0.43793005398541601</v>
      </c>
      <c r="I4">
        <v>0.69558062268262799</v>
      </c>
      <c r="J4">
        <v>0.71513913107842497</v>
      </c>
      <c r="K4">
        <v>0.54308336459038498</v>
      </c>
      <c r="L4">
        <v>0.33516862450728202</v>
      </c>
      <c r="M4">
        <v>0.30347136966484001</v>
      </c>
      <c r="N4">
        <v>0.48133315060583198</v>
      </c>
      <c r="O4">
        <v>1.04430756391961</v>
      </c>
      <c r="P4">
        <v>1.5132722213350001</v>
      </c>
      <c r="Q4">
        <v>1.16486701211717</v>
      </c>
      <c r="R4">
        <v>0.90313670393078704</v>
      </c>
      <c r="S4">
        <v>1.5732159669111101</v>
      </c>
    </row>
    <row r="5" spans="1:19" x14ac:dyDescent="0.25">
      <c r="A5" t="s">
        <v>3339</v>
      </c>
      <c r="B5">
        <v>0.60492094489509796</v>
      </c>
      <c r="C5">
        <v>0.49275168827357502</v>
      </c>
      <c r="D5">
        <v>-0.248214036697847</v>
      </c>
      <c r="E5">
        <v>0.28598796885567002</v>
      </c>
      <c r="F5">
        <v>-9.6635557309928302E-2</v>
      </c>
      <c r="G5">
        <v>-0.26045297097495201</v>
      </c>
      <c r="H5">
        <v>-0.39964408797663098</v>
      </c>
      <c r="I5">
        <v>3.1389119220265799E-2</v>
      </c>
      <c r="J5">
        <v>3.7433558724506199E-4</v>
      </c>
      <c r="K5">
        <v>-0.199529784550422</v>
      </c>
      <c r="L5">
        <v>-0.29577670291767799</v>
      </c>
      <c r="M5">
        <v>-0.240382299463654</v>
      </c>
      <c r="N5">
        <v>-9.7633964589321207E-2</v>
      </c>
      <c r="O5">
        <v>0.209952173784305</v>
      </c>
      <c r="P5">
        <v>0.48691805195812998</v>
      </c>
      <c r="Q5">
        <v>0.50985310947113505</v>
      </c>
      <c r="R5">
        <v>0.289030526899406</v>
      </c>
      <c r="S5">
        <v>0.60492094489509796</v>
      </c>
    </row>
    <row r="6" spans="1:19" x14ac:dyDescent="0.25">
      <c r="A6" t="s">
        <v>3340</v>
      </c>
      <c r="B6">
        <v>0.83842130681712701</v>
      </c>
      <c r="C6">
        <v>0.75643050397693901</v>
      </c>
      <c r="D6">
        <v>-0.153620722375401</v>
      </c>
      <c r="E6">
        <v>0.32906234571943399</v>
      </c>
      <c r="F6">
        <v>-0.13325725561568699</v>
      </c>
      <c r="G6">
        <v>-0.14632077470281399</v>
      </c>
      <c r="H6">
        <v>-0.188276005969163</v>
      </c>
      <c r="I6">
        <v>0.19477066420248501</v>
      </c>
      <c r="J6">
        <v>0.17521398595979701</v>
      </c>
      <c r="K6">
        <v>-2.4356266584163601E-2</v>
      </c>
      <c r="L6">
        <v>-0.155260805005834</v>
      </c>
      <c r="M6">
        <v>-0.132405327168372</v>
      </c>
      <c r="N6">
        <v>1.8945631245075398E-2</v>
      </c>
      <c r="O6">
        <v>0.390945654645247</v>
      </c>
      <c r="P6">
        <v>0.70806820386387104</v>
      </c>
      <c r="Q6">
        <v>0.67564675455311396</v>
      </c>
      <c r="R6">
        <v>0.453820462739292</v>
      </c>
      <c r="S6">
        <v>0.83842130681712701</v>
      </c>
    </row>
  </sheetData>
  <pageMargins left="0.7" right="0.7" top="0.75" bottom="0.75" header="0.3" footer="0.3"/>
  <pageSetup paperSize="9"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87"/>
  <sheetViews>
    <sheetView workbookViewId="0">
      <selection activeCell="K2" sqref="K2:R187"/>
    </sheetView>
  </sheetViews>
  <sheetFormatPr baseColWidth="10" defaultRowHeight="15" x14ac:dyDescent="0.25"/>
  <cols>
    <col min="1" max="1" width="13.5703125" customWidth="1"/>
    <col min="15" max="15" width="15.5703125" customWidth="1"/>
  </cols>
  <sheetData>
    <row r="1" spans="1:25" x14ac:dyDescent="0.25">
      <c r="A1" t="s">
        <v>2909</v>
      </c>
      <c r="B1" t="s">
        <v>3341</v>
      </c>
      <c r="C1" t="s">
        <v>3342</v>
      </c>
      <c r="D1" t="s">
        <v>3343</v>
      </c>
      <c r="E1" t="s">
        <v>3344</v>
      </c>
      <c r="F1" t="s">
        <v>3345</v>
      </c>
      <c r="G1" t="s">
        <v>3346</v>
      </c>
      <c r="H1" t="s">
        <v>3347</v>
      </c>
      <c r="I1" t="s">
        <v>3348</v>
      </c>
      <c r="J1" t="s">
        <v>3349</v>
      </c>
      <c r="K1" t="s">
        <v>3350</v>
      </c>
      <c r="L1" t="s">
        <v>3351</v>
      </c>
      <c r="M1" t="s">
        <v>3352</v>
      </c>
      <c r="N1" t="s">
        <v>3353</v>
      </c>
      <c r="O1" t="s">
        <v>3354</v>
      </c>
      <c r="P1" t="s">
        <v>3355</v>
      </c>
      <c r="Q1" t="s">
        <v>3356</v>
      </c>
      <c r="R1" t="s">
        <v>3357</v>
      </c>
      <c r="S1" t="s">
        <v>3358</v>
      </c>
      <c r="T1" t="s">
        <v>3359</v>
      </c>
      <c r="U1" t="s">
        <v>3360</v>
      </c>
      <c r="V1" t="s">
        <v>3361</v>
      </c>
      <c r="W1" t="s">
        <v>3362</v>
      </c>
      <c r="X1" t="s">
        <v>3363</v>
      </c>
      <c r="Y1" t="s">
        <v>3364</v>
      </c>
    </row>
    <row r="2" spans="1:25" x14ac:dyDescent="0.25">
      <c r="A2" t="s">
        <v>2939</v>
      </c>
      <c r="B2">
        <v>0.43578526218222002</v>
      </c>
      <c r="C2">
        <v>-0.28580327721524001</v>
      </c>
      <c r="D2">
        <v>-0.77948397194824504</v>
      </c>
      <c r="E2">
        <v>4.7692372619877001E-2</v>
      </c>
      <c r="F2">
        <v>-9.2657113778567404E-2</v>
      </c>
      <c r="G2">
        <v>-5.5404650821531003E-2</v>
      </c>
      <c r="H2">
        <v>-0.54352388661988205</v>
      </c>
      <c r="I2">
        <v>-0.110194560986569</v>
      </c>
      <c r="J2">
        <v>-0.46655750252485201</v>
      </c>
      <c r="K2">
        <v>-0.25270173604009599</v>
      </c>
      <c r="L2">
        <v>-4.6720766353213997E-2</v>
      </c>
      <c r="M2">
        <v>0.34611307515779599</v>
      </c>
      <c r="N2" t="s">
        <v>3365</v>
      </c>
      <c r="O2" t="s">
        <v>3365</v>
      </c>
      <c r="P2" t="s">
        <v>3365</v>
      </c>
      <c r="Q2" t="s">
        <v>3366</v>
      </c>
      <c r="R2" t="s">
        <v>3365</v>
      </c>
      <c r="S2" t="s">
        <v>3365</v>
      </c>
      <c r="T2" t="s">
        <v>3365</v>
      </c>
      <c r="U2" t="s">
        <v>3365</v>
      </c>
      <c r="V2" t="s">
        <v>3365</v>
      </c>
      <c r="W2" t="s">
        <v>3365</v>
      </c>
      <c r="X2" t="s">
        <v>3365</v>
      </c>
      <c r="Y2" t="s">
        <v>3366</v>
      </c>
    </row>
    <row r="3" spans="1:25" x14ac:dyDescent="0.25">
      <c r="A3" t="s">
        <v>2945</v>
      </c>
      <c r="B3">
        <v>0.24336971447526801</v>
      </c>
      <c r="C3">
        <v>-0.15086564564569999</v>
      </c>
      <c r="D3">
        <v>-1.0135321529276</v>
      </c>
      <c r="E3">
        <v>4.7692372619877001E-2</v>
      </c>
      <c r="F3">
        <v>-0.60959701319163995</v>
      </c>
      <c r="G3">
        <v>-0.91885215705992795</v>
      </c>
      <c r="H3">
        <v>0.86089706111575703</v>
      </c>
      <c r="I3">
        <v>-0.32748918682012801</v>
      </c>
      <c r="J3">
        <v>-0.27571337272774199</v>
      </c>
      <c r="K3">
        <v>1.3284131462839901</v>
      </c>
      <c r="L3">
        <v>0.432402837676225</v>
      </c>
      <c r="M3">
        <v>0.25475148501091499</v>
      </c>
      <c r="N3" t="s">
        <v>3365</v>
      </c>
      <c r="O3" t="s">
        <v>3366</v>
      </c>
      <c r="P3" t="s">
        <v>3365</v>
      </c>
      <c r="Q3" t="s">
        <v>3366</v>
      </c>
      <c r="R3" t="s">
        <v>3365</v>
      </c>
      <c r="S3" t="s">
        <v>3365</v>
      </c>
      <c r="T3" t="s">
        <v>3365</v>
      </c>
      <c r="U3" t="s">
        <v>3365</v>
      </c>
      <c r="V3" t="s">
        <v>3365</v>
      </c>
      <c r="W3" t="s">
        <v>3365</v>
      </c>
      <c r="X3" t="s">
        <v>3365</v>
      </c>
      <c r="Y3" t="s">
        <v>3365</v>
      </c>
    </row>
    <row r="4" spans="1:25" x14ac:dyDescent="0.25">
      <c r="A4" t="s">
        <v>2949</v>
      </c>
      <c r="B4">
        <v>7.5431488571685995E-2</v>
      </c>
      <c r="C4">
        <v>-0.15086564564569999</v>
      </c>
      <c r="D4">
        <v>-0.32240132576748898</v>
      </c>
      <c r="E4">
        <v>4.7692372619877001E-2</v>
      </c>
      <c r="F4">
        <v>-0.14391531671778299</v>
      </c>
      <c r="G4">
        <v>0.95448872382124195</v>
      </c>
      <c r="H4">
        <v>0.41329436303295902</v>
      </c>
      <c r="I4">
        <v>-7.9018698020905595E-2</v>
      </c>
      <c r="J4">
        <v>-6.05685069548818E-2</v>
      </c>
      <c r="K4">
        <v>0.58396071300699504</v>
      </c>
      <c r="L4">
        <v>0.49962571536686101</v>
      </c>
      <c r="M4">
        <v>0.34611307515779599</v>
      </c>
      <c r="N4" t="s">
        <v>3366</v>
      </c>
      <c r="O4" t="s">
        <v>3366</v>
      </c>
      <c r="P4" t="s">
        <v>3366</v>
      </c>
      <c r="Q4" t="s">
        <v>3366</v>
      </c>
      <c r="R4" t="s">
        <v>3366</v>
      </c>
      <c r="S4" t="s">
        <v>3365</v>
      </c>
      <c r="T4" t="s">
        <v>3366</v>
      </c>
      <c r="U4" t="s">
        <v>3366</v>
      </c>
      <c r="V4" t="s">
        <v>3366</v>
      </c>
      <c r="W4" t="s">
        <v>3366</v>
      </c>
      <c r="X4" t="s">
        <v>3366</v>
      </c>
      <c r="Y4" t="s">
        <v>3366</v>
      </c>
    </row>
    <row r="5" spans="1:25" x14ac:dyDescent="0.25">
      <c r="A5" t="s">
        <v>2951</v>
      </c>
      <c r="B5">
        <v>7.5431488571685995E-2</v>
      </c>
      <c r="C5">
        <v>-0.15086564564569999</v>
      </c>
      <c r="D5">
        <v>-0.32240132576748898</v>
      </c>
      <c r="E5">
        <v>4.7692372619877001E-2</v>
      </c>
      <c r="F5">
        <v>-0.14391531671778299</v>
      </c>
      <c r="G5">
        <v>-7.7842475524056501E-2</v>
      </c>
      <c r="H5">
        <v>0.41329436303295902</v>
      </c>
      <c r="I5">
        <v>-7.9018698020905595E-2</v>
      </c>
      <c r="J5">
        <v>-6.05685069548818E-2</v>
      </c>
      <c r="K5">
        <v>0.58396071300699504</v>
      </c>
      <c r="L5">
        <v>0.49962571536686101</v>
      </c>
      <c r="M5">
        <v>0.34611307515779599</v>
      </c>
      <c r="N5" t="s">
        <v>3366</v>
      </c>
      <c r="O5" t="s">
        <v>3366</v>
      </c>
      <c r="P5" t="s">
        <v>3366</v>
      </c>
      <c r="Q5" t="s">
        <v>3366</v>
      </c>
      <c r="R5" t="s">
        <v>3366</v>
      </c>
      <c r="S5" t="s">
        <v>3366</v>
      </c>
      <c r="T5" t="s">
        <v>3366</v>
      </c>
      <c r="U5" t="s">
        <v>3366</v>
      </c>
      <c r="V5" t="s">
        <v>3366</v>
      </c>
      <c r="W5" t="s">
        <v>3366</v>
      </c>
      <c r="X5" t="s">
        <v>3366</v>
      </c>
      <c r="Y5" t="s">
        <v>3366</v>
      </c>
    </row>
    <row r="6" spans="1:25" x14ac:dyDescent="0.25">
      <c r="A6" t="s">
        <v>2953</v>
      </c>
      <c r="B6">
        <v>-0.270488695940301</v>
      </c>
      <c r="C6">
        <v>-0.74961544261921098</v>
      </c>
      <c r="D6">
        <v>-0.49920246801478402</v>
      </c>
      <c r="E6">
        <v>-0.40882686870410201</v>
      </c>
      <c r="F6">
        <v>-0.68428985496876304</v>
      </c>
      <c r="G6">
        <v>-0.68980630089996997</v>
      </c>
      <c r="H6">
        <v>-0.481323283986407</v>
      </c>
      <c r="I6">
        <v>-1.7813272624055802E-2</v>
      </c>
      <c r="J6">
        <v>-0.35100011716889301</v>
      </c>
      <c r="K6">
        <v>-0.43470405268409401</v>
      </c>
      <c r="L6">
        <v>-0.50741103686084599</v>
      </c>
      <c r="M6">
        <v>7.28579070468702E-3</v>
      </c>
      <c r="N6" t="s">
        <v>3365</v>
      </c>
      <c r="O6" t="s">
        <v>3365</v>
      </c>
      <c r="P6" t="s">
        <v>3366</v>
      </c>
      <c r="Q6" t="s">
        <v>3366</v>
      </c>
      <c r="R6" t="s">
        <v>3365</v>
      </c>
      <c r="S6" t="s">
        <v>3365</v>
      </c>
      <c r="T6" t="s">
        <v>3365</v>
      </c>
      <c r="U6" t="s">
        <v>3366</v>
      </c>
      <c r="V6" t="s">
        <v>3365</v>
      </c>
      <c r="W6" t="s">
        <v>3365</v>
      </c>
      <c r="X6" t="s">
        <v>3365</v>
      </c>
      <c r="Y6" t="s">
        <v>3365</v>
      </c>
    </row>
    <row r="7" spans="1:25" x14ac:dyDescent="0.25">
      <c r="A7" t="s">
        <v>2955</v>
      </c>
      <c r="B7">
        <v>3.4953626584029403E-2</v>
      </c>
      <c r="C7">
        <v>-0.35681437641521202</v>
      </c>
      <c r="D7">
        <v>-9.9787704340325606E-2</v>
      </c>
      <c r="E7">
        <v>-0.41641130697381701</v>
      </c>
      <c r="F7">
        <v>0.46744067523383398</v>
      </c>
      <c r="G7">
        <v>6.11744809306113E-2</v>
      </c>
      <c r="H7">
        <v>-3.1638364209631897E-2</v>
      </c>
      <c r="I7">
        <v>-0.120810861536901</v>
      </c>
      <c r="J7">
        <v>0.60223720704790595</v>
      </c>
      <c r="K7">
        <v>1.0219290855033401</v>
      </c>
      <c r="L7">
        <v>0.55382963052977996</v>
      </c>
      <c r="M7">
        <v>0.64119658255729295</v>
      </c>
      <c r="N7" t="s">
        <v>3365</v>
      </c>
      <c r="O7" t="s">
        <v>3365</v>
      </c>
      <c r="P7" t="s">
        <v>3365</v>
      </c>
      <c r="Q7" t="s">
        <v>3365</v>
      </c>
      <c r="R7" t="s">
        <v>3365</v>
      </c>
      <c r="S7" t="s">
        <v>3365</v>
      </c>
      <c r="T7" t="s">
        <v>3365</v>
      </c>
      <c r="U7" t="s">
        <v>3365</v>
      </c>
      <c r="V7" t="s">
        <v>3365</v>
      </c>
      <c r="W7" t="s">
        <v>3365</v>
      </c>
      <c r="X7" t="s">
        <v>3365</v>
      </c>
      <c r="Y7" t="s">
        <v>3365</v>
      </c>
    </row>
    <row r="8" spans="1:25" x14ac:dyDescent="0.25">
      <c r="A8" t="s">
        <v>2957</v>
      </c>
      <c r="B8">
        <v>-0.894592827738661</v>
      </c>
      <c r="C8">
        <v>-0.44292051634429902</v>
      </c>
      <c r="D8">
        <v>-0.77983969119847996</v>
      </c>
      <c r="E8">
        <v>-0.40882686870410201</v>
      </c>
      <c r="F8">
        <v>-0.26995827142142398</v>
      </c>
      <c r="G8">
        <v>0.25225707214834098</v>
      </c>
      <c r="H8">
        <v>-0.51210634786588705</v>
      </c>
      <c r="I8">
        <v>-1.7813272624055802E-2</v>
      </c>
      <c r="J8">
        <v>0.35995399282164903</v>
      </c>
      <c r="K8">
        <v>0.39729676906779798</v>
      </c>
      <c r="L8">
        <v>1.0343427437595301E-2</v>
      </c>
      <c r="M8">
        <v>0.54928882792880696</v>
      </c>
      <c r="N8" t="s">
        <v>3365</v>
      </c>
      <c r="O8" t="s">
        <v>3366</v>
      </c>
      <c r="P8" t="s">
        <v>3365</v>
      </c>
      <c r="Q8" t="s">
        <v>3366</v>
      </c>
      <c r="R8" t="s">
        <v>3365</v>
      </c>
      <c r="S8" t="s">
        <v>3365</v>
      </c>
      <c r="T8" t="s">
        <v>3365</v>
      </c>
      <c r="U8" t="s">
        <v>3366</v>
      </c>
      <c r="V8" t="s">
        <v>3366</v>
      </c>
      <c r="W8" t="s">
        <v>3365</v>
      </c>
      <c r="X8" t="s">
        <v>3365</v>
      </c>
      <c r="Y8" t="s">
        <v>3365</v>
      </c>
    </row>
    <row r="9" spans="1:25" x14ac:dyDescent="0.25">
      <c r="A9" t="s">
        <v>2959</v>
      </c>
      <c r="B9">
        <v>0.26388699896222501</v>
      </c>
      <c r="C9">
        <v>0.151822647285625</v>
      </c>
      <c r="D9">
        <v>0.151822647285625</v>
      </c>
      <c r="E9">
        <v>0.151822647285625</v>
      </c>
      <c r="F9">
        <v>-0.22257858611112899</v>
      </c>
      <c r="G9">
        <v>1.0738898354630999</v>
      </c>
      <c r="H9">
        <v>-0.81214307008830999</v>
      </c>
      <c r="I9">
        <v>0.151822647285625</v>
      </c>
      <c r="J9">
        <v>0.44756612938905799</v>
      </c>
      <c r="K9">
        <v>0.16781179867592599</v>
      </c>
      <c r="L9">
        <v>0.151822647285625</v>
      </c>
      <c r="M9">
        <v>8.0013266778019704E-2</v>
      </c>
      <c r="N9" t="s">
        <v>3366</v>
      </c>
      <c r="O9" t="s">
        <v>2944</v>
      </c>
      <c r="P9" t="s">
        <v>2944</v>
      </c>
      <c r="Q9" t="s">
        <v>2944</v>
      </c>
      <c r="R9" t="s">
        <v>3365</v>
      </c>
      <c r="S9" t="s">
        <v>3365</v>
      </c>
      <c r="T9" t="s">
        <v>3366</v>
      </c>
      <c r="U9" t="s">
        <v>2944</v>
      </c>
      <c r="V9" t="s">
        <v>3365</v>
      </c>
      <c r="W9" t="s">
        <v>3365</v>
      </c>
      <c r="X9" t="s">
        <v>2944</v>
      </c>
      <c r="Y9" t="s">
        <v>3366</v>
      </c>
    </row>
    <row r="10" spans="1:25" x14ac:dyDescent="0.25">
      <c r="A10" t="s">
        <v>2961</v>
      </c>
      <c r="B10">
        <v>0.26388699896222501</v>
      </c>
      <c r="C10">
        <v>0.76945403396749401</v>
      </c>
      <c r="D10">
        <v>0.76945403396749401</v>
      </c>
      <c r="E10">
        <v>0.76945403396749401</v>
      </c>
      <c r="F10">
        <v>-0.30367568489635199</v>
      </c>
      <c r="G10">
        <v>0.91141737328511996</v>
      </c>
      <c r="H10">
        <v>-0.81214307008830999</v>
      </c>
      <c r="I10">
        <v>0.76945403396749401</v>
      </c>
      <c r="J10">
        <v>-0.14988554713545199</v>
      </c>
      <c r="K10">
        <v>1.95009427058522</v>
      </c>
      <c r="L10">
        <v>0.76945403396749401</v>
      </c>
      <c r="M10">
        <v>8.0013266778019704E-2</v>
      </c>
      <c r="N10" t="s">
        <v>3366</v>
      </c>
      <c r="O10" t="s">
        <v>2944</v>
      </c>
      <c r="P10" t="s">
        <v>2944</v>
      </c>
      <c r="Q10" t="s">
        <v>2944</v>
      </c>
      <c r="R10" t="s">
        <v>3366</v>
      </c>
      <c r="S10" t="s">
        <v>3366</v>
      </c>
      <c r="T10" t="s">
        <v>3366</v>
      </c>
      <c r="U10" t="s">
        <v>2944</v>
      </c>
      <c r="V10" t="s">
        <v>3366</v>
      </c>
      <c r="W10" t="s">
        <v>3365</v>
      </c>
      <c r="X10" t="s">
        <v>2944</v>
      </c>
      <c r="Y10" t="s">
        <v>3366</v>
      </c>
    </row>
    <row r="11" spans="1:25" x14ac:dyDescent="0.25">
      <c r="A11" t="s">
        <v>2963</v>
      </c>
      <c r="B11">
        <v>0.46130149074872101</v>
      </c>
      <c r="C11">
        <v>0.46130149074872101</v>
      </c>
      <c r="D11">
        <v>0.46130149074872101</v>
      </c>
      <c r="E11">
        <v>0.46130149074872101</v>
      </c>
      <c r="F11">
        <v>0.46130149074872101</v>
      </c>
      <c r="G11">
        <v>0.46130149074872101</v>
      </c>
      <c r="H11">
        <v>0.46130149074872101</v>
      </c>
      <c r="I11">
        <v>0.46130149074872101</v>
      </c>
      <c r="J11">
        <v>0.46130149074872101</v>
      </c>
      <c r="K11">
        <v>0.46130149074872101</v>
      </c>
      <c r="L11">
        <v>0.46130149074872101</v>
      </c>
      <c r="M11">
        <v>0.46130149074872101</v>
      </c>
      <c r="N11" t="s">
        <v>2966</v>
      </c>
      <c r="O11" t="s">
        <v>2966</v>
      </c>
      <c r="P11" t="s">
        <v>2966</v>
      </c>
      <c r="Q11" t="s">
        <v>2966</v>
      </c>
      <c r="R11" t="s">
        <v>2966</v>
      </c>
      <c r="S11" t="s">
        <v>2966</v>
      </c>
      <c r="T11" t="s">
        <v>2966</v>
      </c>
      <c r="U11" t="s">
        <v>2966</v>
      </c>
      <c r="V11" t="s">
        <v>2966</v>
      </c>
      <c r="W11" t="s">
        <v>2966</v>
      </c>
      <c r="X11" t="s">
        <v>2966</v>
      </c>
      <c r="Y11" t="s">
        <v>2966</v>
      </c>
    </row>
    <row r="12" spans="1:25" x14ac:dyDescent="0.25">
      <c r="A12" t="s">
        <v>2967</v>
      </c>
      <c r="B12">
        <v>-0.28712112810277302</v>
      </c>
      <c r="C12">
        <v>-0.28712112810277302</v>
      </c>
      <c r="D12">
        <v>-0.28712112810277302</v>
      </c>
      <c r="E12">
        <v>-0.28712112810277302</v>
      </c>
      <c r="F12">
        <v>-0.28712112810277302</v>
      </c>
      <c r="G12">
        <v>-0.28712112810277302</v>
      </c>
      <c r="H12">
        <v>-0.28712112810277302</v>
      </c>
      <c r="I12">
        <v>-0.28712112810277302</v>
      </c>
      <c r="J12">
        <v>-0.28712112810277302</v>
      </c>
      <c r="K12">
        <v>-0.28712112810277302</v>
      </c>
      <c r="L12">
        <v>-0.28712112810277302</v>
      </c>
      <c r="M12">
        <v>-0.28712112810277302</v>
      </c>
      <c r="N12" t="s">
        <v>2966</v>
      </c>
      <c r="O12" t="s">
        <v>2966</v>
      </c>
      <c r="P12" t="s">
        <v>2966</v>
      </c>
      <c r="Q12" t="s">
        <v>2966</v>
      </c>
      <c r="R12" t="s">
        <v>2966</v>
      </c>
      <c r="S12" t="s">
        <v>2966</v>
      </c>
      <c r="T12" t="s">
        <v>2966</v>
      </c>
      <c r="U12" t="s">
        <v>2966</v>
      </c>
      <c r="V12" t="s">
        <v>2966</v>
      </c>
      <c r="W12" t="s">
        <v>2966</v>
      </c>
      <c r="X12" t="s">
        <v>2966</v>
      </c>
      <c r="Y12" t="s">
        <v>2966</v>
      </c>
    </row>
    <row r="13" spans="1:25" x14ac:dyDescent="0.25">
      <c r="A13" t="s">
        <v>2969</v>
      </c>
      <c r="B13">
        <v>-0.244614744523307</v>
      </c>
      <c r="C13">
        <v>-0.244614744523307</v>
      </c>
      <c r="D13">
        <v>-0.244614744523307</v>
      </c>
      <c r="E13">
        <v>-0.244614744523307</v>
      </c>
      <c r="F13">
        <v>-0.244614744523307</v>
      </c>
      <c r="G13">
        <v>-0.244614744523307</v>
      </c>
      <c r="H13">
        <v>-0.244614744523307</v>
      </c>
      <c r="I13">
        <v>-0.244614744523307</v>
      </c>
      <c r="J13">
        <v>-0.244614744523307</v>
      </c>
      <c r="K13">
        <v>-0.244614744523307</v>
      </c>
      <c r="L13">
        <v>-0.244614744523307</v>
      </c>
      <c r="M13">
        <v>-0.244614744523307</v>
      </c>
      <c r="N13" t="s">
        <v>2966</v>
      </c>
      <c r="O13" t="s">
        <v>2966</v>
      </c>
      <c r="P13" t="s">
        <v>2966</v>
      </c>
      <c r="Q13" t="s">
        <v>2966</v>
      </c>
      <c r="R13" t="s">
        <v>2966</v>
      </c>
      <c r="S13" t="s">
        <v>2966</v>
      </c>
      <c r="T13" t="s">
        <v>2966</v>
      </c>
      <c r="U13" t="s">
        <v>2966</v>
      </c>
      <c r="V13" t="s">
        <v>2966</v>
      </c>
      <c r="W13" t="s">
        <v>2966</v>
      </c>
      <c r="X13" t="s">
        <v>2966</v>
      </c>
      <c r="Y13" t="s">
        <v>2966</v>
      </c>
    </row>
    <row r="14" spans="1:25" x14ac:dyDescent="0.25">
      <c r="A14" t="s">
        <v>2971</v>
      </c>
      <c r="B14">
        <v>0.33860224289231899</v>
      </c>
      <c r="C14">
        <v>1.09685031656457</v>
      </c>
      <c r="D14">
        <v>0.39813479377840599</v>
      </c>
      <c r="E14">
        <v>0.68558423517416001</v>
      </c>
      <c r="F14">
        <v>0.94816432054285704</v>
      </c>
      <c r="G14">
        <v>0.71870355345404802</v>
      </c>
      <c r="H14">
        <v>1.0523798074414601</v>
      </c>
      <c r="I14">
        <v>2.16563888315111</v>
      </c>
      <c r="J14">
        <v>-0.100183554862166</v>
      </c>
      <c r="K14">
        <v>0.49921296240722701</v>
      </c>
      <c r="L14">
        <v>0.30854789080195599</v>
      </c>
      <c r="M14">
        <v>1.50747940467444</v>
      </c>
      <c r="N14" t="s">
        <v>3365</v>
      </c>
      <c r="O14" t="s">
        <v>3365</v>
      </c>
      <c r="P14" t="s">
        <v>3365</v>
      </c>
      <c r="Q14" t="s">
        <v>3366</v>
      </c>
      <c r="R14" t="s">
        <v>3365</v>
      </c>
      <c r="S14" t="s">
        <v>3365</v>
      </c>
      <c r="T14" t="s">
        <v>3365</v>
      </c>
      <c r="U14" t="s">
        <v>3365</v>
      </c>
      <c r="V14" t="s">
        <v>3365</v>
      </c>
      <c r="W14" t="s">
        <v>3365</v>
      </c>
      <c r="X14" t="s">
        <v>3365</v>
      </c>
      <c r="Y14" t="s">
        <v>3365</v>
      </c>
    </row>
    <row r="15" spans="1:25" x14ac:dyDescent="0.25">
      <c r="A15" t="s">
        <v>2973</v>
      </c>
      <c r="B15">
        <v>1.3068453545652801</v>
      </c>
      <c r="C15">
        <v>2.0095411343789</v>
      </c>
      <c r="D15">
        <v>1.1123186727261301</v>
      </c>
      <c r="E15">
        <v>0.68558423517416001</v>
      </c>
      <c r="F15">
        <v>1.07309921649191</v>
      </c>
      <c r="G15">
        <v>1.2175877263027199</v>
      </c>
      <c r="H15">
        <v>1.6862984940465799</v>
      </c>
      <c r="I15">
        <v>2.4098099582921599</v>
      </c>
      <c r="J15">
        <v>0.97020563446316299</v>
      </c>
      <c r="K15">
        <v>1.1584587641970301</v>
      </c>
      <c r="L15">
        <v>1.01020786827945</v>
      </c>
      <c r="M15">
        <v>1.34652189882033</v>
      </c>
      <c r="N15" t="s">
        <v>3365</v>
      </c>
      <c r="O15" t="s">
        <v>3365</v>
      </c>
      <c r="P15" t="s">
        <v>3365</v>
      </c>
      <c r="Q15" t="s">
        <v>3366</v>
      </c>
      <c r="R15" t="s">
        <v>3365</v>
      </c>
      <c r="S15" t="s">
        <v>3365</v>
      </c>
      <c r="T15" t="s">
        <v>3365</v>
      </c>
      <c r="U15" t="s">
        <v>3365</v>
      </c>
      <c r="V15" t="s">
        <v>3365</v>
      </c>
      <c r="W15" t="s">
        <v>3365</v>
      </c>
      <c r="X15" t="s">
        <v>3365</v>
      </c>
      <c r="Y15" t="s">
        <v>3365</v>
      </c>
    </row>
    <row r="16" spans="1:25" x14ac:dyDescent="0.25">
      <c r="A16" t="s">
        <v>2975</v>
      </c>
      <c r="B16">
        <v>1.47470203534388</v>
      </c>
      <c r="C16">
        <v>1.62742864937455</v>
      </c>
      <c r="D16">
        <v>1.62742864937455</v>
      </c>
      <c r="E16">
        <v>1.62742864937455</v>
      </c>
      <c r="F16">
        <v>1.99976656435302</v>
      </c>
      <c r="G16">
        <v>1.32424527526475</v>
      </c>
      <c r="H16">
        <v>1.09705012274005</v>
      </c>
      <c r="I16">
        <v>1.62742864937455</v>
      </c>
      <c r="J16">
        <v>1.1406436999284899</v>
      </c>
      <c r="K16">
        <v>2.2042018002821302</v>
      </c>
      <c r="L16">
        <v>2.0923418958403901</v>
      </c>
      <c r="M16">
        <v>1.0520613623277599</v>
      </c>
      <c r="N16" t="s">
        <v>3365</v>
      </c>
      <c r="O16" t="s">
        <v>2944</v>
      </c>
      <c r="P16" t="s">
        <v>2944</v>
      </c>
      <c r="Q16" t="s">
        <v>2944</v>
      </c>
      <c r="R16" t="s">
        <v>3365</v>
      </c>
      <c r="S16" t="s">
        <v>3365</v>
      </c>
      <c r="T16" t="s">
        <v>3365</v>
      </c>
      <c r="U16" t="s">
        <v>2944</v>
      </c>
      <c r="V16" t="s">
        <v>3365</v>
      </c>
      <c r="W16" t="s">
        <v>3365</v>
      </c>
      <c r="X16" t="s">
        <v>3365</v>
      </c>
      <c r="Y16" t="s">
        <v>3365</v>
      </c>
    </row>
    <row r="17" spans="1:25" x14ac:dyDescent="0.25">
      <c r="A17" t="s">
        <v>2977</v>
      </c>
      <c r="B17">
        <v>1.4488824960544</v>
      </c>
      <c r="C17">
        <v>1.18769775103277</v>
      </c>
      <c r="D17">
        <v>1.62353640645352</v>
      </c>
      <c r="E17">
        <v>1.7392601004022601</v>
      </c>
      <c r="F17">
        <v>0.93715367066694</v>
      </c>
      <c r="G17">
        <v>1.3351833758107201</v>
      </c>
      <c r="H17">
        <v>1.4889604221992101</v>
      </c>
      <c r="I17">
        <v>1.7842324822367399</v>
      </c>
      <c r="J17">
        <v>1.8482849380647499</v>
      </c>
      <c r="K17">
        <v>1.55474732787353</v>
      </c>
      <c r="L17">
        <v>0.47435561086920702</v>
      </c>
      <c r="M17">
        <v>1.5104882862064499</v>
      </c>
      <c r="N17" t="s">
        <v>3365</v>
      </c>
      <c r="O17" t="s">
        <v>3365</v>
      </c>
      <c r="P17" t="s">
        <v>3365</v>
      </c>
      <c r="Q17" t="s">
        <v>3366</v>
      </c>
      <c r="R17" t="s">
        <v>3365</v>
      </c>
      <c r="S17" t="s">
        <v>3365</v>
      </c>
      <c r="T17" t="s">
        <v>3365</v>
      </c>
      <c r="U17" t="s">
        <v>3365</v>
      </c>
      <c r="V17" t="s">
        <v>3365</v>
      </c>
      <c r="W17" t="s">
        <v>3365</v>
      </c>
      <c r="X17" t="s">
        <v>3365</v>
      </c>
      <c r="Y17" t="s">
        <v>3365</v>
      </c>
    </row>
    <row r="18" spans="1:25" x14ac:dyDescent="0.25">
      <c r="A18" t="s">
        <v>2979</v>
      </c>
      <c r="B18">
        <v>1.48781995612346</v>
      </c>
      <c r="C18">
        <v>1.1856091489582601</v>
      </c>
      <c r="D18">
        <v>1.41305459432238</v>
      </c>
      <c r="E18">
        <v>1.7392601004022601</v>
      </c>
      <c r="F18">
        <v>1.0750990410574901</v>
      </c>
      <c r="G18">
        <v>1.3379138995870601</v>
      </c>
      <c r="H18">
        <v>1.74572205204838</v>
      </c>
      <c r="I18">
        <v>1.92721352729075</v>
      </c>
      <c r="J18">
        <v>1.93658628751714</v>
      </c>
      <c r="K18">
        <v>1.6340909739521901</v>
      </c>
      <c r="L18">
        <v>1.1044634037207399</v>
      </c>
      <c r="M18">
        <v>1.6528253121205501</v>
      </c>
      <c r="N18" t="s">
        <v>3366</v>
      </c>
      <c r="O18" t="s">
        <v>3366</v>
      </c>
      <c r="P18" t="s">
        <v>3366</v>
      </c>
      <c r="Q18" t="s">
        <v>3366</v>
      </c>
      <c r="R18" t="s">
        <v>3366</v>
      </c>
      <c r="S18" t="s">
        <v>3366</v>
      </c>
      <c r="T18" t="s">
        <v>3366</v>
      </c>
      <c r="U18" t="s">
        <v>3366</v>
      </c>
      <c r="V18" t="s">
        <v>3366</v>
      </c>
      <c r="W18" t="s">
        <v>3366</v>
      </c>
      <c r="X18" t="s">
        <v>3366</v>
      </c>
      <c r="Y18" t="s">
        <v>3366</v>
      </c>
    </row>
    <row r="19" spans="1:25" x14ac:dyDescent="0.25">
      <c r="A19" t="s">
        <v>2981</v>
      </c>
      <c r="B19">
        <v>1.48781995612346</v>
      </c>
      <c r="C19">
        <v>1.1856091489582601</v>
      </c>
      <c r="D19">
        <v>1.41305459432238</v>
      </c>
      <c r="E19">
        <v>1.7392601004022601</v>
      </c>
      <c r="F19">
        <v>1.0750990410574901</v>
      </c>
      <c r="G19">
        <v>1.3379138995870601</v>
      </c>
      <c r="H19">
        <v>2.0532056390881199</v>
      </c>
      <c r="I19">
        <v>1.92721352729075</v>
      </c>
      <c r="J19">
        <v>1.93658628751714</v>
      </c>
      <c r="K19">
        <v>1.6340909739521901</v>
      </c>
      <c r="L19">
        <v>1.1044634037207399</v>
      </c>
      <c r="M19">
        <v>1.6528253121205501</v>
      </c>
      <c r="N19" t="s">
        <v>3366</v>
      </c>
      <c r="O19" t="s">
        <v>3366</v>
      </c>
      <c r="P19" t="s">
        <v>3366</v>
      </c>
      <c r="Q19" t="s">
        <v>3366</v>
      </c>
      <c r="R19" t="s">
        <v>3366</v>
      </c>
      <c r="S19" t="s">
        <v>3366</v>
      </c>
      <c r="T19" t="s">
        <v>3365</v>
      </c>
      <c r="U19" t="s">
        <v>3366</v>
      </c>
      <c r="V19" t="s">
        <v>3366</v>
      </c>
      <c r="W19" t="s">
        <v>3366</v>
      </c>
      <c r="X19" t="s">
        <v>3366</v>
      </c>
      <c r="Y19" t="s">
        <v>3366</v>
      </c>
    </row>
    <row r="20" spans="1:25" x14ac:dyDescent="0.25">
      <c r="A20" t="s">
        <v>2983</v>
      </c>
      <c r="B20">
        <v>2.03832972080217</v>
      </c>
      <c r="C20">
        <v>1.1856091489582601</v>
      </c>
      <c r="D20">
        <v>1.2524031875505199</v>
      </c>
      <c r="E20">
        <v>1.7392601004022601</v>
      </c>
      <c r="F20">
        <v>1.0750990410574901</v>
      </c>
      <c r="G20">
        <v>1.7822342798725901</v>
      </c>
      <c r="H20">
        <v>1.74572205204838</v>
      </c>
      <c r="I20">
        <v>1.92721352729075</v>
      </c>
      <c r="J20">
        <v>1.93658628751714</v>
      </c>
      <c r="K20">
        <v>1.3828046603698401</v>
      </c>
      <c r="L20">
        <v>1.7764970640331801</v>
      </c>
      <c r="M20">
        <v>1.8986194096076101</v>
      </c>
      <c r="N20" t="s">
        <v>3365</v>
      </c>
      <c r="O20" t="s">
        <v>3366</v>
      </c>
      <c r="P20" t="s">
        <v>3365</v>
      </c>
      <c r="Q20" t="s">
        <v>3366</v>
      </c>
      <c r="R20" t="s">
        <v>3366</v>
      </c>
      <c r="S20" t="s">
        <v>3365</v>
      </c>
      <c r="T20" t="s">
        <v>3366</v>
      </c>
      <c r="U20" t="s">
        <v>3366</v>
      </c>
      <c r="V20" t="s">
        <v>3366</v>
      </c>
      <c r="W20" t="s">
        <v>3365</v>
      </c>
      <c r="X20" t="s">
        <v>3365</v>
      </c>
      <c r="Y20" t="s">
        <v>3365</v>
      </c>
    </row>
    <row r="21" spans="1:25" x14ac:dyDescent="0.25">
      <c r="A21" t="s">
        <v>2985</v>
      </c>
      <c r="B21">
        <v>1.48781995612346</v>
      </c>
      <c r="C21">
        <v>1.6782099176171399</v>
      </c>
      <c r="D21">
        <v>1.41305459432238</v>
      </c>
      <c r="E21">
        <v>1.7392601004022601</v>
      </c>
      <c r="F21">
        <v>1.0750990410574901</v>
      </c>
      <c r="G21">
        <v>1.3379138995870601</v>
      </c>
      <c r="H21">
        <v>1.74572205204838</v>
      </c>
      <c r="I21">
        <v>1.92721352729075</v>
      </c>
      <c r="J21">
        <v>1.93658628751714</v>
      </c>
      <c r="K21">
        <v>2.6099295784393099</v>
      </c>
      <c r="L21">
        <v>1.1044634037207399</v>
      </c>
      <c r="M21">
        <v>1.7076560615913201</v>
      </c>
      <c r="N21" t="s">
        <v>3366</v>
      </c>
      <c r="O21" t="s">
        <v>3365</v>
      </c>
      <c r="P21" t="s">
        <v>3366</v>
      </c>
      <c r="Q21" t="s">
        <v>3366</v>
      </c>
      <c r="R21" t="s">
        <v>3366</v>
      </c>
      <c r="S21" t="s">
        <v>3366</v>
      </c>
      <c r="T21" t="s">
        <v>3366</v>
      </c>
      <c r="U21" t="s">
        <v>3366</v>
      </c>
      <c r="V21" t="s">
        <v>3366</v>
      </c>
      <c r="W21" t="s">
        <v>3365</v>
      </c>
      <c r="X21" t="s">
        <v>3366</v>
      </c>
      <c r="Y21" t="s">
        <v>3365</v>
      </c>
    </row>
    <row r="22" spans="1:25" x14ac:dyDescent="0.25">
      <c r="A22" t="s">
        <v>2987</v>
      </c>
      <c r="B22">
        <v>1.0250625086329399</v>
      </c>
      <c r="C22">
        <v>0.52082143937398495</v>
      </c>
      <c r="D22">
        <v>1.5315336049403401</v>
      </c>
      <c r="E22">
        <v>1.12932334966987</v>
      </c>
      <c r="F22">
        <v>1.2657978373301799</v>
      </c>
      <c r="G22">
        <v>1.3956503381068699</v>
      </c>
      <c r="H22">
        <v>1.6835528205318999</v>
      </c>
      <c r="I22">
        <v>0.78765921341771505</v>
      </c>
      <c r="J22">
        <v>1.4097001650052601</v>
      </c>
      <c r="K22">
        <v>1.1588153156665999</v>
      </c>
      <c r="L22">
        <v>1.0483573934496799</v>
      </c>
      <c r="M22">
        <v>1.6123948806383901</v>
      </c>
      <c r="N22" t="s">
        <v>3365</v>
      </c>
      <c r="O22" t="s">
        <v>3365</v>
      </c>
      <c r="P22" t="s">
        <v>3365</v>
      </c>
      <c r="Q22" t="s">
        <v>3365</v>
      </c>
      <c r="R22" t="s">
        <v>3365</v>
      </c>
      <c r="S22" t="s">
        <v>3365</v>
      </c>
      <c r="T22" t="s">
        <v>3365</v>
      </c>
      <c r="U22" t="s">
        <v>3365</v>
      </c>
      <c r="V22" t="s">
        <v>3365</v>
      </c>
      <c r="W22" t="s">
        <v>3365</v>
      </c>
      <c r="X22" t="s">
        <v>3365</v>
      </c>
      <c r="Y22" t="s">
        <v>3365</v>
      </c>
    </row>
    <row r="23" spans="1:25" x14ac:dyDescent="0.25">
      <c r="A23" t="s">
        <v>2989</v>
      </c>
      <c r="B23">
        <v>1.8224930314080801</v>
      </c>
      <c r="C23">
        <v>2.0614717352705498</v>
      </c>
      <c r="D23">
        <v>1.7404980062867601</v>
      </c>
      <c r="E23">
        <v>2.0184122566587099</v>
      </c>
      <c r="F23">
        <v>2.1596548304646799</v>
      </c>
      <c r="G23">
        <v>1.5971041568506099</v>
      </c>
      <c r="H23">
        <v>0.925944642840976</v>
      </c>
      <c r="I23">
        <v>1.30093440079629</v>
      </c>
      <c r="J23">
        <v>1.9785803914864499</v>
      </c>
      <c r="K23">
        <v>1.8757214428134801</v>
      </c>
      <c r="L23">
        <v>1.47382574641135</v>
      </c>
      <c r="M23">
        <v>1.2281327188612701</v>
      </c>
      <c r="N23" t="s">
        <v>3365</v>
      </c>
      <c r="O23" t="s">
        <v>3365</v>
      </c>
      <c r="P23" t="s">
        <v>3365</v>
      </c>
      <c r="Q23" t="s">
        <v>3366</v>
      </c>
      <c r="R23" t="s">
        <v>3365</v>
      </c>
      <c r="S23" t="s">
        <v>3365</v>
      </c>
      <c r="T23" t="s">
        <v>3365</v>
      </c>
      <c r="U23" t="s">
        <v>3366</v>
      </c>
      <c r="V23" t="s">
        <v>3365</v>
      </c>
      <c r="W23" t="s">
        <v>3365</v>
      </c>
      <c r="X23" t="s">
        <v>3365</v>
      </c>
      <c r="Y23" t="s">
        <v>3365</v>
      </c>
    </row>
    <row r="24" spans="1:25" x14ac:dyDescent="0.25">
      <c r="A24" t="s">
        <v>2991</v>
      </c>
      <c r="B24">
        <v>1.83905236553244</v>
      </c>
      <c r="C24">
        <v>1.97926252012086</v>
      </c>
      <c r="D24">
        <v>2.3581598102443802</v>
      </c>
      <c r="E24">
        <v>2.0184122566587099</v>
      </c>
      <c r="F24">
        <v>1.4681266375684501</v>
      </c>
      <c r="G24">
        <v>1.50237618346945</v>
      </c>
      <c r="H24">
        <v>1.99232089346987</v>
      </c>
      <c r="I24">
        <v>0.400837555140724</v>
      </c>
      <c r="J24">
        <v>1.9767980957711799</v>
      </c>
      <c r="K24">
        <v>1.55802592515736</v>
      </c>
      <c r="L24">
        <v>1.5006929882431099</v>
      </c>
      <c r="M24">
        <v>1.6431128817623699</v>
      </c>
      <c r="N24" t="s">
        <v>3365</v>
      </c>
      <c r="O24" t="s">
        <v>3365</v>
      </c>
      <c r="P24" t="s">
        <v>3365</v>
      </c>
      <c r="Q24" t="s">
        <v>3366</v>
      </c>
      <c r="R24" t="s">
        <v>3365</v>
      </c>
      <c r="S24" t="s">
        <v>3365</v>
      </c>
      <c r="T24" t="s">
        <v>3365</v>
      </c>
      <c r="U24" t="s">
        <v>3365</v>
      </c>
      <c r="V24" t="s">
        <v>3365</v>
      </c>
      <c r="W24" t="s">
        <v>3365</v>
      </c>
      <c r="X24" t="s">
        <v>3365</v>
      </c>
      <c r="Y24" t="s">
        <v>3365</v>
      </c>
    </row>
    <row r="25" spans="1:25" x14ac:dyDescent="0.25">
      <c r="A25" t="s">
        <v>2993</v>
      </c>
      <c r="B25">
        <v>1.37157449000999</v>
      </c>
      <c r="C25">
        <v>2.1363674590208901</v>
      </c>
      <c r="D25">
        <v>0.96557100312011601</v>
      </c>
      <c r="E25">
        <v>2.0184122566587099</v>
      </c>
      <c r="F25">
        <v>0.97331053370367904</v>
      </c>
      <c r="G25">
        <v>1.33657679991774</v>
      </c>
      <c r="H25">
        <v>1.8030827055565299</v>
      </c>
      <c r="I25">
        <v>1.30093440079629</v>
      </c>
      <c r="J25">
        <v>1.4088214136474999</v>
      </c>
      <c r="K25">
        <v>1.7462577501130101</v>
      </c>
      <c r="L25">
        <v>2.0421994748427901</v>
      </c>
      <c r="M25">
        <v>1.8802489982137101</v>
      </c>
      <c r="N25" t="s">
        <v>3365</v>
      </c>
      <c r="O25" t="s">
        <v>3365</v>
      </c>
      <c r="P25" t="s">
        <v>3365</v>
      </c>
      <c r="Q25" t="s">
        <v>3366</v>
      </c>
      <c r="R25" t="s">
        <v>3365</v>
      </c>
      <c r="S25" t="s">
        <v>3365</v>
      </c>
      <c r="T25" t="s">
        <v>3365</v>
      </c>
      <c r="U25" t="s">
        <v>3366</v>
      </c>
      <c r="V25" t="s">
        <v>3365</v>
      </c>
      <c r="W25" t="s">
        <v>3365</v>
      </c>
      <c r="X25" t="s">
        <v>3365</v>
      </c>
      <c r="Y25" t="s">
        <v>3365</v>
      </c>
    </row>
    <row r="26" spans="1:25" x14ac:dyDescent="0.25">
      <c r="A26" t="s">
        <v>2995</v>
      </c>
      <c r="B26">
        <v>0.43578187876381003</v>
      </c>
      <c r="C26">
        <v>1.7271178541293</v>
      </c>
      <c r="D26">
        <v>1.5798406014177999</v>
      </c>
      <c r="E26">
        <v>2.0184122566587099</v>
      </c>
      <c r="F26">
        <v>0.67702008563681204</v>
      </c>
      <c r="G26">
        <v>1.61055737924735</v>
      </c>
      <c r="H26">
        <v>1.6606282849810601</v>
      </c>
      <c r="I26">
        <v>1.7293509911863401</v>
      </c>
      <c r="J26">
        <v>1.1576938489611699</v>
      </c>
      <c r="K26">
        <v>1.1535917669142699</v>
      </c>
      <c r="L26">
        <v>1.0992898869688901</v>
      </c>
      <c r="M26">
        <v>1.0518782589107101</v>
      </c>
      <c r="N26" t="s">
        <v>3365</v>
      </c>
      <c r="O26" t="s">
        <v>3366</v>
      </c>
      <c r="P26" t="s">
        <v>3365</v>
      </c>
      <c r="Q26" t="s">
        <v>3366</v>
      </c>
      <c r="R26" t="s">
        <v>3365</v>
      </c>
      <c r="S26" t="s">
        <v>3365</v>
      </c>
      <c r="T26" t="s">
        <v>3365</v>
      </c>
      <c r="U26" t="s">
        <v>3365</v>
      </c>
      <c r="V26" t="s">
        <v>3365</v>
      </c>
      <c r="W26" t="s">
        <v>3365</v>
      </c>
      <c r="X26" t="s">
        <v>3365</v>
      </c>
      <c r="Y26" t="s">
        <v>3365</v>
      </c>
    </row>
    <row r="27" spans="1:25" x14ac:dyDescent="0.25">
      <c r="A27" t="s">
        <v>2997</v>
      </c>
      <c r="B27">
        <v>1.9482238372249501</v>
      </c>
      <c r="C27">
        <v>0.99125334932057696</v>
      </c>
      <c r="D27">
        <v>0.85915452864570097</v>
      </c>
      <c r="E27">
        <v>1.19449607937437</v>
      </c>
      <c r="F27">
        <v>1.1463084257782199</v>
      </c>
      <c r="G27">
        <v>0.80148201558424603</v>
      </c>
      <c r="H27">
        <v>0.63169268627444797</v>
      </c>
      <c r="I27">
        <v>1.19449607937437</v>
      </c>
      <c r="J27">
        <v>1.23134597042229</v>
      </c>
      <c r="K27">
        <v>1.6348876065693501</v>
      </c>
      <c r="L27">
        <v>0.97911503872338901</v>
      </c>
      <c r="M27">
        <v>1.69505574445788</v>
      </c>
      <c r="N27" t="s">
        <v>3365</v>
      </c>
      <c r="O27" t="s">
        <v>3365</v>
      </c>
      <c r="P27" t="s">
        <v>3365</v>
      </c>
      <c r="Q27" t="s">
        <v>2944</v>
      </c>
      <c r="R27" t="s">
        <v>3365</v>
      </c>
      <c r="S27" t="s">
        <v>3365</v>
      </c>
      <c r="T27" t="s">
        <v>3365</v>
      </c>
      <c r="U27" t="s">
        <v>2944</v>
      </c>
      <c r="V27" t="s">
        <v>3365</v>
      </c>
      <c r="W27" t="s">
        <v>3365</v>
      </c>
      <c r="X27" t="s">
        <v>3365</v>
      </c>
      <c r="Y27" t="s">
        <v>3365</v>
      </c>
    </row>
    <row r="28" spans="1:25" x14ac:dyDescent="0.25">
      <c r="A28" t="s">
        <v>2999</v>
      </c>
      <c r="B28">
        <v>1.9657568308048901</v>
      </c>
      <c r="C28">
        <v>2.57441011918934</v>
      </c>
      <c r="D28">
        <v>0.72235041598114302</v>
      </c>
      <c r="E28">
        <v>2.7672846299974698</v>
      </c>
      <c r="F28">
        <v>2.2257413170196401</v>
      </c>
      <c r="G28">
        <v>1.69956831801226</v>
      </c>
      <c r="H28">
        <v>2.5651609065662999</v>
      </c>
      <c r="I28">
        <v>1.72459381038471</v>
      </c>
      <c r="J28">
        <v>1.9114181170381199</v>
      </c>
      <c r="K28">
        <v>2.3967963632304299</v>
      </c>
      <c r="L28">
        <v>1.7292655841308899</v>
      </c>
      <c r="M28">
        <v>2.0438245533211998</v>
      </c>
      <c r="N28" t="s">
        <v>3366</v>
      </c>
      <c r="O28" t="s">
        <v>3366</v>
      </c>
      <c r="P28" t="s">
        <v>3366</v>
      </c>
      <c r="Q28" t="s">
        <v>2944</v>
      </c>
      <c r="R28" t="s">
        <v>3366</v>
      </c>
      <c r="S28" t="s">
        <v>3366</v>
      </c>
      <c r="T28" t="s">
        <v>3366</v>
      </c>
      <c r="U28" t="s">
        <v>3366</v>
      </c>
      <c r="V28" t="s">
        <v>3366</v>
      </c>
      <c r="W28" t="s">
        <v>3366</v>
      </c>
      <c r="X28" t="s">
        <v>3366</v>
      </c>
      <c r="Y28" t="s">
        <v>3366</v>
      </c>
    </row>
    <row r="29" spans="1:25" x14ac:dyDescent="0.25">
      <c r="A29" t="s">
        <v>3001</v>
      </c>
      <c r="B29">
        <v>1.4326132328602701</v>
      </c>
      <c r="C29">
        <v>2.57441011918934</v>
      </c>
      <c r="D29">
        <v>0.72235041598114302</v>
      </c>
      <c r="E29">
        <v>1.9134271279077699</v>
      </c>
      <c r="F29">
        <v>1.8542418343923699</v>
      </c>
      <c r="G29">
        <v>1.48707474193343</v>
      </c>
      <c r="H29">
        <v>3.4501909750165098</v>
      </c>
      <c r="I29">
        <v>1.72459381038471</v>
      </c>
      <c r="J29">
        <v>1.51849599673779</v>
      </c>
      <c r="K29">
        <v>2.1834127488416399</v>
      </c>
      <c r="L29">
        <v>1.4200730124613801</v>
      </c>
      <c r="M29">
        <v>1.8633538395356499</v>
      </c>
      <c r="N29" t="s">
        <v>3365</v>
      </c>
      <c r="O29" t="s">
        <v>3366</v>
      </c>
      <c r="P29" t="s">
        <v>3366</v>
      </c>
      <c r="Q29" t="s">
        <v>2944</v>
      </c>
      <c r="R29" t="s">
        <v>3365</v>
      </c>
      <c r="S29" t="s">
        <v>3365</v>
      </c>
      <c r="T29" t="s">
        <v>3365</v>
      </c>
      <c r="U29" t="s">
        <v>3366</v>
      </c>
      <c r="V29" t="s">
        <v>3365</v>
      </c>
      <c r="W29" t="s">
        <v>3365</v>
      </c>
      <c r="X29" t="s">
        <v>3365</v>
      </c>
      <c r="Y29" t="s">
        <v>3365</v>
      </c>
    </row>
    <row r="30" spans="1:25" x14ac:dyDescent="0.25">
      <c r="A30" t="s">
        <v>3003</v>
      </c>
      <c r="B30">
        <v>1.9657568308048901</v>
      </c>
      <c r="C30">
        <v>2.57441011918934</v>
      </c>
      <c r="D30">
        <v>0.72235041598114302</v>
      </c>
      <c r="E30">
        <v>1.9864732963802401</v>
      </c>
      <c r="F30">
        <v>2.2257413170196401</v>
      </c>
      <c r="G30">
        <v>1.9569154175682599</v>
      </c>
      <c r="H30">
        <v>2.0033285342656302</v>
      </c>
      <c r="I30">
        <v>1.72459381038471</v>
      </c>
      <c r="J30">
        <v>1.9114181170381199</v>
      </c>
      <c r="K30">
        <v>2.2757597437750001</v>
      </c>
      <c r="L30">
        <v>1.7292655841308899</v>
      </c>
      <c r="M30">
        <v>2.4264003298759298</v>
      </c>
      <c r="N30" t="s">
        <v>3366</v>
      </c>
      <c r="O30" t="s">
        <v>3366</v>
      </c>
      <c r="P30" t="s">
        <v>3366</v>
      </c>
      <c r="Q30" t="s">
        <v>2944</v>
      </c>
      <c r="R30" t="s">
        <v>3366</v>
      </c>
      <c r="S30" t="s">
        <v>3365</v>
      </c>
      <c r="T30" t="s">
        <v>3365</v>
      </c>
      <c r="U30" t="s">
        <v>3366</v>
      </c>
      <c r="V30" t="s">
        <v>3366</v>
      </c>
      <c r="W30" t="s">
        <v>3365</v>
      </c>
      <c r="X30" t="s">
        <v>3366</v>
      </c>
      <c r="Y30" t="s">
        <v>3365</v>
      </c>
    </row>
    <row r="31" spans="1:25" x14ac:dyDescent="0.25">
      <c r="A31" t="s">
        <v>3005</v>
      </c>
      <c r="B31">
        <v>2.3601739642360502</v>
      </c>
      <c r="C31">
        <v>2.57441011918934</v>
      </c>
      <c r="D31">
        <v>0.58606119692460701</v>
      </c>
      <c r="E31">
        <v>2.0153678917061799</v>
      </c>
      <c r="F31">
        <v>2.75344519688496</v>
      </c>
      <c r="G31">
        <v>1.7141314618119501</v>
      </c>
      <c r="H31">
        <v>1.08807957883433</v>
      </c>
      <c r="I31">
        <v>1.72459381038471</v>
      </c>
      <c r="J31">
        <v>1.79693206393634</v>
      </c>
      <c r="K31">
        <v>2.80858088771221</v>
      </c>
      <c r="L31">
        <v>1.8900794158849901</v>
      </c>
      <c r="M31">
        <v>2.0590077985252102</v>
      </c>
      <c r="N31" t="s">
        <v>3365</v>
      </c>
      <c r="O31" t="s">
        <v>3366</v>
      </c>
      <c r="P31" t="s">
        <v>3365</v>
      </c>
      <c r="Q31" t="s">
        <v>2944</v>
      </c>
      <c r="R31" t="s">
        <v>3365</v>
      </c>
      <c r="S31" t="s">
        <v>3365</v>
      </c>
      <c r="T31" t="s">
        <v>3365</v>
      </c>
      <c r="U31" t="s">
        <v>3366</v>
      </c>
      <c r="V31" t="s">
        <v>3365</v>
      </c>
      <c r="W31" t="s">
        <v>3365</v>
      </c>
      <c r="X31" t="s">
        <v>3365</v>
      </c>
      <c r="Y31" t="s">
        <v>3365</v>
      </c>
    </row>
    <row r="32" spans="1:25" x14ac:dyDescent="0.25">
      <c r="A32" t="s">
        <v>3007</v>
      </c>
      <c r="B32">
        <v>1.89490878526218</v>
      </c>
      <c r="C32">
        <v>0.14334244717384201</v>
      </c>
      <c r="D32">
        <v>0.14334244717384201</v>
      </c>
      <c r="E32">
        <v>0.14334244717384201</v>
      </c>
      <c r="F32">
        <v>2.4323829731201001</v>
      </c>
      <c r="G32">
        <v>0.73915060488649498</v>
      </c>
      <c r="H32">
        <v>3.3914817522678899</v>
      </c>
      <c r="I32">
        <v>0.14334244717384201</v>
      </c>
      <c r="J32">
        <v>2.1627275499391998</v>
      </c>
      <c r="K32">
        <v>-0.45137411918709303</v>
      </c>
      <c r="L32">
        <v>2.78908744263261</v>
      </c>
      <c r="M32">
        <v>0.33142422087562101</v>
      </c>
      <c r="N32" t="s">
        <v>3366</v>
      </c>
      <c r="O32" t="s">
        <v>2944</v>
      </c>
      <c r="P32" t="s">
        <v>2944</v>
      </c>
      <c r="Q32" t="s">
        <v>2944</v>
      </c>
      <c r="R32" t="s">
        <v>3366</v>
      </c>
      <c r="S32" t="s">
        <v>3365</v>
      </c>
      <c r="T32" t="s">
        <v>3366</v>
      </c>
      <c r="U32" t="s">
        <v>2944</v>
      </c>
      <c r="V32" t="s">
        <v>3366</v>
      </c>
      <c r="W32" t="s">
        <v>3365</v>
      </c>
      <c r="X32" t="s">
        <v>3366</v>
      </c>
      <c r="Y32" t="s">
        <v>3365</v>
      </c>
    </row>
    <row r="33" spans="1:25" x14ac:dyDescent="0.25">
      <c r="A33" t="s">
        <v>3009</v>
      </c>
      <c r="B33">
        <v>1.8542301729342701</v>
      </c>
      <c r="C33">
        <v>3.0513385666322099</v>
      </c>
      <c r="D33">
        <v>3.0513385666322099</v>
      </c>
      <c r="E33">
        <v>3.0513385666322099</v>
      </c>
      <c r="F33">
        <v>2.5040319350715299</v>
      </c>
      <c r="G33">
        <v>2.4165973141308301</v>
      </c>
      <c r="H33">
        <v>3.76151718910703</v>
      </c>
      <c r="I33">
        <v>3.0513385666322099</v>
      </c>
      <c r="J33">
        <v>2.7931418689329299</v>
      </c>
      <c r="K33">
        <v>4.2476942136289999</v>
      </c>
      <c r="L33">
        <v>3.3797232253631502</v>
      </c>
      <c r="M33">
        <v>2.9162323246933801</v>
      </c>
      <c r="N33" t="s">
        <v>3365</v>
      </c>
      <c r="O33" t="s">
        <v>2944</v>
      </c>
      <c r="P33" t="s">
        <v>2944</v>
      </c>
      <c r="Q33" t="s">
        <v>2944</v>
      </c>
      <c r="R33" t="s">
        <v>3365</v>
      </c>
      <c r="S33" t="s">
        <v>3365</v>
      </c>
      <c r="T33" t="s">
        <v>3365</v>
      </c>
      <c r="U33" t="s">
        <v>2944</v>
      </c>
      <c r="V33" t="s">
        <v>3365</v>
      </c>
      <c r="W33" t="s">
        <v>3365</v>
      </c>
      <c r="X33" t="s">
        <v>3365</v>
      </c>
      <c r="Y33" t="s">
        <v>3365</v>
      </c>
    </row>
    <row r="34" spans="1:25" x14ac:dyDescent="0.25">
      <c r="A34" t="s">
        <v>3011</v>
      </c>
      <c r="B34">
        <v>1.0297485210981701</v>
      </c>
      <c r="C34">
        <v>1.0297485210981701</v>
      </c>
      <c r="D34">
        <v>1.0297485210981701</v>
      </c>
      <c r="E34">
        <v>1.0297485210981701</v>
      </c>
      <c r="F34">
        <v>1.0297485210981701</v>
      </c>
      <c r="G34">
        <v>0.46229334898152302</v>
      </c>
      <c r="H34">
        <v>1.0297485210981701</v>
      </c>
      <c r="I34">
        <v>1.0297485210981701</v>
      </c>
      <c r="J34">
        <v>1.0297485210981701</v>
      </c>
      <c r="K34">
        <v>2.6102875389806699</v>
      </c>
      <c r="L34">
        <v>1.0297485210981701</v>
      </c>
      <c r="M34">
        <v>1.0297485210981701</v>
      </c>
      <c r="N34" t="s">
        <v>2944</v>
      </c>
      <c r="O34" t="s">
        <v>2944</v>
      </c>
      <c r="P34" t="s">
        <v>2944</v>
      </c>
      <c r="Q34" t="s">
        <v>2944</v>
      </c>
      <c r="R34" t="s">
        <v>2944</v>
      </c>
      <c r="S34" t="s">
        <v>3365</v>
      </c>
      <c r="T34" t="s">
        <v>2944</v>
      </c>
      <c r="U34" t="s">
        <v>2944</v>
      </c>
      <c r="V34" t="s">
        <v>2944</v>
      </c>
      <c r="W34" t="s">
        <v>3365</v>
      </c>
      <c r="X34" t="s">
        <v>2944</v>
      </c>
      <c r="Y34" t="s">
        <v>2944</v>
      </c>
    </row>
    <row r="35" spans="1:25" x14ac:dyDescent="0.25">
      <c r="A35" t="s">
        <v>3013</v>
      </c>
      <c r="B35">
        <v>1.27528884790797</v>
      </c>
      <c r="C35">
        <v>1.41356942469431</v>
      </c>
      <c r="D35">
        <v>1.41356942469431</v>
      </c>
      <c r="E35">
        <v>1.41356942469431</v>
      </c>
      <c r="F35">
        <v>1.95985216049547</v>
      </c>
      <c r="G35">
        <v>0.85925923357876399</v>
      </c>
      <c r="H35">
        <v>3.0541587090663702</v>
      </c>
      <c r="I35">
        <v>1.41356942469431</v>
      </c>
      <c r="J35">
        <v>1.4565386131129501</v>
      </c>
      <c r="K35">
        <v>2.2899280868510399</v>
      </c>
      <c r="L35">
        <v>1.03675247586386</v>
      </c>
      <c r="M35">
        <v>0.43674523654647401</v>
      </c>
      <c r="N35" t="s">
        <v>3365</v>
      </c>
      <c r="O35" t="s">
        <v>2944</v>
      </c>
      <c r="P35" t="s">
        <v>2944</v>
      </c>
      <c r="Q35" t="s">
        <v>2944</v>
      </c>
      <c r="R35" t="s">
        <v>3365</v>
      </c>
      <c r="S35" t="s">
        <v>3365</v>
      </c>
      <c r="T35" t="s">
        <v>3365</v>
      </c>
      <c r="U35" t="s">
        <v>2944</v>
      </c>
      <c r="V35" t="s">
        <v>3365</v>
      </c>
      <c r="W35" t="s">
        <v>3365</v>
      </c>
      <c r="X35" t="s">
        <v>3365</v>
      </c>
      <c r="Y35" t="s">
        <v>3365</v>
      </c>
    </row>
    <row r="36" spans="1:25" x14ac:dyDescent="0.25">
      <c r="A36" t="s">
        <v>3015</v>
      </c>
      <c r="B36">
        <v>2.6084038387629702</v>
      </c>
      <c r="C36">
        <v>2.6084038387629702</v>
      </c>
      <c r="D36">
        <v>2.6084038387629702</v>
      </c>
      <c r="E36">
        <v>2.6084038387629702</v>
      </c>
      <c r="F36">
        <v>2.6084038387629702</v>
      </c>
      <c r="G36">
        <v>3.1275117651682001</v>
      </c>
      <c r="H36">
        <v>2.6084038387629702</v>
      </c>
      <c r="I36">
        <v>2.6084038387629702</v>
      </c>
      <c r="J36">
        <v>2.6084038387629702</v>
      </c>
      <c r="K36">
        <v>3.38505246550067</v>
      </c>
      <c r="L36">
        <v>2.6084038387629702</v>
      </c>
      <c r="M36">
        <v>1.4816743726769901</v>
      </c>
      <c r="N36" t="s">
        <v>2944</v>
      </c>
      <c r="O36" t="s">
        <v>2944</v>
      </c>
      <c r="P36" t="s">
        <v>2944</v>
      </c>
      <c r="Q36" t="s">
        <v>2944</v>
      </c>
      <c r="R36" t="s">
        <v>2944</v>
      </c>
      <c r="S36" t="s">
        <v>3365</v>
      </c>
      <c r="T36" t="s">
        <v>2944</v>
      </c>
      <c r="U36" t="s">
        <v>2944</v>
      </c>
      <c r="V36" t="s">
        <v>2944</v>
      </c>
      <c r="W36" t="s">
        <v>3365</v>
      </c>
      <c r="X36" t="s">
        <v>2944</v>
      </c>
      <c r="Y36" t="s">
        <v>3366</v>
      </c>
    </row>
    <row r="37" spans="1:25" x14ac:dyDescent="0.25">
      <c r="A37" t="s">
        <v>3017</v>
      </c>
      <c r="B37">
        <v>4.0532149885506499</v>
      </c>
      <c r="C37">
        <v>4.0532149885506499</v>
      </c>
      <c r="D37">
        <v>4.0532149885506499</v>
      </c>
      <c r="E37">
        <v>4.0532149885506499</v>
      </c>
      <c r="F37">
        <v>4.0532149885506499</v>
      </c>
      <c r="G37">
        <v>2.9444996783898998</v>
      </c>
      <c r="H37">
        <v>4.0532149885506499</v>
      </c>
      <c r="I37">
        <v>4.0532149885506499</v>
      </c>
      <c r="J37">
        <v>4.0532149885506499</v>
      </c>
      <c r="K37">
        <v>3.9587157749898698</v>
      </c>
      <c r="L37">
        <v>4.0532149885506499</v>
      </c>
      <c r="M37">
        <v>1.4816743726769901</v>
      </c>
      <c r="N37" t="s">
        <v>2944</v>
      </c>
      <c r="O37" t="s">
        <v>2944</v>
      </c>
      <c r="P37" t="s">
        <v>2944</v>
      </c>
      <c r="Q37" t="s">
        <v>2944</v>
      </c>
      <c r="R37" t="s">
        <v>2944</v>
      </c>
      <c r="S37" t="s">
        <v>3366</v>
      </c>
      <c r="T37" t="s">
        <v>2944</v>
      </c>
      <c r="U37" t="s">
        <v>2944</v>
      </c>
      <c r="V37" t="s">
        <v>2944</v>
      </c>
      <c r="W37" t="s">
        <v>3366</v>
      </c>
      <c r="X37" t="s">
        <v>2944</v>
      </c>
      <c r="Y37" t="s">
        <v>3366</v>
      </c>
    </row>
    <row r="38" spans="1:25" x14ac:dyDescent="0.25">
      <c r="A38" t="s">
        <v>3019</v>
      </c>
      <c r="B38">
        <v>2.7759051959074799</v>
      </c>
      <c r="C38">
        <v>2.7759051959074799</v>
      </c>
      <c r="D38">
        <v>2.7759051959074799</v>
      </c>
      <c r="E38">
        <v>2.7759051959074799</v>
      </c>
      <c r="F38">
        <v>2.7759051959074799</v>
      </c>
      <c r="G38">
        <v>2.9444996783898998</v>
      </c>
      <c r="H38">
        <v>2.7759051959074799</v>
      </c>
      <c r="I38">
        <v>2.7759051959074799</v>
      </c>
      <c r="J38">
        <v>2.7759051959074799</v>
      </c>
      <c r="K38">
        <v>3.9587157749898698</v>
      </c>
      <c r="L38">
        <v>2.7759051959074799</v>
      </c>
      <c r="M38">
        <v>1.4816743726769901</v>
      </c>
      <c r="N38" t="s">
        <v>3021</v>
      </c>
      <c r="O38" t="s">
        <v>3021</v>
      </c>
      <c r="P38" t="s">
        <v>3021</v>
      </c>
      <c r="Q38" t="s">
        <v>3021</v>
      </c>
      <c r="R38" t="s">
        <v>3021</v>
      </c>
      <c r="S38" t="s">
        <v>3366</v>
      </c>
      <c r="T38" t="s">
        <v>3021</v>
      </c>
      <c r="U38" t="s">
        <v>3021</v>
      </c>
      <c r="V38" t="s">
        <v>3021</v>
      </c>
      <c r="W38" t="s">
        <v>3366</v>
      </c>
      <c r="X38" t="s">
        <v>3021</v>
      </c>
      <c r="Y38" t="s">
        <v>3366</v>
      </c>
    </row>
    <row r="39" spans="1:25" x14ac:dyDescent="0.25">
      <c r="A39" t="s">
        <v>3022</v>
      </c>
      <c r="B39">
        <v>2.3622326489744498</v>
      </c>
      <c r="C39">
        <v>1.60408419069448</v>
      </c>
      <c r="D39">
        <v>1.60408419069448</v>
      </c>
      <c r="E39">
        <v>1.60408419069448</v>
      </c>
      <c r="F39">
        <v>2.7517513073794402</v>
      </c>
      <c r="G39">
        <v>2.7023742807076601</v>
      </c>
      <c r="H39">
        <v>0.90076062417802705</v>
      </c>
      <c r="I39">
        <v>1.60408419069448</v>
      </c>
      <c r="J39">
        <v>1.59952583652306</v>
      </c>
      <c r="K39">
        <v>2.0751291133221499</v>
      </c>
      <c r="L39">
        <v>1.6896292614897199</v>
      </c>
      <c r="M39">
        <v>0.26198631551039597</v>
      </c>
      <c r="N39" t="s">
        <v>3365</v>
      </c>
      <c r="O39" t="s">
        <v>2944</v>
      </c>
      <c r="P39" t="s">
        <v>2944</v>
      </c>
      <c r="Q39" t="s">
        <v>2944</v>
      </c>
      <c r="R39" t="s">
        <v>3365</v>
      </c>
      <c r="S39" t="s">
        <v>3365</v>
      </c>
      <c r="T39" t="s">
        <v>3365</v>
      </c>
      <c r="U39" t="s">
        <v>2944</v>
      </c>
      <c r="V39" t="s">
        <v>3365</v>
      </c>
      <c r="W39" t="s">
        <v>3365</v>
      </c>
      <c r="X39" t="s">
        <v>3365</v>
      </c>
      <c r="Y39" t="s">
        <v>3365</v>
      </c>
    </row>
    <row r="40" spans="1:25" x14ac:dyDescent="0.25">
      <c r="A40" t="s">
        <v>3024</v>
      </c>
      <c r="B40">
        <v>2.1101230699547</v>
      </c>
      <c r="C40">
        <v>3.0530988617621402</v>
      </c>
      <c r="D40">
        <v>2.5203314588152099</v>
      </c>
      <c r="E40">
        <v>3.0530988617621402</v>
      </c>
      <c r="F40">
        <v>4.4752641274627702</v>
      </c>
      <c r="G40">
        <v>2.6089108267548302</v>
      </c>
      <c r="H40">
        <v>2.6064807462986499</v>
      </c>
      <c r="I40">
        <v>4.3276327608367797</v>
      </c>
      <c r="J40">
        <v>2.4018890524770802</v>
      </c>
      <c r="K40">
        <v>2.7091554466194099</v>
      </c>
      <c r="L40">
        <v>3.3169748973214399</v>
      </c>
      <c r="M40">
        <v>3.1730680711181001</v>
      </c>
      <c r="N40" t="s">
        <v>3366</v>
      </c>
      <c r="O40" t="s">
        <v>2944</v>
      </c>
      <c r="P40" t="s">
        <v>3366</v>
      </c>
      <c r="Q40" t="s">
        <v>2944</v>
      </c>
      <c r="R40" t="s">
        <v>3366</v>
      </c>
      <c r="S40" t="s">
        <v>3366</v>
      </c>
      <c r="T40" t="s">
        <v>3366</v>
      </c>
      <c r="U40" t="s">
        <v>3366</v>
      </c>
      <c r="V40" t="s">
        <v>3366</v>
      </c>
      <c r="W40" t="s">
        <v>3366</v>
      </c>
      <c r="X40" t="s">
        <v>3366</v>
      </c>
      <c r="Y40" t="s">
        <v>3365</v>
      </c>
    </row>
    <row r="41" spans="1:25" x14ac:dyDescent="0.25">
      <c r="A41" t="s">
        <v>3026</v>
      </c>
      <c r="B41">
        <v>1.8291558438078199</v>
      </c>
      <c r="C41">
        <v>2.36015473870523</v>
      </c>
      <c r="D41">
        <v>2.5203314588152099</v>
      </c>
      <c r="E41">
        <v>2.36015473870523</v>
      </c>
      <c r="F41">
        <v>3.45231316189167</v>
      </c>
      <c r="G41">
        <v>2.6438673941079398</v>
      </c>
      <c r="H41">
        <v>2.2112675368103001</v>
      </c>
      <c r="I41">
        <v>4.3276327608367797</v>
      </c>
      <c r="J41">
        <v>2.2092614961797299</v>
      </c>
      <c r="K41">
        <v>2.70222256784926</v>
      </c>
      <c r="L41">
        <v>2.5115785964872099</v>
      </c>
      <c r="M41">
        <v>2.0913840541639299</v>
      </c>
      <c r="N41" t="s">
        <v>3365</v>
      </c>
      <c r="O41" t="s">
        <v>2944</v>
      </c>
      <c r="P41" t="s">
        <v>3366</v>
      </c>
      <c r="Q41" t="s">
        <v>2944</v>
      </c>
      <c r="R41" t="s">
        <v>3365</v>
      </c>
      <c r="S41" t="s">
        <v>3365</v>
      </c>
      <c r="T41" t="s">
        <v>3365</v>
      </c>
      <c r="U41" t="s">
        <v>3366</v>
      </c>
      <c r="V41" t="s">
        <v>3365</v>
      </c>
      <c r="W41" t="s">
        <v>3365</v>
      </c>
      <c r="X41" t="s">
        <v>3365</v>
      </c>
      <c r="Y41" t="s">
        <v>3365</v>
      </c>
    </row>
    <row r="42" spans="1:25" x14ac:dyDescent="0.25">
      <c r="A42" t="s">
        <v>3028</v>
      </c>
      <c r="B42">
        <v>1.48158574515532</v>
      </c>
      <c r="C42">
        <v>2.0268149896174301</v>
      </c>
      <c r="D42">
        <v>1.68430747329649</v>
      </c>
      <c r="E42">
        <v>1.6907244995033599</v>
      </c>
      <c r="F42">
        <v>1.8580371996593701</v>
      </c>
      <c r="G42">
        <v>1.8077997486000199</v>
      </c>
      <c r="H42">
        <v>1.6047398327487601</v>
      </c>
      <c r="I42">
        <v>2.0120601851071598</v>
      </c>
      <c r="J42">
        <v>1.69893448193404</v>
      </c>
      <c r="K42">
        <v>1.5768389108361001</v>
      </c>
      <c r="L42">
        <v>2.0936292707713902</v>
      </c>
      <c r="M42">
        <v>1.4944437044197201</v>
      </c>
      <c r="N42" t="s">
        <v>3365</v>
      </c>
      <c r="O42" t="s">
        <v>3365</v>
      </c>
      <c r="P42" t="s">
        <v>3366</v>
      </c>
      <c r="Q42" t="s">
        <v>2944</v>
      </c>
      <c r="R42" t="s">
        <v>3365</v>
      </c>
      <c r="S42" t="s">
        <v>3365</v>
      </c>
      <c r="T42" t="s">
        <v>3365</v>
      </c>
      <c r="U42" t="s">
        <v>3366</v>
      </c>
      <c r="V42" t="s">
        <v>3365</v>
      </c>
      <c r="W42" t="s">
        <v>3365</v>
      </c>
      <c r="X42" t="s">
        <v>3366</v>
      </c>
      <c r="Y42" t="s">
        <v>3365</v>
      </c>
    </row>
    <row r="43" spans="1:25" x14ac:dyDescent="0.25">
      <c r="A43" t="s">
        <v>3030</v>
      </c>
      <c r="B43">
        <v>1.2574534046930499</v>
      </c>
      <c r="C43">
        <v>1.7523744651242901</v>
      </c>
      <c r="D43">
        <v>1.68430747329649</v>
      </c>
      <c r="E43">
        <v>1.8474748650763599</v>
      </c>
      <c r="F43">
        <v>1.79510756011272</v>
      </c>
      <c r="G43">
        <v>1.7048359117998</v>
      </c>
      <c r="H43">
        <v>1.51944095197087</v>
      </c>
      <c r="I43">
        <v>2.0120601851071598</v>
      </c>
      <c r="J43">
        <v>1.8611462026818899</v>
      </c>
      <c r="K43">
        <v>2.1395670942368801</v>
      </c>
      <c r="L43">
        <v>2.0936292707713902</v>
      </c>
      <c r="M43">
        <v>1.5584088930173301</v>
      </c>
      <c r="N43" t="s">
        <v>3366</v>
      </c>
      <c r="O43" t="s">
        <v>3366</v>
      </c>
      <c r="P43" t="s">
        <v>3366</v>
      </c>
      <c r="Q43" t="s">
        <v>2944</v>
      </c>
      <c r="R43" t="s">
        <v>3366</v>
      </c>
      <c r="S43" t="s">
        <v>3366</v>
      </c>
      <c r="T43" t="s">
        <v>3366</v>
      </c>
      <c r="U43" t="s">
        <v>3366</v>
      </c>
      <c r="V43" t="s">
        <v>3366</v>
      </c>
      <c r="W43" t="s">
        <v>3365</v>
      </c>
      <c r="X43" t="s">
        <v>3366</v>
      </c>
      <c r="Y43" t="s">
        <v>3366</v>
      </c>
    </row>
    <row r="44" spans="1:25" x14ac:dyDescent="0.25">
      <c r="A44" t="s">
        <v>3032</v>
      </c>
      <c r="B44">
        <v>1.5995996050726999</v>
      </c>
      <c r="C44">
        <v>1.40691226009576</v>
      </c>
      <c r="D44">
        <v>1.7271911483487199</v>
      </c>
      <c r="E44">
        <v>1.5955870401722401</v>
      </c>
      <c r="F44">
        <v>1.61964017221391</v>
      </c>
      <c r="G44">
        <v>1.7922702034570099</v>
      </c>
      <c r="H44">
        <v>1.1823229686999099</v>
      </c>
      <c r="I44">
        <v>2.0120601851071598</v>
      </c>
      <c r="J44">
        <v>1.8611462026818899</v>
      </c>
      <c r="K44">
        <v>1.71871903418035</v>
      </c>
      <c r="L44">
        <v>2.2070839813677399</v>
      </c>
      <c r="M44">
        <v>1.4829669713376099</v>
      </c>
      <c r="N44" t="s">
        <v>3365</v>
      </c>
      <c r="O44" t="s">
        <v>3365</v>
      </c>
      <c r="P44" t="s">
        <v>3365</v>
      </c>
      <c r="Q44" t="s">
        <v>2944</v>
      </c>
      <c r="R44" t="s">
        <v>3365</v>
      </c>
      <c r="S44" t="s">
        <v>3365</v>
      </c>
      <c r="T44" t="s">
        <v>3365</v>
      </c>
      <c r="U44" t="s">
        <v>3366</v>
      </c>
      <c r="V44" t="s">
        <v>3366</v>
      </c>
      <c r="W44" t="s">
        <v>3365</v>
      </c>
      <c r="X44" t="s">
        <v>3365</v>
      </c>
      <c r="Y44" t="s">
        <v>3365</v>
      </c>
    </row>
    <row r="45" spans="1:25" x14ac:dyDescent="0.25">
      <c r="A45" t="s">
        <v>3034</v>
      </c>
      <c r="B45">
        <v>1.4058241987604401</v>
      </c>
      <c r="C45">
        <v>0.73774876325221095</v>
      </c>
      <c r="D45">
        <v>0.46160106115205601</v>
      </c>
      <c r="E45">
        <v>1.36562682981834</v>
      </c>
      <c r="F45">
        <v>1.56035033755477</v>
      </c>
      <c r="G45">
        <v>1.53477215479639</v>
      </c>
      <c r="H45">
        <v>0.71206434042521505</v>
      </c>
      <c r="I45">
        <v>1.96242728462634</v>
      </c>
      <c r="J45">
        <v>1.0699894067262199</v>
      </c>
      <c r="K45">
        <v>2.1970783928107198</v>
      </c>
      <c r="L45">
        <v>1.54879289601401</v>
      </c>
      <c r="M45">
        <v>0.68102880956164602</v>
      </c>
      <c r="N45" t="s">
        <v>3365</v>
      </c>
      <c r="O45" t="s">
        <v>3365</v>
      </c>
      <c r="P45" t="s">
        <v>3365</v>
      </c>
      <c r="Q45" t="s">
        <v>2944</v>
      </c>
      <c r="R45" t="s">
        <v>3365</v>
      </c>
      <c r="S45" t="s">
        <v>3365</v>
      </c>
      <c r="T45" t="s">
        <v>3365</v>
      </c>
      <c r="U45" t="s">
        <v>3365</v>
      </c>
      <c r="V45" t="s">
        <v>3365</v>
      </c>
      <c r="W45" t="s">
        <v>3365</v>
      </c>
      <c r="X45" t="s">
        <v>3365</v>
      </c>
      <c r="Y45" t="s">
        <v>3365</v>
      </c>
    </row>
    <row r="46" spans="1:25" x14ac:dyDescent="0.25">
      <c r="A46" t="s">
        <v>3036</v>
      </c>
      <c r="B46">
        <v>1.0365001865849699</v>
      </c>
      <c r="C46">
        <v>1.1055346740801599</v>
      </c>
      <c r="D46">
        <v>2.0623356269330202</v>
      </c>
      <c r="E46">
        <v>1.1055346740801599</v>
      </c>
      <c r="F46">
        <v>1.42766900072011</v>
      </c>
      <c r="G46">
        <v>1.3899728284920601</v>
      </c>
      <c r="H46">
        <v>1.08662904321095</v>
      </c>
      <c r="I46">
        <v>1.1055346740801599</v>
      </c>
      <c r="J46">
        <v>1.0195112128486099</v>
      </c>
      <c r="K46">
        <v>1.31569533217031</v>
      </c>
      <c r="L46">
        <v>0.47475611145163099</v>
      </c>
      <c r="M46">
        <v>0.74969248784210896</v>
      </c>
      <c r="N46" t="s">
        <v>3365</v>
      </c>
      <c r="O46" t="s">
        <v>2944</v>
      </c>
      <c r="P46" t="s">
        <v>3366</v>
      </c>
      <c r="Q46" t="s">
        <v>2944</v>
      </c>
      <c r="R46" t="s">
        <v>3365</v>
      </c>
      <c r="S46" t="s">
        <v>3365</v>
      </c>
      <c r="T46" t="s">
        <v>3365</v>
      </c>
      <c r="U46" t="s">
        <v>2944</v>
      </c>
      <c r="V46" t="s">
        <v>3365</v>
      </c>
      <c r="W46" t="s">
        <v>3365</v>
      </c>
      <c r="X46" t="s">
        <v>3365</v>
      </c>
      <c r="Y46" t="s">
        <v>3365</v>
      </c>
    </row>
    <row r="47" spans="1:25" x14ac:dyDescent="0.25">
      <c r="A47" t="s">
        <v>3038</v>
      </c>
      <c r="B47">
        <v>1.0575717734094501</v>
      </c>
      <c r="C47">
        <v>1.42682314155288</v>
      </c>
      <c r="D47">
        <v>2.0623356269330202</v>
      </c>
      <c r="E47">
        <v>1.42682314155288</v>
      </c>
      <c r="F47">
        <v>1.6391434664455999</v>
      </c>
      <c r="G47">
        <v>1.4512424781582001</v>
      </c>
      <c r="H47">
        <v>1.2059931245298201</v>
      </c>
      <c r="I47">
        <v>1.42682314155288</v>
      </c>
      <c r="J47">
        <v>0.53235517197603399</v>
      </c>
      <c r="K47">
        <v>1.5430200304209101</v>
      </c>
      <c r="L47">
        <v>0.81183467657098396</v>
      </c>
      <c r="M47">
        <v>0.59085853767128305</v>
      </c>
      <c r="N47" t="s">
        <v>3366</v>
      </c>
      <c r="O47" t="s">
        <v>2944</v>
      </c>
      <c r="P47" t="s">
        <v>3366</v>
      </c>
      <c r="Q47" t="s">
        <v>2944</v>
      </c>
      <c r="R47" t="s">
        <v>3366</v>
      </c>
      <c r="S47" t="s">
        <v>3366</v>
      </c>
      <c r="T47" t="s">
        <v>3366</v>
      </c>
      <c r="U47" t="s">
        <v>2944</v>
      </c>
      <c r="V47" t="s">
        <v>3366</v>
      </c>
      <c r="W47" t="s">
        <v>3366</v>
      </c>
      <c r="X47" t="s">
        <v>3366</v>
      </c>
      <c r="Y47" t="s">
        <v>3366</v>
      </c>
    </row>
    <row r="48" spans="1:25" x14ac:dyDescent="0.25">
      <c r="A48" t="s">
        <v>3040</v>
      </c>
      <c r="B48">
        <v>3.2364576582473501</v>
      </c>
      <c r="C48">
        <v>4.7018351754414001</v>
      </c>
      <c r="D48">
        <v>1.7415880827483401</v>
      </c>
      <c r="E48">
        <v>4.7018351754414001</v>
      </c>
      <c r="F48">
        <v>5.07131823956695</v>
      </c>
      <c r="G48">
        <v>2.6425250321246798</v>
      </c>
      <c r="H48">
        <v>4.4321383790254902</v>
      </c>
      <c r="I48">
        <v>4.7018351754414001</v>
      </c>
      <c r="J48">
        <v>2.6939607964471</v>
      </c>
      <c r="K48">
        <v>5.1445066690679404</v>
      </c>
      <c r="L48">
        <v>3.9327943097938398</v>
      </c>
      <c r="M48">
        <v>2.7922033847702399</v>
      </c>
      <c r="N48" t="s">
        <v>3366</v>
      </c>
      <c r="O48" t="s">
        <v>2944</v>
      </c>
      <c r="P48" t="s">
        <v>3366</v>
      </c>
      <c r="Q48" t="s">
        <v>2944</v>
      </c>
      <c r="R48" t="s">
        <v>3366</v>
      </c>
      <c r="S48" t="s">
        <v>3366</v>
      </c>
      <c r="T48" t="s">
        <v>3366</v>
      </c>
      <c r="U48" t="s">
        <v>2944</v>
      </c>
      <c r="V48" t="s">
        <v>3366</v>
      </c>
      <c r="W48" t="s">
        <v>3366</v>
      </c>
      <c r="X48" t="s">
        <v>3366</v>
      </c>
      <c r="Y48" t="s">
        <v>3366</v>
      </c>
    </row>
    <row r="49" spans="1:25" x14ac:dyDescent="0.25">
      <c r="A49" t="s">
        <v>3042</v>
      </c>
      <c r="B49">
        <v>3.2364576582473501</v>
      </c>
      <c r="C49">
        <v>1.8121234907233501</v>
      </c>
      <c r="D49">
        <v>1.7415880827483401</v>
      </c>
      <c r="E49">
        <v>1.8121234907233501</v>
      </c>
      <c r="F49">
        <v>5.07131823956695</v>
      </c>
      <c r="G49">
        <v>2.07848196416401</v>
      </c>
      <c r="H49">
        <v>4.4321383790254902</v>
      </c>
      <c r="I49">
        <v>1.8121234907233501</v>
      </c>
      <c r="J49">
        <v>2.6939607964471</v>
      </c>
      <c r="K49">
        <v>2.9448524176006501</v>
      </c>
      <c r="L49">
        <v>3.9327943097938398</v>
      </c>
      <c r="M49">
        <v>2.7922033847702399</v>
      </c>
      <c r="N49" t="s">
        <v>3366</v>
      </c>
      <c r="O49" t="s">
        <v>2944</v>
      </c>
      <c r="P49" t="s">
        <v>3366</v>
      </c>
      <c r="Q49" t="s">
        <v>2944</v>
      </c>
      <c r="R49" t="s">
        <v>3366</v>
      </c>
      <c r="S49" t="s">
        <v>3365</v>
      </c>
      <c r="T49" t="s">
        <v>3366</v>
      </c>
      <c r="U49" t="s">
        <v>2944</v>
      </c>
      <c r="V49" t="s">
        <v>3366</v>
      </c>
      <c r="W49" t="s">
        <v>3365</v>
      </c>
      <c r="X49" t="s">
        <v>3366</v>
      </c>
      <c r="Y49" t="s">
        <v>3366</v>
      </c>
    </row>
    <row r="50" spans="1:25" x14ac:dyDescent="0.25">
      <c r="A50" t="s">
        <v>3044</v>
      </c>
      <c r="B50">
        <v>3.2364576582473501</v>
      </c>
      <c r="C50">
        <v>2.2239204201541298</v>
      </c>
      <c r="D50">
        <v>1.7415880827483401</v>
      </c>
      <c r="E50">
        <v>2.2239204201541298</v>
      </c>
      <c r="F50">
        <v>5.07131823956695</v>
      </c>
      <c r="G50">
        <v>2.6425250321246798</v>
      </c>
      <c r="H50">
        <v>4.4321383790254902</v>
      </c>
      <c r="I50">
        <v>2.2239204201541298</v>
      </c>
      <c r="J50">
        <v>2.6939607964471</v>
      </c>
      <c r="K50">
        <v>5.1445066690679404</v>
      </c>
      <c r="L50">
        <v>3.9327943097938398</v>
      </c>
      <c r="M50">
        <v>2.7922033847702399</v>
      </c>
      <c r="N50" t="s">
        <v>3366</v>
      </c>
      <c r="O50" t="s">
        <v>2944</v>
      </c>
      <c r="P50" t="s">
        <v>3366</v>
      </c>
      <c r="Q50" t="s">
        <v>2944</v>
      </c>
      <c r="R50" t="s">
        <v>3366</v>
      </c>
      <c r="S50" t="s">
        <v>3366</v>
      </c>
      <c r="T50" t="s">
        <v>3366</v>
      </c>
      <c r="U50" t="s">
        <v>2944</v>
      </c>
      <c r="V50" t="s">
        <v>3366</v>
      </c>
      <c r="W50" t="s">
        <v>3366</v>
      </c>
      <c r="X50" t="s">
        <v>3366</v>
      </c>
      <c r="Y50" t="s">
        <v>3366</v>
      </c>
    </row>
    <row r="51" spans="1:25" x14ac:dyDescent="0.25">
      <c r="A51" t="s">
        <v>3046</v>
      </c>
      <c r="B51">
        <v>-0.136368535719605</v>
      </c>
      <c r="C51">
        <v>2.20342896915216</v>
      </c>
      <c r="D51">
        <v>0.46302945782725302</v>
      </c>
      <c r="E51">
        <v>1.0137135024313599</v>
      </c>
      <c r="F51">
        <v>0.95694376815770699</v>
      </c>
      <c r="G51">
        <v>0.89108526426960999</v>
      </c>
      <c r="H51">
        <v>0.38322984241937202</v>
      </c>
      <c r="I51">
        <v>0.81385522820926104</v>
      </c>
      <c r="J51">
        <v>-0.84840552175389194</v>
      </c>
      <c r="K51">
        <v>-1.17182126779128</v>
      </c>
      <c r="L51">
        <v>0.58478164698206103</v>
      </c>
      <c r="M51">
        <v>0.84332704748382004</v>
      </c>
      <c r="N51" t="s">
        <v>3365</v>
      </c>
      <c r="O51" t="s">
        <v>3366</v>
      </c>
      <c r="P51" t="s">
        <v>3366</v>
      </c>
      <c r="Q51" t="s">
        <v>3366</v>
      </c>
      <c r="R51" t="s">
        <v>3366</v>
      </c>
      <c r="S51" t="s">
        <v>3365</v>
      </c>
      <c r="T51" t="s">
        <v>3366</v>
      </c>
      <c r="U51" t="s">
        <v>3365</v>
      </c>
      <c r="V51" t="s">
        <v>3365</v>
      </c>
      <c r="W51" t="s">
        <v>3365</v>
      </c>
      <c r="X51" t="s">
        <v>3366</v>
      </c>
      <c r="Y51" t="s">
        <v>3365</v>
      </c>
    </row>
    <row r="52" spans="1:25" x14ac:dyDescent="0.25">
      <c r="A52" t="s">
        <v>3048</v>
      </c>
      <c r="B52">
        <v>0.73412253071418199</v>
      </c>
      <c r="C52">
        <v>2.6976682223818398</v>
      </c>
      <c r="D52">
        <v>1.56754735264959</v>
      </c>
      <c r="E52">
        <v>1.0137135024313599</v>
      </c>
      <c r="F52">
        <v>1.23246620796129</v>
      </c>
      <c r="G52">
        <v>0.63830469706795201</v>
      </c>
      <c r="H52">
        <v>0.84861704510508995</v>
      </c>
      <c r="I52">
        <v>2.1233362059841401</v>
      </c>
      <c r="J52">
        <v>1.32178796639005</v>
      </c>
      <c r="K52">
        <v>1.7653354704163799</v>
      </c>
      <c r="L52">
        <v>0.35961725530446298</v>
      </c>
      <c r="M52">
        <v>2.2268084237038699</v>
      </c>
      <c r="N52" t="s">
        <v>3365</v>
      </c>
      <c r="O52" t="s">
        <v>3365</v>
      </c>
      <c r="P52" t="s">
        <v>3365</v>
      </c>
      <c r="Q52" t="s">
        <v>3366</v>
      </c>
      <c r="R52" t="s">
        <v>3365</v>
      </c>
      <c r="S52" t="s">
        <v>3365</v>
      </c>
      <c r="T52" t="s">
        <v>3365</v>
      </c>
      <c r="U52" t="s">
        <v>3365</v>
      </c>
      <c r="V52" t="s">
        <v>3365</v>
      </c>
      <c r="W52" t="s">
        <v>3365</v>
      </c>
      <c r="X52" t="s">
        <v>3365</v>
      </c>
      <c r="Y52" t="s">
        <v>3365</v>
      </c>
    </row>
    <row r="53" spans="1:25" x14ac:dyDescent="0.25">
      <c r="A53" t="s">
        <v>3050</v>
      </c>
      <c r="B53">
        <v>0.48200559593394499</v>
      </c>
      <c r="C53">
        <v>2.20342896915216</v>
      </c>
      <c r="D53">
        <v>0.46302945782725302</v>
      </c>
      <c r="E53">
        <v>1.0137135024313599</v>
      </c>
      <c r="F53">
        <v>0.95694376815770699</v>
      </c>
      <c r="G53">
        <v>0.90839173315042299</v>
      </c>
      <c r="H53">
        <v>0.38322984241937202</v>
      </c>
      <c r="I53">
        <v>1.42879993629771</v>
      </c>
      <c r="J53">
        <v>0.68495350346238604</v>
      </c>
      <c r="K53">
        <v>0.55160404598893698</v>
      </c>
      <c r="L53">
        <v>0.58478164698206103</v>
      </c>
      <c r="M53">
        <v>1.7079425152841201</v>
      </c>
      <c r="N53" t="s">
        <v>3366</v>
      </c>
      <c r="O53" t="s">
        <v>3366</v>
      </c>
      <c r="P53" t="s">
        <v>3366</v>
      </c>
      <c r="Q53" t="s">
        <v>3366</v>
      </c>
      <c r="R53" t="s">
        <v>3366</v>
      </c>
      <c r="S53" t="s">
        <v>3365</v>
      </c>
      <c r="T53" t="s">
        <v>3366</v>
      </c>
      <c r="U53" t="s">
        <v>3366</v>
      </c>
      <c r="V53" t="s">
        <v>3366</v>
      </c>
      <c r="W53" t="s">
        <v>3366</v>
      </c>
      <c r="X53" t="s">
        <v>3366</v>
      </c>
      <c r="Y53" t="s">
        <v>3366</v>
      </c>
    </row>
    <row r="54" spans="1:25" x14ac:dyDescent="0.25">
      <c r="A54" t="s">
        <v>3052</v>
      </c>
      <c r="B54">
        <v>0.48200559593394499</v>
      </c>
      <c r="C54">
        <v>2.20342896915216</v>
      </c>
      <c r="D54">
        <v>0.46302945782725302</v>
      </c>
      <c r="E54">
        <v>1.0137135024313599</v>
      </c>
      <c r="F54">
        <v>0.95694376815770699</v>
      </c>
      <c r="G54">
        <v>0.79751287857189301</v>
      </c>
      <c r="H54">
        <v>0.38322984241937202</v>
      </c>
      <c r="I54">
        <v>1.42879993629771</v>
      </c>
      <c r="J54">
        <v>0.68495350346238604</v>
      </c>
      <c r="K54">
        <v>0.55160404598893698</v>
      </c>
      <c r="L54">
        <v>0.58478164698206103</v>
      </c>
      <c r="M54">
        <v>1.7079425152841201</v>
      </c>
      <c r="N54" t="s">
        <v>3366</v>
      </c>
      <c r="O54" t="s">
        <v>3366</v>
      </c>
      <c r="P54" t="s">
        <v>3366</v>
      </c>
      <c r="Q54" t="s">
        <v>3366</v>
      </c>
      <c r="R54" t="s">
        <v>3366</v>
      </c>
      <c r="S54" t="s">
        <v>3366</v>
      </c>
      <c r="T54" t="s">
        <v>3366</v>
      </c>
      <c r="U54" t="s">
        <v>3366</v>
      </c>
      <c r="V54" t="s">
        <v>3366</v>
      </c>
      <c r="W54" t="s">
        <v>3366</v>
      </c>
      <c r="X54" t="s">
        <v>3366</v>
      </c>
      <c r="Y54" t="s">
        <v>3366</v>
      </c>
    </row>
    <row r="55" spans="1:25" x14ac:dyDescent="0.25">
      <c r="A55" t="s">
        <v>3054</v>
      </c>
      <c r="B55">
        <v>0.18371833937860399</v>
      </c>
      <c r="C55">
        <v>-0.74879810711289796</v>
      </c>
      <c r="D55">
        <v>0.1411650318239</v>
      </c>
      <c r="E55">
        <v>-0.986029879431635</v>
      </c>
      <c r="F55">
        <v>-6.9531950058617897E-2</v>
      </c>
      <c r="G55">
        <v>0.79883308334655301</v>
      </c>
      <c r="H55">
        <v>-9.3685661165991599E-2</v>
      </c>
      <c r="I55">
        <v>1.3607739212341501</v>
      </c>
      <c r="J55">
        <v>1.93715760762573</v>
      </c>
      <c r="K55">
        <v>0.83330322792403799</v>
      </c>
      <c r="L55">
        <v>1.60623561380311</v>
      </c>
      <c r="M55">
        <v>1.57260689893498</v>
      </c>
      <c r="N55" t="s">
        <v>3365</v>
      </c>
      <c r="O55" t="s">
        <v>3365</v>
      </c>
      <c r="P55" t="s">
        <v>3365</v>
      </c>
      <c r="Q55" t="s">
        <v>3365</v>
      </c>
      <c r="R55" t="s">
        <v>3365</v>
      </c>
      <c r="S55" t="s">
        <v>3365</v>
      </c>
      <c r="T55" t="s">
        <v>3365</v>
      </c>
      <c r="U55" t="s">
        <v>3365</v>
      </c>
      <c r="V55" t="s">
        <v>3365</v>
      </c>
      <c r="W55" t="s">
        <v>3365</v>
      </c>
      <c r="X55" t="s">
        <v>3365</v>
      </c>
      <c r="Y55" t="s">
        <v>3365</v>
      </c>
    </row>
    <row r="56" spans="1:25" x14ac:dyDescent="0.25">
      <c r="A56" t="s">
        <v>3056</v>
      </c>
      <c r="B56">
        <v>0.48675482666884201</v>
      </c>
      <c r="C56">
        <v>-0.19757184722946</v>
      </c>
      <c r="D56">
        <v>-0.349758904422243</v>
      </c>
      <c r="E56">
        <v>0.72061516639301804</v>
      </c>
      <c r="F56">
        <v>0.39988380085248598</v>
      </c>
      <c r="G56">
        <v>0.87194029344861601</v>
      </c>
      <c r="H56">
        <v>0.95296982617056702</v>
      </c>
      <c r="I56">
        <v>0.55239262114930898</v>
      </c>
      <c r="J56">
        <v>5.7615700675186596E-3</v>
      </c>
      <c r="K56">
        <v>0.59899253112792095</v>
      </c>
      <c r="L56">
        <v>1.1551897404170099</v>
      </c>
      <c r="M56">
        <v>1.6684143098923001</v>
      </c>
      <c r="N56" t="s">
        <v>3366</v>
      </c>
      <c r="O56" t="s">
        <v>3366</v>
      </c>
      <c r="P56" t="s">
        <v>3366</v>
      </c>
      <c r="Q56" t="s">
        <v>2944</v>
      </c>
      <c r="R56" t="s">
        <v>3366</v>
      </c>
      <c r="S56" t="s">
        <v>3366</v>
      </c>
      <c r="T56" t="s">
        <v>3366</v>
      </c>
      <c r="U56" t="s">
        <v>3366</v>
      </c>
      <c r="V56" t="s">
        <v>3366</v>
      </c>
      <c r="W56" t="s">
        <v>3366</v>
      </c>
      <c r="X56" t="s">
        <v>3366</v>
      </c>
      <c r="Y56" t="s">
        <v>3366</v>
      </c>
    </row>
    <row r="57" spans="1:25" x14ac:dyDescent="0.25">
      <c r="A57" t="s">
        <v>3058</v>
      </c>
      <c r="B57">
        <v>0.44650749669809298</v>
      </c>
      <c r="C57">
        <v>-0.19757184722946</v>
      </c>
      <c r="D57">
        <v>-0.349758904422243</v>
      </c>
      <c r="E57">
        <v>0.30554327518292701</v>
      </c>
      <c r="F57">
        <v>0.39988380085248598</v>
      </c>
      <c r="G57">
        <v>-2.5160348525373299E-2</v>
      </c>
      <c r="H57">
        <v>0.95296982617056702</v>
      </c>
      <c r="I57">
        <v>1.55537860322425</v>
      </c>
      <c r="J57">
        <v>5.7615700675186596E-3</v>
      </c>
      <c r="K57">
        <v>0.23683037556088199</v>
      </c>
      <c r="L57">
        <v>1.1551897404170099</v>
      </c>
      <c r="M57">
        <v>1.0200394738769401</v>
      </c>
      <c r="N57" t="s">
        <v>3365</v>
      </c>
      <c r="O57" t="s">
        <v>3366</v>
      </c>
      <c r="P57" t="s">
        <v>3366</v>
      </c>
      <c r="Q57" t="s">
        <v>2944</v>
      </c>
      <c r="R57" t="s">
        <v>3366</v>
      </c>
      <c r="S57" t="s">
        <v>3365</v>
      </c>
      <c r="T57" t="s">
        <v>3366</v>
      </c>
      <c r="U57" t="s">
        <v>3365</v>
      </c>
      <c r="V57" t="s">
        <v>3366</v>
      </c>
      <c r="W57" t="s">
        <v>3365</v>
      </c>
      <c r="X57" t="s">
        <v>3366</v>
      </c>
      <c r="Y57" t="s">
        <v>3365</v>
      </c>
    </row>
    <row r="58" spans="1:25" x14ac:dyDescent="0.25">
      <c r="A58" t="s">
        <v>3060</v>
      </c>
      <c r="B58">
        <v>1.70465942720046</v>
      </c>
      <c r="C58">
        <v>-0.19757184722946</v>
      </c>
      <c r="D58">
        <v>-0.98151503445598298</v>
      </c>
      <c r="E58">
        <v>1.32640420935994</v>
      </c>
      <c r="F58">
        <v>1.83113177624546</v>
      </c>
      <c r="G58">
        <v>1.3738550054096601</v>
      </c>
      <c r="H58">
        <v>0.480430513548533</v>
      </c>
      <c r="I58">
        <v>0.55239262114930898</v>
      </c>
      <c r="J58">
        <v>0.58817979485219196</v>
      </c>
      <c r="K58">
        <v>2.0147551464523699</v>
      </c>
      <c r="L58">
        <v>2.3528969825714401</v>
      </c>
      <c r="M58">
        <v>2.1746007541936501</v>
      </c>
      <c r="N58" t="s">
        <v>3365</v>
      </c>
      <c r="O58" t="s">
        <v>3366</v>
      </c>
      <c r="P58" t="s">
        <v>3365</v>
      </c>
      <c r="Q58" t="s">
        <v>2944</v>
      </c>
      <c r="R58" t="s">
        <v>3365</v>
      </c>
      <c r="S58" t="s">
        <v>3365</v>
      </c>
      <c r="T58" t="s">
        <v>3365</v>
      </c>
      <c r="U58" t="s">
        <v>3366</v>
      </c>
      <c r="V58" t="s">
        <v>3365</v>
      </c>
      <c r="W58" t="s">
        <v>3365</v>
      </c>
      <c r="X58" t="s">
        <v>3365</v>
      </c>
      <c r="Y58" t="s">
        <v>3365</v>
      </c>
    </row>
    <row r="59" spans="1:25" x14ac:dyDescent="0.25">
      <c r="A59" t="s">
        <v>3062</v>
      </c>
      <c r="B59">
        <v>0.48675482666884201</v>
      </c>
      <c r="C59">
        <v>-0.19757184722946</v>
      </c>
      <c r="D59">
        <v>-0.349758904422243</v>
      </c>
      <c r="E59">
        <v>0.55565295019584304</v>
      </c>
      <c r="F59">
        <v>-1.0639146635819701</v>
      </c>
      <c r="G59">
        <v>1.21898315614551</v>
      </c>
      <c r="H59">
        <v>0.95296982617056702</v>
      </c>
      <c r="I59">
        <v>0.55239262114930898</v>
      </c>
      <c r="J59">
        <v>5.7615700675186596E-3</v>
      </c>
      <c r="K59">
        <v>0.59899253112792095</v>
      </c>
      <c r="L59">
        <v>1.1551897404170099</v>
      </c>
      <c r="M59">
        <v>1.6684143098923001</v>
      </c>
      <c r="N59" t="s">
        <v>3366</v>
      </c>
      <c r="O59" t="s">
        <v>3366</v>
      </c>
      <c r="P59" t="s">
        <v>3366</v>
      </c>
      <c r="Q59" t="s">
        <v>2944</v>
      </c>
      <c r="R59" t="s">
        <v>3365</v>
      </c>
      <c r="S59" t="s">
        <v>3365</v>
      </c>
      <c r="T59" t="s">
        <v>3366</v>
      </c>
      <c r="U59" t="s">
        <v>3366</v>
      </c>
      <c r="V59" t="s">
        <v>3366</v>
      </c>
      <c r="W59" t="s">
        <v>3366</v>
      </c>
      <c r="X59" t="s">
        <v>3366</v>
      </c>
      <c r="Y59" t="s">
        <v>3366</v>
      </c>
    </row>
    <row r="60" spans="1:25" x14ac:dyDescent="0.25">
      <c r="A60" t="s">
        <v>3064</v>
      </c>
      <c r="B60">
        <v>0.48675482666884201</v>
      </c>
      <c r="C60">
        <v>-0.19757184722946</v>
      </c>
      <c r="D60">
        <v>-0.349758904422243</v>
      </c>
      <c r="E60">
        <v>0.91058929286288603</v>
      </c>
      <c r="F60">
        <v>0.39988380085248598</v>
      </c>
      <c r="G60">
        <v>0.87194029344861601</v>
      </c>
      <c r="H60">
        <v>0.95296982617056702</v>
      </c>
      <c r="I60">
        <v>0.55239262114930898</v>
      </c>
      <c r="J60">
        <v>5.7615700675186596E-3</v>
      </c>
      <c r="K60">
        <v>0.59899253112792095</v>
      </c>
      <c r="L60">
        <v>1.1551897404170099</v>
      </c>
      <c r="M60">
        <v>1.6684143098923001</v>
      </c>
      <c r="N60" t="s">
        <v>3366</v>
      </c>
      <c r="O60" t="s">
        <v>3366</v>
      </c>
      <c r="P60" t="s">
        <v>3366</v>
      </c>
      <c r="Q60" t="s">
        <v>2944</v>
      </c>
      <c r="R60" t="s">
        <v>3366</v>
      </c>
      <c r="S60" t="s">
        <v>3366</v>
      </c>
      <c r="T60" t="s">
        <v>3366</v>
      </c>
      <c r="U60" t="s">
        <v>3366</v>
      </c>
      <c r="V60" t="s">
        <v>3366</v>
      </c>
      <c r="W60" t="s">
        <v>3366</v>
      </c>
      <c r="X60" t="s">
        <v>3366</v>
      </c>
      <c r="Y60" t="s">
        <v>3366</v>
      </c>
    </row>
    <row r="61" spans="1:25" x14ac:dyDescent="0.25">
      <c r="A61" t="s">
        <v>3066</v>
      </c>
      <c r="B61">
        <v>0.48675482666884201</v>
      </c>
      <c r="C61">
        <v>-0.19757184722946</v>
      </c>
      <c r="D61">
        <v>-0.349758904422243</v>
      </c>
      <c r="E61">
        <v>0.65626853495132398</v>
      </c>
      <c r="F61">
        <v>0.39988380085248598</v>
      </c>
      <c r="G61">
        <v>1.3386445131382401</v>
      </c>
      <c r="H61">
        <v>0.95296982617056702</v>
      </c>
      <c r="I61">
        <v>0.55239262114930898</v>
      </c>
      <c r="J61">
        <v>5.7615700675186596E-3</v>
      </c>
      <c r="K61">
        <v>0.53340112693733699</v>
      </c>
      <c r="L61">
        <v>1.1551897404170099</v>
      </c>
      <c r="M61">
        <v>1.6684143098923001</v>
      </c>
      <c r="N61" t="s">
        <v>3366</v>
      </c>
      <c r="O61" t="s">
        <v>3366</v>
      </c>
      <c r="P61" t="s">
        <v>3366</v>
      </c>
      <c r="Q61" t="s">
        <v>2944</v>
      </c>
      <c r="R61" t="s">
        <v>3366</v>
      </c>
      <c r="S61" t="s">
        <v>3365</v>
      </c>
      <c r="T61" t="s">
        <v>3366</v>
      </c>
      <c r="U61" t="s">
        <v>3366</v>
      </c>
      <c r="V61" t="s">
        <v>3366</v>
      </c>
      <c r="W61" t="s">
        <v>3365</v>
      </c>
      <c r="X61" t="s">
        <v>3366</v>
      </c>
      <c r="Y61" t="s">
        <v>3366</v>
      </c>
    </row>
    <row r="62" spans="1:25" x14ac:dyDescent="0.25">
      <c r="A62" t="s">
        <v>3068</v>
      </c>
      <c r="B62">
        <v>0.48675482666884201</v>
      </c>
      <c r="C62">
        <v>-0.19757184722946</v>
      </c>
      <c r="D62">
        <v>-0.349758904422243</v>
      </c>
      <c r="E62">
        <v>1.0520200436270599</v>
      </c>
      <c r="F62">
        <v>1.42485645017704</v>
      </c>
      <c r="G62">
        <v>-0.60245346135947697</v>
      </c>
      <c r="H62">
        <v>0.83355596739648197</v>
      </c>
      <c r="I62">
        <v>0.55239262114930898</v>
      </c>
      <c r="J62">
        <v>2.2263286488175602</v>
      </c>
      <c r="K62">
        <v>2.2428244536563602</v>
      </c>
      <c r="L62">
        <v>1.1551897404170099</v>
      </c>
      <c r="M62">
        <v>1.09074146995085</v>
      </c>
      <c r="N62" t="s">
        <v>3366</v>
      </c>
      <c r="O62" t="s">
        <v>3366</v>
      </c>
      <c r="P62" t="s">
        <v>3366</v>
      </c>
      <c r="Q62" t="s">
        <v>2944</v>
      </c>
      <c r="R62" t="s">
        <v>3365</v>
      </c>
      <c r="S62" t="s">
        <v>3365</v>
      </c>
      <c r="T62" t="s">
        <v>3365</v>
      </c>
      <c r="U62" t="s">
        <v>3366</v>
      </c>
      <c r="V62" t="s">
        <v>3365</v>
      </c>
      <c r="W62" t="s">
        <v>3365</v>
      </c>
      <c r="X62" t="s">
        <v>3366</v>
      </c>
      <c r="Y62" t="s">
        <v>3365</v>
      </c>
    </row>
    <row r="63" spans="1:25" x14ac:dyDescent="0.25">
      <c r="A63" t="s">
        <v>3070</v>
      </c>
      <c r="B63">
        <v>1.0181853188896</v>
      </c>
      <c r="C63">
        <v>0.91651266747202198</v>
      </c>
      <c r="D63">
        <v>1.5395043067287699</v>
      </c>
      <c r="E63">
        <v>0.91651266747202198</v>
      </c>
      <c r="F63">
        <v>0.95419451399946398</v>
      </c>
      <c r="G63">
        <v>1.6279454647488201</v>
      </c>
      <c r="H63">
        <v>0.95244865370713505</v>
      </c>
      <c r="I63">
        <v>0.91651266747202198</v>
      </c>
      <c r="J63">
        <v>-0.27465630103995198</v>
      </c>
      <c r="K63">
        <v>0.64266604250720605</v>
      </c>
      <c r="L63">
        <v>0.91651266747202198</v>
      </c>
      <c r="M63">
        <v>1.0266226593712999</v>
      </c>
      <c r="N63" t="s">
        <v>3365</v>
      </c>
      <c r="O63" t="s">
        <v>2944</v>
      </c>
      <c r="P63" t="s">
        <v>3365</v>
      </c>
      <c r="Q63" t="s">
        <v>2944</v>
      </c>
      <c r="R63" t="s">
        <v>3365</v>
      </c>
      <c r="S63" t="s">
        <v>3365</v>
      </c>
      <c r="T63" t="s">
        <v>3366</v>
      </c>
      <c r="U63" t="s">
        <v>2944</v>
      </c>
      <c r="V63" t="s">
        <v>3365</v>
      </c>
      <c r="W63" t="s">
        <v>3365</v>
      </c>
      <c r="X63" t="s">
        <v>2944</v>
      </c>
      <c r="Y63" t="s">
        <v>3365</v>
      </c>
    </row>
    <row r="64" spans="1:25" x14ac:dyDescent="0.25">
      <c r="A64" t="s">
        <v>3072</v>
      </c>
      <c r="B64">
        <v>0.98955833168442298</v>
      </c>
      <c r="C64">
        <v>1.0974665834375501</v>
      </c>
      <c r="D64">
        <v>0.83957391564259998</v>
      </c>
      <c r="E64">
        <v>1.0974665834375501</v>
      </c>
      <c r="F64">
        <v>1.51741385529902</v>
      </c>
      <c r="G64">
        <v>1.9448532416970199</v>
      </c>
      <c r="H64">
        <v>0.95244865370713505</v>
      </c>
      <c r="I64">
        <v>1.0974665834375501</v>
      </c>
      <c r="J64">
        <v>8.3902768170783001E-2</v>
      </c>
      <c r="K64">
        <v>0.70323515635279599</v>
      </c>
      <c r="L64">
        <v>1.0974665834375501</v>
      </c>
      <c r="M64">
        <v>0.85937124757787497</v>
      </c>
      <c r="N64" t="s">
        <v>3366</v>
      </c>
      <c r="O64" t="s">
        <v>2944</v>
      </c>
      <c r="P64" t="s">
        <v>3366</v>
      </c>
      <c r="Q64" t="s">
        <v>2944</v>
      </c>
      <c r="R64" t="s">
        <v>3366</v>
      </c>
      <c r="S64" t="s">
        <v>3365</v>
      </c>
      <c r="T64" t="s">
        <v>3366</v>
      </c>
      <c r="U64" t="s">
        <v>2944</v>
      </c>
      <c r="V64" t="s">
        <v>3366</v>
      </c>
      <c r="W64" t="s">
        <v>3366</v>
      </c>
      <c r="X64" t="s">
        <v>2944</v>
      </c>
      <c r="Y64" t="s">
        <v>3366</v>
      </c>
    </row>
    <row r="65" spans="1:25" x14ac:dyDescent="0.25">
      <c r="A65" t="s">
        <v>3074</v>
      </c>
      <c r="B65">
        <v>5.8449793468662699E-2</v>
      </c>
      <c r="C65">
        <v>2.2057641405400301</v>
      </c>
      <c r="D65">
        <v>0.77232320118600495</v>
      </c>
      <c r="E65">
        <v>0.55319415489046997</v>
      </c>
      <c r="F65">
        <v>0.52914854226167296</v>
      </c>
      <c r="G65">
        <v>-0.52352664904877999</v>
      </c>
      <c r="H65">
        <v>1.2600635037458401</v>
      </c>
      <c r="I65">
        <v>2.06812338609243</v>
      </c>
      <c r="J65">
        <v>-0.29632863720462699</v>
      </c>
      <c r="K65">
        <v>0.28325940063434801</v>
      </c>
      <c r="L65">
        <v>-0.187101484039882</v>
      </c>
      <c r="M65">
        <v>-0.31647860987162402</v>
      </c>
      <c r="N65" t="s">
        <v>3365</v>
      </c>
      <c r="O65" t="s">
        <v>3365</v>
      </c>
      <c r="P65" t="s">
        <v>3365</v>
      </c>
      <c r="Q65" t="s">
        <v>2944</v>
      </c>
      <c r="R65" t="s">
        <v>3365</v>
      </c>
      <c r="S65" t="s">
        <v>3365</v>
      </c>
      <c r="T65" t="s">
        <v>3365</v>
      </c>
      <c r="U65" t="s">
        <v>3365</v>
      </c>
      <c r="V65" t="s">
        <v>3365</v>
      </c>
      <c r="W65" t="s">
        <v>3365</v>
      </c>
      <c r="X65" t="s">
        <v>3365</v>
      </c>
      <c r="Y65" t="s">
        <v>3365</v>
      </c>
    </row>
    <row r="66" spans="1:25" x14ac:dyDescent="0.25">
      <c r="A66" t="s">
        <v>3076</v>
      </c>
      <c r="B66">
        <v>1.12173922615176</v>
      </c>
      <c r="C66">
        <v>1.12173922615176</v>
      </c>
      <c r="D66">
        <v>1.12173922615176</v>
      </c>
      <c r="E66">
        <v>1.12173922615176</v>
      </c>
      <c r="F66">
        <v>-4.3338984978292097E-2</v>
      </c>
      <c r="G66">
        <v>-0.103976681351843</v>
      </c>
      <c r="H66">
        <v>1.9641478013370799</v>
      </c>
      <c r="I66">
        <v>0.26882927473792601</v>
      </c>
      <c r="J66">
        <v>-0.21510400245106101</v>
      </c>
      <c r="K66">
        <v>1.4390242125370001</v>
      </c>
      <c r="L66">
        <v>1.12173922615176</v>
      </c>
      <c r="M66">
        <v>-0.73240111538561203</v>
      </c>
      <c r="N66" t="s">
        <v>2944</v>
      </c>
      <c r="O66" t="s">
        <v>2944</v>
      </c>
      <c r="P66" t="s">
        <v>2944</v>
      </c>
      <c r="Q66" t="s">
        <v>2944</v>
      </c>
      <c r="R66" t="s">
        <v>3366</v>
      </c>
      <c r="S66" t="s">
        <v>3366</v>
      </c>
      <c r="T66" t="s">
        <v>3365</v>
      </c>
      <c r="U66" t="s">
        <v>3366</v>
      </c>
      <c r="V66" t="s">
        <v>3366</v>
      </c>
      <c r="W66" t="s">
        <v>3365</v>
      </c>
      <c r="X66" t="s">
        <v>2944</v>
      </c>
      <c r="Y66" t="s">
        <v>3366</v>
      </c>
    </row>
    <row r="67" spans="1:25" x14ac:dyDescent="0.25">
      <c r="A67" t="s">
        <v>3078</v>
      </c>
      <c r="B67">
        <v>-0.43692420640574797</v>
      </c>
      <c r="C67">
        <v>-0.43692420640574797</v>
      </c>
      <c r="D67">
        <v>-0.43692420640574797</v>
      </c>
      <c r="E67">
        <v>-0.43692420640574797</v>
      </c>
      <c r="F67">
        <v>-4.3338984978292097E-2</v>
      </c>
      <c r="G67">
        <v>-1.64891565607367</v>
      </c>
      <c r="H67">
        <v>1.5533469926082599</v>
      </c>
      <c r="I67">
        <v>0.26882927473792601</v>
      </c>
      <c r="J67">
        <v>-0.18848635761908</v>
      </c>
      <c r="K67">
        <v>0.416783314735788</v>
      </c>
      <c r="L67">
        <v>-0.43692420640574797</v>
      </c>
      <c r="M67">
        <v>-0.73240111538561203</v>
      </c>
      <c r="N67" t="s">
        <v>2944</v>
      </c>
      <c r="O67" t="s">
        <v>2944</v>
      </c>
      <c r="P67" t="s">
        <v>2944</v>
      </c>
      <c r="Q67" t="s">
        <v>2944</v>
      </c>
      <c r="R67" t="s">
        <v>3366</v>
      </c>
      <c r="S67" t="s">
        <v>3365</v>
      </c>
      <c r="T67" t="s">
        <v>3366</v>
      </c>
      <c r="U67" t="s">
        <v>3366</v>
      </c>
      <c r="V67" t="s">
        <v>3365</v>
      </c>
      <c r="W67" t="s">
        <v>3366</v>
      </c>
      <c r="X67" t="s">
        <v>2944</v>
      </c>
      <c r="Y67" t="s">
        <v>3366</v>
      </c>
    </row>
    <row r="68" spans="1:25" x14ac:dyDescent="0.25">
      <c r="A68" t="s">
        <v>3080</v>
      </c>
      <c r="B68">
        <v>1.2993816759372201</v>
      </c>
      <c r="C68">
        <v>1.2993816759372201</v>
      </c>
      <c r="D68">
        <v>1.2993816759372201</v>
      </c>
      <c r="E68">
        <v>1.2993816759372201</v>
      </c>
      <c r="F68">
        <v>1.2993816759372201</v>
      </c>
      <c r="G68">
        <v>1.1665678698859201</v>
      </c>
      <c r="H68">
        <v>1.2993816759372201</v>
      </c>
      <c r="I68">
        <v>1.2993816759372201</v>
      </c>
      <c r="J68">
        <v>1.2993816759372201</v>
      </c>
      <c r="K68">
        <v>1.38270826185129</v>
      </c>
      <c r="L68">
        <v>1.2993816759372201</v>
      </c>
      <c r="M68">
        <v>1.2993816759372201</v>
      </c>
      <c r="N68" t="s">
        <v>2944</v>
      </c>
      <c r="O68" t="s">
        <v>2944</v>
      </c>
      <c r="P68" t="s">
        <v>2944</v>
      </c>
      <c r="Q68" t="s">
        <v>2944</v>
      </c>
      <c r="R68" t="s">
        <v>2944</v>
      </c>
      <c r="S68" t="s">
        <v>3365</v>
      </c>
      <c r="T68" t="s">
        <v>2944</v>
      </c>
      <c r="U68" t="s">
        <v>2944</v>
      </c>
      <c r="V68" t="s">
        <v>2944</v>
      </c>
      <c r="W68" t="s">
        <v>3365</v>
      </c>
      <c r="X68" t="s">
        <v>2944</v>
      </c>
      <c r="Y68" t="s">
        <v>2944</v>
      </c>
    </row>
    <row r="69" spans="1:25" x14ac:dyDescent="0.25">
      <c r="A69" t="s">
        <v>3082</v>
      </c>
      <c r="B69">
        <v>2.1598541015746502</v>
      </c>
      <c r="C69">
        <v>2.1598541015746502</v>
      </c>
      <c r="D69">
        <v>2.1598541015746502</v>
      </c>
      <c r="E69">
        <v>2.1598541015746502</v>
      </c>
      <c r="F69">
        <v>2.1598541015746502</v>
      </c>
      <c r="G69">
        <v>2.1598541015746502</v>
      </c>
      <c r="H69">
        <v>2.1598541015746502</v>
      </c>
      <c r="I69">
        <v>2.1598541015746502</v>
      </c>
      <c r="J69">
        <v>2.1598541015746502</v>
      </c>
      <c r="K69">
        <v>2.1598541015746502</v>
      </c>
      <c r="L69">
        <v>2.1598541015746502</v>
      </c>
      <c r="M69">
        <v>2.1598541015746502</v>
      </c>
      <c r="N69" t="s">
        <v>2944</v>
      </c>
      <c r="O69" t="s">
        <v>2944</v>
      </c>
      <c r="P69" t="s">
        <v>2944</v>
      </c>
      <c r="Q69" t="s">
        <v>2944</v>
      </c>
      <c r="R69" t="s">
        <v>2944</v>
      </c>
      <c r="S69" t="s">
        <v>2944</v>
      </c>
      <c r="T69" t="s">
        <v>2944</v>
      </c>
      <c r="U69" t="s">
        <v>2944</v>
      </c>
      <c r="V69" t="s">
        <v>2944</v>
      </c>
      <c r="W69" t="s">
        <v>2944</v>
      </c>
      <c r="X69" t="s">
        <v>2944</v>
      </c>
      <c r="Y69" t="s">
        <v>2944</v>
      </c>
    </row>
    <row r="70" spans="1:25" x14ac:dyDescent="0.25">
      <c r="A70" t="s">
        <v>3084</v>
      </c>
      <c r="B70">
        <v>1.7046660652439101</v>
      </c>
      <c r="C70">
        <v>1.7046660652439101</v>
      </c>
      <c r="D70">
        <v>1.7046660652439101</v>
      </c>
      <c r="E70">
        <v>1.7046660652439101</v>
      </c>
      <c r="F70">
        <v>1.7046660652439101</v>
      </c>
      <c r="G70">
        <v>0.82842977337407397</v>
      </c>
      <c r="H70">
        <v>2.0452945536507001</v>
      </c>
      <c r="I70">
        <v>1.7046660652439101</v>
      </c>
      <c r="J70">
        <v>1.7046660652439101</v>
      </c>
      <c r="K70">
        <v>1.19132063325435</v>
      </c>
      <c r="L70">
        <v>1.7046660652439101</v>
      </c>
      <c r="M70">
        <v>1.7046660652439101</v>
      </c>
      <c r="N70" t="s">
        <v>2944</v>
      </c>
      <c r="O70" t="s">
        <v>2944</v>
      </c>
      <c r="P70" t="s">
        <v>2944</v>
      </c>
      <c r="Q70" t="s">
        <v>2944</v>
      </c>
      <c r="R70" t="s">
        <v>2944</v>
      </c>
      <c r="S70" t="s">
        <v>3366</v>
      </c>
      <c r="T70" t="s">
        <v>3366</v>
      </c>
      <c r="U70" t="s">
        <v>2944</v>
      </c>
      <c r="V70" t="s">
        <v>2944</v>
      </c>
      <c r="W70" t="s">
        <v>3365</v>
      </c>
      <c r="X70" t="s">
        <v>2944</v>
      </c>
      <c r="Y70" t="s">
        <v>2944</v>
      </c>
    </row>
    <row r="71" spans="1:25" x14ac:dyDescent="0.25">
      <c r="A71" t="s">
        <v>3086</v>
      </c>
      <c r="B71">
        <v>1.32311896247857</v>
      </c>
      <c r="C71">
        <v>1.32311896247857</v>
      </c>
      <c r="D71">
        <v>1.32311896247857</v>
      </c>
      <c r="E71">
        <v>1.32311896247857</v>
      </c>
      <c r="F71">
        <v>1.32311896247857</v>
      </c>
      <c r="G71">
        <v>0.82842977337407397</v>
      </c>
      <c r="H71">
        <v>2.0452945536507001</v>
      </c>
      <c r="I71">
        <v>1.32311896247857</v>
      </c>
      <c r="J71">
        <v>1.32311896247857</v>
      </c>
      <c r="K71">
        <v>1.03642612900154</v>
      </c>
      <c r="L71">
        <v>1.32311896247857</v>
      </c>
      <c r="M71">
        <v>1.32311896247857</v>
      </c>
      <c r="N71" t="s">
        <v>2944</v>
      </c>
      <c r="O71" t="s">
        <v>2944</v>
      </c>
      <c r="P71" t="s">
        <v>2944</v>
      </c>
      <c r="Q71" t="s">
        <v>2944</v>
      </c>
      <c r="R71" t="s">
        <v>2944</v>
      </c>
      <c r="S71" t="s">
        <v>3366</v>
      </c>
      <c r="T71" t="s">
        <v>3366</v>
      </c>
      <c r="U71" t="s">
        <v>2944</v>
      </c>
      <c r="V71" t="s">
        <v>2944</v>
      </c>
      <c r="W71" t="s">
        <v>3366</v>
      </c>
      <c r="X71" t="s">
        <v>2944</v>
      </c>
      <c r="Y71" t="s">
        <v>2944</v>
      </c>
    </row>
    <row r="72" spans="1:25" x14ac:dyDescent="0.25">
      <c r="A72" t="s">
        <v>3088</v>
      </c>
      <c r="B72">
        <v>0.470222403983236</v>
      </c>
      <c r="C72">
        <v>0.470222403983236</v>
      </c>
      <c r="D72">
        <v>0.470222403983236</v>
      </c>
      <c r="E72">
        <v>0.470222403983236</v>
      </c>
      <c r="F72">
        <v>0.470222403983236</v>
      </c>
      <c r="G72">
        <v>0.470222403983236</v>
      </c>
      <c r="H72">
        <v>0.470222403983236</v>
      </c>
      <c r="I72">
        <v>0.470222403983236</v>
      </c>
      <c r="J72">
        <v>0.470222403983236</v>
      </c>
      <c r="K72">
        <v>0.470222403983236</v>
      </c>
      <c r="L72">
        <v>0.470222403983236</v>
      </c>
      <c r="M72">
        <v>-1.1312698128169001</v>
      </c>
      <c r="N72" t="s">
        <v>2944</v>
      </c>
      <c r="O72" t="s">
        <v>2944</v>
      </c>
      <c r="P72" t="s">
        <v>2944</v>
      </c>
      <c r="Q72" t="s">
        <v>2944</v>
      </c>
      <c r="R72" t="s">
        <v>2944</v>
      </c>
      <c r="S72" t="s">
        <v>2944</v>
      </c>
      <c r="T72" t="s">
        <v>2944</v>
      </c>
      <c r="U72" t="s">
        <v>2944</v>
      </c>
      <c r="V72" t="s">
        <v>2944</v>
      </c>
      <c r="W72" t="s">
        <v>2944</v>
      </c>
      <c r="X72" t="s">
        <v>2944</v>
      </c>
      <c r="Y72" t="s">
        <v>3365</v>
      </c>
    </row>
    <row r="73" spans="1:25" x14ac:dyDescent="0.25">
      <c r="A73" t="s">
        <v>3090</v>
      </c>
      <c r="B73">
        <v>1.5052492115343601</v>
      </c>
      <c r="C73">
        <v>0.22905299176764801</v>
      </c>
      <c r="D73">
        <v>1.1784465801038999</v>
      </c>
      <c r="E73">
        <v>0.28917061958089602</v>
      </c>
      <c r="F73">
        <v>2.1068884099159</v>
      </c>
      <c r="G73">
        <v>1.9710875118169999</v>
      </c>
      <c r="H73">
        <v>1.7598341053276101</v>
      </c>
      <c r="I73">
        <v>0.99372546943279705</v>
      </c>
      <c r="J73">
        <v>1.08984273088484</v>
      </c>
      <c r="K73">
        <v>2.6376578205332999</v>
      </c>
      <c r="L73">
        <v>1.28966968694107</v>
      </c>
      <c r="M73">
        <v>0.88373742428038404</v>
      </c>
      <c r="N73" t="s">
        <v>3365</v>
      </c>
      <c r="O73" t="s">
        <v>3366</v>
      </c>
      <c r="P73" t="s">
        <v>3366</v>
      </c>
      <c r="Q73" t="s">
        <v>3366</v>
      </c>
      <c r="R73" t="s">
        <v>3365</v>
      </c>
      <c r="S73" t="s">
        <v>3365</v>
      </c>
      <c r="T73" t="s">
        <v>3365</v>
      </c>
      <c r="U73" t="s">
        <v>3366</v>
      </c>
      <c r="V73" t="s">
        <v>3365</v>
      </c>
      <c r="W73" t="s">
        <v>3365</v>
      </c>
      <c r="X73" t="s">
        <v>3366</v>
      </c>
      <c r="Y73" t="s">
        <v>3365</v>
      </c>
    </row>
    <row r="74" spans="1:25" x14ac:dyDescent="0.25">
      <c r="A74" t="s">
        <v>3092</v>
      </c>
      <c r="B74">
        <v>0.123613018040085</v>
      </c>
      <c r="C74">
        <v>0.22905299176764801</v>
      </c>
      <c r="D74">
        <v>1.1784465801038999</v>
      </c>
      <c r="E74">
        <v>0.28917061958089602</v>
      </c>
      <c r="F74">
        <v>1.04302915120559</v>
      </c>
      <c r="G74">
        <v>1.1792890294259899</v>
      </c>
      <c r="H74">
        <v>1.14683890323826</v>
      </c>
      <c r="I74">
        <v>0.99372546943279705</v>
      </c>
      <c r="J74">
        <v>1.0533543261909799</v>
      </c>
      <c r="K74">
        <v>1.46975064182802</v>
      </c>
      <c r="L74">
        <v>1.28966968694107</v>
      </c>
      <c r="M74">
        <v>1.52010641194737</v>
      </c>
      <c r="N74" t="s">
        <v>3365</v>
      </c>
      <c r="O74" t="s">
        <v>3366</v>
      </c>
      <c r="P74" t="s">
        <v>3366</v>
      </c>
      <c r="Q74" t="s">
        <v>3366</v>
      </c>
      <c r="R74" t="s">
        <v>3365</v>
      </c>
      <c r="S74" t="s">
        <v>3365</v>
      </c>
      <c r="T74" t="s">
        <v>3365</v>
      </c>
      <c r="U74" t="s">
        <v>3366</v>
      </c>
      <c r="V74" t="s">
        <v>3366</v>
      </c>
      <c r="W74" t="s">
        <v>3365</v>
      </c>
      <c r="X74" t="s">
        <v>3366</v>
      </c>
      <c r="Y74" t="s">
        <v>3365</v>
      </c>
    </row>
    <row r="75" spans="1:25" x14ac:dyDescent="0.25">
      <c r="A75" t="s">
        <v>3094</v>
      </c>
      <c r="B75">
        <v>1.03430231659977</v>
      </c>
      <c r="C75">
        <v>0.22905299176764801</v>
      </c>
      <c r="D75">
        <v>1.1784465801038999</v>
      </c>
      <c r="E75">
        <v>0.28917061958089602</v>
      </c>
      <c r="F75">
        <v>1.4047345573733101</v>
      </c>
      <c r="G75">
        <v>0.97932371334249502</v>
      </c>
      <c r="H75">
        <v>0.83884073634031098</v>
      </c>
      <c r="I75">
        <v>0.99372546943279705</v>
      </c>
      <c r="J75">
        <v>1.0533543261909799</v>
      </c>
      <c r="K75">
        <v>1.5024539877832599</v>
      </c>
      <c r="L75">
        <v>1.28966968694107</v>
      </c>
      <c r="M75">
        <v>0.83736875790780696</v>
      </c>
      <c r="N75" t="s">
        <v>3366</v>
      </c>
      <c r="O75" t="s">
        <v>3366</v>
      </c>
      <c r="P75" t="s">
        <v>3366</v>
      </c>
      <c r="Q75" t="s">
        <v>3366</v>
      </c>
      <c r="R75" t="s">
        <v>3366</v>
      </c>
      <c r="S75" t="s">
        <v>3366</v>
      </c>
      <c r="T75" t="s">
        <v>3366</v>
      </c>
      <c r="U75" t="s">
        <v>3366</v>
      </c>
      <c r="V75" t="s">
        <v>3366</v>
      </c>
      <c r="W75" t="s">
        <v>3366</v>
      </c>
      <c r="X75" t="s">
        <v>3366</v>
      </c>
      <c r="Y75" t="s">
        <v>3366</v>
      </c>
    </row>
    <row r="76" spans="1:25" x14ac:dyDescent="0.25">
      <c r="A76" t="s">
        <v>3096</v>
      </c>
      <c r="B76">
        <v>0.70456344485896105</v>
      </c>
      <c r="C76">
        <v>-1.0945775360052801</v>
      </c>
      <c r="D76">
        <v>0.66439499167538496</v>
      </c>
      <c r="E76">
        <v>0.28917061958089602</v>
      </c>
      <c r="F76">
        <v>0.566976625010576</v>
      </c>
      <c r="G76">
        <v>5.1124883260000198E-2</v>
      </c>
      <c r="H76">
        <v>-0.24224262799962701</v>
      </c>
      <c r="I76">
        <v>0.87115955179815296</v>
      </c>
      <c r="J76">
        <v>1.2063823848622199</v>
      </c>
      <c r="K76">
        <v>0.19457511344329201</v>
      </c>
      <c r="L76">
        <v>0.50238932171325701</v>
      </c>
      <c r="M76">
        <v>0.55376747730954901</v>
      </c>
      <c r="N76" t="s">
        <v>3365</v>
      </c>
      <c r="O76" t="s">
        <v>3365</v>
      </c>
      <c r="P76" t="s">
        <v>3365</v>
      </c>
      <c r="Q76" t="s">
        <v>3366</v>
      </c>
      <c r="R76" t="s">
        <v>3365</v>
      </c>
      <c r="S76" t="s">
        <v>3365</v>
      </c>
      <c r="T76" t="s">
        <v>3365</v>
      </c>
      <c r="U76" t="s">
        <v>3365</v>
      </c>
      <c r="V76" t="s">
        <v>3365</v>
      </c>
      <c r="W76" t="s">
        <v>3365</v>
      </c>
      <c r="X76" t="s">
        <v>3365</v>
      </c>
      <c r="Y76" t="s">
        <v>3365</v>
      </c>
    </row>
    <row r="77" spans="1:25" x14ac:dyDescent="0.25">
      <c r="A77" t="s">
        <v>3098</v>
      </c>
      <c r="B77">
        <v>1.35978769934026</v>
      </c>
      <c r="C77">
        <v>1.57607407015277</v>
      </c>
      <c r="D77">
        <v>2.2902309873903599</v>
      </c>
      <c r="E77">
        <v>2.64263316669556</v>
      </c>
      <c r="F77">
        <v>2.1717461882542</v>
      </c>
      <c r="G77">
        <v>1.8345796800614</v>
      </c>
      <c r="H77">
        <v>2.1431415011460602</v>
      </c>
      <c r="I77">
        <v>1.3561585968190699</v>
      </c>
      <c r="J77">
        <v>1.57573420447775</v>
      </c>
      <c r="K77">
        <v>1.4155785306917399</v>
      </c>
      <c r="L77">
        <v>2.3285844013962</v>
      </c>
      <c r="M77">
        <v>1.9030560286204601</v>
      </c>
      <c r="N77" t="s">
        <v>3366</v>
      </c>
      <c r="O77" t="s">
        <v>3366</v>
      </c>
      <c r="P77" t="s">
        <v>3365</v>
      </c>
      <c r="Q77" t="s">
        <v>3366</v>
      </c>
      <c r="R77" t="s">
        <v>3365</v>
      </c>
      <c r="S77" t="s">
        <v>3365</v>
      </c>
      <c r="T77" t="s">
        <v>3365</v>
      </c>
      <c r="U77" t="s">
        <v>3366</v>
      </c>
      <c r="V77" t="s">
        <v>3365</v>
      </c>
      <c r="W77" t="s">
        <v>3365</v>
      </c>
      <c r="X77" t="s">
        <v>3366</v>
      </c>
      <c r="Y77" t="s">
        <v>3365</v>
      </c>
    </row>
    <row r="78" spans="1:25" x14ac:dyDescent="0.25">
      <c r="A78" t="s">
        <v>3100</v>
      </c>
      <c r="B78">
        <v>1.3700521394667899</v>
      </c>
      <c r="C78">
        <v>1.64724044417467</v>
      </c>
      <c r="D78">
        <v>0.83264339405690202</v>
      </c>
      <c r="E78">
        <v>2.64263316669556</v>
      </c>
      <c r="F78">
        <v>1.30908508372786</v>
      </c>
      <c r="G78">
        <v>1.70659921209302</v>
      </c>
      <c r="H78">
        <v>0.99660884526075999</v>
      </c>
      <c r="I78">
        <v>1.07873134224611</v>
      </c>
      <c r="J78">
        <v>1.8025021601089399</v>
      </c>
      <c r="K78">
        <v>1.9761234509457</v>
      </c>
      <c r="L78">
        <v>2.32928893348224</v>
      </c>
      <c r="M78">
        <v>1.1796589028036799</v>
      </c>
      <c r="N78" t="s">
        <v>3365</v>
      </c>
      <c r="O78" t="s">
        <v>3365</v>
      </c>
      <c r="P78" t="s">
        <v>3365</v>
      </c>
      <c r="Q78" t="s">
        <v>3366</v>
      </c>
      <c r="R78" t="s">
        <v>3365</v>
      </c>
      <c r="S78" t="s">
        <v>3365</v>
      </c>
      <c r="T78" t="s">
        <v>3365</v>
      </c>
      <c r="U78" t="s">
        <v>3365</v>
      </c>
      <c r="V78" t="s">
        <v>3365</v>
      </c>
      <c r="W78" t="s">
        <v>3365</v>
      </c>
      <c r="X78" t="s">
        <v>3365</v>
      </c>
      <c r="Y78" t="s">
        <v>3365</v>
      </c>
    </row>
    <row r="79" spans="1:25" x14ac:dyDescent="0.25">
      <c r="A79" t="s">
        <v>3102</v>
      </c>
      <c r="B79">
        <v>1.8071720723640701</v>
      </c>
      <c r="C79">
        <v>2.5167013525045898</v>
      </c>
      <c r="D79">
        <v>1.0037859707394801</v>
      </c>
      <c r="E79">
        <v>-1.28226663921751E-2</v>
      </c>
      <c r="F79">
        <v>1.7356293717900899</v>
      </c>
      <c r="G79">
        <v>2.2803226744342102</v>
      </c>
      <c r="H79">
        <v>1.75428144745654</v>
      </c>
      <c r="I79">
        <v>2.2542400970321799</v>
      </c>
      <c r="J79">
        <v>1.69755950082103</v>
      </c>
      <c r="K79">
        <v>3.6419869917415402</v>
      </c>
      <c r="L79">
        <v>1.73847498635668</v>
      </c>
      <c r="M79">
        <v>2.0607435092290798</v>
      </c>
      <c r="N79" t="s">
        <v>3365</v>
      </c>
      <c r="O79" t="s">
        <v>3365</v>
      </c>
      <c r="P79" t="s">
        <v>3365</v>
      </c>
      <c r="Q79" t="s">
        <v>3365</v>
      </c>
      <c r="R79" t="s">
        <v>3365</v>
      </c>
      <c r="S79" t="s">
        <v>3365</v>
      </c>
      <c r="T79" t="s">
        <v>3365</v>
      </c>
      <c r="U79" t="s">
        <v>2944</v>
      </c>
      <c r="V79" t="s">
        <v>3365</v>
      </c>
      <c r="W79" t="s">
        <v>3365</v>
      </c>
      <c r="X79" t="s">
        <v>3365</v>
      </c>
      <c r="Y79" t="s">
        <v>3365</v>
      </c>
    </row>
    <row r="80" spans="1:25" x14ac:dyDescent="0.25">
      <c r="A80" t="s">
        <v>3104</v>
      </c>
      <c r="B80">
        <v>1.90417028567531</v>
      </c>
      <c r="C80">
        <v>1.5986803525519999</v>
      </c>
      <c r="D80">
        <v>1.39366547299409</v>
      </c>
      <c r="E80">
        <v>-0.146470125286154</v>
      </c>
      <c r="F80">
        <v>1.69472580717024</v>
      </c>
      <c r="G80">
        <v>1.7877759722106299</v>
      </c>
      <c r="H80">
        <v>1.6653117846399399</v>
      </c>
      <c r="I80">
        <v>1.4659563871519501</v>
      </c>
      <c r="J80">
        <v>1.2777746592717301</v>
      </c>
      <c r="K80">
        <v>1.63773026124191</v>
      </c>
      <c r="L80">
        <v>1.94671284047224</v>
      </c>
      <c r="M80">
        <v>2.3555952716592699</v>
      </c>
      <c r="N80" t="s">
        <v>3366</v>
      </c>
      <c r="O80" t="s">
        <v>3366</v>
      </c>
      <c r="P80" t="s">
        <v>3366</v>
      </c>
      <c r="Q80" t="s">
        <v>3366</v>
      </c>
      <c r="R80" t="s">
        <v>3366</v>
      </c>
      <c r="S80" t="s">
        <v>3366</v>
      </c>
      <c r="T80" t="s">
        <v>3366</v>
      </c>
      <c r="U80" t="s">
        <v>2944</v>
      </c>
      <c r="V80" t="s">
        <v>3366</v>
      </c>
      <c r="W80" t="s">
        <v>3365</v>
      </c>
      <c r="X80" t="s">
        <v>3366</v>
      </c>
      <c r="Y80" t="s">
        <v>3366</v>
      </c>
    </row>
    <row r="81" spans="1:25" x14ac:dyDescent="0.25">
      <c r="A81" t="s">
        <v>3106</v>
      </c>
      <c r="B81">
        <v>1.90417028567531</v>
      </c>
      <c r="C81">
        <v>1.5986803525519999</v>
      </c>
      <c r="D81">
        <v>1.39366547299409</v>
      </c>
      <c r="E81">
        <v>-0.146470125286154</v>
      </c>
      <c r="F81">
        <v>1.69472580717024</v>
      </c>
      <c r="G81">
        <v>1.7877759722106299</v>
      </c>
      <c r="H81">
        <v>1.6653117846399399</v>
      </c>
      <c r="I81">
        <v>0.85539605608774205</v>
      </c>
      <c r="J81">
        <v>1.2777746592717301</v>
      </c>
      <c r="K81">
        <v>1.25274094296028</v>
      </c>
      <c r="L81">
        <v>1.94671284047224</v>
      </c>
      <c r="M81">
        <v>2.3555952716592699</v>
      </c>
      <c r="N81" t="s">
        <v>3366</v>
      </c>
      <c r="O81" t="s">
        <v>3366</v>
      </c>
      <c r="P81" t="s">
        <v>3366</v>
      </c>
      <c r="Q81" t="s">
        <v>3366</v>
      </c>
      <c r="R81" t="s">
        <v>3366</v>
      </c>
      <c r="S81" t="s">
        <v>3366</v>
      </c>
      <c r="T81" t="s">
        <v>3366</v>
      </c>
      <c r="U81" t="s">
        <v>2944</v>
      </c>
      <c r="V81" t="s">
        <v>3366</v>
      </c>
      <c r="W81" t="s">
        <v>3365</v>
      </c>
      <c r="X81" t="s">
        <v>3366</v>
      </c>
      <c r="Y81" t="s">
        <v>3366</v>
      </c>
    </row>
    <row r="82" spans="1:25" x14ac:dyDescent="0.25">
      <c r="A82" t="s">
        <v>3108</v>
      </c>
      <c r="B82">
        <v>7.9254827780329898E-2</v>
      </c>
      <c r="C82">
        <v>0.72416254247880896</v>
      </c>
      <c r="D82">
        <v>-0.68369787785094005</v>
      </c>
      <c r="E82">
        <v>0.72416254247880896</v>
      </c>
      <c r="F82">
        <v>0.219114369468495</v>
      </c>
      <c r="G82">
        <v>-4.8310767923476501E-2</v>
      </c>
      <c r="H82">
        <v>1.38724793054116</v>
      </c>
      <c r="I82">
        <v>0.72416254247880896</v>
      </c>
      <c r="J82">
        <v>1.3653382326283701</v>
      </c>
      <c r="K82">
        <v>1.51792428891747</v>
      </c>
      <c r="L82">
        <v>1.10503825887928</v>
      </c>
      <c r="M82">
        <v>1.0869003451586701</v>
      </c>
      <c r="N82" t="s">
        <v>3365</v>
      </c>
      <c r="O82" t="s">
        <v>2944</v>
      </c>
      <c r="P82" t="s">
        <v>3365</v>
      </c>
      <c r="Q82" t="s">
        <v>2944</v>
      </c>
      <c r="R82" t="s">
        <v>3365</v>
      </c>
      <c r="S82" t="s">
        <v>3365</v>
      </c>
      <c r="T82" t="s">
        <v>3365</v>
      </c>
      <c r="U82" t="s">
        <v>2944</v>
      </c>
      <c r="V82" t="s">
        <v>3365</v>
      </c>
      <c r="W82" t="s">
        <v>3365</v>
      </c>
      <c r="X82" t="s">
        <v>3365</v>
      </c>
      <c r="Y82" t="s">
        <v>3365</v>
      </c>
    </row>
    <row r="83" spans="1:25" x14ac:dyDescent="0.25">
      <c r="A83" t="s">
        <v>3110</v>
      </c>
      <c r="B83">
        <v>0.53496564575896199</v>
      </c>
      <c r="C83">
        <v>1.46916382241704</v>
      </c>
      <c r="D83">
        <v>0.554675424277141</v>
      </c>
      <c r="E83">
        <v>1.46916382241704</v>
      </c>
      <c r="F83">
        <v>0.50678332230363698</v>
      </c>
      <c r="G83">
        <v>2.5835668884946399</v>
      </c>
      <c r="H83">
        <v>1.5468177043923499</v>
      </c>
      <c r="I83">
        <v>1.46916382241704</v>
      </c>
      <c r="J83">
        <v>1.3487363345232699</v>
      </c>
      <c r="K83">
        <v>1.94662874984458</v>
      </c>
      <c r="L83">
        <v>1.0063048233118701</v>
      </c>
      <c r="M83">
        <v>0.92595753708427098</v>
      </c>
      <c r="N83" t="s">
        <v>3366</v>
      </c>
      <c r="O83" t="s">
        <v>2944</v>
      </c>
      <c r="P83" t="s">
        <v>3366</v>
      </c>
      <c r="Q83" t="s">
        <v>2944</v>
      </c>
      <c r="R83" t="s">
        <v>3365</v>
      </c>
      <c r="S83" t="s">
        <v>3365</v>
      </c>
      <c r="T83" t="s">
        <v>3366</v>
      </c>
      <c r="U83" t="s">
        <v>2944</v>
      </c>
      <c r="V83" t="s">
        <v>3366</v>
      </c>
      <c r="W83" t="s">
        <v>3365</v>
      </c>
      <c r="X83" t="s">
        <v>3366</v>
      </c>
      <c r="Y83" t="s">
        <v>3366</v>
      </c>
    </row>
    <row r="84" spans="1:25" x14ac:dyDescent="0.25">
      <c r="A84" t="s">
        <v>3112</v>
      </c>
      <c r="B84">
        <v>1.08085197574995</v>
      </c>
      <c r="C84">
        <v>1.75233330928963</v>
      </c>
      <c r="D84">
        <v>0.554675424277141</v>
      </c>
      <c r="E84">
        <v>1.75233330928963</v>
      </c>
      <c r="F84">
        <v>1.98378933970125</v>
      </c>
      <c r="G84">
        <v>1.6907185820847299</v>
      </c>
      <c r="H84">
        <v>1.5468177043923499</v>
      </c>
      <c r="I84">
        <v>1.75233330928963</v>
      </c>
      <c r="J84">
        <v>1.3487363345232699</v>
      </c>
      <c r="K84">
        <v>2.0774321426400002</v>
      </c>
      <c r="L84">
        <v>1.0063048233118701</v>
      </c>
      <c r="M84">
        <v>0.91747383840878804</v>
      </c>
      <c r="N84" t="s">
        <v>3365</v>
      </c>
      <c r="O84" t="s">
        <v>2944</v>
      </c>
      <c r="P84" t="s">
        <v>3366</v>
      </c>
      <c r="Q84" t="s">
        <v>2944</v>
      </c>
      <c r="R84" t="s">
        <v>3365</v>
      </c>
      <c r="S84" t="s">
        <v>3365</v>
      </c>
      <c r="T84" t="s">
        <v>3366</v>
      </c>
      <c r="U84" t="s">
        <v>2944</v>
      </c>
      <c r="V84" t="s">
        <v>3366</v>
      </c>
      <c r="W84" t="s">
        <v>3365</v>
      </c>
      <c r="X84" t="s">
        <v>3366</v>
      </c>
      <c r="Y84" t="s">
        <v>3365</v>
      </c>
    </row>
    <row r="85" spans="1:25" x14ac:dyDescent="0.25">
      <c r="A85" t="s">
        <v>3114</v>
      </c>
      <c r="B85">
        <v>0.72340067257767604</v>
      </c>
      <c r="C85">
        <v>0.52150760414697495</v>
      </c>
      <c r="D85">
        <v>0.55466552000040703</v>
      </c>
      <c r="E85">
        <v>-0.30568054227341201</v>
      </c>
      <c r="F85">
        <v>0.17148706096722599</v>
      </c>
      <c r="G85">
        <v>0.29158777784746998</v>
      </c>
      <c r="H85">
        <v>-0.33134645367416099</v>
      </c>
      <c r="I85">
        <v>0.370229572570758</v>
      </c>
      <c r="J85">
        <v>-4.5765816377054701E-2</v>
      </c>
      <c r="K85">
        <v>0.16445437574121699</v>
      </c>
      <c r="L85">
        <v>0.47010964029923802</v>
      </c>
      <c r="M85">
        <v>0.82851125933619496</v>
      </c>
      <c r="N85" t="s">
        <v>3365</v>
      </c>
      <c r="O85" t="s">
        <v>3365</v>
      </c>
      <c r="P85" t="s">
        <v>3365</v>
      </c>
      <c r="Q85" t="s">
        <v>3365</v>
      </c>
      <c r="R85" t="s">
        <v>3365</v>
      </c>
      <c r="S85" t="s">
        <v>3365</v>
      </c>
      <c r="T85" t="s">
        <v>3365</v>
      </c>
      <c r="U85" t="s">
        <v>3365</v>
      </c>
      <c r="V85" t="s">
        <v>3365</v>
      </c>
      <c r="W85" t="s">
        <v>3365</v>
      </c>
      <c r="X85" t="s">
        <v>3365</v>
      </c>
      <c r="Y85" t="s">
        <v>3365</v>
      </c>
    </row>
    <row r="86" spans="1:25" x14ac:dyDescent="0.25">
      <c r="A86" t="s">
        <v>3116</v>
      </c>
      <c r="B86">
        <v>0.65472916771726897</v>
      </c>
      <c r="C86">
        <v>1.07120667673408</v>
      </c>
      <c r="D86">
        <v>0.69973736358392902</v>
      </c>
      <c r="E86">
        <v>0.25421608655919498</v>
      </c>
      <c r="F86">
        <v>0.19243766302023099</v>
      </c>
      <c r="G86">
        <v>0.783003424229191</v>
      </c>
      <c r="H86">
        <v>-0.23401873706118401</v>
      </c>
      <c r="I86">
        <v>-0.40143277534581501</v>
      </c>
      <c r="J86">
        <v>0.44146159300746901</v>
      </c>
      <c r="K86">
        <v>4.1780072096054797E-2</v>
      </c>
      <c r="L86">
        <v>7.7152831308633693E-2</v>
      </c>
      <c r="M86">
        <v>0.84154303428253596</v>
      </c>
      <c r="N86" t="s">
        <v>3365</v>
      </c>
      <c r="O86" t="s">
        <v>3365</v>
      </c>
      <c r="P86" t="s">
        <v>3365</v>
      </c>
      <c r="Q86" t="s">
        <v>2944</v>
      </c>
      <c r="R86" t="s">
        <v>3365</v>
      </c>
      <c r="S86" t="s">
        <v>3365</v>
      </c>
      <c r="T86" t="s">
        <v>3365</v>
      </c>
      <c r="U86" t="s">
        <v>3365</v>
      </c>
      <c r="V86" t="s">
        <v>3365</v>
      </c>
      <c r="W86" t="s">
        <v>3365</v>
      </c>
      <c r="X86" t="s">
        <v>3365</v>
      </c>
      <c r="Y86" t="s">
        <v>3365</v>
      </c>
    </row>
    <row r="87" spans="1:25" x14ac:dyDescent="0.25">
      <c r="A87" t="s">
        <v>3118</v>
      </c>
      <c r="B87">
        <v>0.72347485555852997</v>
      </c>
      <c r="C87">
        <v>0.55662764193082503</v>
      </c>
      <c r="D87">
        <v>0.231938962074142</v>
      </c>
      <c r="E87">
        <v>-3.1566841759910001E-2</v>
      </c>
      <c r="F87">
        <v>0.13661530990218501</v>
      </c>
      <c r="G87">
        <v>0.56662075049173799</v>
      </c>
      <c r="H87">
        <v>-0.191650289578677</v>
      </c>
      <c r="I87">
        <v>-0.62728743076332205</v>
      </c>
      <c r="J87">
        <v>0.153544405801708</v>
      </c>
      <c r="K87">
        <v>0.53718235742538201</v>
      </c>
      <c r="L87">
        <v>8.1058000993918106E-2</v>
      </c>
      <c r="M87">
        <v>0.61417465891969902</v>
      </c>
      <c r="N87" t="s">
        <v>3366</v>
      </c>
      <c r="O87" t="s">
        <v>3366</v>
      </c>
      <c r="P87" t="s">
        <v>3366</v>
      </c>
      <c r="Q87" t="s">
        <v>2944</v>
      </c>
      <c r="R87" t="s">
        <v>3366</v>
      </c>
      <c r="S87" t="s">
        <v>3366</v>
      </c>
      <c r="T87" t="s">
        <v>3366</v>
      </c>
      <c r="U87" t="s">
        <v>3366</v>
      </c>
      <c r="V87" t="s">
        <v>3366</v>
      </c>
      <c r="W87" t="s">
        <v>3365</v>
      </c>
      <c r="X87" t="s">
        <v>3366</v>
      </c>
      <c r="Y87" t="s">
        <v>3366</v>
      </c>
    </row>
    <row r="88" spans="1:25" x14ac:dyDescent="0.25">
      <c r="A88" t="s">
        <v>3120</v>
      </c>
      <c r="B88">
        <v>1.1772802311727599</v>
      </c>
      <c r="C88">
        <v>1.1574312605708299</v>
      </c>
      <c r="D88">
        <v>7.8810907524344293E-3</v>
      </c>
      <c r="E88">
        <v>1.0634893151471301</v>
      </c>
      <c r="F88">
        <v>1.1592108954856799</v>
      </c>
      <c r="G88">
        <v>0.32344851004845498</v>
      </c>
      <c r="H88">
        <v>1.1190087629393599</v>
      </c>
      <c r="I88">
        <v>1.0390146175880399</v>
      </c>
      <c r="J88">
        <v>0.30661618702189902</v>
      </c>
      <c r="K88">
        <v>0.90499273060933205</v>
      </c>
      <c r="L88">
        <v>0.14185281697317401</v>
      </c>
      <c r="M88">
        <v>0.91122438014896001</v>
      </c>
      <c r="N88" t="s">
        <v>3365</v>
      </c>
      <c r="O88" t="s">
        <v>3365</v>
      </c>
      <c r="P88" t="s">
        <v>3365</v>
      </c>
      <c r="Q88" t="s">
        <v>3366</v>
      </c>
      <c r="R88" t="s">
        <v>3365</v>
      </c>
      <c r="S88" t="s">
        <v>3365</v>
      </c>
      <c r="T88" t="s">
        <v>3366</v>
      </c>
      <c r="U88" t="s">
        <v>3366</v>
      </c>
      <c r="V88" t="s">
        <v>3365</v>
      </c>
      <c r="W88" t="s">
        <v>3365</v>
      </c>
      <c r="X88" t="s">
        <v>3365</v>
      </c>
      <c r="Y88" t="s">
        <v>3365</v>
      </c>
    </row>
    <row r="89" spans="1:25" x14ac:dyDescent="0.25">
      <c r="A89" t="s">
        <v>3122</v>
      </c>
      <c r="B89">
        <v>0.22509146940435701</v>
      </c>
      <c r="C89">
        <v>0.80904158591763498</v>
      </c>
      <c r="D89">
        <v>1.9198260984614799</v>
      </c>
      <c r="E89">
        <v>1.0634893151471301</v>
      </c>
      <c r="F89">
        <v>1.8671421573985401</v>
      </c>
      <c r="G89">
        <v>1.1507610202293399</v>
      </c>
      <c r="H89">
        <v>1.4500380338575201</v>
      </c>
      <c r="I89">
        <v>1.7263013851017901</v>
      </c>
      <c r="J89">
        <v>1.4252325893673701</v>
      </c>
      <c r="K89">
        <v>1.84116829672199</v>
      </c>
      <c r="L89">
        <v>1.4739134046878899</v>
      </c>
      <c r="M89">
        <v>1.8422256978588001</v>
      </c>
      <c r="N89" t="s">
        <v>3365</v>
      </c>
      <c r="O89" t="s">
        <v>3365</v>
      </c>
      <c r="P89" t="s">
        <v>3365</v>
      </c>
      <c r="Q89" t="s">
        <v>3366</v>
      </c>
      <c r="R89" t="s">
        <v>3365</v>
      </c>
      <c r="S89" t="s">
        <v>3365</v>
      </c>
      <c r="T89" t="s">
        <v>3365</v>
      </c>
      <c r="U89" t="s">
        <v>3365</v>
      </c>
      <c r="V89" t="s">
        <v>3365</v>
      </c>
      <c r="W89" t="s">
        <v>3365</v>
      </c>
      <c r="X89" t="s">
        <v>3365</v>
      </c>
      <c r="Y89" t="s">
        <v>3365</v>
      </c>
    </row>
    <row r="90" spans="1:25" x14ac:dyDescent="0.25">
      <c r="A90" t="s">
        <v>3124</v>
      </c>
      <c r="B90">
        <v>-0.126648103954524</v>
      </c>
      <c r="C90">
        <v>7.5242498709359604E-2</v>
      </c>
      <c r="D90">
        <v>0.84086845485181405</v>
      </c>
      <c r="E90">
        <v>0.445941306947715</v>
      </c>
      <c r="F90">
        <v>0.128567936807678</v>
      </c>
      <c r="G90">
        <v>0.49686177344235399</v>
      </c>
      <c r="H90">
        <v>0.59433575208980305</v>
      </c>
      <c r="I90">
        <v>0.69975862248398302</v>
      </c>
      <c r="J90">
        <v>-6.3328828376349705E-2</v>
      </c>
      <c r="K90">
        <v>0.33412818650943199</v>
      </c>
      <c r="L90">
        <v>0.32595446120521299</v>
      </c>
      <c r="M90">
        <v>0.83005483428982296</v>
      </c>
      <c r="N90" t="s">
        <v>3365</v>
      </c>
      <c r="O90" t="s">
        <v>3365</v>
      </c>
      <c r="P90" t="s">
        <v>3365</v>
      </c>
      <c r="Q90" t="s">
        <v>3365</v>
      </c>
      <c r="R90" t="s">
        <v>3365</v>
      </c>
      <c r="S90" t="s">
        <v>3365</v>
      </c>
      <c r="T90" t="s">
        <v>3365</v>
      </c>
      <c r="U90" t="s">
        <v>3365</v>
      </c>
      <c r="V90" t="s">
        <v>3365</v>
      </c>
      <c r="W90" t="s">
        <v>3365</v>
      </c>
      <c r="X90" t="s">
        <v>3365</v>
      </c>
      <c r="Y90" t="s">
        <v>3365</v>
      </c>
    </row>
    <row r="91" spans="1:25" x14ac:dyDescent="0.25">
      <c r="A91" t="s">
        <v>3126</v>
      </c>
      <c r="B91">
        <v>0.96099887611900503</v>
      </c>
      <c r="C91">
        <v>1.6242651652936899</v>
      </c>
      <c r="D91">
        <v>1.0305535265997801</v>
      </c>
      <c r="E91">
        <v>1.5295321436263301</v>
      </c>
      <c r="F91">
        <v>2.29104246209006</v>
      </c>
      <c r="G91">
        <v>1.54222691453892</v>
      </c>
      <c r="H91">
        <v>1.29336245904457</v>
      </c>
      <c r="I91">
        <v>1.0788040746905501</v>
      </c>
      <c r="J91">
        <v>1.7565013946086101</v>
      </c>
      <c r="K91">
        <v>1.3837489021139999</v>
      </c>
      <c r="L91">
        <v>1.89192247590381</v>
      </c>
      <c r="M91">
        <v>1.2916269433513701</v>
      </c>
      <c r="N91" t="s">
        <v>3365</v>
      </c>
      <c r="O91" t="s">
        <v>3365</v>
      </c>
      <c r="P91" t="s">
        <v>3365</v>
      </c>
      <c r="Q91" t="s">
        <v>3365</v>
      </c>
      <c r="R91" t="s">
        <v>3365</v>
      </c>
      <c r="S91" t="s">
        <v>3365</v>
      </c>
      <c r="T91" t="s">
        <v>3365</v>
      </c>
      <c r="U91" t="s">
        <v>3365</v>
      </c>
      <c r="V91" t="s">
        <v>3365</v>
      </c>
      <c r="W91" t="s">
        <v>3365</v>
      </c>
      <c r="X91" t="s">
        <v>3365</v>
      </c>
      <c r="Y91" t="s">
        <v>3365</v>
      </c>
    </row>
    <row r="92" spans="1:25" x14ac:dyDescent="0.25">
      <c r="A92" t="s">
        <v>3128</v>
      </c>
      <c r="B92">
        <v>0.54457241898407305</v>
      </c>
      <c r="C92">
        <v>0.97749140945250201</v>
      </c>
      <c r="D92">
        <v>0.94510108437969997</v>
      </c>
      <c r="E92">
        <v>1.0634893151471301</v>
      </c>
      <c r="F92">
        <v>1.42654803303278</v>
      </c>
      <c r="G92">
        <v>-1.2791528529166201</v>
      </c>
      <c r="H92">
        <v>1.1190087629393599</v>
      </c>
      <c r="I92">
        <v>1.0390146175880399</v>
      </c>
      <c r="J92">
        <v>0.87908592129462804</v>
      </c>
      <c r="K92">
        <v>1.12760523029496</v>
      </c>
      <c r="L92">
        <v>-0.83663980621466205</v>
      </c>
      <c r="M92">
        <v>0.157503849736567</v>
      </c>
      <c r="N92" t="s">
        <v>3366</v>
      </c>
      <c r="O92" t="s">
        <v>3366</v>
      </c>
      <c r="P92" t="s">
        <v>3366</v>
      </c>
      <c r="Q92" t="s">
        <v>3366</v>
      </c>
      <c r="R92" t="s">
        <v>3366</v>
      </c>
      <c r="S92" t="s">
        <v>3365</v>
      </c>
      <c r="T92" t="s">
        <v>3366</v>
      </c>
      <c r="U92" t="s">
        <v>3366</v>
      </c>
      <c r="V92" t="s">
        <v>3366</v>
      </c>
      <c r="W92" t="s">
        <v>3366</v>
      </c>
      <c r="X92" t="s">
        <v>3365</v>
      </c>
      <c r="Y92" t="s">
        <v>3365</v>
      </c>
    </row>
    <row r="93" spans="1:25" x14ac:dyDescent="0.25">
      <c r="A93" t="s">
        <v>3130</v>
      </c>
      <c r="B93">
        <v>0.47800286060071601</v>
      </c>
      <c r="C93">
        <v>-0.133569823440393</v>
      </c>
      <c r="D93">
        <v>-0.133569823440393</v>
      </c>
      <c r="E93">
        <v>-0.133569823440393</v>
      </c>
      <c r="F93">
        <v>0.96665818651539803</v>
      </c>
      <c r="G93">
        <v>1.09425685563648</v>
      </c>
      <c r="H93">
        <v>-0.133569823440393</v>
      </c>
      <c r="I93">
        <v>-0.133569823440393</v>
      </c>
      <c r="J93">
        <v>1.61380367511922</v>
      </c>
      <c r="K93">
        <v>1.46231589261746</v>
      </c>
      <c r="L93">
        <v>1.1664317767997601</v>
      </c>
      <c r="M93">
        <v>1.0471299292968801</v>
      </c>
      <c r="N93" t="s">
        <v>3366</v>
      </c>
      <c r="O93" t="s">
        <v>2944</v>
      </c>
      <c r="P93" t="s">
        <v>2944</v>
      </c>
      <c r="Q93" t="s">
        <v>2944</v>
      </c>
      <c r="R93" t="s">
        <v>3366</v>
      </c>
      <c r="S93" t="s">
        <v>3366</v>
      </c>
      <c r="T93" t="s">
        <v>2944</v>
      </c>
      <c r="U93" t="s">
        <v>2944</v>
      </c>
      <c r="V93" t="s">
        <v>3366</v>
      </c>
      <c r="W93" t="s">
        <v>3366</v>
      </c>
      <c r="X93" t="s">
        <v>3366</v>
      </c>
      <c r="Y93" t="s">
        <v>3366</v>
      </c>
    </row>
    <row r="94" spans="1:25" x14ac:dyDescent="0.25">
      <c r="A94" t="s">
        <v>3132</v>
      </c>
      <c r="B94">
        <v>0.47800286060071601</v>
      </c>
      <c r="C94">
        <v>0.836672306017477</v>
      </c>
      <c r="D94">
        <v>0.836672306017477</v>
      </c>
      <c r="E94">
        <v>0.836672306017477</v>
      </c>
      <c r="F94">
        <v>0.96665818651539803</v>
      </c>
      <c r="G94">
        <v>1.09425685563648</v>
      </c>
      <c r="H94">
        <v>0.836672306017477</v>
      </c>
      <c r="I94">
        <v>0.836672306017477</v>
      </c>
      <c r="J94">
        <v>1.61380367511922</v>
      </c>
      <c r="K94">
        <v>1.46231589261746</v>
      </c>
      <c r="L94">
        <v>1.1664317767997601</v>
      </c>
      <c r="M94">
        <v>1.0471299292968801</v>
      </c>
      <c r="N94" t="s">
        <v>3366</v>
      </c>
      <c r="O94" t="s">
        <v>3021</v>
      </c>
      <c r="P94" t="s">
        <v>3021</v>
      </c>
      <c r="Q94" t="s">
        <v>3021</v>
      </c>
      <c r="R94" t="s">
        <v>3366</v>
      </c>
      <c r="S94" t="s">
        <v>3366</v>
      </c>
      <c r="T94" t="s">
        <v>3021</v>
      </c>
      <c r="U94" t="s">
        <v>3021</v>
      </c>
      <c r="V94" t="s">
        <v>3366</v>
      </c>
      <c r="W94" t="s">
        <v>3366</v>
      </c>
      <c r="X94" t="s">
        <v>3366</v>
      </c>
      <c r="Y94" t="s">
        <v>3366</v>
      </c>
    </row>
    <row r="95" spans="1:25" x14ac:dyDescent="0.25">
      <c r="A95" t="s">
        <v>3134</v>
      </c>
      <c r="B95">
        <v>0.293583741467563</v>
      </c>
      <c r="C95">
        <v>1.0805798339038399</v>
      </c>
      <c r="D95">
        <v>1.0805798339038399</v>
      </c>
      <c r="E95">
        <v>1.0805798339038399</v>
      </c>
      <c r="F95">
        <v>1.19768616422009</v>
      </c>
      <c r="G95">
        <v>1.62320174752525</v>
      </c>
      <c r="H95">
        <v>1.0805798339038399</v>
      </c>
      <c r="I95">
        <v>1.0805798339038399</v>
      </c>
      <c r="J95">
        <v>1.61380367511922</v>
      </c>
      <c r="K95">
        <v>1.3374121117492599</v>
      </c>
      <c r="L95">
        <v>1.1664317767997601</v>
      </c>
      <c r="M95">
        <v>1.0471299292968801</v>
      </c>
      <c r="N95" t="s">
        <v>3365</v>
      </c>
      <c r="O95" t="s">
        <v>2944</v>
      </c>
      <c r="P95" t="s">
        <v>2944</v>
      </c>
      <c r="Q95" t="s">
        <v>2944</v>
      </c>
      <c r="R95" t="s">
        <v>3365</v>
      </c>
      <c r="S95" t="s">
        <v>3365</v>
      </c>
      <c r="T95" t="s">
        <v>2944</v>
      </c>
      <c r="U95" t="s">
        <v>2944</v>
      </c>
      <c r="V95" t="s">
        <v>3366</v>
      </c>
      <c r="W95" t="s">
        <v>3365</v>
      </c>
      <c r="X95" t="s">
        <v>3366</v>
      </c>
      <c r="Y95" t="s">
        <v>3366</v>
      </c>
    </row>
    <row r="96" spans="1:25" x14ac:dyDescent="0.25">
      <c r="A96" t="s">
        <v>3136</v>
      </c>
      <c r="B96">
        <v>0.359122686576267</v>
      </c>
      <c r="C96">
        <v>-1.54572473324736</v>
      </c>
      <c r="D96">
        <v>-0.99604148720528796</v>
      </c>
      <c r="E96">
        <v>-0.69802250282752298</v>
      </c>
      <c r="F96">
        <v>6.5742478903557902E-2</v>
      </c>
      <c r="G96">
        <v>-0.98460538826075605</v>
      </c>
      <c r="H96">
        <v>-0.69802250282752298</v>
      </c>
      <c r="I96">
        <v>-1.33192938582395</v>
      </c>
      <c r="J96">
        <v>-0.87864549560100103</v>
      </c>
      <c r="K96">
        <v>-4.6990000792605499E-2</v>
      </c>
      <c r="L96">
        <v>-0.32125021149848298</v>
      </c>
      <c r="M96">
        <v>-0.93571848730881202</v>
      </c>
      <c r="N96" t="s">
        <v>3366</v>
      </c>
      <c r="O96" t="s">
        <v>3366</v>
      </c>
      <c r="P96" t="s">
        <v>3366</v>
      </c>
      <c r="Q96" t="s">
        <v>2944</v>
      </c>
      <c r="R96" t="s">
        <v>3366</v>
      </c>
      <c r="S96" t="s">
        <v>3365</v>
      </c>
      <c r="T96" t="s">
        <v>2944</v>
      </c>
      <c r="U96" t="s">
        <v>3366</v>
      </c>
      <c r="V96" t="s">
        <v>3365</v>
      </c>
      <c r="W96" t="s">
        <v>3366</v>
      </c>
      <c r="X96" t="s">
        <v>3365</v>
      </c>
      <c r="Y96" t="s">
        <v>3365</v>
      </c>
    </row>
    <row r="97" spans="1:25" x14ac:dyDescent="0.25">
      <c r="A97" t="s">
        <v>3138</v>
      </c>
      <c r="B97">
        <v>0.359122686576267</v>
      </c>
      <c r="C97">
        <v>-1.54572473324736</v>
      </c>
      <c r="D97">
        <v>-0.99604148720528796</v>
      </c>
      <c r="E97">
        <v>0.55149051297163298</v>
      </c>
      <c r="F97">
        <v>6.5742478903557902E-2</v>
      </c>
      <c r="G97">
        <v>-0.25989450981649498</v>
      </c>
      <c r="H97">
        <v>0.55149051297163298</v>
      </c>
      <c r="I97">
        <v>-1.33192938582395</v>
      </c>
      <c r="J97">
        <v>0.77159493734620799</v>
      </c>
      <c r="K97">
        <v>1.14848707325814</v>
      </c>
      <c r="L97">
        <v>0.67467626487076204</v>
      </c>
      <c r="M97">
        <v>-2.21397444416081E-2</v>
      </c>
      <c r="N97" t="s">
        <v>3366</v>
      </c>
      <c r="O97" t="s">
        <v>3366</v>
      </c>
      <c r="P97" t="s">
        <v>3366</v>
      </c>
      <c r="Q97" t="s">
        <v>2944</v>
      </c>
      <c r="R97" t="s">
        <v>3366</v>
      </c>
      <c r="S97" t="s">
        <v>3366</v>
      </c>
      <c r="T97" t="s">
        <v>2944</v>
      </c>
      <c r="U97" t="s">
        <v>3366</v>
      </c>
      <c r="V97" t="s">
        <v>3366</v>
      </c>
      <c r="W97" t="s">
        <v>3365</v>
      </c>
      <c r="X97" t="s">
        <v>3366</v>
      </c>
      <c r="Y97" t="s">
        <v>3366</v>
      </c>
    </row>
    <row r="98" spans="1:25" x14ac:dyDescent="0.25">
      <c r="A98" t="s">
        <v>3140</v>
      </c>
      <c r="B98">
        <v>-1.2486982512896101</v>
      </c>
      <c r="C98">
        <v>-1.54572473324736</v>
      </c>
      <c r="D98">
        <v>-1.6607808323840101</v>
      </c>
      <c r="E98">
        <v>-0.96781499757387401</v>
      </c>
      <c r="F98">
        <v>-1.79454723904575</v>
      </c>
      <c r="G98">
        <v>-0.87358368626865901</v>
      </c>
      <c r="H98">
        <v>-0.96781499757387401</v>
      </c>
      <c r="I98">
        <v>-1.33192938582395</v>
      </c>
      <c r="J98">
        <v>-0.70811981150354797</v>
      </c>
      <c r="K98">
        <v>-0.345592388944716</v>
      </c>
      <c r="L98">
        <v>-0.95809828496823701</v>
      </c>
      <c r="M98">
        <v>-1.0172416207169901</v>
      </c>
      <c r="N98" t="s">
        <v>3365</v>
      </c>
      <c r="O98" t="s">
        <v>3366</v>
      </c>
      <c r="P98" t="s">
        <v>3365</v>
      </c>
      <c r="Q98" t="s">
        <v>2944</v>
      </c>
      <c r="R98" t="s">
        <v>3365</v>
      </c>
      <c r="S98" t="s">
        <v>3365</v>
      </c>
      <c r="T98" t="s">
        <v>2944</v>
      </c>
      <c r="U98" t="s">
        <v>3366</v>
      </c>
      <c r="V98" t="s">
        <v>3365</v>
      </c>
      <c r="W98" t="s">
        <v>3365</v>
      </c>
      <c r="X98" t="s">
        <v>3365</v>
      </c>
      <c r="Y98" t="s">
        <v>3365</v>
      </c>
    </row>
    <row r="99" spans="1:25" x14ac:dyDescent="0.25">
      <c r="A99" t="s">
        <v>3142</v>
      </c>
      <c r="B99">
        <v>0.359122686576267</v>
      </c>
      <c r="C99">
        <v>-1.54572473324736</v>
      </c>
      <c r="D99">
        <v>-0.99604148720528796</v>
      </c>
      <c r="E99">
        <v>-1.4779713396241699E-3</v>
      </c>
      <c r="F99">
        <v>6.5742478903557902E-2</v>
      </c>
      <c r="G99">
        <v>-0.25989450981649498</v>
      </c>
      <c r="H99">
        <v>-1.4779713396241699E-3</v>
      </c>
      <c r="I99">
        <v>-1.33192938582395</v>
      </c>
      <c r="J99">
        <v>0.77159493734620799</v>
      </c>
      <c r="K99">
        <v>-4.6990000792605499E-2</v>
      </c>
      <c r="L99">
        <v>0.67467626487076204</v>
      </c>
      <c r="M99">
        <v>-2.21397444416081E-2</v>
      </c>
      <c r="N99" t="s">
        <v>3366</v>
      </c>
      <c r="O99" t="s">
        <v>3366</v>
      </c>
      <c r="P99" t="s">
        <v>3366</v>
      </c>
      <c r="Q99" t="s">
        <v>2944</v>
      </c>
      <c r="R99" t="s">
        <v>3366</v>
      </c>
      <c r="S99" t="s">
        <v>3366</v>
      </c>
      <c r="T99" t="s">
        <v>2944</v>
      </c>
      <c r="U99" t="s">
        <v>3366</v>
      </c>
      <c r="V99" t="s">
        <v>3366</v>
      </c>
      <c r="W99" t="s">
        <v>3366</v>
      </c>
      <c r="X99" t="s">
        <v>3366</v>
      </c>
      <c r="Y99" t="s">
        <v>3366</v>
      </c>
    </row>
    <row r="100" spans="1:25" x14ac:dyDescent="0.25">
      <c r="A100" t="s">
        <v>3144</v>
      </c>
      <c r="B100">
        <v>0.43334502414491899</v>
      </c>
      <c r="C100">
        <v>0.43334502414491899</v>
      </c>
      <c r="D100">
        <v>0.43334502414491899</v>
      </c>
      <c r="E100">
        <v>0.43334502414491899</v>
      </c>
      <c r="F100">
        <v>0.43334502414491899</v>
      </c>
      <c r="G100">
        <v>-0.108913234426083</v>
      </c>
      <c r="H100">
        <v>0.43334502414491899</v>
      </c>
      <c r="I100">
        <v>0.43334502414491899</v>
      </c>
      <c r="J100">
        <v>0.43334502414491899</v>
      </c>
      <c r="K100">
        <v>0.69475731209355795</v>
      </c>
      <c r="L100">
        <v>0.43334502414491899</v>
      </c>
      <c r="M100">
        <v>0.43334502414491899</v>
      </c>
      <c r="N100" t="s">
        <v>2944</v>
      </c>
      <c r="O100" t="s">
        <v>2944</v>
      </c>
      <c r="P100" t="s">
        <v>2944</v>
      </c>
      <c r="Q100" t="s">
        <v>2944</v>
      </c>
      <c r="R100" t="s">
        <v>2944</v>
      </c>
      <c r="S100" t="s">
        <v>3366</v>
      </c>
      <c r="T100" t="s">
        <v>2944</v>
      </c>
      <c r="U100" t="s">
        <v>2944</v>
      </c>
      <c r="V100" t="s">
        <v>2944</v>
      </c>
      <c r="W100" t="s">
        <v>3366</v>
      </c>
      <c r="X100" t="s">
        <v>2944</v>
      </c>
      <c r="Y100" t="s">
        <v>2944</v>
      </c>
    </row>
    <row r="101" spans="1:25" x14ac:dyDescent="0.25">
      <c r="A101" t="s">
        <v>3146</v>
      </c>
      <c r="B101">
        <v>0.46786084820784601</v>
      </c>
      <c r="C101">
        <v>0.46786084820784601</v>
      </c>
      <c r="D101">
        <v>0.46786084820784601</v>
      </c>
      <c r="E101">
        <v>0.46786084820784601</v>
      </c>
      <c r="F101">
        <v>0.46786084820784601</v>
      </c>
      <c r="G101">
        <v>-0.108913234426083</v>
      </c>
      <c r="H101">
        <v>0.46786084820784601</v>
      </c>
      <c r="I101">
        <v>0.46786084820784601</v>
      </c>
      <c r="J101">
        <v>0.46786084820784601</v>
      </c>
      <c r="K101">
        <v>0.69475731209355795</v>
      </c>
      <c r="L101">
        <v>0.46786084820784601</v>
      </c>
      <c r="M101">
        <v>0.46786084820784601</v>
      </c>
      <c r="N101" t="s">
        <v>3021</v>
      </c>
      <c r="O101" t="s">
        <v>3021</v>
      </c>
      <c r="P101" t="s">
        <v>3021</v>
      </c>
      <c r="Q101" t="s">
        <v>3021</v>
      </c>
      <c r="R101" t="s">
        <v>3021</v>
      </c>
      <c r="S101" t="s">
        <v>3366</v>
      </c>
      <c r="T101" t="s">
        <v>3021</v>
      </c>
      <c r="U101" t="s">
        <v>3021</v>
      </c>
      <c r="V101" t="s">
        <v>3021</v>
      </c>
      <c r="W101" t="s">
        <v>3366</v>
      </c>
      <c r="X101" t="s">
        <v>3021</v>
      </c>
      <c r="Y101" t="s">
        <v>3021</v>
      </c>
    </row>
    <row r="102" spans="1:25" x14ac:dyDescent="0.25">
      <c r="A102" t="s">
        <v>3148</v>
      </c>
      <c r="B102">
        <v>0.46310913883050697</v>
      </c>
      <c r="C102">
        <v>0.46310913883050697</v>
      </c>
      <c r="D102">
        <v>0.46310913883050697</v>
      </c>
      <c r="E102">
        <v>0.46310913883050697</v>
      </c>
      <c r="F102">
        <v>0.46310913883050697</v>
      </c>
      <c r="G102">
        <v>-0.108913234426083</v>
      </c>
      <c r="H102">
        <v>0.46310913883050697</v>
      </c>
      <c r="I102">
        <v>0.46310913883050697</v>
      </c>
      <c r="J102">
        <v>0.46310913883050697</v>
      </c>
      <c r="K102">
        <v>0.80339256536287496</v>
      </c>
      <c r="L102">
        <v>0.46310913883050697</v>
      </c>
      <c r="M102">
        <v>0.46310913883050697</v>
      </c>
      <c r="N102" t="s">
        <v>2944</v>
      </c>
      <c r="O102" t="s">
        <v>2944</v>
      </c>
      <c r="P102" t="s">
        <v>2944</v>
      </c>
      <c r="Q102" t="s">
        <v>2944</v>
      </c>
      <c r="R102" t="s">
        <v>2944</v>
      </c>
      <c r="S102" t="s">
        <v>3366</v>
      </c>
      <c r="T102" t="s">
        <v>2944</v>
      </c>
      <c r="U102" t="s">
        <v>2944</v>
      </c>
      <c r="V102" t="s">
        <v>2944</v>
      </c>
      <c r="W102" t="s">
        <v>3365</v>
      </c>
      <c r="X102" t="s">
        <v>2944</v>
      </c>
      <c r="Y102" t="s">
        <v>2944</v>
      </c>
    </row>
    <row r="103" spans="1:25" x14ac:dyDescent="0.25">
      <c r="A103" t="s">
        <v>3150</v>
      </c>
      <c r="B103">
        <v>-0.38384279400641202</v>
      </c>
      <c r="C103">
        <v>-0.44551261192036501</v>
      </c>
      <c r="D103">
        <v>-0.725224638764286</v>
      </c>
      <c r="E103">
        <v>0.69507093282543397</v>
      </c>
      <c r="F103">
        <v>-0.214221832800467</v>
      </c>
      <c r="G103">
        <v>-0.14200040680716799</v>
      </c>
      <c r="H103">
        <v>-0.173326034472295</v>
      </c>
      <c r="I103">
        <v>0.12677874429828101</v>
      </c>
      <c r="J103">
        <v>-0.40769671389467999</v>
      </c>
      <c r="K103">
        <v>1.12521282075361E-2</v>
      </c>
      <c r="L103">
        <v>-0.14356751588661301</v>
      </c>
      <c r="M103">
        <v>-0.35273416127539597</v>
      </c>
      <c r="N103" t="s">
        <v>3365</v>
      </c>
      <c r="O103" t="s">
        <v>3365</v>
      </c>
      <c r="P103" t="s">
        <v>3365</v>
      </c>
      <c r="Q103" t="s">
        <v>3365</v>
      </c>
      <c r="R103" t="s">
        <v>3365</v>
      </c>
      <c r="S103" t="s">
        <v>3365</v>
      </c>
      <c r="T103" t="s">
        <v>3365</v>
      </c>
      <c r="U103" t="s">
        <v>3365</v>
      </c>
      <c r="V103" t="s">
        <v>3365</v>
      </c>
      <c r="W103" t="s">
        <v>3365</v>
      </c>
      <c r="X103" t="s">
        <v>3365</v>
      </c>
      <c r="Y103" t="s">
        <v>3365</v>
      </c>
    </row>
    <row r="104" spans="1:25" x14ac:dyDescent="0.25">
      <c r="A104" t="s">
        <v>3152</v>
      </c>
      <c r="B104">
        <v>0.80856904671777896</v>
      </c>
      <c r="C104">
        <v>1.2845165846395601</v>
      </c>
      <c r="D104">
        <v>0.55755552201555103</v>
      </c>
      <c r="E104">
        <v>1.0906222083661099</v>
      </c>
      <c r="F104">
        <v>0.75315549853974695</v>
      </c>
      <c r="G104">
        <v>1.2193474472161401</v>
      </c>
      <c r="H104">
        <v>0.17397321536155699</v>
      </c>
      <c r="I104">
        <v>1.0906222083661099</v>
      </c>
      <c r="J104">
        <v>1.07790209198998</v>
      </c>
      <c r="K104">
        <v>1.3826721292488799</v>
      </c>
      <c r="L104">
        <v>1.0662710028814699</v>
      </c>
      <c r="M104">
        <v>1.0183042808307501</v>
      </c>
      <c r="N104" t="s">
        <v>3365</v>
      </c>
      <c r="O104" t="s">
        <v>3365</v>
      </c>
      <c r="P104" t="s">
        <v>3365</v>
      </c>
      <c r="Q104" t="s">
        <v>2944</v>
      </c>
      <c r="R104" t="s">
        <v>3365</v>
      </c>
      <c r="S104" t="s">
        <v>3365</v>
      </c>
      <c r="T104" t="s">
        <v>3365</v>
      </c>
      <c r="U104" t="s">
        <v>2944</v>
      </c>
      <c r="V104" t="s">
        <v>3365</v>
      </c>
      <c r="W104" t="s">
        <v>3365</v>
      </c>
      <c r="X104" t="s">
        <v>3365</v>
      </c>
      <c r="Y104" t="s">
        <v>3365</v>
      </c>
    </row>
    <row r="105" spans="1:25" x14ac:dyDescent="0.25">
      <c r="A105" t="s">
        <v>3154</v>
      </c>
      <c r="B105">
        <v>-0.88362469082077399</v>
      </c>
      <c r="C105">
        <v>-1.53754401172238</v>
      </c>
      <c r="D105">
        <v>-0.95370842888226504</v>
      </c>
      <c r="E105">
        <v>-0.41895949471208699</v>
      </c>
      <c r="F105">
        <v>-0.39104840295531601</v>
      </c>
      <c r="G105">
        <v>-0.140713552499485</v>
      </c>
      <c r="H105">
        <v>-0.71288874751693598</v>
      </c>
      <c r="I105">
        <v>-0.55089840171694004</v>
      </c>
      <c r="J105">
        <v>-0.55430733027583401</v>
      </c>
      <c r="K105">
        <v>0.24192711537974701</v>
      </c>
      <c r="L105">
        <v>-1.0478168878157701</v>
      </c>
      <c r="M105">
        <v>-0.53522578294121903</v>
      </c>
      <c r="N105" t="s">
        <v>3365</v>
      </c>
      <c r="O105" t="s">
        <v>3365</v>
      </c>
      <c r="P105" t="s">
        <v>3365</v>
      </c>
      <c r="Q105" t="s">
        <v>3365</v>
      </c>
      <c r="R105" t="s">
        <v>3365</v>
      </c>
      <c r="S105" t="s">
        <v>3365</v>
      </c>
      <c r="T105" t="s">
        <v>3365</v>
      </c>
      <c r="U105" t="s">
        <v>3365</v>
      </c>
      <c r="V105" t="s">
        <v>3365</v>
      </c>
      <c r="W105" t="s">
        <v>3365</v>
      </c>
      <c r="X105" t="s">
        <v>3365</v>
      </c>
      <c r="Y105" t="s">
        <v>3365</v>
      </c>
    </row>
    <row r="106" spans="1:25" x14ac:dyDescent="0.25">
      <c r="A106" t="s">
        <v>3156</v>
      </c>
      <c r="B106">
        <v>-0.79874172223502504</v>
      </c>
      <c r="C106">
        <v>-0.600717929177916</v>
      </c>
      <c r="D106">
        <v>0.106571434326636</v>
      </c>
      <c r="E106">
        <v>0.19901297997963899</v>
      </c>
      <c r="F106">
        <v>-0.86669658228628599</v>
      </c>
      <c r="G106">
        <v>-0.78215828753637495</v>
      </c>
      <c r="H106">
        <v>-0.66689817987657496</v>
      </c>
      <c r="I106">
        <v>-0.722857545563929</v>
      </c>
      <c r="J106">
        <v>-0.77554786070678605</v>
      </c>
      <c r="K106">
        <v>-0.243320904583092</v>
      </c>
      <c r="L106">
        <v>-0.37378782372900199</v>
      </c>
      <c r="M106">
        <v>-0.54835167982942901</v>
      </c>
      <c r="N106" t="s">
        <v>3365</v>
      </c>
      <c r="O106" t="s">
        <v>3365</v>
      </c>
      <c r="P106" t="s">
        <v>3365</v>
      </c>
      <c r="Q106" t="s">
        <v>3366</v>
      </c>
      <c r="R106" t="s">
        <v>3365</v>
      </c>
      <c r="S106" t="s">
        <v>3365</v>
      </c>
      <c r="T106" t="s">
        <v>3365</v>
      </c>
      <c r="U106" t="s">
        <v>3365</v>
      </c>
      <c r="V106" t="s">
        <v>3365</v>
      </c>
      <c r="W106" t="s">
        <v>3365</v>
      </c>
      <c r="X106" t="s">
        <v>3365</v>
      </c>
      <c r="Y106" t="s">
        <v>3365</v>
      </c>
    </row>
    <row r="107" spans="1:25" x14ac:dyDescent="0.25">
      <c r="A107" t="s">
        <v>3158</v>
      </c>
      <c r="B107">
        <v>-3.85767986768017E-2</v>
      </c>
      <c r="C107">
        <v>-3.85767986768017E-2</v>
      </c>
      <c r="D107">
        <v>-3.85767986768017E-2</v>
      </c>
      <c r="E107">
        <v>-3.85767986768017E-2</v>
      </c>
      <c r="F107">
        <v>-0.394840220829209</v>
      </c>
      <c r="G107">
        <v>-0.50485911127642602</v>
      </c>
      <c r="H107">
        <v>-7.5040821382634904E-2</v>
      </c>
      <c r="I107">
        <v>-3.85767986768017E-2</v>
      </c>
      <c r="J107">
        <v>-3.85767986768017E-2</v>
      </c>
      <c r="K107">
        <v>0.39613230377134601</v>
      </c>
      <c r="L107">
        <v>6.5343238330761E-2</v>
      </c>
      <c r="M107">
        <v>-1.03296658380496</v>
      </c>
      <c r="N107" t="s">
        <v>2944</v>
      </c>
      <c r="O107" t="s">
        <v>2944</v>
      </c>
      <c r="P107" t="s">
        <v>2944</v>
      </c>
      <c r="Q107" t="s">
        <v>2944</v>
      </c>
      <c r="R107" t="s">
        <v>3365</v>
      </c>
      <c r="S107" t="s">
        <v>3365</v>
      </c>
      <c r="T107" t="s">
        <v>3365</v>
      </c>
      <c r="U107" t="s">
        <v>2944</v>
      </c>
      <c r="V107" t="s">
        <v>2944</v>
      </c>
      <c r="W107" t="s">
        <v>3365</v>
      </c>
      <c r="X107" t="s">
        <v>3365</v>
      </c>
      <c r="Y107" t="s">
        <v>3365</v>
      </c>
    </row>
    <row r="108" spans="1:25" x14ac:dyDescent="0.25">
      <c r="A108" t="s">
        <v>3160</v>
      </c>
      <c r="B108">
        <v>8.4150470867141197E-2</v>
      </c>
      <c r="C108">
        <v>0.202082685923577</v>
      </c>
      <c r="D108">
        <v>0.119702813217925</v>
      </c>
      <c r="E108">
        <v>0.44521630082239999</v>
      </c>
      <c r="F108">
        <v>-0.29964941162272701</v>
      </c>
      <c r="G108">
        <v>1.5944802922825401</v>
      </c>
      <c r="H108">
        <v>-0.32844928839302601</v>
      </c>
      <c r="I108">
        <v>0.44521630082239999</v>
      </c>
      <c r="J108">
        <v>-0.19808653724141601</v>
      </c>
      <c r="K108">
        <v>1.0329244024663</v>
      </c>
      <c r="L108">
        <v>0.25728854191385903</v>
      </c>
      <c r="M108">
        <v>0.188904549121649</v>
      </c>
      <c r="N108" t="s">
        <v>3366</v>
      </c>
      <c r="O108" t="s">
        <v>3366</v>
      </c>
      <c r="P108" t="s">
        <v>3366</v>
      </c>
      <c r="Q108" t="s">
        <v>2944</v>
      </c>
      <c r="R108" t="s">
        <v>3366</v>
      </c>
      <c r="S108" t="s">
        <v>3365</v>
      </c>
      <c r="T108" t="s">
        <v>3365</v>
      </c>
      <c r="U108" t="s">
        <v>2944</v>
      </c>
      <c r="V108" t="s">
        <v>3366</v>
      </c>
      <c r="W108" t="s">
        <v>3365</v>
      </c>
      <c r="X108" t="s">
        <v>3366</v>
      </c>
      <c r="Y108" t="s">
        <v>3365</v>
      </c>
    </row>
    <row r="109" spans="1:25" x14ac:dyDescent="0.25">
      <c r="A109" t="s">
        <v>3162</v>
      </c>
      <c r="B109">
        <v>-0.531091089278793</v>
      </c>
      <c r="C109">
        <v>0.202082685923577</v>
      </c>
      <c r="D109">
        <v>0.75743750787215902</v>
      </c>
      <c r="E109">
        <v>1.04209187967334</v>
      </c>
      <c r="F109">
        <v>0.46091825799588898</v>
      </c>
      <c r="G109">
        <v>0.71399027110093705</v>
      </c>
      <c r="H109">
        <v>1.2989691028153101</v>
      </c>
      <c r="I109">
        <v>1.04209187967334</v>
      </c>
      <c r="J109">
        <v>0.906531469568291</v>
      </c>
      <c r="K109">
        <v>1.9308303302618599</v>
      </c>
      <c r="L109">
        <v>1.2779986492517299</v>
      </c>
      <c r="M109">
        <v>1.0253133629220501</v>
      </c>
      <c r="N109" t="s">
        <v>3365</v>
      </c>
      <c r="O109" t="s">
        <v>3366</v>
      </c>
      <c r="P109" t="s">
        <v>3365</v>
      </c>
      <c r="Q109" t="s">
        <v>2944</v>
      </c>
      <c r="R109" t="s">
        <v>3365</v>
      </c>
      <c r="S109" t="s">
        <v>3365</v>
      </c>
      <c r="T109" t="s">
        <v>3365</v>
      </c>
      <c r="U109" t="s">
        <v>2944</v>
      </c>
      <c r="V109" t="s">
        <v>3365</v>
      </c>
      <c r="W109" t="s">
        <v>3365</v>
      </c>
      <c r="X109" t="s">
        <v>3365</v>
      </c>
      <c r="Y109" t="s">
        <v>3365</v>
      </c>
    </row>
    <row r="110" spans="1:25" x14ac:dyDescent="0.25">
      <c r="A110" t="s">
        <v>3164</v>
      </c>
      <c r="B110">
        <v>0.85187787065769704</v>
      </c>
      <c r="C110">
        <v>2.2053358835209198</v>
      </c>
      <c r="D110">
        <v>1.08414425453656</v>
      </c>
      <c r="E110">
        <v>1.28644031017748</v>
      </c>
      <c r="F110">
        <v>1.7810130970787199</v>
      </c>
      <c r="G110">
        <v>1.8845211426124899</v>
      </c>
      <c r="H110">
        <v>1.08855352544257</v>
      </c>
      <c r="I110">
        <v>2.5684276936616999</v>
      </c>
      <c r="J110">
        <v>0.625755421123392</v>
      </c>
      <c r="K110">
        <v>1.0810517452070201</v>
      </c>
      <c r="L110">
        <v>1.88147347105542</v>
      </c>
      <c r="M110">
        <v>1.3192507363434001</v>
      </c>
      <c r="N110" t="s">
        <v>3365</v>
      </c>
      <c r="O110" t="s">
        <v>3366</v>
      </c>
      <c r="P110" t="s">
        <v>3366</v>
      </c>
      <c r="Q110" t="s">
        <v>2944</v>
      </c>
      <c r="R110" t="s">
        <v>3365</v>
      </c>
      <c r="S110" t="s">
        <v>3365</v>
      </c>
      <c r="T110" t="s">
        <v>3365</v>
      </c>
      <c r="U110" t="s">
        <v>3365</v>
      </c>
      <c r="V110" t="s">
        <v>3365</v>
      </c>
      <c r="W110" t="s">
        <v>3365</v>
      </c>
      <c r="X110" t="s">
        <v>3365</v>
      </c>
      <c r="Y110" t="s">
        <v>3365</v>
      </c>
    </row>
    <row r="111" spans="1:25" x14ac:dyDescent="0.25">
      <c r="A111" t="s">
        <v>3166</v>
      </c>
      <c r="B111">
        <v>0.40366270569335</v>
      </c>
      <c r="C111">
        <v>2.2053358835209198</v>
      </c>
      <c r="D111">
        <v>1.08414425453656</v>
      </c>
      <c r="E111">
        <v>0.86069689256640602</v>
      </c>
      <c r="F111">
        <v>1.41417452905146</v>
      </c>
      <c r="G111">
        <v>1.6048822476631801</v>
      </c>
      <c r="H111">
        <v>1.0630319128844801</v>
      </c>
      <c r="I111">
        <v>2.2974373697172998</v>
      </c>
      <c r="J111">
        <v>-0.176642628513037</v>
      </c>
      <c r="K111">
        <v>1.2610069103857899</v>
      </c>
      <c r="L111">
        <v>1.6703247555404701</v>
      </c>
      <c r="M111">
        <v>1.10829919242655</v>
      </c>
      <c r="N111" t="s">
        <v>3366</v>
      </c>
      <c r="O111" t="s">
        <v>3366</v>
      </c>
      <c r="P111" t="s">
        <v>3366</v>
      </c>
      <c r="Q111" t="s">
        <v>2944</v>
      </c>
      <c r="R111" t="s">
        <v>3366</v>
      </c>
      <c r="S111" t="s">
        <v>3366</v>
      </c>
      <c r="T111" t="s">
        <v>3366</v>
      </c>
      <c r="U111" t="s">
        <v>3366</v>
      </c>
      <c r="V111" t="s">
        <v>3365</v>
      </c>
      <c r="W111" t="s">
        <v>3365</v>
      </c>
      <c r="X111" t="s">
        <v>3366</v>
      </c>
      <c r="Y111" t="s">
        <v>3365</v>
      </c>
    </row>
    <row r="112" spans="1:25" x14ac:dyDescent="0.25">
      <c r="A112" t="s">
        <v>3168</v>
      </c>
      <c r="B112">
        <v>-0.72727225984126298</v>
      </c>
      <c r="C112">
        <v>2.2053358835209198</v>
      </c>
      <c r="D112">
        <v>1.08414425453656</v>
      </c>
      <c r="E112">
        <v>0.77988762886214402</v>
      </c>
      <c r="F112">
        <v>0.337550000322559</v>
      </c>
      <c r="G112">
        <v>0.38945796341405797</v>
      </c>
      <c r="H112">
        <v>1.1871537256959901</v>
      </c>
      <c r="I112">
        <v>2.2974373697172998</v>
      </c>
      <c r="J112">
        <v>1.0079465351711101</v>
      </c>
      <c r="K112">
        <v>1.0139095328504899</v>
      </c>
      <c r="L112">
        <v>0.96408377224202002</v>
      </c>
      <c r="M112">
        <v>0.43253968199062598</v>
      </c>
      <c r="N112" t="s">
        <v>3365</v>
      </c>
      <c r="O112" t="s">
        <v>3366</v>
      </c>
      <c r="P112" t="s">
        <v>3366</v>
      </c>
      <c r="Q112" t="s">
        <v>2944</v>
      </c>
      <c r="R112" t="s">
        <v>3365</v>
      </c>
      <c r="S112" t="s">
        <v>3365</v>
      </c>
      <c r="T112" t="s">
        <v>3365</v>
      </c>
      <c r="U112" t="s">
        <v>3366</v>
      </c>
      <c r="V112" t="s">
        <v>3365</v>
      </c>
      <c r="W112" t="s">
        <v>3365</v>
      </c>
      <c r="X112" t="s">
        <v>3365</v>
      </c>
      <c r="Y112" t="s">
        <v>3365</v>
      </c>
    </row>
    <row r="113" spans="1:25" x14ac:dyDescent="0.25">
      <c r="A113" t="s">
        <v>3170</v>
      </c>
      <c r="B113">
        <v>0.30163509998490301</v>
      </c>
      <c r="C113">
        <v>0.30163509998490301</v>
      </c>
      <c r="D113">
        <v>0.30163509998490301</v>
      </c>
      <c r="E113">
        <v>0.30163509998490301</v>
      </c>
      <c r="F113">
        <v>-0.527038626697517</v>
      </c>
      <c r="G113">
        <v>0.61312475845481595</v>
      </c>
      <c r="H113">
        <v>0.30163509998490301</v>
      </c>
      <c r="I113">
        <v>0.30163509998490301</v>
      </c>
      <c r="J113">
        <v>0.232172428322928</v>
      </c>
      <c r="K113">
        <v>0.43328563371892098</v>
      </c>
      <c r="L113">
        <v>1.2035447128730099</v>
      </c>
      <c r="M113">
        <v>-0.20556615874803999</v>
      </c>
      <c r="N113" t="s">
        <v>2944</v>
      </c>
      <c r="O113" t="s">
        <v>2944</v>
      </c>
      <c r="P113" t="s">
        <v>2944</v>
      </c>
      <c r="Q113" t="s">
        <v>2944</v>
      </c>
      <c r="R113" t="s">
        <v>3365</v>
      </c>
      <c r="S113" t="s">
        <v>3365</v>
      </c>
      <c r="T113" t="s">
        <v>2944</v>
      </c>
      <c r="U113" t="s">
        <v>2944</v>
      </c>
      <c r="V113" t="s">
        <v>3365</v>
      </c>
      <c r="W113" t="s">
        <v>3365</v>
      </c>
      <c r="X113" t="s">
        <v>3365</v>
      </c>
      <c r="Y113" t="s">
        <v>3365</v>
      </c>
    </row>
    <row r="114" spans="1:25" x14ac:dyDescent="0.25">
      <c r="A114" t="s">
        <v>3172</v>
      </c>
      <c r="B114">
        <v>0.12099934293846901</v>
      </c>
      <c r="C114">
        <v>1.21099564345143</v>
      </c>
      <c r="D114">
        <v>1.21099564345143</v>
      </c>
      <c r="E114">
        <v>1.21099564345143</v>
      </c>
      <c r="F114">
        <v>0.47176135270511899</v>
      </c>
      <c r="G114">
        <v>1.3495501028403001</v>
      </c>
      <c r="H114">
        <v>0.85421210012793103</v>
      </c>
      <c r="I114">
        <v>0.71380949108933001</v>
      </c>
      <c r="J114">
        <v>1.3035793376476199</v>
      </c>
      <c r="K114">
        <v>1.6760582185325099</v>
      </c>
      <c r="L114">
        <v>1.00515366518598</v>
      </c>
      <c r="M114">
        <v>-0.254076921211153</v>
      </c>
      <c r="N114" t="s">
        <v>3366</v>
      </c>
      <c r="O114" t="s">
        <v>2944</v>
      </c>
      <c r="P114" t="s">
        <v>2944</v>
      </c>
      <c r="Q114" t="s">
        <v>2944</v>
      </c>
      <c r="R114" t="s">
        <v>3366</v>
      </c>
      <c r="S114" t="s">
        <v>3365</v>
      </c>
      <c r="T114" t="s">
        <v>3365</v>
      </c>
      <c r="U114" t="s">
        <v>3366</v>
      </c>
      <c r="V114" t="s">
        <v>3365</v>
      </c>
      <c r="W114" t="s">
        <v>3365</v>
      </c>
      <c r="X114" t="s">
        <v>3366</v>
      </c>
      <c r="Y114" t="s">
        <v>3365</v>
      </c>
    </row>
    <row r="115" spans="1:25" x14ac:dyDescent="0.25">
      <c r="A115" t="s">
        <v>3174</v>
      </c>
      <c r="B115">
        <v>0.51363927636872697</v>
      </c>
      <c r="C115">
        <v>0.84388833035135002</v>
      </c>
      <c r="D115">
        <v>0.84388833035135002</v>
      </c>
      <c r="E115">
        <v>0.84388833035135002</v>
      </c>
      <c r="F115">
        <v>0.47257118113308</v>
      </c>
      <c r="G115">
        <v>0.96035707679888205</v>
      </c>
      <c r="H115">
        <v>0.30618477317402798</v>
      </c>
      <c r="I115">
        <v>0.71380949108933001</v>
      </c>
      <c r="J115">
        <v>-0.457047193270048</v>
      </c>
      <c r="K115">
        <v>1.48038132072596</v>
      </c>
      <c r="L115">
        <v>0.82507530347257296</v>
      </c>
      <c r="M115">
        <v>4.1971453380765598E-2</v>
      </c>
      <c r="N115" t="s">
        <v>3365</v>
      </c>
      <c r="O115" t="s">
        <v>2944</v>
      </c>
      <c r="P115" t="s">
        <v>2944</v>
      </c>
      <c r="Q115" t="s">
        <v>2944</v>
      </c>
      <c r="R115" t="s">
        <v>3365</v>
      </c>
      <c r="S115" t="s">
        <v>3365</v>
      </c>
      <c r="T115" t="s">
        <v>3365</v>
      </c>
      <c r="U115" t="s">
        <v>3366</v>
      </c>
      <c r="V115" t="s">
        <v>3365</v>
      </c>
      <c r="W115" t="s">
        <v>3365</v>
      </c>
      <c r="X115" t="s">
        <v>3365</v>
      </c>
      <c r="Y115" t="s">
        <v>3365</v>
      </c>
    </row>
    <row r="116" spans="1:25" x14ac:dyDescent="0.25">
      <c r="A116" t="s">
        <v>3176</v>
      </c>
      <c r="B116">
        <v>1.44442554132606</v>
      </c>
      <c r="C116">
        <v>3.3304273694776998</v>
      </c>
      <c r="D116">
        <v>2.0563570784556302</v>
      </c>
      <c r="E116">
        <v>3.3304273694776998</v>
      </c>
      <c r="F116">
        <v>3.0266359287616398</v>
      </c>
      <c r="G116">
        <v>4.2470287652091399</v>
      </c>
      <c r="H116">
        <v>1.02191697657559</v>
      </c>
      <c r="I116">
        <v>3.3304273694776998</v>
      </c>
      <c r="J116">
        <v>2.6975906806644501</v>
      </c>
      <c r="K116">
        <v>4.2035674536083798</v>
      </c>
      <c r="L116">
        <v>2.6079279319064401</v>
      </c>
      <c r="M116">
        <v>1.1004781324418</v>
      </c>
      <c r="N116" t="s">
        <v>3365</v>
      </c>
      <c r="O116" t="s">
        <v>2944</v>
      </c>
      <c r="P116" t="s">
        <v>3365</v>
      </c>
      <c r="Q116" t="s">
        <v>2944</v>
      </c>
      <c r="R116" t="s">
        <v>3365</v>
      </c>
      <c r="S116" t="s">
        <v>3365</v>
      </c>
      <c r="T116" t="s">
        <v>3365</v>
      </c>
      <c r="U116" t="s">
        <v>2944</v>
      </c>
      <c r="V116" t="s">
        <v>3365</v>
      </c>
      <c r="W116" t="s">
        <v>3365</v>
      </c>
      <c r="X116" t="s">
        <v>3365</v>
      </c>
      <c r="Y116" t="s">
        <v>3365</v>
      </c>
    </row>
    <row r="117" spans="1:25" x14ac:dyDescent="0.25">
      <c r="A117" t="s">
        <v>3178</v>
      </c>
      <c r="B117">
        <v>1.0905856098237301</v>
      </c>
      <c r="C117">
        <v>1.9619206395198401</v>
      </c>
      <c r="D117">
        <v>1.7713980654634001</v>
      </c>
      <c r="E117">
        <v>1.9619206395198401</v>
      </c>
      <c r="F117">
        <v>2.65994343163575</v>
      </c>
      <c r="G117">
        <v>3.7464712020284399</v>
      </c>
      <c r="H117">
        <v>0.95859264445898595</v>
      </c>
      <c r="I117">
        <v>1.9619206395198401</v>
      </c>
      <c r="J117">
        <v>2.3543507419579601</v>
      </c>
      <c r="K117">
        <v>4.0603194571249102</v>
      </c>
      <c r="L117">
        <v>2.5126403277089602</v>
      </c>
      <c r="M117">
        <v>0.98964374762116103</v>
      </c>
      <c r="N117" t="s">
        <v>3366</v>
      </c>
      <c r="O117" t="s">
        <v>2944</v>
      </c>
      <c r="P117" t="s">
        <v>3366</v>
      </c>
      <c r="Q117" t="s">
        <v>2944</v>
      </c>
      <c r="R117" t="s">
        <v>3366</v>
      </c>
      <c r="S117" t="s">
        <v>3366</v>
      </c>
      <c r="T117" t="s">
        <v>3366</v>
      </c>
      <c r="U117" t="s">
        <v>2944</v>
      </c>
      <c r="V117" t="s">
        <v>3366</v>
      </c>
      <c r="W117" t="s">
        <v>3366</v>
      </c>
      <c r="X117" t="s">
        <v>3366</v>
      </c>
      <c r="Y117" t="s">
        <v>3366</v>
      </c>
    </row>
    <row r="118" spans="1:25" x14ac:dyDescent="0.25">
      <c r="A118" t="s">
        <v>3180</v>
      </c>
      <c r="B118">
        <v>1.0905856098237301</v>
      </c>
      <c r="C118">
        <v>1.7162975176822399</v>
      </c>
      <c r="D118">
        <v>1.7713980654634001</v>
      </c>
      <c r="E118">
        <v>1.7162975176822399</v>
      </c>
      <c r="F118">
        <v>2.65994343163575</v>
      </c>
      <c r="G118">
        <v>3.7464712020284399</v>
      </c>
      <c r="H118">
        <v>0.95859264445898595</v>
      </c>
      <c r="I118">
        <v>1.7162975176822399</v>
      </c>
      <c r="J118">
        <v>2.3543507419579601</v>
      </c>
      <c r="K118">
        <v>2.9593592797775399</v>
      </c>
      <c r="L118">
        <v>2.5126403277089602</v>
      </c>
      <c r="M118">
        <v>0.98964374762116103</v>
      </c>
      <c r="N118" t="s">
        <v>3366</v>
      </c>
      <c r="O118" t="s">
        <v>2944</v>
      </c>
      <c r="P118" t="s">
        <v>3366</v>
      </c>
      <c r="Q118" t="s">
        <v>2944</v>
      </c>
      <c r="R118" t="s">
        <v>3366</v>
      </c>
      <c r="S118" t="s">
        <v>3366</v>
      </c>
      <c r="T118" t="s">
        <v>3366</v>
      </c>
      <c r="U118" t="s">
        <v>2944</v>
      </c>
      <c r="V118" t="s">
        <v>3366</v>
      </c>
      <c r="W118" t="s">
        <v>3365</v>
      </c>
      <c r="X118" t="s">
        <v>3366</v>
      </c>
      <c r="Y118" t="s">
        <v>3366</v>
      </c>
    </row>
    <row r="119" spans="1:25" x14ac:dyDescent="0.25">
      <c r="A119" t="s">
        <v>3182</v>
      </c>
      <c r="B119">
        <v>0.24537985848469701</v>
      </c>
      <c r="C119">
        <v>1.29751028144513</v>
      </c>
      <c r="D119">
        <v>0.89236230590366405</v>
      </c>
      <c r="E119">
        <v>1.29751028144513</v>
      </c>
      <c r="F119">
        <v>1.48972794310037</v>
      </c>
      <c r="G119">
        <v>1.1672781776155701</v>
      </c>
      <c r="H119">
        <v>1.7858811589343599</v>
      </c>
      <c r="I119">
        <v>1.29751028144513</v>
      </c>
      <c r="J119">
        <v>0.51031368936034605</v>
      </c>
      <c r="K119">
        <v>1.6702650007932001</v>
      </c>
      <c r="L119">
        <v>1.2496980645700799</v>
      </c>
      <c r="M119">
        <v>0.78162160274594294</v>
      </c>
      <c r="N119" t="s">
        <v>3365</v>
      </c>
      <c r="O119" t="s">
        <v>2944</v>
      </c>
      <c r="P119" t="s">
        <v>3365</v>
      </c>
      <c r="Q119" t="s">
        <v>2944</v>
      </c>
      <c r="R119" t="s">
        <v>3365</v>
      </c>
      <c r="S119" t="s">
        <v>3365</v>
      </c>
      <c r="T119" t="s">
        <v>3365</v>
      </c>
      <c r="U119" t="s">
        <v>2944</v>
      </c>
      <c r="V119" t="s">
        <v>3365</v>
      </c>
      <c r="W119" t="s">
        <v>3365</v>
      </c>
      <c r="X119" t="s">
        <v>3365</v>
      </c>
      <c r="Y119" t="s">
        <v>3365</v>
      </c>
    </row>
    <row r="120" spans="1:25" x14ac:dyDescent="0.25">
      <c r="A120" t="s">
        <v>3184</v>
      </c>
      <c r="B120">
        <v>0.156859409023312</v>
      </c>
      <c r="C120">
        <v>0.378048312110916</v>
      </c>
      <c r="D120">
        <v>0.68150064592295601</v>
      </c>
      <c r="E120">
        <v>0.378048312110916</v>
      </c>
      <c r="F120">
        <v>1.5089010884531799</v>
      </c>
      <c r="G120">
        <v>-0.62620493279240896</v>
      </c>
      <c r="H120">
        <v>1.61739670779394</v>
      </c>
      <c r="I120">
        <v>0.378048312110916</v>
      </c>
      <c r="J120">
        <v>0.55180086217286195</v>
      </c>
      <c r="K120">
        <v>1.1203364411549599</v>
      </c>
      <c r="L120">
        <v>0.68302180556328296</v>
      </c>
      <c r="M120">
        <v>0.53075178591871397</v>
      </c>
      <c r="N120" t="s">
        <v>3366</v>
      </c>
      <c r="O120" t="s">
        <v>2944</v>
      </c>
      <c r="P120" t="s">
        <v>3366</v>
      </c>
      <c r="Q120" t="s">
        <v>2944</v>
      </c>
      <c r="R120" t="s">
        <v>3366</v>
      </c>
      <c r="S120" t="s">
        <v>3365</v>
      </c>
      <c r="T120" t="s">
        <v>3366</v>
      </c>
      <c r="U120" t="s">
        <v>2944</v>
      </c>
      <c r="V120" t="s">
        <v>3366</v>
      </c>
      <c r="W120" t="s">
        <v>3365</v>
      </c>
      <c r="X120" t="s">
        <v>3366</v>
      </c>
      <c r="Y120" t="s">
        <v>3366</v>
      </c>
    </row>
    <row r="121" spans="1:25" x14ac:dyDescent="0.25">
      <c r="A121" t="s">
        <v>3186</v>
      </c>
      <c r="B121">
        <v>-0.60919539289634606</v>
      </c>
      <c r="C121">
        <v>-1.27326495479429</v>
      </c>
      <c r="D121">
        <v>0.77838725680834298</v>
      </c>
      <c r="E121">
        <v>0.18755098378938001</v>
      </c>
      <c r="F121">
        <v>0.80023006281279896</v>
      </c>
      <c r="G121">
        <v>1.37969639117325</v>
      </c>
      <c r="H121">
        <v>0.60437187353062205</v>
      </c>
      <c r="I121">
        <v>0.18755098378938001</v>
      </c>
      <c r="J121">
        <v>-0.31278714647237699</v>
      </c>
      <c r="K121">
        <v>0.39262257554836799</v>
      </c>
      <c r="L121">
        <v>-1.0014607626392</v>
      </c>
      <c r="M121">
        <v>-1.07540888605491</v>
      </c>
      <c r="N121" t="s">
        <v>3365</v>
      </c>
      <c r="O121" t="s">
        <v>3365</v>
      </c>
      <c r="P121" t="s">
        <v>3365</v>
      </c>
      <c r="Q121" t="s">
        <v>2944</v>
      </c>
      <c r="R121" t="s">
        <v>3365</v>
      </c>
      <c r="S121" t="s">
        <v>3365</v>
      </c>
      <c r="T121" t="s">
        <v>3365</v>
      </c>
      <c r="U121" t="s">
        <v>2944</v>
      </c>
      <c r="V121" t="s">
        <v>3365</v>
      </c>
      <c r="W121" t="s">
        <v>3365</v>
      </c>
      <c r="X121" t="s">
        <v>3365</v>
      </c>
      <c r="Y121" t="s">
        <v>3365</v>
      </c>
    </row>
    <row r="122" spans="1:25" x14ac:dyDescent="0.25">
      <c r="A122" t="s">
        <v>3188</v>
      </c>
      <c r="B122">
        <v>-0.92029164915689898</v>
      </c>
      <c r="C122">
        <v>0.843104490853955</v>
      </c>
      <c r="D122">
        <v>0.843104490853955</v>
      </c>
      <c r="E122">
        <v>0.843104490853955</v>
      </c>
      <c r="F122">
        <v>-0.11023117536723701</v>
      </c>
      <c r="G122">
        <v>1.2345745308866101</v>
      </c>
      <c r="H122">
        <v>1.0053312255550799</v>
      </c>
      <c r="I122">
        <v>0.843104490853955</v>
      </c>
      <c r="J122">
        <v>0.76336263531384396</v>
      </c>
      <c r="K122">
        <v>0.89539760491491205</v>
      </c>
      <c r="L122">
        <v>0.72004365022822003</v>
      </c>
      <c r="M122">
        <v>1.21775983770926</v>
      </c>
      <c r="N122" t="s">
        <v>3366</v>
      </c>
      <c r="O122" t="s">
        <v>2944</v>
      </c>
      <c r="P122" t="s">
        <v>2944</v>
      </c>
      <c r="Q122" t="s">
        <v>2944</v>
      </c>
      <c r="R122" t="s">
        <v>3366</v>
      </c>
      <c r="S122" t="s">
        <v>3365</v>
      </c>
      <c r="T122" t="s">
        <v>3365</v>
      </c>
      <c r="U122" t="s">
        <v>2944</v>
      </c>
      <c r="V122" t="s">
        <v>3365</v>
      </c>
      <c r="W122" t="s">
        <v>3365</v>
      </c>
      <c r="X122" t="s">
        <v>3366</v>
      </c>
      <c r="Y122" t="s">
        <v>3365</v>
      </c>
    </row>
    <row r="123" spans="1:25" x14ac:dyDescent="0.25">
      <c r="A123" t="s">
        <v>3190</v>
      </c>
      <c r="B123">
        <v>-0.92029164915689898</v>
      </c>
      <c r="C123">
        <v>0.17700341643800699</v>
      </c>
      <c r="D123">
        <v>0.17700341643800699</v>
      </c>
      <c r="E123">
        <v>0.17700341643800699</v>
      </c>
      <c r="F123">
        <v>-0.11023117536723701</v>
      </c>
      <c r="G123">
        <v>0.76617644288088804</v>
      </c>
      <c r="H123">
        <v>-0.23032203918105101</v>
      </c>
      <c r="I123">
        <v>0.17700341643800699</v>
      </c>
      <c r="J123">
        <v>0.28528962855676798</v>
      </c>
      <c r="K123">
        <v>1.0159267754324</v>
      </c>
      <c r="L123">
        <v>0.72004365022822003</v>
      </c>
      <c r="M123">
        <v>1.29974880986758</v>
      </c>
      <c r="N123" t="s">
        <v>3366</v>
      </c>
      <c r="O123" t="s">
        <v>2944</v>
      </c>
      <c r="P123" t="s">
        <v>2944</v>
      </c>
      <c r="Q123" t="s">
        <v>2944</v>
      </c>
      <c r="R123" t="s">
        <v>3366</v>
      </c>
      <c r="S123" t="s">
        <v>3366</v>
      </c>
      <c r="T123" t="s">
        <v>3366</v>
      </c>
      <c r="U123" t="s">
        <v>2944</v>
      </c>
      <c r="V123" t="s">
        <v>3366</v>
      </c>
      <c r="W123" t="s">
        <v>3365</v>
      </c>
      <c r="X123" t="s">
        <v>3366</v>
      </c>
      <c r="Y123" t="s">
        <v>3366</v>
      </c>
    </row>
    <row r="124" spans="1:25" x14ac:dyDescent="0.25">
      <c r="A124" t="s">
        <v>3192</v>
      </c>
      <c r="B124">
        <v>2.1720829158870401</v>
      </c>
      <c r="C124">
        <v>2.1720829158870401</v>
      </c>
      <c r="D124">
        <v>2.1720829158870401</v>
      </c>
      <c r="E124">
        <v>2.1720829158870401</v>
      </c>
      <c r="F124">
        <v>2.1720829158870401</v>
      </c>
      <c r="G124">
        <v>2.6350220648710798</v>
      </c>
      <c r="H124">
        <v>2.1720829158870401</v>
      </c>
      <c r="I124">
        <v>2.1720829158870401</v>
      </c>
      <c r="J124">
        <v>0.94764112398028999</v>
      </c>
      <c r="K124">
        <v>2.2863149118173598</v>
      </c>
      <c r="L124">
        <v>2.1720829158870401</v>
      </c>
      <c r="M124">
        <v>1.36080180538301</v>
      </c>
      <c r="N124" t="s">
        <v>2944</v>
      </c>
      <c r="O124" t="s">
        <v>2944</v>
      </c>
      <c r="P124" t="s">
        <v>2944</v>
      </c>
      <c r="Q124" t="s">
        <v>2944</v>
      </c>
      <c r="R124" t="s">
        <v>2944</v>
      </c>
      <c r="S124" t="s">
        <v>3365</v>
      </c>
      <c r="T124" t="s">
        <v>2944</v>
      </c>
      <c r="U124" t="s">
        <v>2944</v>
      </c>
      <c r="V124" t="s">
        <v>3366</v>
      </c>
      <c r="W124" t="s">
        <v>3365</v>
      </c>
      <c r="X124" t="s">
        <v>2944</v>
      </c>
      <c r="Y124" t="s">
        <v>3365</v>
      </c>
    </row>
    <row r="125" spans="1:25" x14ac:dyDescent="0.25">
      <c r="A125" t="s">
        <v>3194</v>
      </c>
      <c r="B125">
        <v>6.5421200388541795E-2</v>
      </c>
      <c r="C125">
        <v>6.5421200388541795E-2</v>
      </c>
      <c r="D125">
        <v>6.5421200388541795E-2</v>
      </c>
      <c r="E125">
        <v>6.5421200388541795E-2</v>
      </c>
      <c r="F125">
        <v>6.5421200388541795E-2</v>
      </c>
      <c r="G125">
        <v>1.7468767013035</v>
      </c>
      <c r="H125">
        <v>6.5421200388541795E-2</v>
      </c>
      <c r="I125">
        <v>6.5421200388541795E-2</v>
      </c>
      <c r="J125">
        <v>0.94764112398028999</v>
      </c>
      <c r="K125">
        <v>0.97891431943529505</v>
      </c>
      <c r="L125">
        <v>6.5421200388541795E-2</v>
      </c>
      <c r="M125">
        <v>1.11835717400364</v>
      </c>
      <c r="N125" t="s">
        <v>2944</v>
      </c>
      <c r="O125" t="s">
        <v>2944</v>
      </c>
      <c r="P125" t="s">
        <v>2944</v>
      </c>
      <c r="Q125" t="s">
        <v>2944</v>
      </c>
      <c r="R125" t="s">
        <v>2944</v>
      </c>
      <c r="S125" t="s">
        <v>3366</v>
      </c>
      <c r="T125" t="s">
        <v>2944</v>
      </c>
      <c r="U125" t="s">
        <v>2944</v>
      </c>
      <c r="V125" t="s">
        <v>3366</v>
      </c>
      <c r="W125" t="s">
        <v>3365</v>
      </c>
      <c r="X125" t="s">
        <v>2944</v>
      </c>
      <c r="Y125" t="s">
        <v>3366</v>
      </c>
    </row>
    <row r="126" spans="1:25" x14ac:dyDescent="0.25">
      <c r="A126" t="s">
        <v>3196</v>
      </c>
      <c r="B126">
        <v>-0.27785317497560802</v>
      </c>
      <c r="C126">
        <v>5.46889404397674E-3</v>
      </c>
      <c r="D126">
        <v>-0.66260842387539198</v>
      </c>
      <c r="E126">
        <v>-0.539525176599567</v>
      </c>
      <c r="F126">
        <v>-0.80396884810295599</v>
      </c>
      <c r="G126">
        <v>-0.29096563463056702</v>
      </c>
      <c r="H126">
        <v>-0.26523296456041401</v>
      </c>
      <c r="I126">
        <v>-0.88199479277620296</v>
      </c>
      <c r="J126">
        <v>-6.7678886002046898E-2</v>
      </c>
      <c r="K126">
        <v>-0.54018002291109202</v>
      </c>
      <c r="L126">
        <v>0.51810333453425905</v>
      </c>
      <c r="M126">
        <v>-0.149590060600195</v>
      </c>
      <c r="N126" t="s">
        <v>3365</v>
      </c>
      <c r="O126" t="s">
        <v>3365</v>
      </c>
      <c r="P126" t="s">
        <v>3365</v>
      </c>
      <c r="Q126" t="s">
        <v>3365</v>
      </c>
      <c r="R126" t="s">
        <v>3365</v>
      </c>
      <c r="S126" t="s">
        <v>3365</v>
      </c>
      <c r="T126" t="s">
        <v>3365</v>
      </c>
      <c r="U126" t="s">
        <v>3365</v>
      </c>
      <c r="V126" t="s">
        <v>3365</v>
      </c>
      <c r="W126" t="s">
        <v>3365</v>
      </c>
      <c r="X126" t="s">
        <v>3365</v>
      </c>
      <c r="Y126" t="s">
        <v>3365</v>
      </c>
    </row>
    <row r="127" spans="1:25" x14ac:dyDescent="0.25">
      <c r="A127" t="s">
        <v>3198</v>
      </c>
      <c r="B127">
        <v>-0.54320318037556603</v>
      </c>
      <c r="C127">
        <v>-6.0789802590122302E-2</v>
      </c>
      <c r="D127">
        <v>-0.96230441826278201</v>
      </c>
      <c r="E127">
        <v>-1.42653165396824</v>
      </c>
      <c r="F127">
        <v>-0.77574539783176699</v>
      </c>
      <c r="G127">
        <v>-0.45889837805357198</v>
      </c>
      <c r="H127">
        <v>-0.32353625874756597</v>
      </c>
      <c r="I127">
        <v>-0.78551436175989497</v>
      </c>
      <c r="J127">
        <v>1.8523160708618799E-2</v>
      </c>
      <c r="K127">
        <v>-0.71774800665873195</v>
      </c>
      <c r="L127">
        <v>0.13674615376023899</v>
      </c>
      <c r="M127">
        <v>-0.15233706274880701</v>
      </c>
      <c r="N127" t="s">
        <v>3365</v>
      </c>
      <c r="O127" t="s">
        <v>3365</v>
      </c>
      <c r="P127" t="s">
        <v>3365</v>
      </c>
      <c r="Q127" t="s">
        <v>3365</v>
      </c>
      <c r="R127" t="s">
        <v>3365</v>
      </c>
      <c r="S127" t="s">
        <v>3365</v>
      </c>
      <c r="T127" t="s">
        <v>3365</v>
      </c>
      <c r="U127" t="s">
        <v>3365</v>
      </c>
      <c r="V127" t="s">
        <v>3365</v>
      </c>
      <c r="W127" t="s">
        <v>3365</v>
      </c>
      <c r="X127" t="s">
        <v>3365</v>
      </c>
      <c r="Y127" t="s">
        <v>3365</v>
      </c>
    </row>
    <row r="128" spans="1:25" x14ac:dyDescent="0.25">
      <c r="A128" t="s">
        <v>3200</v>
      </c>
      <c r="B128">
        <v>0.46531939112799298</v>
      </c>
      <c r="C128">
        <v>-0.97738879027777603</v>
      </c>
      <c r="D128">
        <v>-0.47542045895115398</v>
      </c>
      <c r="E128">
        <v>-0.65843175696046496</v>
      </c>
      <c r="F128">
        <v>-0.31152627447780501</v>
      </c>
      <c r="G128">
        <v>0.141676010481636</v>
      </c>
      <c r="H128">
        <v>1.2756354218659E-2</v>
      </c>
      <c r="I128">
        <v>-0.34773713421240798</v>
      </c>
      <c r="J128">
        <v>0.56916718582398895</v>
      </c>
      <c r="K128">
        <v>-0.20926902819190399</v>
      </c>
      <c r="L128">
        <v>0.20540716651010099</v>
      </c>
      <c r="M128">
        <v>0.933525798902615</v>
      </c>
      <c r="N128" t="s">
        <v>3365</v>
      </c>
      <c r="O128" t="s">
        <v>3365</v>
      </c>
      <c r="P128" t="s">
        <v>3365</v>
      </c>
      <c r="Q128" t="s">
        <v>3365</v>
      </c>
      <c r="R128" t="s">
        <v>3365</v>
      </c>
      <c r="S128" t="s">
        <v>3365</v>
      </c>
      <c r="T128" t="s">
        <v>3365</v>
      </c>
      <c r="U128" t="s">
        <v>3365</v>
      </c>
      <c r="V128" t="s">
        <v>3365</v>
      </c>
      <c r="W128" t="s">
        <v>3365</v>
      </c>
      <c r="X128" t="s">
        <v>3365</v>
      </c>
      <c r="Y128" t="s">
        <v>3365</v>
      </c>
    </row>
    <row r="129" spans="1:25" x14ac:dyDescent="0.25">
      <c r="A129" t="s">
        <v>3202</v>
      </c>
      <c r="B129">
        <v>-0.22074305231896099</v>
      </c>
      <c r="C129">
        <v>-1.1417330830264201</v>
      </c>
      <c r="D129">
        <v>-0.76080088064447804</v>
      </c>
      <c r="E129">
        <v>-0.45868081312076497</v>
      </c>
      <c r="F129">
        <v>-0.61885288216827095</v>
      </c>
      <c r="G129">
        <v>0.33568975672173901</v>
      </c>
      <c r="H129">
        <v>0.81558139631030602</v>
      </c>
      <c r="I129">
        <v>1.2408746217533899</v>
      </c>
      <c r="J129">
        <v>-0.29026019095312</v>
      </c>
      <c r="K129">
        <v>-0.48040790830409302</v>
      </c>
      <c r="L129">
        <v>-0.110641468614204</v>
      </c>
      <c r="M129">
        <v>0.16983909390124599</v>
      </c>
      <c r="N129" t="s">
        <v>3365</v>
      </c>
      <c r="O129" t="s">
        <v>3365</v>
      </c>
      <c r="P129" t="s">
        <v>3365</v>
      </c>
      <c r="Q129" t="s">
        <v>3366</v>
      </c>
      <c r="R129" t="s">
        <v>3365</v>
      </c>
      <c r="S129" t="s">
        <v>3365</v>
      </c>
      <c r="T129" t="s">
        <v>3365</v>
      </c>
      <c r="U129" t="s">
        <v>3365</v>
      </c>
      <c r="V129" t="s">
        <v>3365</v>
      </c>
      <c r="W129" t="s">
        <v>3365</v>
      </c>
      <c r="X129" t="s">
        <v>3365</v>
      </c>
      <c r="Y129" t="s">
        <v>3365</v>
      </c>
    </row>
    <row r="130" spans="1:25" x14ac:dyDescent="0.25">
      <c r="A130" t="s">
        <v>3204</v>
      </c>
      <c r="B130">
        <v>-0.66712473076840995</v>
      </c>
      <c r="C130">
        <v>-0.98515947249915803</v>
      </c>
      <c r="D130">
        <v>0.18836797959149601</v>
      </c>
      <c r="E130">
        <v>-0.207510730390118</v>
      </c>
      <c r="F130">
        <v>-0.32674004900537901</v>
      </c>
      <c r="G130">
        <v>-0.39540934701317798</v>
      </c>
      <c r="H130">
        <v>0.15160559963029899</v>
      </c>
      <c r="I130">
        <v>-0.46696425820666698</v>
      </c>
      <c r="J130">
        <v>6.6479414497031306E-2</v>
      </c>
      <c r="K130">
        <v>-0.613244159977688</v>
      </c>
      <c r="L130">
        <v>-0.57759898742776905</v>
      </c>
      <c r="M130">
        <v>6.4763746320292996E-3</v>
      </c>
      <c r="N130" t="s">
        <v>3365</v>
      </c>
      <c r="O130" t="s">
        <v>3365</v>
      </c>
      <c r="P130" t="s">
        <v>3365</v>
      </c>
      <c r="Q130" t="s">
        <v>3365</v>
      </c>
      <c r="R130" t="s">
        <v>3365</v>
      </c>
      <c r="S130" t="s">
        <v>3365</v>
      </c>
      <c r="T130" t="s">
        <v>3365</v>
      </c>
      <c r="U130" t="s">
        <v>3365</v>
      </c>
      <c r="V130" t="s">
        <v>3365</v>
      </c>
      <c r="W130" t="s">
        <v>3365</v>
      </c>
      <c r="X130" t="s">
        <v>3365</v>
      </c>
      <c r="Y130" t="s">
        <v>3365</v>
      </c>
    </row>
    <row r="131" spans="1:25" x14ac:dyDescent="0.25">
      <c r="A131" t="s">
        <v>3206</v>
      </c>
      <c r="B131">
        <v>-0.28239706371291101</v>
      </c>
      <c r="C131">
        <v>-0.62585331448846704</v>
      </c>
      <c r="D131">
        <v>-0.25603911167612398</v>
      </c>
      <c r="E131">
        <v>-0.45868081312076497</v>
      </c>
      <c r="F131">
        <v>-0.35542617994380998</v>
      </c>
      <c r="G131">
        <v>-0.125841752731293</v>
      </c>
      <c r="H131">
        <v>0.23788255396878699</v>
      </c>
      <c r="I131">
        <v>0.205014528367752</v>
      </c>
      <c r="J131">
        <v>0.15624664392277299</v>
      </c>
      <c r="K131">
        <v>1.7721409669838</v>
      </c>
      <c r="L131">
        <v>-0.193704269224066</v>
      </c>
      <c r="M131">
        <v>0.41070219426851401</v>
      </c>
      <c r="N131" t="s">
        <v>3366</v>
      </c>
      <c r="O131" t="s">
        <v>3366</v>
      </c>
      <c r="P131" t="s">
        <v>3366</v>
      </c>
      <c r="Q131" t="s">
        <v>3366</v>
      </c>
      <c r="R131" t="s">
        <v>3366</v>
      </c>
      <c r="S131" t="s">
        <v>3365</v>
      </c>
      <c r="T131" t="s">
        <v>3366</v>
      </c>
      <c r="U131" t="s">
        <v>3366</v>
      </c>
      <c r="V131" t="s">
        <v>3366</v>
      </c>
      <c r="W131" t="s">
        <v>3365</v>
      </c>
      <c r="X131" t="s">
        <v>3366</v>
      </c>
      <c r="Y131" t="s">
        <v>3366</v>
      </c>
    </row>
    <row r="132" spans="1:25" x14ac:dyDescent="0.25">
      <c r="A132" t="s">
        <v>3208</v>
      </c>
      <c r="B132">
        <v>-0.28239706371291101</v>
      </c>
      <c r="C132">
        <v>1.35534838490876</v>
      </c>
      <c r="D132">
        <v>-0.25603911167612398</v>
      </c>
      <c r="E132">
        <v>-0.45868081312076497</v>
      </c>
      <c r="F132">
        <v>-0.35542617994380998</v>
      </c>
      <c r="G132">
        <v>-0.43762573720787201</v>
      </c>
      <c r="H132">
        <v>-0.43358467264947897</v>
      </c>
      <c r="I132">
        <v>0.205014528367752</v>
      </c>
      <c r="J132">
        <v>0.149355030674659</v>
      </c>
      <c r="K132">
        <v>0.62389929439577996</v>
      </c>
      <c r="L132">
        <v>-0.193704269224066</v>
      </c>
      <c r="M132">
        <v>0.41070219426851401</v>
      </c>
      <c r="N132" t="s">
        <v>3366</v>
      </c>
      <c r="O132" t="s">
        <v>3365</v>
      </c>
      <c r="P132" t="s">
        <v>3366</v>
      </c>
      <c r="Q132" t="s">
        <v>3366</v>
      </c>
      <c r="R132" t="s">
        <v>3366</v>
      </c>
      <c r="S132" t="s">
        <v>3365</v>
      </c>
      <c r="T132" t="s">
        <v>3365</v>
      </c>
      <c r="U132" t="s">
        <v>3366</v>
      </c>
      <c r="V132" t="s">
        <v>3365</v>
      </c>
      <c r="W132" t="s">
        <v>3365</v>
      </c>
      <c r="X132" t="s">
        <v>3366</v>
      </c>
      <c r="Y132" t="s">
        <v>3366</v>
      </c>
    </row>
    <row r="133" spans="1:25" x14ac:dyDescent="0.25">
      <c r="A133" t="s">
        <v>3210</v>
      </c>
      <c r="B133">
        <v>0.307518892797566</v>
      </c>
      <c r="C133">
        <v>0.656923679605663</v>
      </c>
      <c r="D133">
        <v>0.80782091579356596</v>
      </c>
      <c r="E133">
        <v>0.79649958272939203</v>
      </c>
      <c r="F133">
        <v>1.14164500804314</v>
      </c>
      <c r="G133">
        <v>1.0797486483868699</v>
      </c>
      <c r="H133">
        <v>0.734849612852436</v>
      </c>
      <c r="I133">
        <v>0.97794467045505795</v>
      </c>
      <c r="J133">
        <v>7.9747756100952402E-2</v>
      </c>
      <c r="K133">
        <v>1.22944235254439</v>
      </c>
      <c r="L133">
        <v>0.88115625262380803</v>
      </c>
      <c r="M133">
        <v>0.396583486863751</v>
      </c>
      <c r="N133" t="s">
        <v>3365</v>
      </c>
      <c r="O133" t="s">
        <v>3365</v>
      </c>
      <c r="P133" t="s">
        <v>3365</v>
      </c>
      <c r="Q133" t="s">
        <v>2944</v>
      </c>
      <c r="R133" t="s">
        <v>3365</v>
      </c>
      <c r="S133" t="s">
        <v>3365</v>
      </c>
      <c r="T133" t="s">
        <v>3365</v>
      </c>
      <c r="U133" t="s">
        <v>3365</v>
      </c>
      <c r="V133" t="s">
        <v>3365</v>
      </c>
      <c r="W133" t="s">
        <v>3365</v>
      </c>
      <c r="X133" t="s">
        <v>3365</v>
      </c>
      <c r="Y133" t="s">
        <v>3365</v>
      </c>
    </row>
    <row r="134" spans="1:25" x14ac:dyDescent="0.25">
      <c r="A134" t="s">
        <v>3212</v>
      </c>
      <c r="B134">
        <v>0.59104965186752401</v>
      </c>
      <c r="C134">
        <v>0.76510243772105802</v>
      </c>
      <c r="D134">
        <v>0.70658880719520001</v>
      </c>
      <c r="E134">
        <v>0.95743843757047398</v>
      </c>
      <c r="F134">
        <v>2.2756557755408702</v>
      </c>
      <c r="G134">
        <v>0.63701800802058495</v>
      </c>
      <c r="H134">
        <v>-0.60387636867929395</v>
      </c>
      <c r="I134">
        <v>1.1266340800689401</v>
      </c>
      <c r="J134">
        <v>0.59160120412960204</v>
      </c>
      <c r="K134">
        <v>1.58406592707137</v>
      </c>
      <c r="L134">
        <v>0.54504600651091095</v>
      </c>
      <c r="M134">
        <v>-0.19124929962228901</v>
      </c>
      <c r="N134" t="s">
        <v>3366</v>
      </c>
      <c r="O134" t="s">
        <v>3366</v>
      </c>
      <c r="P134" t="s">
        <v>3366</v>
      </c>
      <c r="Q134" t="s">
        <v>2944</v>
      </c>
      <c r="R134" t="s">
        <v>3365</v>
      </c>
      <c r="S134" t="s">
        <v>3365</v>
      </c>
      <c r="T134" t="s">
        <v>3365</v>
      </c>
      <c r="U134" t="s">
        <v>3366</v>
      </c>
      <c r="V134" t="s">
        <v>3365</v>
      </c>
      <c r="W134" t="s">
        <v>3365</v>
      </c>
      <c r="X134" t="s">
        <v>3366</v>
      </c>
      <c r="Y134" t="s">
        <v>3365</v>
      </c>
    </row>
    <row r="135" spans="1:25" x14ac:dyDescent="0.25">
      <c r="A135" t="s">
        <v>3214</v>
      </c>
      <c r="B135">
        <v>-0.67294525430704599</v>
      </c>
      <c r="C135">
        <v>-0.13937253059764301</v>
      </c>
      <c r="D135">
        <v>-0.13937253059764301</v>
      </c>
      <c r="E135">
        <v>-0.13937253059764301</v>
      </c>
      <c r="F135">
        <v>2.22810400994174</v>
      </c>
      <c r="G135">
        <v>-7.3962279565705794E-2</v>
      </c>
      <c r="H135">
        <v>-1.1801574619178301</v>
      </c>
      <c r="I135">
        <v>-0.13937253059764301</v>
      </c>
      <c r="J135">
        <v>-0.28871678373246601</v>
      </c>
      <c r="K135">
        <v>0.90135807204298002</v>
      </c>
      <c r="L135">
        <v>-1.38999282799246</v>
      </c>
      <c r="M135">
        <v>-0.18972215266090001</v>
      </c>
      <c r="N135" t="s">
        <v>3366</v>
      </c>
      <c r="O135" t="s">
        <v>2944</v>
      </c>
      <c r="P135" t="s">
        <v>2944</v>
      </c>
      <c r="Q135" t="s">
        <v>2944</v>
      </c>
      <c r="R135" t="s">
        <v>3365</v>
      </c>
      <c r="S135" t="s">
        <v>3365</v>
      </c>
      <c r="T135" t="s">
        <v>3365</v>
      </c>
      <c r="U135" t="s">
        <v>2944</v>
      </c>
      <c r="V135" t="s">
        <v>3366</v>
      </c>
      <c r="W135" t="s">
        <v>3365</v>
      </c>
      <c r="X135" t="s">
        <v>3365</v>
      </c>
      <c r="Y135" t="s">
        <v>3365</v>
      </c>
    </row>
    <row r="136" spans="1:25" x14ac:dyDescent="0.25">
      <c r="A136" t="s">
        <v>3216</v>
      </c>
      <c r="B136">
        <v>-0.67294525430704599</v>
      </c>
      <c r="C136">
        <v>0.416835596460012</v>
      </c>
      <c r="D136">
        <v>0.416835596460012</v>
      </c>
      <c r="E136">
        <v>0.416835596460012</v>
      </c>
      <c r="F136">
        <v>1.1625652723689299</v>
      </c>
      <c r="G136">
        <v>0.47502010298855701</v>
      </c>
      <c r="H136">
        <v>-0.93912247624088496</v>
      </c>
      <c r="I136">
        <v>0.416835596460012</v>
      </c>
      <c r="J136">
        <v>-0.28871678373246601</v>
      </c>
      <c r="K136">
        <v>0.32009320520934498</v>
      </c>
      <c r="L136">
        <v>-1.37464402223529</v>
      </c>
      <c r="M136">
        <v>0.16049479510505599</v>
      </c>
      <c r="N136" t="s">
        <v>3366</v>
      </c>
      <c r="O136" t="s">
        <v>2944</v>
      </c>
      <c r="P136" t="s">
        <v>2944</v>
      </c>
      <c r="Q136" t="s">
        <v>2944</v>
      </c>
      <c r="R136" t="s">
        <v>3366</v>
      </c>
      <c r="S136" t="s">
        <v>3366</v>
      </c>
      <c r="T136" t="s">
        <v>3366</v>
      </c>
      <c r="U136" t="s">
        <v>2944</v>
      </c>
      <c r="V136" t="s">
        <v>3366</v>
      </c>
      <c r="W136" t="s">
        <v>3365</v>
      </c>
      <c r="X136" t="s">
        <v>3366</v>
      </c>
      <c r="Y136" t="s">
        <v>3366</v>
      </c>
    </row>
    <row r="137" spans="1:25" x14ac:dyDescent="0.25">
      <c r="A137" t="s">
        <v>3218</v>
      </c>
      <c r="B137">
        <v>0.47237468770434998</v>
      </c>
      <c r="C137">
        <v>-0.220074439453979</v>
      </c>
      <c r="D137">
        <v>0.87460560312318603</v>
      </c>
      <c r="E137">
        <v>6.0706928082139198E-2</v>
      </c>
      <c r="F137">
        <v>1.03993283410612</v>
      </c>
      <c r="G137">
        <v>9.9439605690608807E-2</v>
      </c>
      <c r="H137">
        <v>-0.33602060346381601</v>
      </c>
      <c r="I137">
        <v>0.77976861824211396</v>
      </c>
      <c r="J137">
        <v>-0.19846484048889901</v>
      </c>
      <c r="K137">
        <v>0.211722565906166</v>
      </c>
      <c r="L137">
        <v>8.1603936423407505E-2</v>
      </c>
      <c r="M137">
        <v>-0.62024078500666502</v>
      </c>
      <c r="N137" t="s">
        <v>3365</v>
      </c>
      <c r="O137" t="s">
        <v>3366</v>
      </c>
      <c r="P137" t="s">
        <v>3366</v>
      </c>
      <c r="Q137" t="s">
        <v>2944</v>
      </c>
      <c r="R137" t="s">
        <v>3365</v>
      </c>
      <c r="S137" t="s">
        <v>3365</v>
      </c>
      <c r="T137" t="s">
        <v>3365</v>
      </c>
      <c r="U137" t="s">
        <v>3366</v>
      </c>
      <c r="V137" t="s">
        <v>3365</v>
      </c>
      <c r="W137" t="s">
        <v>3365</v>
      </c>
      <c r="X137" t="s">
        <v>3366</v>
      </c>
      <c r="Y137" t="s">
        <v>3365</v>
      </c>
    </row>
    <row r="138" spans="1:25" x14ac:dyDescent="0.25">
      <c r="A138" t="s">
        <v>3220</v>
      </c>
      <c r="B138">
        <v>1.2866532026441999</v>
      </c>
      <c r="C138">
        <v>-0.220074439453979</v>
      </c>
      <c r="D138">
        <v>0.87460560312318603</v>
      </c>
      <c r="E138">
        <v>1.4713163570180701</v>
      </c>
      <c r="F138">
        <v>2.8810718627335898</v>
      </c>
      <c r="G138">
        <v>0.86941536484297699</v>
      </c>
      <c r="H138">
        <v>1.92291667735324</v>
      </c>
      <c r="I138">
        <v>0.77976861824211396</v>
      </c>
      <c r="J138">
        <v>1.06993916902885</v>
      </c>
      <c r="K138">
        <v>2.0533261998156802</v>
      </c>
      <c r="L138">
        <v>1.8165921053835099</v>
      </c>
      <c r="M138">
        <v>0.62363237547289696</v>
      </c>
      <c r="N138" t="s">
        <v>3365</v>
      </c>
      <c r="O138" t="s">
        <v>3366</v>
      </c>
      <c r="P138" t="s">
        <v>3366</v>
      </c>
      <c r="Q138" t="s">
        <v>2944</v>
      </c>
      <c r="R138" t="s">
        <v>3365</v>
      </c>
      <c r="S138" t="s">
        <v>3365</v>
      </c>
      <c r="T138" t="s">
        <v>3365</v>
      </c>
      <c r="U138" t="s">
        <v>3366</v>
      </c>
      <c r="V138" t="s">
        <v>3365</v>
      </c>
      <c r="W138" t="s">
        <v>3365</v>
      </c>
      <c r="X138" t="s">
        <v>3365</v>
      </c>
      <c r="Y138" t="s">
        <v>3365</v>
      </c>
    </row>
    <row r="139" spans="1:25" x14ac:dyDescent="0.25">
      <c r="A139" t="s">
        <v>3222</v>
      </c>
      <c r="B139">
        <v>0.69729436312766002</v>
      </c>
      <c r="C139">
        <v>-0.220074439453979</v>
      </c>
      <c r="D139">
        <v>0.87460560312318603</v>
      </c>
      <c r="E139">
        <v>-0.87716701339178005</v>
      </c>
      <c r="F139">
        <v>1.4378263116885699</v>
      </c>
      <c r="G139">
        <v>-0.44851001932211199</v>
      </c>
      <c r="H139">
        <v>0.667139571881602</v>
      </c>
      <c r="I139">
        <v>0.77976861824211396</v>
      </c>
      <c r="J139">
        <v>-1.0265222786669801</v>
      </c>
      <c r="K139">
        <v>-0.71236586580141004</v>
      </c>
      <c r="L139">
        <v>-0.71449668165906299</v>
      </c>
      <c r="M139">
        <v>-1.1295044822532301</v>
      </c>
      <c r="N139" t="s">
        <v>3366</v>
      </c>
      <c r="O139" t="s">
        <v>3366</v>
      </c>
      <c r="P139" t="s">
        <v>3366</v>
      </c>
      <c r="Q139" t="s">
        <v>2944</v>
      </c>
      <c r="R139" t="s">
        <v>3366</v>
      </c>
      <c r="S139" t="s">
        <v>3365</v>
      </c>
      <c r="T139" t="s">
        <v>3366</v>
      </c>
      <c r="U139" t="s">
        <v>3366</v>
      </c>
      <c r="V139" t="s">
        <v>3365</v>
      </c>
      <c r="W139" t="s">
        <v>3365</v>
      </c>
      <c r="X139" t="s">
        <v>3365</v>
      </c>
      <c r="Y139" t="s">
        <v>3365</v>
      </c>
    </row>
    <row r="140" spans="1:25" x14ac:dyDescent="0.25">
      <c r="A140" t="s">
        <v>3224</v>
      </c>
      <c r="B140">
        <v>1.90143403545733</v>
      </c>
      <c r="C140">
        <v>0.92843517181695501</v>
      </c>
      <c r="D140">
        <v>0.87460560312318603</v>
      </c>
      <c r="E140">
        <v>1.27091247141</v>
      </c>
      <c r="F140">
        <v>0.807803664171311</v>
      </c>
      <c r="G140">
        <v>1.41015211154632</v>
      </c>
      <c r="H140">
        <v>1.90193045024254</v>
      </c>
      <c r="I140">
        <v>0.77976861824211396</v>
      </c>
      <c r="J140">
        <v>1.5701578445191</v>
      </c>
      <c r="K140">
        <v>1.0780738595530199</v>
      </c>
      <c r="L140">
        <v>0.27954488379787701</v>
      </c>
      <c r="M140">
        <v>1.9240260176284201</v>
      </c>
      <c r="N140" t="s">
        <v>3365</v>
      </c>
      <c r="O140" t="s">
        <v>3365</v>
      </c>
      <c r="P140" t="s">
        <v>3366</v>
      </c>
      <c r="Q140" t="s">
        <v>2944</v>
      </c>
      <c r="R140" t="s">
        <v>3365</v>
      </c>
      <c r="S140" t="s">
        <v>3365</v>
      </c>
      <c r="T140" t="s">
        <v>3365</v>
      </c>
      <c r="U140" t="s">
        <v>3366</v>
      </c>
      <c r="V140" t="s">
        <v>3365</v>
      </c>
      <c r="W140" t="s">
        <v>3365</v>
      </c>
      <c r="X140" t="s">
        <v>3365</v>
      </c>
      <c r="Y140" t="s">
        <v>3365</v>
      </c>
    </row>
    <row r="141" spans="1:25" x14ac:dyDescent="0.25">
      <c r="A141" t="s">
        <v>3226</v>
      </c>
      <c r="B141">
        <v>1.27072583895696</v>
      </c>
      <c r="C141">
        <v>0.44977281047823803</v>
      </c>
      <c r="D141">
        <v>0.333759134918857</v>
      </c>
      <c r="E141">
        <v>0.648402859403159</v>
      </c>
      <c r="F141">
        <v>0.35187915543096998</v>
      </c>
      <c r="G141">
        <v>0.47028515474912502</v>
      </c>
      <c r="H141">
        <v>0.25795723701058698</v>
      </c>
      <c r="I141">
        <v>1.2013590057124099</v>
      </c>
      <c r="J141">
        <v>1.2903103611326301</v>
      </c>
      <c r="K141">
        <v>0.91474325036539705</v>
      </c>
      <c r="L141">
        <v>0.86063386242484097</v>
      </c>
      <c r="M141">
        <v>0.25739121908017798</v>
      </c>
      <c r="N141" t="s">
        <v>3365</v>
      </c>
      <c r="O141" t="s">
        <v>3365</v>
      </c>
      <c r="P141" t="s">
        <v>3365</v>
      </c>
      <c r="Q141" t="s">
        <v>2944</v>
      </c>
      <c r="R141" t="s">
        <v>3365</v>
      </c>
      <c r="S141" t="s">
        <v>3365</v>
      </c>
      <c r="T141" t="s">
        <v>3365</v>
      </c>
      <c r="U141" t="s">
        <v>3366</v>
      </c>
      <c r="V141" t="s">
        <v>3365</v>
      </c>
      <c r="W141" t="s">
        <v>3365</v>
      </c>
      <c r="X141" t="s">
        <v>3366</v>
      </c>
      <c r="Y141" t="s">
        <v>3365</v>
      </c>
    </row>
    <row r="142" spans="1:25" x14ac:dyDescent="0.25">
      <c r="A142" t="s">
        <v>3228</v>
      </c>
      <c r="B142">
        <v>0.72302188327664596</v>
      </c>
      <c r="C142">
        <v>0.39208554843378202</v>
      </c>
      <c r="D142">
        <v>0.31056032236389702</v>
      </c>
      <c r="E142">
        <v>1.44221976341339</v>
      </c>
      <c r="F142">
        <v>0.27871155041234802</v>
      </c>
      <c r="G142">
        <v>1.59424766488544</v>
      </c>
      <c r="H142">
        <v>2.3145425663605699</v>
      </c>
      <c r="I142">
        <v>1.2013590057124099</v>
      </c>
      <c r="J142">
        <v>1.5324113434562601</v>
      </c>
      <c r="K142">
        <v>1.11948951259248</v>
      </c>
      <c r="L142">
        <v>0.86063386242484097</v>
      </c>
      <c r="M142">
        <v>1.8231162245436801</v>
      </c>
      <c r="N142" t="s">
        <v>3365</v>
      </c>
      <c r="O142" t="s">
        <v>3366</v>
      </c>
      <c r="P142" t="s">
        <v>3366</v>
      </c>
      <c r="Q142" t="s">
        <v>2944</v>
      </c>
      <c r="R142" t="s">
        <v>3366</v>
      </c>
      <c r="S142" t="s">
        <v>3365</v>
      </c>
      <c r="T142" t="s">
        <v>3365</v>
      </c>
      <c r="U142" t="s">
        <v>3366</v>
      </c>
      <c r="V142" t="s">
        <v>3365</v>
      </c>
      <c r="W142" t="s">
        <v>3365</v>
      </c>
      <c r="X142" t="s">
        <v>3366</v>
      </c>
      <c r="Y142" t="s">
        <v>3365</v>
      </c>
    </row>
    <row r="143" spans="1:25" x14ac:dyDescent="0.25">
      <c r="A143" t="s">
        <v>3230</v>
      </c>
      <c r="B143">
        <v>0.65059170483089201</v>
      </c>
      <c r="C143">
        <v>0.39208554843378202</v>
      </c>
      <c r="D143">
        <v>0.31056032236389702</v>
      </c>
      <c r="E143">
        <v>1.1035133494276499</v>
      </c>
      <c r="F143">
        <v>0.27871155041234802</v>
      </c>
      <c r="G143">
        <v>1.0281044114533999</v>
      </c>
      <c r="H143">
        <v>1.1258011799076999</v>
      </c>
      <c r="I143">
        <v>1.2013590057124099</v>
      </c>
      <c r="J143">
        <v>1.38591097904992</v>
      </c>
      <c r="K143">
        <v>0.87359002069078096</v>
      </c>
      <c r="L143">
        <v>0.86063386242484097</v>
      </c>
      <c r="M143">
        <v>1.30066324417988</v>
      </c>
      <c r="N143" t="s">
        <v>3366</v>
      </c>
      <c r="O143" t="s">
        <v>3366</v>
      </c>
      <c r="P143" t="s">
        <v>3366</v>
      </c>
      <c r="Q143" t="s">
        <v>2944</v>
      </c>
      <c r="R143" t="s">
        <v>3366</v>
      </c>
      <c r="S143" t="s">
        <v>3366</v>
      </c>
      <c r="T143" t="s">
        <v>3366</v>
      </c>
      <c r="U143" t="s">
        <v>3366</v>
      </c>
      <c r="V143" t="s">
        <v>3366</v>
      </c>
      <c r="W143" t="s">
        <v>3366</v>
      </c>
      <c r="X143" t="s">
        <v>3366</v>
      </c>
      <c r="Y143" t="s">
        <v>3366</v>
      </c>
    </row>
    <row r="144" spans="1:25" x14ac:dyDescent="0.25">
      <c r="A144" t="s">
        <v>3232</v>
      </c>
      <c r="B144">
        <v>0.13728306537634499</v>
      </c>
      <c r="C144">
        <v>0.58098549968774604</v>
      </c>
      <c r="D144">
        <v>8.4156309427678003E-2</v>
      </c>
      <c r="E144">
        <v>0.69095590242933302</v>
      </c>
      <c r="F144">
        <v>0.61629468796148101</v>
      </c>
      <c r="G144">
        <v>0.89866275270598095</v>
      </c>
      <c r="H144">
        <v>0.12763940683526201</v>
      </c>
      <c r="I144">
        <v>0.14735993223688901</v>
      </c>
      <c r="J144">
        <v>1.3058442086079101</v>
      </c>
      <c r="K144">
        <v>0.54854049098221702</v>
      </c>
      <c r="L144">
        <v>0.73352643242155902</v>
      </c>
      <c r="M144">
        <v>1.38061688982501</v>
      </c>
      <c r="N144" t="s">
        <v>3365</v>
      </c>
      <c r="O144" t="s">
        <v>3365</v>
      </c>
      <c r="P144" t="s">
        <v>3365</v>
      </c>
      <c r="Q144" t="s">
        <v>2944</v>
      </c>
      <c r="R144" t="s">
        <v>3365</v>
      </c>
      <c r="S144" t="s">
        <v>3365</v>
      </c>
      <c r="T144" t="s">
        <v>3365</v>
      </c>
      <c r="U144" t="s">
        <v>3365</v>
      </c>
      <c r="V144" t="s">
        <v>3365</v>
      </c>
      <c r="W144" t="s">
        <v>3365</v>
      </c>
      <c r="X144" t="s">
        <v>3365</v>
      </c>
      <c r="Y144" t="s">
        <v>3365</v>
      </c>
    </row>
    <row r="145" spans="1:25" x14ac:dyDescent="0.25">
      <c r="A145" t="s">
        <v>3234</v>
      </c>
      <c r="B145">
        <v>0.39362711790822502</v>
      </c>
      <c r="C145">
        <v>0.87228854665591204</v>
      </c>
      <c r="D145">
        <v>0.27737245171916097</v>
      </c>
      <c r="E145">
        <v>1.40094594227381</v>
      </c>
      <c r="F145">
        <v>0.40615258085279798</v>
      </c>
      <c r="G145">
        <v>0.33192896544474598</v>
      </c>
      <c r="H145">
        <v>0.32097621173304203</v>
      </c>
      <c r="I145">
        <v>0.49959758184715802</v>
      </c>
      <c r="J145">
        <v>0.76001376722512404</v>
      </c>
      <c r="K145">
        <v>0.14505033526650199</v>
      </c>
      <c r="L145">
        <v>0.122072976289625</v>
      </c>
      <c r="M145">
        <v>0.59011982422624398</v>
      </c>
      <c r="N145" t="s">
        <v>3365</v>
      </c>
      <c r="O145" t="s">
        <v>3365</v>
      </c>
      <c r="P145" t="s">
        <v>3365</v>
      </c>
      <c r="Q145" t="s">
        <v>3365</v>
      </c>
      <c r="R145" t="s">
        <v>3365</v>
      </c>
      <c r="S145" t="s">
        <v>3365</v>
      </c>
      <c r="T145" t="s">
        <v>3365</v>
      </c>
      <c r="U145" t="s">
        <v>3365</v>
      </c>
      <c r="V145" t="s">
        <v>3365</v>
      </c>
      <c r="W145" t="s">
        <v>3365</v>
      </c>
      <c r="X145" t="s">
        <v>3365</v>
      </c>
      <c r="Y145" t="s">
        <v>3365</v>
      </c>
    </row>
    <row r="146" spans="1:25" x14ac:dyDescent="0.25">
      <c r="A146" t="s">
        <v>3236</v>
      </c>
      <c r="B146">
        <v>0.838844333184117</v>
      </c>
      <c r="C146">
        <v>0.91313577494016196</v>
      </c>
      <c r="D146">
        <v>0.35274583197308002</v>
      </c>
      <c r="E146">
        <v>1.2813330753854899</v>
      </c>
      <c r="F146">
        <v>0.92158906379737504</v>
      </c>
      <c r="G146">
        <v>0.696825073018012</v>
      </c>
      <c r="H146">
        <v>0.44883718653667198</v>
      </c>
      <c r="I146">
        <v>0.42509141880476098</v>
      </c>
      <c r="J146">
        <v>0.91646667748015498</v>
      </c>
      <c r="K146">
        <v>1.1412333126663801</v>
      </c>
      <c r="L146">
        <v>0.65423774869996298</v>
      </c>
      <c r="M146">
        <v>0.63823748359927601</v>
      </c>
      <c r="N146" t="s">
        <v>3365</v>
      </c>
      <c r="O146" t="s">
        <v>3365</v>
      </c>
      <c r="P146" t="s">
        <v>3365</v>
      </c>
      <c r="Q146" t="s">
        <v>3365</v>
      </c>
      <c r="R146" t="s">
        <v>3365</v>
      </c>
      <c r="S146" t="s">
        <v>3365</v>
      </c>
      <c r="T146" t="s">
        <v>3365</v>
      </c>
      <c r="U146" t="s">
        <v>3365</v>
      </c>
      <c r="V146" t="s">
        <v>3365</v>
      </c>
      <c r="W146" t="s">
        <v>3365</v>
      </c>
      <c r="X146" t="s">
        <v>3365</v>
      </c>
      <c r="Y146" t="s">
        <v>3365</v>
      </c>
    </row>
    <row r="147" spans="1:25" x14ac:dyDescent="0.25">
      <c r="A147" t="s">
        <v>3238</v>
      </c>
      <c r="B147">
        <v>0.38858573873612001</v>
      </c>
      <c r="C147">
        <v>0.99987740771128797</v>
      </c>
      <c r="D147">
        <v>1.4084525875182301</v>
      </c>
      <c r="E147">
        <v>1.3665366669427499</v>
      </c>
      <c r="F147">
        <v>0.599811966504326</v>
      </c>
      <c r="G147">
        <v>1.01295672589314</v>
      </c>
      <c r="H147">
        <v>5.4195087283582799E-2</v>
      </c>
      <c r="I147">
        <v>0.49843826649347001</v>
      </c>
      <c r="J147">
        <v>1.7668228549628799</v>
      </c>
      <c r="K147">
        <v>1.13683644887694</v>
      </c>
      <c r="L147">
        <v>7.4820289271981796E-2</v>
      </c>
      <c r="M147">
        <v>0.73093494095808997</v>
      </c>
      <c r="N147" t="s">
        <v>3365</v>
      </c>
      <c r="O147" t="s">
        <v>3366</v>
      </c>
      <c r="P147" t="s">
        <v>3365</v>
      </c>
      <c r="Q147" t="s">
        <v>3366</v>
      </c>
      <c r="R147" t="s">
        <v>3365</v>
      </c>
      <c r="S147" t="s">
        <v>3365</v>
      </c>
      <c r="T147" t="s">
        <v>3365</v>
      </c>
      <c r="U147" t="s">
        <v>3366</v>
      </c>
      <c r="V147" t="s">
        <v>3365</v>
      </c>
      <c r="W147" t="s">
        <v>3365</v>
      </c>
      <c r="X147" t="s">
        <v>3365</v>
      </c>
      <c r="Y147" t="s">
        <v>3365</v>
      </c>
    </row>
    <row r="148" spans="1:25" x14ac:dyDescent="0.25">
      <c r="A148" t="s">
        <v>3240</v>
      </c>
      <c r="B148">
        <v>0.785625992594985</v>
      </c>
      <c r="C148">
        <v>-0.57515375157009097</v>
      </c>
      <c r="D148">
        <v>0.252864692525471</v>
      </c>
      <c r="E148">
        <v>1.3803385137861199</v>
      </c>
      <c r="F148">
        <v>0.42423271156848502</v>
      </c>
      <c r="G148">
        <v>0.47528812319430302</v>
      </c>
      <c r="H148">
        <v>0.30313843754976699</v>
      </c>
      <c r="I148">
        <v>9.8922072221471397E-2</v>
      </c>
      <c r="J148">
        <v>0.89629584325685396</v>
      </c>
      <c r="K148">
        <v>0.71322132102795999</v>
      </c>
      <c r="L148">
        <v>0.28157281762980402</v>
      </c>
      <c r="M148">
        <v>0.88478070371435902</v>
      </c>
      <c r="N148" t="s">
        <v>3365</v>
      </c>
      <c r="O148" t="s">
        <v>3365</v>
      </c>
      <c r="P148" t="s">
        <v>3365</v>
      </c>
      <c r="Q148" t="s">
        <v>3365</v>
      </c>
      <c r="R148" t="s">
        <v>3365</v>
      </c>
      <c r="S148" t="s">
        <v>3365</v>
      </c>
      <c r="T148" t="s">
        <v>3365</v>
      </c>
      <c r="U148" t="s">
        <v>3365</v>
      </c>
      <c r="V148" t="s">
        <v>3365</v>
      </c>
      <c r="W148" t="s">
        <v>3365</v>
      </c>
      <c r="X148" t="s">
        <v>3365</v>
      </c>
      <c r="Y148" t="s">
        <v>3365</v>
      </c>
    </row>
    <row r="149" spans="1:25" x14ac:dyDescent="0.25">
      <c r="A149" t="s">
        <v>3242</v>
      </c>
      <c r="B149">
        <v>0.60318052647119003</v>
      </c>
      <c r="C149">
        <v>0.46006450671024701</v>
      </c>
      <c r="D149">
        <v>0.21362129643274899</v>
      </c>
      <c r="E149">
        <v>1.1312961641133901</v>
      </c>
      <c r="F149">
        <v>0.47561189740436899</v>
      </c>
      <c r="G149">
        <v>0.64355028899679201</v>
      </c>
      <c r="H149">
        <v>-7.8124647884742202E-2</v>
      </c>
      <c r="I149">
        <v>0.16023951902535299</v>
      </c>
      <c r="J149">
        <v>0.72262662231955999</v>
      </c>
      <c r="K149">
        <v>0.56454542409835196</v>
      </c>
      <c r="L149">
        <v>9.9989678141154906E-2</v>
      </c>
      <c r="M149">
        <v>0.397302146090387</v>
      </c>
      <c r="N149" t="s">
        <v>3365</v>
      </c>
      <c r="O149" t="s">
        <v>3365</v>
      </c>
      <c r="P149" t="s">
        <v>3365</v>
      </c>
      <c r="Q149" t="s">
        <v>3365</v>
      </c>
      <c r="R149" t="s">
        <v>3365</v>
      </c>
      <c r="S149" t="s">
        <v>3365</v>
      </c>
      <c r="T149" t="s">
        <v>3365</v>
      </c>
      <c r="U149" t="s">
        <v>3365</v>
      </c>
      <c r="V149" t="s">
        <v>3365</v>
      </c>
      <c r="W149" t="s">
        <v>3365</v>
      </c>
      <c r="X149" t="s">
        <v>3365</v>
      </c>
      <c r="Y149" t="s">
        <v>3365</v>
      </c>
    </row>
    <row r="150" spans="1:25" x14ac:dyDescent="0.25">
      <c r="A150" t="s">
        <v>3244</v>
      </c>
      <c r="B150">
        <v>0.63688125438719201</v>
      </c>
      <c r="C150">
        <v>0.34655351062795298</v>
      </c>
      <c r="D150">
        <v>0.29283018427379598</v>
      </c>
      <c r="E150">
        <v>1.25475210791986</v>
      </c>
      <c r="F150">
        <v>0.36375626534411798</v>
      </c>
      <c r="G150">
        <v>1.75804908790881</v>
      </c>
      <c r="H150">
        <v>0.16197148164084299</v>
      </c>
      <c r="I150">
        <v>0.21304256899899199</v>
      </c>
      <c r="J150">
        <v>0.78575029804152297</v>
      </c>
      <c r="K150">
        <v>0.84189022460505003</v>
      </c>
      <c r="L150">
        <v>0.258405657378316</v>
      </c>
      <c r="M150">
        <v>0.17719379330715099</v>
      </c>
      <c r="N150" t="s">
        <v>3366</v>
      </c>
      <c r="O150" t="s">
        <v>3366</v>
      </c>
      <c r="P150" t="s">
        <v>3366</v>
      </c>
      <c r="Q150" t="s">
        <v>3366</v>
      </c>
      <c r="R150" t="s">
        <v>3366</v>
      </c>
      <c r="S150" t="s">
        <v>3365</v>
      </c>
      <c r="T150" t="s">
        <v>3366</v>
      </c>
      <c r="U150" t="s">
        <v>3366</v>
      </c>
      <c r="V150" t="s">
        <v>3366</v>
      </c>
      <c r="W150" t="s">
        <v>3365</v>
      </c>
      <c r="X150" t="s">
        <v>3365</v>
      </c>
      <c r="Y150" t="s">
        <v>3365</v>
      </c>
    </row>
    <row r="151" spans="1:25" x14ac:dyDescent="0.25">
      <c r="A151" t="s">
        <v>3246</v>
      </c>
      <c r="B151">
        <v>0.63688125438719201</v>
      </c>
      <c r="C151">
        <v>0.34655351062795298</v>
      </c>
      <c r="D151">
        <v>0.29283018427379598</v>
      </c>
      <c r="E151">
        <v>1.25475210791986</v>
      </c>
      <c r="F151">
        <v>0.36375626534411798</v>
      </c>
      <c r="G151">
        <v>0.67779975296433803</v>
      </c>
      <c r="H151">
        <v>0.16197148164084299</v>
      </c>
      <c r="I151">
        <v>0.21304256899899199</v>
      </c>
      <c r="J151">
        <v>0.78575029804152297</v>
      </c>
      <c r="K151">
        <v>0.48152799012805297</v>
      </c>
      <c r="L151">
        <v>-0.248327764757685</v>
      </c>
      <c r="M151">
        <v>0.27654064964561798</v>
      </c>
      <c r="N151" t="s">
        <v>3366</v>
      </c>
      <c r="O151" t="s">
        <v>3366</v>
      </c>
      <c r="P151" t="s">
        <v>3366</v>
      </c>
      <c r="Q151" t="s">
        <v>3366</v>
      </c>
      <c r="R151" t="s">
        <v>3366</v>
      </c>
      <c r="S151" t="s">
        <v>3366</v>
      </c>
      <c r="T151" t="s">
        <v>3366</v>
      </c>
      <c r="U151" t="s">
        <v>3366</v>
      </c>
      <c r="V151" t="s">
        <v>3366</v>
      </c>
      <c r="W151" t="s">
        <v>3365</v>
      </c>
      <c r="X151" t="s">
        <v>3365</v>
      </c>
      <c r="Y151" t="s">
        <v>3365</v>
      </c>
    </row>
    <row r="152" spans="1:25" x14ac:dyDescent="0.25">
      <c r="A152" t="s">
        <v>3248</v>
      </c>
      <c r="B152">
        <v>0.22184482699837599</v>
      </c>
      <c r="C152">
        <v>-0.53745120343113595</v>
      </c>
      <c r="D152">
        <v>0.22184482699837599</v>
      </c>
      <c r="E152">
        <v>0.22184482699837599</v>
      </c>
      <c r="F152">
        <v>0.22184482699837599</v>
      </c>
      <c r="G152">
        <v>-0.216185365533377</v>
      </c>
      <c r="H152">
        <v>0.22184482699837599</v>
      </c>
      <c r="I152">
        <v>0.22184482699837599</v>
      </c>
      <c r="J152">
        <v>0.694637804004691</v>
      </c>
      <c r="K152">
        <v>0.92705043680605903</v>
      </c>
      <c r="L152">
        <v>-0.72087934681085097</v>
      </c>
      <c r="M152">
        <v>0.65345919985195</v>
      </c>
      <c r="N152" t="s">
        <v>2944</v>
      </c>
      <c r="O152" t="s">
        <v>3365</v>
      </c>
      <c r="P152" t="s">
        <v>2944</v>
      </c>
      <c r="Q152" t="s">
        <v>2944</v>
      </c>
      <c r="R152" t="s">
        <v>2944</v>
      </c>
      <c r="S152" t="s">
        <v>3365</v>
      </c>
      <c r="T152" t="s">
        <v>2944</v>
      </c>
      <c r="U152" t="s">
        <v>2944</v>
      </c>
      <c r="V152" t="s">
        <v>3365</v>
      </c>
      <c r="W152" t="s">
        <v>3365</v>
      </c>
      <c r="X152" t="s">
        <v>3365</v>
      </c>
      <c r="Y152" t="s">
        <v>3365</v>
      </c>
    </row>
    <row r="153" spans="1:25" x14ac:dyDescent="0.25">
      <c r="A153" t="s">
        <v>3250</v>
      </c>
      <c r="B153">
        <v>0.272318610567722</v>
      </c>
      <c r="C153">
        <v>0.19534212985398799</v>
      </c>
      <c r="D153">
        <v>0.49245150176549402</v>
      </c>
      <c r="E153">
        <v>1.3973869808711501</v>
      </c>
      <c r="F153">
        <v>0.64227488688588197</v>
      </c>
      <c r="G153">
        <v>0.96154179397633599</v>
      </c>
      <c r="H153">
        <v>0.96998975950389899</v>
      </c>
      <c r="I153">
        <v>0.94171895895704105</v>
      </c>
      <c r="J153">
        <v>0.53818499391525498</v>
      </c>
      <c r="K153">
        <v>0.80338679315191697</v>
      </c>
      <c r="L153">
        <v>-0.36592618363896601</v>
      </c>
      <c r="M153">
        <v>0.232923747143369</v>
      </c>
      <c r="N153" t="s">
        <v>3365</v>
      </c>
      <c r="O153" t="s">
        <v>3365</v>
      </c>
      <c r="P153" t="s">
        <v>3365</v>
      </c>
      <c r="Q153" t="s">
        <v>3365</v>
      </c>
      <c r="R153" t="s">
        <v>3365</v>
      </c>
      <c r="S153" t="s">
        <v>3365</v>
      </c>
      <c r="T153" t="s">
        <v>3365</v>
      </c>
      <c r="U153" t="s">
        <v>3365</v>
      </c>
      <c r="V153" t="s">
        <v>3365</v>
      </c>
      <c r="W153" t="s">
        <v>3365</v>
      </c>
      <c r="X153" t="s">
        <v>3365</v>
      </c>
      <c r="Y153" t="s">
        <v>3365</v>
      </c>
    </row>
    <row r="154" spans="1:25" x14ac:dyDescent="0.25">
      <c r="A154" t="s">
        <v>3252</v>
      </c>
      <c r="B154">
        <v>0.66099785006246903</v>
      </c>
      <c r="C154">
        <v>-0.74317668174134899</v>
      </c>
      <c r="D154">
        <v>0.12781459280259699</v>
      </c>
      <c r="E154">
        <v>-0.17762770135401801</v>
      </c>
      <c r="F154">
        <v>1.27370818796676</v>
      </c>
      <c r="G154">
        <v>0.88687720507949896</v>
      </c>
      <c r="H154">
        <v>0.70469035538658797</v>
      </c>
      <c r="I154">
        <v>0.60422261462564497</v>
      </c>
      <c r="J154">
        <v>1.3877112416463</v>
      </c>
      <c r="K154">
        <v>1.33730687121534</v>
      </c>
      <c r="L154">
        <v>0.78167749607575998</v>
      </c>
      <c r="M154">
        <v>1.58949248088325</v>
      </c>
      <c r="N154" t="s">
        <v>3365</v>
      </c>
      <c r="O154" t="s">
        <v>3365</v>
      </c>
      <c r="P154" t="s">
        <v>3365</v>
      </c>
      <c r="Q154" t="s">
        <v>3365</v>
      </c>
      <c r="R154" t="s">
        <v>3365</v>
      </c>
      <c r="S154" t="s">
        <v>3365</v>
      </c>
      <c r="T154" t="s">
        <v>3365</v>
      </c>
      <c r="U154" t="s">
        <v>3365</v>
      </c>
      <c r="V154" t="s">
        <v>3365</v>
      </c>
      <c r="W154" t="s">
        <v>3365</v>
      </c>
      <c r="X154" t="s">
        <v>3365</v>
      </c>
      <c r="Y154" t="s">
        <v>3365</v>
      </c>
    </row>
    <row r="155" spans="1:25" x14ac:dyDescent="0.25">
      <c r="A155" t="s">
        <v>3254</v>
      </c>
      <c r="B155">
        <v>0.68039268438933398</v>
      </c>
      <c r="C155">
        <v>1.4826670045738399</v>
      </c>
      <c r="D155">
        <v>0.89723765377404796</v>
      </c>
      <c r="E155">
        <v>1.0328023957700301</v>
      </c>
      <c r="F155">
        <v>1.7510866639632101</v>
      </c>
      <c r="G155">
        <v>1.7437165387339799</v>
      </c>
      <c r="H155">
        <v>1.3061722735881001</v>
      </c>
      <c r="I155">
        <v>1.45655849080473</v>
      </c>
      <c r="J155">
        <v>1.6793372614169999</v>
      </c>
      <c r="K155">
        <v>1.5913693473585799</v>
      </c>
      <c r="L155">
        <v>1.7712488662650601</v>
      </c>
      <c r="M155">
        <v>1.5010371749081699</v>
      </c>
      <c r="N155" t="s">
        <v>3365</v>
      </c>
      <c r="O155" t="s">
        <v>3365</v>
      </c>
      <c r="P155" t="s">
        <v>3365</v>
      </c>
      <c r="Q155" t="s">
        <v>3365</v>
      </c>
      <c r="R155" t="s">
        <v>3365</v>
      </c>
      <c r="S155" t="s">
        <v>3365</v>
      </c>
      <c r="T155" t="s">
        <v>3365</v>
      </c>
      <c r="U155" t="s">
        <v>3365</v>
      </c>
      <c r="V155" t="s">
        <v>3365</v>
      </c>
      <c r="W155" t="s">
        <v>3365</v>
      </c>
      <c r="X155" t="s">
        <v>3365</v>
      </c>
      <c r="Y155" t="s">
        <v>3365</v>
      </c>
    </row>
    <row r="156" spans="1:25" x14ac:dyDescent="0.25">
      <c r="A156" t="s">
        <v>3256</v>
      </c>
      <c r="B156">
        <v>0.86494891858595702</v>
      </c>
      <c r="C156">
        <v>0.86494891858595702</v>
      </c>
      <c r="D156">
        <v>0.86494891858595702</v>
      </c>
      <c r="E156">
        <v>0.86494891858595702</v>
      </c>
      <c r="F156">
        <v>-0.47708318266649902</v>
      </c>
      <c r="G156">
        <v>1.3436997126655801</v>
      </c>
      <c r="H156">
        <v>1.34312936042876</v>
      </c>
      <c r="I156">
        <v>0.86494891858595702</v>
      </c>
      <c r="J156">
        <v>0.75018667927100702</v>
      </c>
      <c r="K156">
        <v>0.87269617621518003</v>
      </c>
      <c r="L156">
        <v>1.5067175193542599</v>
      </c>
      <c r="M156">
        <v>1.2768025248503401</v>
      </c>
      <c r="N156" t="s">
        <v>2944</v>
      </c>
      <c r="O156" t="s">
        <v>2944</v>
      </c>
      <c r="P156" t="s">
        <v>2944</v>
      </c>
      <c r="Q156" t="s">
        <v>2944</v>
      </c>
      <c r="R156" t="s">
        <v>3365</v>
      </c>
      <c r="S156" t="s">
        <v>3365</v>
      </c>
      <c r="T156" t="s">
        <v>3365</v>
      </c>
      <c r="U156" t="s">
        <v>2944</v>
      </c>
      <c r="V156" t="s">
        <v>3365</v>
      </c>
      <c r="W156" t="s">
        <v>3365</v>
      </c>
      <c r="X156" t="s">
        <v>3365</v>
      </c>
      <c r="Y156" t="s">
        <v>3365</v>
      </c>
    </row>
    <row r="157" spans="1:25" x14ac:dyDescent="0.25">
      <c r="A157" t="s">
        <v>3258</v>
      </c>
      <c r="B157">
        <v>1.2719112191987101</v>
      </c>
      <c r="C157">
        <v>-0.73751298724336301</v>
      </c>
      <c r="D157">
        <v>0.84930993132025501</v>
      </c>
      <c r="E157">
        <v>-0.964527496142074</v>
      </c>
      <c r="F157">
        <v>0.51252743438132298</v>
      </c>
      <c r="G157">
        <v>-1.44406288638311</v>
      </c>
      <c r="H157">
        <v>0.48402488366822999</v>
      </c>
      <c r="I157">
        <v>-0.964527496142074</v>
      </c>
      <c r="J157">
        <v>-0.50807195543034001</v>
      </c>
      <c r="K157">
        <v>0.36411632613685302</v>
      </c>
      <c r="L157">
        <v>-1.3189163611279999</v>
      </c>
      <c r="M157">
        <v>0.22140218047435301</v>
      </c>
      <c r="N157" t="s">
        <v>3366</v>
      </c>
      <c r="O157" t="s">
        <v>3366</v>
      </c>
      <c r="P157" t="s">
        <v>3366</v>
      </c>
      <c r="Q157" t="s">
        <v>2944</v>
      </c>
      <c r="R157" t="s">
        <v>3366</v>
      </c>
      <c r="S157" t="s">
        <v>3365</v>
      </c>
      <c r="T157" t="s">
        <v>3366</v>
      </c>
      <c r="U157" t="s">
        <v>2944</v>
      </c>
      <c r="V157" t="s">
        <v>3366</v>
      </c>
      <c r="W157" t="s">
        <v>3365</v>
      </c>
      <c r="X157" t="s">
        <v>3365</v>
      </c>
      <c r="Y157" t="s">
        <v>3366</v>
      </c>
    </row>
    <row r="158" spans="1:25" x14ac:dyDescent="0.25">
      <c r="A158" t="s">
        <v>3260</v>
      </c>
      <c r="B158">
        <v>1.7639559613845199</v>
      </c>
      <c r="C158">
        <v>-0.52755684727980301</v>
      </c>
      <c r="D158">
        <v>1.4178138008357699</v>
      </c>
      <c r="E158">
        <v>1.68675300665613E-2</v>
      </c>
      <c r="F158">
        <v>0.538819902040237</v>
      </c>
      <c r="G158">
        <v>-0.14761553116599099</v>
      </c>
      <c r="H158">
        <v>0.42192338821053299</v>
      </c>
      <c r="I158">
        <v>1.68675300665613E-2</v>
      </c>
      <c r="J158">
        <v>-0.25134174458146402</v>
      </c>
      <c r="K158">
        <v>-0.12632042710736599</v>
      </c>
      <c r="L158">
        <v>1.57566192953188E-2</v>
      </c>
      <c r="M158">
        <v>0.802980546061272</v>
      </c>
      <c r="N158" t="s">
        <v>3365</v>
      </c>
      <c r="O158" t="s">
        <v>3365</v>
      </c>
      <c r="P158" t="s">
        <v>3365</v>
      </c>
      <c r="Q158" t="s">
        <v>2944</v>
      </c>
      <c r="R158" t="s">
        <v>3365</v>
      </c>
      <c r="S158" t="s">
        <v>3365</v>
      </c>
      <c r="T158" t="s">
        <v>3365</v>
      </c>
      <c r="U158" t="s">
        <v>2944</v>
      </c>
      <c r="V158" t="s">
        <v>3365</v>
      </c>
      <c r="W158" t="s">
        <v>3365</v>
      </c>
      <c r="X158" t="s">
        <v>3365</v>
      </c>
      <c r="Y158" t="s">
        <v>3365</v>
      </c>
    </row>
    <row r="159" spans="1:25" x14ac:dyDescent="0.25">
      <c r="A159" t="s">
        <v>3262</v>
      </c>
      <c r="B159">
        <v>-0.15430779913034201</v>
      </c>
      <c r="C159">
        <v>-0.10079944563004201</v>
      </c>
      <c r="D159">
        <v>0.494295934941266</v>
      </c>
      <c r="E159">
        <v>-0.127175128359235</v>
      </c>
      <c r="F159">
        <v>0.65795292072530598</v>
      </c>
      <c r="G159">
        <v>-0.31576889113162698</v>
      </c>
      <c r="H159">
        <v>7.7547473956541199E-2</v>
      </c>
      <c r="I159">
        <v>-0.69972008161890598</v>
      </c>
      <c r="J159">
        <v>0.472345927827995</v>
      </c>
      <c r="K159">
        <v>-3.7811936990211098E-2</v>
      </c>
      <c r="L159">
        <v>1.3057375700537699</v>
      </c>
      <c r="M159">
        <v>0.33630493980049597</v>
      </c>
      <c r="N159" t="s">
        <v>3365</v>
      </c>
      <c r="O159" t="s">
        <v>3365</v>
      </c>
      <c r="P159" t="s">
        <v>3365</v>
      </c>
      <c r="Q159" t="s">
        <v>3365</v>
      </c>
      <c r="R159" t="s">
        <v>3365</v>
      </c>
      <c r="S159" t="s">
        <v>3365</v>
      </c>
      <c r="T159" t="s">
        <v>3365</v>
      </c>
      <c r="U159" t="s">
        <v>3365</v>
      </c>
      <c r="V159" t="s">
        <v>3365</v>
      </c>
      <c r="W159" t="s">
        <v>3365</v>
      </c>
      <c r="X159" t="s">
        <v>3365</v>
      </c>
      <c r="Y159" t="s">
        <v>3365</v>
      </c>
    </row>
    <row r="160" spans="1:25" x14ac:dyDescent="0.25">
      <c r="A160" t="s">
        <v>3264</v>
      </c>
      <c r="B160">
        <v>0.80157966777025402</v>
      </c>
      <c r="C160">
        <v>-0.611905141314246</v>
      </c>
      <c r="D160">
        <v>-0.44285017378385899</v>
      </c>
      <c r="E160">
        <v>2.3779568515757899E-2</v>
      </c>
      <c r="F160">
        <v>-4.2016179096011396E-3</v>
      </c>
      <c r="G160">
        <v>-0.94229817117104997</v>
      </c>
      <c r="H160">
        <v>0.51200106151392399</v>
      </c>
      <c r="I160">
        <v>0.251364639317531</v>
      </c>
      <c r="J160">
        <v>1.1247154694431299E-2</v>
      </c>
      <c r="K160">
        <v>0.5439576334431</v>
      </c>
      <c r="L160">
        <v>-0.80985479731782695</v>
      </c>
      <c r="M160">
        <v>-0.47326796928077802</v>
      </c>
      <c r="N160" t="s">
        <v>3365</v>
      </c>
      <c r="O160" t="s">
        <v>3365</v>
      </c>
      <c r="P160" t="s">
        <v>3365</v>
      </c>
      <c r="Q160" t="s">
        <v>3366</v>
      </c>
      <c r="R160" t="s">
        <v>3365</v>
      </c>
      <c r="S160" t="s">
        <v>3365</v>
      </c>
      <c r="T160" t="s">
        <v>3365</v>
      </c>
      <c r="U160" t="s">
        <v>3365</v>
      </c>
      <c r="V160" t="s">
        <v>3365</v>
      </c>
      <c r="W160" t="s">
        <v>3365</v>
      </c>
      <c r="X160" t="s">
        <v>3365</v>
      </c>
      <c r="Y160" t="s">
        <v>3365</v>
      </c>
    </row>
    <row r="161" spans="1:25" x14ac:dyDescent="0.25">
      <c r="A161" t="s">
        <v>3266</v>
      </c>
      <c r="B161">
        <v>-0.78108327151643797</v>
      </c>
      <c r="C161">
        <v>-1.3363912630676</v>
      </c>
      <c r="D161">
        <v>-0.213166640344327</v>
      </c>
      <c r="E161">
        <v>2.3779568515757899E-2</v>
      </c>
      <c r="F161">
        <v>-0.75706781063121098</v>
      </c>
      <c r="G161">
        <v>-9.6568820254811505E-2</v>
      </c>
      <c r="H161">
        <v>-0.42175420018954102</v>
      </c>
      <c r="I161">
        <v>1.45315298705805</v>
      </c>
      <c r="J161">
        <v>-0.84504346690266396</v>
      </c>
      <c r="K161">
        <v>7.9227557012405594E-2</v>
      </c>
      <c r="L161">
        <v>0.50591067984581595</v>
      </c>
      <c r="M161">
        <v>-5.26985290397309E-2</v>
      </c>
      <c r="N161" t="s">
        <v>3365</v>
      </c>
      <c r="O161" t="s">
        <v>3365</v>
      </c>
      <c r="P161" t="s">
        <v>3365</v>
      </c>
      <c r="Q161" t="s">
        <v>3366</v>
      </c>
      <c r="R161" t="s">
        <v>3365</v>
      </c>
      <c r="S161" t="s">
        <v>3365</v>
      </c>
      <c r="T161" t="s">
        <v>3365</v>
      </c>
      <c r="U161" t="s">
        <v>3365</v>
      </c>
      <c r="V161" t="s">
        <v>3365</v>
      </c>
      <c r="W161" t="s">
        <v>3365</v>
      </c>
      <c r="X161" t="s">
        <v>3365</v>
      </c>
      <c r="Y161" t="s">
        <v>3365</v>
      </c>
    </row>
    <row r="162" spans="1:25" x14ac:dyDescent="0.25">
      <c r="A162" t="s">
        <v>3268</v>
      </c>
      <c r="B162">
        <v>1.3687632220855701</v>
      </c>
      <c r="C162">
        <v>-0.68829532157921103</v>
      </c>
      <c r="D162">
        <v>-0.174797218924956</v>
      </c>
      <c r="E162">
        <v>-0.174797218924956</v>
      </c>
      <c r="F162">
        <v>-1.4387576720777</v>
      </c>
      <c r="G162">
        <v>-0.36988004723885198</v>
      </c>
      <c r="H162">
        <v>-0.70378489311844805</v>
      </c>
      <c r="I162">
        <v>-0.174797218924956</v>
      </c>
      <c r="J162">
        <v>-0.21462174193162201</v>
      </c>
      <c r="K162">
        <v>-0.89768009913144198</v>
      </c>
      <c r="L162">
        <v>-1.1091899826939</v>
      </c>
      <c r="M162">
        <v>0.35141758288008701</v>
      </c>
      <c r="N162" t="s">
        <v>3365</v>
      </c>
      <c r="O162" t="s">
        <v>3365</v>
      </c>
      <c r="P162" t="s">
        <v>2944</v>
      </c>
      <c r="Q162" t="s">
        <v>2944</v>
      </c>
      <c r="R162" t="s">
        <v>3365</v>
      </c>
      <c r="S162" t="s">
        <v>3365</v>
      </c>
      <c r="T162" t="s">
        <v>3365</v>
      </c>
      <c r="U162" t="s">
        <v>2944</v>
      </c>
      <c r="V162" t="s">
        <v>3365</v>
      </c>
      <c r="W162" t="s">
        <v>3365</v>
      </c>
      <c r="X162" t="s">
        <v>3365</v>
      </c>
      <c r="Y162" t="s">
        <v>3365</v>
      </c>
    </row>
    <row r="163" spans="1:25" x14ac:dyDescent="0.25">
      <c r="A163" t="s">
        <v>3270</v>
      </c>
      <c r="B163">
        <v>-0.74596245754079005</v>
      </c>
      <c r="C163">
        <v>-0.74596245754079005</v>
      </c>
      <c r="D163">
        <v>-0.74596245754079005</v>
      </c>
      <c r="E163">
        <v>-0.74596245754079005</v>
      </c>
      <c r="F163">
        <v>-0.57034843117526501</v>
      </c>
      <c r="G163">
        <v>-0.82051146608223802</v>
      </c>
      <c r="H163">
        <v>-0.74596245754079005</v>
      </c>
      <c r="I163">
        <v>-0.74596245754079005</v>
      </c>
      <c r="J163">
        <v>-0.64669773531945696</v>
      </c>
      <c r="K163">
        <v>-0.56535567032340805</v>
      </c>
      <c r="L163">
        <v>-0.57505460311422896</v>
      </c>
      <c r="M163">
        <v>-1.3249841785133001</v>
      </c>
      <c r="N163" t="s">
        <v>2944</v>
      </c>
      <c r="O163" t="s">
        <v>2944</v>
      </c>
      <c r="P163" t="s">
        <v>2944</v>
      </c>
      <c r="Q163" t="s">
        <v>2944</v>
      </c>
      <c r="R163" t="s">
        <v>3366</v>
      </c>
      <c r="S163" t="s">
        <v>3365</v>
      </c>
      <c r="T163" t="s">
        <v>2944</v>
      </c>
      <c r="U163" t="s">
        <v>2944</v>
      </c>
      <c r="V163" t="s">
        <v>3365</v>
      </c>
      <c r="W163" t="s">
        <v>3365</v>
      </c>
      <c r="X163" t="s">
        <v>3365</v>
      </c>
      <c r="Y163" t="s">
        <v>3365</v>
      </c>
    </row>
    <row r="164" spans="1:25" x14ac:dyDescent="0.25">
      <c r="A164" t="s">
        <v>3272</v>
      </c>
      <c r="B164">
        <v>0.92629836667896603</v>
      </c>
      <c r="C164">
        <v>0.92629836667896603</v>
      </c>
      <c r="D164">
        <v>0.92629836667896603</v>
      </c>
      <c r="E164">
        <v>0.92629836667896603</v>
      </c>
      <c r="F164">
        <v>-0.57034843117526501</v>
      </c>
      <c r="G164">
        <v>-0.89431630571535303</v>
      </c>
      <c r="H164">
        <v>0.92629836667896603</v>
      </c>
      <c r="I164">
        <v>0.92629836667896603</v>
      </c>
      <c r="J164">
        <v>-1.1628261841840299</v>
      </c>
      <c r="K164">
        <v>-0.46516807557394402</v>
      </c>
      <c r="L164">
        <v>-0.13081515348255801</v>
      </c>
      <c r="M164">
        <v>-0.69749245699867102</v>
      </c>
      <c r="N164" t="s">
        <v>2944</v>
      </c>
      <c r="O164" t="s">
        <v>2944</v>
      </c>
      <c r="P164" t="s">
        <v>2944</v>
      </c>
      <c r="Q164" t="s">
        <v>2944</v>
      </c>
      <c r="R164" t="s">
        <v>3366</v>
      </c>
      <c r="S164" t="s">
        <v>3366</v>
      </c>
      <c r="T164" t="s">
        <v>2944</v>
      </c>
      <c r="U164" t="s">
        <v>2944</v>
      </c>
      <c r="V164" t="s">
        <v>3366</v>
      </c>
      <c r="W164" t="s">
        <v>3366</v>
      </c>
      <c r="X164" t="s">
        <v>3366</v>
      </c>
      <c r="Y164" t="s">
        <v>3366</v>
      </c>
    </row>
    <row r="165" spans="1:25" x14ac:dyDescent="0.25">
      <c r="A165" t="s">
        <v>3274</v>
      </c>
      <c r="B165">
        <v>4.3245924190648301E-2</v>
      </c>
      <c r="C165">
        <v>4.3245924190648301E-2</v>
      </c>
      <c r="D165">
        <v>4.3245924190648301E-2</v>
      </c>
      <c r="E165">
        <v>4.3245924190648301E-2</v>
      </c>
      <c r="F165">
        <v>-0.57034843117526501</v>
      </c>
      <c r="G165">
        <v>-0.89431630571535303</v>
      </c>
      <c r="H165">
        <v>4.3245924190648301E-2</v>
      </c>
      <c r="I165">
        <v>4.3245924190648301E-2</v>
      </c>
      <c r="J165">
        <v>-1.1628261841840299</v>
      </c>
      <c r="K165">
        <v>9.4643339456168096E-2</v>
      </c>
      <c r="L165">
        <v>-0.13081515348255801</v>
      </c>
      <c r="M165">
        <v>-0.69749245699867102</v>
      </c>
      <c r="N165" t="s">
        <v>2944</v>
      </c>
      <c r="O165" t="s">
        <v>2944</v>
      </c>
      <c r="P165" t="s">
        <v>2944</v>
      </c>
      <c r="Q165" t="s">
        <v>2944</v>
      </c>
      <c r="R165" t="s">
        <v>3366</v>
      </c>
      <c r="S165" t="s">
        <v>3366</v>
      </c>
      <c r="T165" t="s">
        <v>2944</v>
      </c>
      <c r="U165" t="s">
        <v>2944</v>
      </c>
      <c r="V165" t="s">
        <v>3366</v>
      </c>
      <c r="W165" t="s">
        <v>3365</v>
      </c>
      <c r="X165" t="s">
        <v>3366</v>
      </c>
      <c r="Y165" t="s">
        <v>3366</v>
      </c>
    </row>
    <row r="166" spans="1:25" x14ac:dyDescent="0.25">
      <c r="A166" t="s">
        <v>3276</v>
      </c>
      <c r="B166">
        <v>-0.27488841612125298</v>
      </c>
      <c r="C166">
        <v>-0.27488841612125298</v>
      </c>
      <c r="D166">
        <v>-0.27488841612125298</v>
      </c>
      <c r="E166">
        <v>-0.27488841612125298</v>
      </c>
      <c r="F166">
        <v>-0.57034843117526501</v>
      </c>
      <c r="G166">
        <v>-0.89431630571535303</v>
      </c>
      <c r="H166">
        <v>-0.27488841612125298</v>
      </c>
      <c r="I166">
        <v>-0.27488841612125298</v>
      </c>
      <c r="J166">
        <v>-0.56524545598693998</v>
      </c>
      <c r="K166">
        <v>-0.46516807557394402</v>
      </c>
      <c r="L166">
        <v>-0.13081515348255801</v>
      </c>
      <c r="M166">
        <v>-0.69749245699867102</v>
      </c>
      <c r="N166" t="s">
        <v>2944</v>
      </c>
      <c r="O166" t="s">
        <v>2944</v>
      </c>
      <c r="P166" t="s">
        <v>2944</v>
      </c>
      <c r="Q166" t="s">
        <v>2944</v>
      </c>
      <c r="R166" t="s">
        <v>3366</v>
      </c>
      <c r="S166" t="s">
        <v>3366</v>
      </c>
      <c r="T166" t="s">
        <v>2944</v>
      </c>
      <c r="U166" t="s">
        <v>2944</v>
      </c>
      <c r="V166" t="s">
        <v>3365</v>
      </c>
      <c r="W166" t="s">
        <v>3366</v>
      </c>
      <c r="X166" t="s">
        <v>3366</v>
      </c>
      <c r="Y166" t="s">
        <v>3366</v>
      </c>
    </row>
    <row r="167" spans="1:25" x14ac:dyDescent="0.25">
      <c r="A167" t="s">
        <v>3278</v>
      </c>
      <c r="B167">
        <v>-1.27227806313075</v>
      </c>
      <c r="C167">
        <v>-1.27227806313075</v>
      </c>
      <c r="D167">
        <v>-1.27227806313075</v>
      </c>
      <c r="E167">
        <v>-1.27227806313075</v>
      </c>
      <c r="F167">
        <v>-0.57034843117526501</v>
      </c>
      <c r="G167">
        <v>-0.89431630571535303</v>
      </c>
      <c r="H167">
        <v>-1.27227806313075</v>
      </c>
      <c r="I167">
        <v>-1.27227806313075</v>
      </c>
      <c r="J167">
        <v>-1.1628261841840299</v>
      </c>
      <c r="K167">
        <v>-1.7839944504173399</v>
      </c>
      <c r="L167">
        <v>-0.13081515348255801</v>
      </c>
      <c r="M167">
        <v>-0.69749245699867102</v>
      </c>
      <c r="N167" t="s">
        <v>2944</v>
      </c>
      <c r="O167" t="s">
        <v>2944</v>
      </c>
      <c r="P167" t="s">
        <v>2944</v>
      </c>
      <c r="Q167" t="s">
        <v>2944</v>
      </c>
      <c r="R167" t="s">
        <v>3366</v>
      </c>
      <c r="S167" t="s">
        <v>3366</v>
      </c>
      <c r="T167" t="s">
        <v>2944</v>
      </c>
      <c r="U167" t="s">
        <v>2944</v>
      </c>
      <c r="V167" t="s">
        <v>3366</v>
      </c>
      <c r="W167" t="s">
        <v>3365</v>
      </c>
      <c r="X167" t="s">
        <v>3366</v>
      </c>
      <c r="Y167" t="s">
        <v>3366</v>
      </c>
    </row>
    <row r="168" spans="1:25" x14ac:dyDescent="0.25">
      <c r="A168" t="s">
        <v>3280</v>
      </c>
      <c r="B168">
        <v>-1.19014878417949</v>
      </c>
      <c r="C168">
        <v>-0.15897051019787001</v>
      </c>
      <c r="D168">
        <v>-1.29606153148874</v>
      </c>
      <c r="E168">
        <v>-1.8725429030723399</v>
      </c>
      <c r="F168">
        <v>-1.6032326014548901</v>
      </c>
      <c r="G168">
        <v>-1.4657454583909999</v>
      </c>
      <c r="H168">
        <v>-1.4036998483702501</v>
      </c>
      <c r="I168">
        <v>-1.6148365148427899</v>
      </c>
      <c r="J168">
        <v>-1.8219682534752</v>
      </c>
      <c r="K168">
        <v>-1.6397406583720999</v>
      </c>
      <c r="L168">
        <v>-1.70657815131639</v>
      </c>
      <c r="M168">
        <v>-0.74497192929470402</v>
      </c>
      <c r="N168" t="s">
        <v>3366</v>
      </c>
      <c r="O168" t="s">
        <v>3366</v>
      </c>
      <c r="P168" t="s">
        <v>3366</v>
      </c>
      <c r="Q168" t="s">
        <v>3366</v>
      </c>
      <c r="R168" t="s">
        <v>3365</v>
      </c>
      <c r="S168" t="s">
        <v>3365</v>
      </c>
      <c r="T168" t="s">
        <v>3365</v>
      </c>
      <c r="U168" t="s">
        <v>3366</v>
      </c>
      <c r="V168" t="s">
        <v>3365</v>
      </c>
      <c r="W168" t="s">
        <v>3365</v>
      </c>
      <c r="X168" t="s">
        <v>3365</v>
      </c>
      <c r="Y168" t="s">
        <v>3365</v>
      </c>
    </row>
    <row r="169" spans="1:25" x14ac:dyDescent="0.25">
      <c r="A169" t="s">
        <v>3282</v>
      </c>
      <c r="B169">
        <v>-1.19014878417949</v>
      </c>
      <c r="C169">
        <v>-0.15897051019787001</v>
      </c>
      <c r="D169">
        <v>-1.29606153148874</v>
      </c>
      <c r="E169">
        <v>-1.8725429030723399</v>
      </c>
      <c r="F169">
        <v>-1.3576357834005599</v>
      </c>
      <c r="G169">
        <v>-0.88289173794874098</v>
      </c>
      <c r="H169">
        <v>-0.88917013847057902</v>
      </c>
      <c r="I169">
        <v>-1.6148365148427899</v>
      </c>
      <c r="J169">
        <v>-1.37572958032139</v>
      </c>
      <c r="K169">
        <v>-1.42807084786384</v>
      </c>
      <c r="L169">
        <v>-1.18624339398703</v>
      </c>
      <c r="M169">
        <v>0.25065520548248998</v>
      </c>
      <c r="N169" t="s">
        <v>3366</v>
      </c>
      <c r="O169" t="s">
        <v>3366</v>
      </c>
      <c r="P169" t="s">
        <v>3366</v>
      </c>
      <c r="Q169" t="s">
        <v>3366</v>
      </c>
      <c r="R169" t="s">
        <v>3366</v>
      </c>
      <c r="S169" t="s">
        <v>3366</v>
      </c>
      <c r="T169" t="s">
        <v>3366</v>
      </c>
      <c r="U169" t="s">
        <v>3366</v>
      </c>
      <c r="V169" t="s">
        <v>3366</v>
      </c>
      <c r="W169" t="s">
        <v>3366</v>
      </c>
      <c r="X169" t="s">
        <v>3366</v>
      </c>
      <c r="Y169" t="s">
        <v>3365</v>
      </c>
    </row>
    <row r="170" spans="1:25" x14ac:dyDescent="0.25">
      <c r="A170" t="s">
        <v>3284</v>
      </c>
      <c r="B170">
        <v>-1.19014878417949</v>
      </c>
      <c r="C170">
        <v>-0.15897051019787001</v>
      </c>
      <c r="D170">
        <v>-1.29606153148874</v>
      </c>
      <c r="E170">
        <v>-1.8725429030723399</v>
      </c>
      <c r="F170">
        <v>0.15246405642560201</v>
      </c>
      <c r="G170">
        <v>0.206348034782567</v>
      </c>
      <c r="H170">
        <v>-0.88917013847057902</v>
      </c>
      <c r="I170">
        <v>-1.6148365148427899</v>
      </c>
      <c r="J170">
        <v>-1.37572958032139</v>
      </c>
      <c r="K170">
        <v>-0.80245345128311996</v>
      </c>
      <c r="L170">
        <v>-1.18624339398703</v>
      </c>
      <c r="M170">
        <v>-0.53798456147107798</v>
      </c>
      <c r="N170" t="s">
        <v>3366</v>
      </c>
      <c r="O170" t="s">
        <v>3366</v>
      </c>
      <c r="P170" t="s">
        <v>3366</v>
      </c>
      <c r="Q170" t="s">
        <v>3366</v>
      </c>
      <c r="R170" t="s">
        <v>3365</v>
      </c>
      <c r="S170" t="s">
        <v>3365</v>
      </c>
      <c r="T170" t="s">
        <v>3366</v>
      </c>
      <c r="U170" t="s">
        <v>3366</v>
      </c>
      <c r="V170" t="s">
        <v>3366</v>
      </c>
      <c r="W170" t="s">
        <v>3365</v>
      </c>
      <c r="X170" t="s">
        <v>3366</v>
      </c>
      <c r="Y170" t="s">
        <v>3365</v>
      </c>
    </row>
    <row r="171" spans="1:25" x14ac:dyDescent="0.25">
      <c r="A171" t="s">
        <v>3286</v>
      </c>
      <c r="B171">
        <v>-1.2916005902691201</v>
      </c>
      <c r="C171">
        <v>-0.15897051019787001</v>
      </c>
      <c r="D171">
        <v>-1.29606153148874</v>
      </c>
      <c r="E171">
        <v>-1.8725429030723399</v>
      </c>
      <c r="F171">
        <v>-1.90563937918182</v>
      </c>
      <c r="G171">
        <v>-1.12016595351073</v>
      </c>
      <c r="H171">
        <v>-0.88917013847057902</v>
      </c>
      <c r="I171">
        <v>-1.6148365148427899</v>
      </c>
      <c r="J171">
        <v>-1.6172443442375699</v>
      </c>
      <c r="K171">
        <v>-1.8973288041479199</v>
      </c>
      <c r="L171">
        <v>-1.3869689767394899</v>
      </c>
      <c r="M171">
        <v>-1.5424093807236701</v>
      </c>
      <c r="N171" t="s">
        <v>3365</v>
      </c>
      <c r="O171" t="s">
        <v>3366</v>
      </c>
      <c r="P171" t="s">
        <v>3366</v>
      </c>
      <c r="Q171" t="s">
        <v>3366</v>
      </c>
      <c r="R171" t="s">
        <v>3365</v>
      </c>
      <c r="S171" t="s">
        <v>3365</v>
      </c>
      <c r="T171" t="s">
        <v>3366</v>
      </c>
      <c r="U171" t="s">
        <v>3366</v>
      </c>
      <c r="V171" t="s">
        <v>3365</v>
      </c>
      <c r="W171" t="s">
        <v>3365</v>
      </c>
      <c r="X171" t="s">
        <v>3365</v>
      </c>
      <c r="Y171" t="s">
        <v>3365</v>
      </c>
    </row>
    <row r="172" spans="1:25" x14ac:dyDescent="0.25">
      <c r="A172" t="s">
        <v>3288</v>
      </c>
      <c r="B172">
        <v>-1.19014878417949</v>
      </c>
      <c r="C172">
        <v>-0.15897051019787001</v>
      </c>
      <c r="D172">
        <v>-1.29606153148874</v>
      </c>
      <c r="E172">
        <v>-1.8725429030723399</v>
      </c>
      <c r="F172">
        <v>-1.3576357834005599</v>
      </c>
      <c r="G172">
        <v>-0.88289173794874098</v>
      </c>
      <c r="H172">
        <v>-0.88917013847057902</v>
      </c>
      <c r="I172">
        <v>-1.6148365148427899</v>
      </c>
      <c r="J172">
        <v>-1.37572958032139</v>
      </c>
      <c r="K172">
        <v>-1.42807084786384</v>
      </c>
      <c r="L172">
        <v>-1.18624339398703</v>
      </c>
      <c r="M172">
        <v>-0.96651750942932602</v>
      </c>
      <c r="N172" t="s">
        <v>3366</v>
      </c>
      <c r="O172" t="s">
        <v>3366</v>
      </c>
      <c r="P172" t="s">
        <v>3366</v>
      </c>
      <c r="Q172" t="s">
        <v>3366</v>
      </c>
      <c r="R172" t="s">
        <v>3366</v>
      </c>
      <c r="S172" t="s">
        <v>3366</v>
      </c>
      <c r="T172" t="s">
        <v>3366</v>
      </c>
      <c r="U172" t="s">
        <v>3366</v>
      </c>
      <c r="V172" t="s">
        <v>3366</v>
      </c>
      <c r="W172" t="s">
        <v>3366</v>
      </c>
      <c r="X172" t="s">
        <v>3366</v>
      </c>
      <c r="Y172" t="s">
        <v>3366</v>
      </c>
    </row>
    <row r="173" spans="1:25" x14ac:dyDescent="0.25">
      <c r="A173" t="s">
        <v>3290</v>
      </c>
      <c r="B173">
        <v>-1.19014878417949</v>
      </c>
      <c r="C173">
        <v>-0.15897051019787001</v>
      </c>
      <c r="D173">
        <v>-1.29606153148874</v>
      </c>
      <c r="E173">
        <v>-1.8725429030723399</v>
      </c>
      <c r="F173">
        <v>-1.3576357834005599</v>
      </c>
      <c r="G173">
        <v>-0.88289173794874098</v>
      </c>
      <c r="H173">
        <v>-0.88917013847057902</v>
      </c>
      <c r="I173">
        <v>-1.6148365148427899</v>
      </c>
      <c r="J173">
        <v>-1.37572958032139</v>
      </c>
      <c r="K173">
        <v>-1.42807084786384</v>
      </c>
      <c r="L173">
        <v>-1.18624339398703</v>
      </c>
      <c r="M173">
        <v>-0.96651750942932602</v>
      </c>
      <c r="N173" t="s">
        <v>3366</v>
      </c>
      <c r="O173" t="s">
        <v>3366</v>
      </c>
      <c r="P173" t="s">
        <v>3366</v>
      </c>
      <c r="Q173" t="s">
        <v>3366</v>
      </c>
      <c r="R173" t="s">
        <v>3366</v>
      </c>
      <c r="S173" t="s">
        <v>3366</v>
      </c>
      <c r="T173" t="s">
        <v>3366</v>
      </c>
      <c r="U173" t="s">
        <v>3366</v>
      </c>
      <c r="V173" t="s">
        <v>3366</v>
      </c>
      <c r="W173" t="s">
        <v>3366</v>
      </c>
      <c r="X173" t="s">
        <v>3366</v>
      </c>
      <c r="Y173" t="s">
        <v>3366</v>
      </c>
    </row>
    <row r="174" spans="1:25" x14ac:dyDescent="0.25">
      <c r="A174" t="s">
        <v>3292</v>
      </c>
      <c r="B174">
        <v>1.46523949778142</v>
      </c>
      <c r="C174">
        <v>1.1408575734600199</v>
      </c>
      <c r="D174">
        <v>1.0764296118060399</v>
      </c>
      <c r="E174">
        <v>1.3220166087223399</v>
      </c>
      <c r="F174">
        <v>1.39573552162642</v>
      </c>
      <c r="G174">
        <v>1.02140760992283</v>
      </c>
      <c r="H174">
        <v>1.1049490912001101</v>
      </c>
      <c r="I174">
        <v>1.2005763272393399</v>
      </c>
      <c r="J174">
        <v>1.15490407333555</v>
      </c>
      <c r="K174">
        <v>1.1429378211005301</v>
      </c>
      <c r="L174">
        <v>1.77022321333416</v>
      </c>
      <c r="M174">
        <v>1.3431905692007999</v>
      </c>
      <c r="N174" t="s">
        <v>3365</v>
      </c>
      <c r="O174" t="s">
        <v>3365</v>
      </c>
      <c r="P174" t="s">
        <v>3365</v>
      </c>
      <c r="Q174" t="s">
        <v>3365</v>
      </c>
      <c r="R174" t="s">
        <v>3365</v>
      </c>
      <c r="S174" t="s">
        <v>3365</v>
      </c>
      <c r="T174" t="s">
        <v>3365</v>
      </c>
      <c r="U174" t="s">
        <v>3365</v>
      </c>
      <c r="V174" t="s">
        <v>3365</v>
      </c>
      <c r="W174" t="s">
        <v>3365</v>
      </c>
      <c r="X174" t="s">
        <v>3365</v>
      </c>
      <c r="Y174" t="s">
        <v>3365</v>
      </c>
    </row>
    <row r="175" spans="1:25" x14ac:dyDescent="0.25">
      <c r="A175" t="s">
        <v>3294</v>
      </c>
      <c r="B175">
        <v>1.76110003967507</v>
      </c>
      <c r="C175">
        <v>1.80828282250623</v>
      </c>
      <c r="D175">
        <v>1.2734419261793799</v>
      </c>
      <c r="E175">
        <v>1.63948186302542</v>
      </c>
      <c r="F175">
        <v>2.1164522275062598</v>
      </c>
      <c r="G175">
        <v>1.87262592374867</v>
      </c>
      <c r="H175">
        <v>1.3930475696718101</v>
      </c>
      <c r="I175">
        <v>1.63948186302542</v>
      </c>
      <c r="J175">
        <v>1.7339171774091999</v>
      </c>
      <c r="K175">
        <v>1.6271219351547099</v>
      </c>
      <c r="L175">
        <v>2.0316680785321402</v>
      </c>
      <c r="M175">
        <v>1.1948708933751799</v>
      </c>
      <c r="N175" t="s">
        <v>3365</v>
      </c>
      <c r="O175" t="s">
        <v>3365</v>
      </c>
      <c r="P175" t="s">
        <v>3365</v>
      </c>
      <c r="Q175" t="s">
        <v>2944</v>
      </c>
      <c r="R175" t="s">
        <v>3365</v>
      </c>
      <c r="S175" t="s">
        <v>3365</v>
      </c>
      <c r="T175" t="s">
        <v>3365</v>
      </c>
      <c r="U175" t="s">
        <v>2944</v>
      </c>
      <c r="V175" t="s">
        <v>3365</v>
      </c>
      <c r="W175" t="s">
        <v>3365</v>
      </c>
      <c r="X175" t="s">
        <v>3365</v>
      </c>
      <c r="Y175" t="s">
        <v>3365</v>
      </c>
    </row>
    <row r="176" spans="1:25" x14ac:dyDescent="0.25">
      <c r="A176" t="s">
        <v>3296</v>
      </c>
      <c r="B176">
        <v>1.66732313308063</v>
      </c>
      <c r="C176">
        <v>1.70893839695502</v>
      </c>
      <c r="D176">
        <v>1.24787504129658</v>
      </c>
      <c r="E176">
        <v>0.82840598286326195</v>
      </c>
      <c r="F176">
        <v>2.1122893569816901</v>
      </c>
      <c r="G176">
        <v>1.76243938769189</v>
      </c>
      <c r="H176">
        <v>1.3965341297326299</v>
      </c>
      <c r="I176">
        <v>0.82840598286326195</v>
      </c>
      <c r="J176">
        <v>1.7353383371822799</v>
      </c>
      <c r="K176">
        <v>1.52449404646147</v>
      </c>
      <c r="L176">
        <v>1.91854407251976</v>
      </c>
      <c r="M176">
        <v>1.22286473436596</v>
      </c>
      <c r="N176" t="s">
        <v>3366</v>
      </c>
      <c r="O176" t="s">
        <v>3366</v>
      </c>
      <c r="P176" t="s">
        <v>3366</v>
      </c>
      <c r="Q176" t="s">
        <v>2944</v>
      </c>
      <c r="R176" t="s">
        <v>3366</v>
      </c>
      <c r="S176" t="s">
        <v>3366</v>
      </c>
      <c r="T176" t="s">
        <v>3366</v>
      </c>
      <c r="U176" t="s">
        <v>2944</v>
      </c>
      <c r="V176" t="s">
        <v>3366</v>
      </c>
      <c r="W176" t="s">
        <v>3366</v>
      </c>
      <c r="X176" t="s">
        <v>3366</v>
      </c>
      <c r="Y176" t="s">
        <v>3366</v>
      </c>
    </row>
    <row r="177" spans="1:25" x14ac:dyDescent="0.25">
      <c r="A177" t="s">
        <v>3298</v>
      </c>
      <c r="B177">
        <v>1.1730449865786099</v>
      </c>
      <c r="C177">
        <v>1.35459133379584</v>
      </c>
      <c r="D177">
        <v>1.4447114290454901</v>
      </c>
      <c r="E177">
        <v>1.17199535002082</v>
      </c>
      <c r="F177">
        <v>0.70183088293306195</v>
      </c>
      <c r="G177">
        <v>1.44739577180705</v>
      </c>
      <c r="H177">
        <v>1.5872181339949301</v>
      </c>
      <c r="I177">
        <v>1.5655123262632999</v>
      </c>
      <c r="J177">
        <v>0.369517827978184</v>
      </c>
      <c r="K177">
        <v>0.99887640577052095</v>
      </c>
      <c r="L177">
        <v>1.86261418321345</v>
      </c>
      <c r="M177">
        <v>1.34922734023821</v>
      </c>
      <c r="N177" t="s">
        <v>3365</v>
      </c>
      <c r="O177" t="s">
        <v>3366</v>
      </c>
      <c r="P177" t="s">
        <v>3366</v>
      </c>
      <c r="Q177" t="s">
        <v>2944</v>
      </c>
      <c r="R177" t="s">
        <v>3365</v>
      </c>
      <c r="S177" t="s">
        <v>3365</v>
      </c>
      <c r="T177" t="s">
        <v>3365</v>
      </c>
      <c r="U177" t="s">
        <v>3366</v>
      </c>
      <c r="V177" t="s">
        <v>3365</v>
      </c>
      <c r="W177" t="s">
        <v>3365</v>
      </c>
      <c r="X177" t="s">
        <v>3365</v>
      </c>
      <c r="Y177" t="s">
        <v>3365</v>
      </c>
    </row>
    <row r="178" spans="1:25" x14ac:dyDescent="0.25">
      <c r="A178" t="s">
        <v>3300</v>
      </c>
      <c r="B178">
        <v>1.73377393983145</v>
      </c>
      <c r="C178">
        <v>1.35459133379584</v>
      </c>
      <c r="D178">
        <v>1.4447114290454901</v>
      </c>
      <c r="E178">
        <v>1.4626033397741101</v>
      </c>
      <c r="F178">
        <v>0.90958743190815505</v>
      </c>
      <c r="G178">
        <v>1.27720738416978</v>
      </c>
      <c r="H178">
        <v>1.4401567643489099</v>
      </c>
      <c r="I178">
        <v>1.5655123262632999</v>
      </c>
      <c r="J178">
        <v>1.61763189285941</v>
      </c>
      <c r="K178">
        <v>1.3574320102203901</v>
      </c>
      <c r="L178">
        <v>1.2118023907579101</v>
      </c>
      <c r="M178">
        <v>1.9208448842594401</v>
      </c>
      <c r="N178" t="s">
        <v>3365</v>
      </c>
      <c r="O178" t="s">
        <v>3366</v>
      </c>
      <c r="P178" t="s">
        <v>3366</v>
      </c>
      <c r="Q178" t="s">
        <v>2944</v>
      </c>
      <c r="R178" t="s">
        <v>3366</v>
      </c>
      <c r="S178" t="s">
        <v>3365</v>
      </c>
      <c r="T178" t="s">
        <v>3365</v>
      </c>
      <c r="U178" t="s">
        <v>3366</v>
      </c>
      <c r="V178" t="s">
        <v>3365</v>
      </c>
      <c r="W178" t="s">
        <v>3365</v>
      </c>
      <c r="X178" t="s">
        <v>3366</v>
      </c>
      <c r="Y178" t="s">
        <v>3365</v>
      </c>
    </row>
    <row r="179" spans="1:25" x14ac:dyDescent="0.25">
      <c r="A179" t="s">
        <v>3302</v>
      </c>
      <c r="B179">
        <v>1.1762448003517101</v>
      </c>
      <c r="C179">
        <v>1.35459133379584</v>
      </c>
      <c r="D179">
        <v>1.4447114290454901</v>
      </c>
      <c r="E179">
        <v>0.88114802398657499</v>
      </c>
      <c r="F179">
        <v>1.58682968371031</v>
      </c>
      <c r="G179">
        <v>1.69919916860317</v>
      </c>
      <c r="H179">
        <v>1.24811172472357</v>
      </c>
      <c r="I179">
        <v>1.5655123262632999</v>
      </c>
      <c r="J179">
        <v>1.37026146544369</v>
      </c>
      <c r="K179">
        <v>1.44618720623954</v>
      </c>
      <c r="L179">
        <v>-0.12122237915593</v>
      </c>
      <c r="M179">
        <v>-0.82563866791820295</v>
      </c>
      <c r="N179" t="s">
        <v>3366</v>
      </c>
      <c r="O179" t="s">
        <v>3366</v>
      </c>
      <c r="P179" t="s">
        <v>3366</v>
      </c>
      <c r="Q179" t="s">
        <v>2944</v>
      </c>
      <c r="R179" t="s">
        <v>3365</v>
      </c>
      <c r="S179" t="s">
        <v>3365</v>
      </c>
      <c r="T179" t="s">
        <v>3366</v>
      </c>
      <c r="U179" t="s">
        <v>3366</v>
      </c>
      <c r="V179" t="s">
        <v>3365</v>
      </c>
      <c r="W179" t="s">
        <v>3365</v>
      </c>
      <c r="X179" t="s">
        <v>3365</v>
      </c>
      <c r="Y179" t="s">
        <v>3365</v>
      </c>
    </row>
    <row r="180" spans="1:25" x14ac:dyDescent="0.25">
      <c r="A180" t="s">
        <v>3304</v>
      </c>
      <c r="B180">
        <v>1.1762448003517101</v>
      </c>
      <c r="C180">
        <v>1.35459133379584</v>
      </c>
      <c r="D180">
        <v>1.4447114290454901</v>
      </c>
      <c r="E180">
        <v>0.13826348373511199</v>
      </c>
      <c r="F180">
        <v>0.90958743190815505</v>
      </c>
      <c r="G180">
        <v>0.18825622719179699</v>
      </c>
      <c r="H180">
        <v>1.24811172472357</v>
      </c>
      <c r="I180">
        <v>1.5655123262632999</v>
      </c>
      <c r="J180">
        <v>-0.30035351201812499</v>
      </c>
      <c r="K180">
        <v>0.47690653701789598</v>
      </c>
      <c r="L180">
        <v>1.2118023907579101</v>
      </c>
      <c r="M180">
        <v>0.89717875611888298</v>
      </c>
      <c r="N180" t="s">
        <v>3366</v>
      </c>
      <c r="O180" t="s">
        <v>3366</v>
      </c>
      <c r="P180" t="s">
        <v>3366</v>
      </c>
      <c r="Q180" t="s">
        <v>2944</v>
      </c>
      <c r="R180" t="s">
        <v>3366</v>
      </c>
      <c r="S180" t="s">
        <v>3365</v>
      </c>
      <c r="T180" t="s">
        <v>3366</v>
      </c>
      <c r="U180" t="s">
        <v>3366</v>
      </c>
      <c r="V180" t="s">
        <v>3365</v>
      </c>
      <c r="W180" t="s">
        <v>3365</v>
      </c>
      <c r="X180" t="s">
        <v>3366</v>
      </c>
      <c r="Y180" t="s">
        <v>3366</v>
      </c>
    </row>
    <row r="181" spans="1:25" x14ac:dyDescent="0.25">
      <c r="A181" t="s">
        <v>3306</v>
      </c>
      <c r="B181">
        <v>0.97117432947976001</v>
      </c>
      <c r="C181">
        <v>-0.100787563904063</v>
      </c>
      <c r="D181">
        <v>0.26948549070723599</v>
      </c>
      <c r="E181">
        <v>1.6406868783659501</v>
      </c>
      <c r="F181">
        <v>0.41557075032680801</v>
      </c>
      <c r="G181">
        <v>0.76402554134452205</v>
      </c>
      <c r="H181">
        <v>0.22647709831242399</v>
      </c>
      <c r="I181">
        <v>-0.35320873273516201</v>
      </c>
      <c r="J181">
        <v>7.1196966296821096E-2</v>
      </c>
      <c r="K181">
        <v>0.24335475723245001</v>
      </c>
      <c r="L181">
        <v>0.55634728660769395</v>
      </c>
      <c r="M181">
        <v>1.35784340616054</v>
      </c>
      <c r="N181" t="s">
        <v>3366</v>
      </c>
      <c r="O181" t="s">
        <v>3366</v>
      </c>
      <c r="P181" t="s">
        <v>3366</v>
      </c>
      <c r="Q181" t="s">
        <v>3366</v>
      </c>
      <c r="R181" t="s">
        <v>3366</v>
      </c>
      <c r="S181" t="s">
        <v>3365</v>
      </c>
      <c r="T181" t="s">
        <v>3366</v>
      </c>
      <c r="U181" t="s">
        <v>3366</v>
      </c>
      <c r="V181" t="s">
        <v>3366</v>
      </c>
      <c r="W181" t="s">
        <v>3365</v>
      </c>
      <c r="X181" t="s">
        <v>3366</v>
      </c>
      <c r="Y181" t="s">
        <v>3366</v>
      </c>
    </row>
    <row r="182" spans="1:25" x14ac:dyDescent="0.25">
      <c r="A182" t="s">
        <v>3308</v>
      </c>
      <c r="B182">
        <v>0.89544701393361603</v>
      </c>
      <c r="C182">
        <v>-0.33779444206341303</v>
      </c>
      <c r="D182">
        <v>0.328207765467667</v>
      </c>
      <c r="E182">
        <v>1.6406868783659501</v>
      </c>
      <c r="F182">
        <v>0.485378613632234</v>
      </c>
      <c r="G182">
        <v>1.1745856018399901</v>
      </c>
      <c r="H182">
        <v>3.4395183311838502E-2</v>
      </c>
      <c r="I182">
        <v>-0.32628769182942702</v>
      </c>
      <c r="J182">
        <v>0.108186015708234</v>
      </c>
      <c r="K182">
        <v>1.09733995201193</v>
      </c>
      <c r="L182">
        <v>0.70852850343520402</v>
      </c>
      <c r="M182">
        <v>1.5544403519230101</v>
      </c>
      <c r="N182" t="s">
        <v>3365</v>
      </c>
      <c r="O182" t="s">
        <v>3365</v>
      </c>
      <c r="P182" t="s">
        <v>3365</v>
      </c>
      <c r="Q182" t="s">
        <v>3366</v>
      </c>
      <c r="R182" t="s">
        <v>3365</v>
      </c>
      <c r="S182" t="s">
        <v>3365</v>
      </c>
      <c r="T182" t="s">
        <v>3365</v>
      </c>
      <c r="U182" t="s">
        <v>3365</v>
      </c>
      <c r="V182" t="s">
        <v>3365</v>
      </c>
      <c r="W182" t="s">
        <v>3365</v>
      </c>
      <c r="X182" t="s">
        <v>3365</v>
      </c>
      <c r="Y182" t="s">
        <v>3365</v>
      </c>
    </row>
    <row r="183" spans="1:25" x14ac:dyDescent="0.25">
      <c r="A183" t="s">
        <v>3310</v>
      </c>
      <c r="B183">
        <v>1.1396394934569301</v>
      </c>
      <c r="C183">
        <v>0.21233201934587301</v>
      </c>
      <c r="D183">
        <v>0.13644508600529801</v>
      </c>
      <c r="E183">
        <v>1.6406868783659501</v>
      </c>
      <c r="F183">
        <v>0.378610421565379</v>
      </c>
      <c r="G183">
        <v>1.4467417113644001</v>
      </c>
      <c r="H183">
        <v>0.45517396736978499</v>
      </c>
      <c r="I183">
        <v>-0.35320873273516201</v>
      </c>
      <c r="J183">
        <v>2.1925687804810499E-2</v>
      </c>
      <c r="K183">
        <v>0.83036439611373203</v>
      </c>
      <c r="L183">
        <v>0.16975544581648999</v>
      </c>
      <c r="M183">
        <v>0.81973702610778898</v>
      </c>
      <c r="N183" t="s">
        <v>3365</v>
      </c>
      <c r="O183" t="s">
        <v>3365</v>
      </c>
      <c r="P183" t="s">
        <v>3365</v>
      </c>
      <c r="Q183" t="s">
        <v>3366</v>
      </c>
      <c r="R183" t="s">
        <v>3365</v>
      </c>
      <c r="S183" t="s">
        <v>3365</v>
      </c>
      <c r="T183" t="s">
        <v>3365</v>
      </c>
      <c r="U183" t="s">
        <v>3366</v>
      </c>
      <c r="V183" t="s">
        <v>3365</v>
      </c>
      <c r="W183" t="s">
        <v>3365</v>
      </c>
      <c r="X183" t="s">
        <v>3365</v>
      </c>
      <c r="Y183" t="s">
        <v>3365</v>
      </c>
    </row>
    <row r="184" spans="1:25" x14ac:dyDescent="0.25">
      <c r="A184" t="s">
        <v>3312</v>
      </c>
      <c r="B184">
        <v>1.03042945026696</v>
      </c>
      <c r="C184">
        <v>-0.83051238725959597</v>
      </c>
      <c r="D184">
        <v>9.3582101980972707E-2</v>
      </c>
      <c r="E184">
        <v>-0.67877791267003695</v>
      </c>
      <c r="F184">
        <v>0.61504094572955903</v>
      </c>
      <c r="G184">
        <v>0.66211455727925095</v>
      </c>
      <c r="H184">
        <v>-5.2988628368530397E-2</v>
      </c>
      <c r="I184">
        <v>0.53081147395796002</v>
      </c>
      <c r="J184">
        <v>-0.192115790997054</v>
      </c>
      <c r="K184">
        <v>0.49899487768884399</v>
      </c>
      <c r="L184">
        <v>0.475846706184678</v>
      </c>
      <c r="M184">
        <v>0.87630840455672399</v>
      </c>
      <c r="N184" t="s">
        <v>3365</v>
      </c>
      <c r="O184" t="s">
        <v>3365</v>
      </c>
      <c r="P184" t="s">
        <v>3365</v>
      </c>
      <c r="Q184" t="s">
        <v>3365</v>
      </c>
      <c r="R184" t="s">
        <v>3365</v>
      </c>
      <c r="S184" t="s">
        <v>3365</v>
      </c>
      <c r="T184" t="s">
        <v>3365</v>
      </c>
      <c r="U184" t="s">
        <v>3365</v>
      </c>
      <c r="V184" t="s">
        <v>3365</v>
      </c>
      <c r="W184" t="s">
        <v>3365</v>
      </c>
      <c r="X184" t="s">
        <v>3365</v>
      </c>
      <c r="Y184" t="s">
        <v>3365</v>
      </c>
    </row>
    <row r="185" spans="1:25" x14ac:dyDescent="0.25">
      <c r="A185" t="s">
        <v>3314</v>
      </c>
      <c r="B185">
        <v>-0.68683339708469204</v>
      </c>
      <c r="C185">
        <v>-0.49165188057139098</v>
      </c>
      <c r="D185">
        <v>0.55280125960581405</v>
      </c>
      <c r="E185">
        <v>-0.79406525620463997</v>
      </c>
      <c r="F185">
        <v>0.30423851427978599</v>
      </c>
      <c r="G185">
        <v>-6.9777384408763798E-2</v>
      </c>
      <c r="H185">
        <v>-8.0687253717763405E-2</v>
      </c>
      <c r="I185">
        <v>0.57159151954502996</v>
      </c>
      <c r="J185">
        <v>-0.55016533645355203</v>
      </c>
      <c r="K185">
        <v>-0.353621469642105</v>
      </c>
      <c r="L185">
        <v>-0.43547203049543398</v>
      </c>
      <c r="M185">
        <v>-2.71749520579176E-2</v>
      </c>
      <c r="N185" t="s">
        <v>3365</v>
      </c>
      <c r="O185" t="s">
        <v>3365</v>
      </c>
      <c r="P185" t="s">
        <v>3365</v>
      </c>
      <c r="Q185" t="s">
        <v>3366</v>
      </c>
      <c r="R185" t="s">
        <v>3365</v>
      </c>
      <c r="S185" t="s">
        <v>3365</v>
      </c>
      <c r="T185" t="s">
        <v>3365</v>
      </c>
      <c r="U185" t="s">
        <v>3365</v>
      </c>
      <c r="V185" t="s">
        <v>3365</v>
      </c>
      <c r="W185" t="s">
        <v>3365</v>
      </c>
      <c r="X185" t="s">
        <v>3365</v>
      </c>
      <c r="Y185" t="s">
        <v>3365</v>
      </c>
    </row>
    <row r="186" spans="1:25" x14ac:dyDescent="0.25">
      <c r="A186" t="s">
        <v>3316</v>
      </c>
      <c r="B186">
        <v>-0.216693289853889</v>
      </c>
      <c r="C186">
        <v>-1.24492594493621</v>
      </c>
      <c r="D186">
        <v>-0.67945974096013295</v>
      </c>
      <c r="E186">
        <v>-1.06797821860387</v>
      </c>
      <c r="F186">
        <v>-0.62361730538333904</v>
      </c>
      <c r="G186">
        <v>-0.50552411222803995</v>
      </c>
      <c r="H186">
        <v>-1.01667002100901</v>
      </c>
      <c r="I186">
        <v>-0.68764137875488196</v>
      </c>
      <c r="J186">
        <v>-1.9918801127585199E-2</v>
      </c>
      <c r="K186">
        <v>-0.25459000522787101</v>
      </c>
      <c r="L186">
        <v>-0.96979140806535502</v>
      </c>
      <c r="M186">
        <v>0.39024702281332302</v>
      </c>
      <c r="N186" t="s">
        <v>3365</v>
      </c>
      <c r="O186" t="s">
        <v>3365</v>
      </c>
      <c r="P186" t="s">
        <v>3365</v>
      </c>
      <c r="Q186" t="s">
        <v>3365</v>
      </c>
      <c r="R186" t="s">
        <v>3365</v>
      </c>
      <c r="S186" t="s">
        <v>3365</v>
      </c>
      <c r="T186" t="s">
        <v>3365</v>
      </c>
      <c r="U186" t="s">
        <v>3365</v>
      </c>
      <c r="V186" t="s">
        <v>3365</v>
      </c>
      <c r="W186" t="s">
        <v>3365</v>
      </c>
      <c r="X186" t="s">
        <v>3365</v>
      </c>
      <c r="Y186" t="s">
        <v>3365</v>
      </c>
    </row>
    <row r="187" spans="1:25" x14ac:dyDescent="0.25">
      <c r="A187" t="s">
        <v>3318</v>
      </c>
      <c r="B187">
        <v>1.95933393953087</v>
      </c>
      <c r="C187">
        <v>1.6988911893310401</v>
      </c>
      <c r="D187">
        <v>1.18587710659645</v>
      </c>
      <c r="E187">
        <v>1.1807591551210901</v>
      </c>
      <c r="F187">
        <v>1.0813939968803099</v>
      </c>
      <c r="G187">
        <v>1.1285585185152001</v>
      </c>
      <c r="H187">
        <v>0.82163406080492696</v>
      </c>
      <c r="I187">
        <v>1.1807591551210901</v>
      </c>
      <c r="J187">
        <v>0.69025115165207296</v>
      </c>
      <c r="K187">
        <v>1.3732392436519401</v>
      </c>
      <c r="L187">
        <v>1.19287571541058</v>
      </c>
      <c r="M187">
        <v>1.1819306963285701</v>
      </c>
      <c r="N187" t="s">
        <v>3365</v>
      </c>
      <c r="O187" t="s">
        <v>3365</v>
      </c>
      <c r="P187" t="s">
        <v>3365</v>
      </c>
      <c r="Q187" t="s">
        <v>2944</v>
      </c>
      <c r="R187" t="s">
        <v>3365</v>
      </c>
      <c r="S187" t="s">
        <v>3365</v>
      </c>
      <c r="T187" t="s">
        <v>3365</v>
      </c>
      <c r="U187" t="s">
        <v>2944</v>
      </c>
      <c r="V187" t="s">
        <v>3365</v>
      </c>
      <c r="W187" t="s">
        <v>3365</v>
      </c>
      <c r="X187" t="s">
        <v>3365</v>
      </c>
      <c r="Y187" t="s">
        <v>3365</v>
      </c>
    </row>
  </sheetData>
  <pageMargins left="0.7" right="0.7" top="0.75" bottom="0.75" header="0.3" footer="0.3"/>
  <pageSetup paperSize="9"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7"/>
  <sheetViews>
    <sheetView workbookViewId="0">
      <selection activeCell="A12" sqref="A12:XFD12"/>
    </sheetView>
  </sheetViews>
  <sheetFormatPr baseColWidth="10" defaultRowHeight="15" x14ac:dyDescent="0.25"/>
  <cols>
    <col min="1" max="1" width="27.42578125" customWidth="1"/>
    <col min="4" max="4" width="101.42578125" customWidth="1"/>
    <col min="6" max="6" width="91.42578125" customWidth="1"/>
  </cols>
  <sheetData>
    <row r="1" spans="1:6" x14ac:dyDescent="0.25">
      <c r="A1" t="s">
        <v>428</v>
      </c>
      <c r="B1" t="s">
        <v>385</v>
      </c>
      <c r="D1" t="s">
        <v>441</v>
      </c>
      <c r="E1" t="s">
        <v>404</v>
      </c>
      <c r="F1" t="s">
        <v>405</v>
      </c>
    </row>
    <row r="2" spans="1:6" x14ac:dyDescent="0.25">
      <c r="A2" t="s">
        <v>429</v>
      </c>
      <c r="B2" t="s">
        <v>386</v>
      </c>
      <c r="D2" t="s">
        <v>442</v>
      </c>
      <c r="E2" t="s">
        <v>9</v>
      </c>
      <c r="F2" t="s">
        <v>10</v>
      </c>
    </row>
    <row r="3" spans="1:6" x14ac:dyDescent="0.25">
      <c r="A3" t="s">
        <v>430</v>
      </c>
      <c r="B3" t="s">
        <v>387</v>
      </c>
      <c r="D3" t="s">
        <v>443</v>
      </c>
      <c r="E3" t="s">
        <v>12</v>
      </c>
      <c r="F3" t="s">
        <v>13</v>
      </c>
    </row>
    <row r="4" spans="1:6" x14ac:dyDescent="0.25">
      <c r="A4" t="s">
        <v>431</v>
      </c>
      <c r="B4" t="s">
        <v>388</v>
      </c>
      <c r="D4" t="s">
        <v>444</v>
      </c>
      <c r="E4" t="s">
        <v>14</v>
      </c>
      <c r="F4" t="s">
        <v>15</v>
      </c>
    </row>
    <row r="5" spans="1:6" x14ac:dyDescent="0.25">
      <c r="A5" t="s">
        <v>432</v>
      </c>
      <c r="B5" t="s">
        <v>389</v>
      </c>
      <c r="D5" t="s">
        <v>445</v>
      </c>
      <c r="E5" t="s">
        <v>16</v>
      </c>
      <c r="F5" t="s">
        <v>17</v>
      </c>
    </row>
    <row r="6" spans="1:6" x14ac:dyDescent="0.25">
      <c r="A6" t="s">
        <v>433</v>
      </c>
      <c r="B6" t="s">
        <v>390</v>
      </c>
      <c r="D6" t="s">
        <v>446</v>
      </c>
      <c r="E6" t="s">
        <v>18</v>
      </c>
      <c r="F6" t="s">
        <v>19</v>
      </c>
    </row>
    <row r="7" spans="1:6" x14ac:dyDescent="0.25">
      <c r="A7" t="s">
        <v>434</v>
      </c>
      <c r="B7" t="s">
        <v>391</v>
      </c>
      <c r="D7" t="s">
        <v>447</v>
      </c>
      <c r="E7" t="s">
        <v>20</v>
      </c>
      <c r="F7" t="s">
        <v>21</v>
      </c>
    </row>
    <row r="8" spans="1:6" x14ac:dyDescent="0.25">
      <c r="A8" t="s">
        <v>436</v>
      </c>
      <c r="B8" t="s">
        <v>393</v>
      </c>
      <c r="D8" t="s">
        <v>448</v>
      </c>
      <c r="E8" t="s">
        <v>22</v>
      </c>
      <c r="F8" t="s">
        <v>23</v>
      </c>
    </row>
    <row r="9" spans="1:6" x14ac:dyDescent="0.25">
      <c r="A9" t="s">
        <v>440</v>
      </c>
      <c r="B9" t="s">
        <v>397</v>
      </c>
      <c r="D9" t="s">
        <v>449</v>
      </c>
      <c r="E9" t="s">
        <v>24</v>
      </c>
      <c r="F9" t="s">
        <v>25</v>
      </c>
    </row>
    <row r="10" spans="1:6" x14ac:dyDescent="0.25">
      <c r="A10" t="s">
        <v>435</v>
      </c>
      <c r="B10" t="s">
        <v>392</v>
      </c>
      <c r="D10" t="s">
        <v>450</v>
      </c>
      <c r="E10" t="s">
        <v>26</v>
      </c>
      <c r="F10" t="s">
        <v>27</v>
      </c>
    </row>
    <row r="11" spans="1:6" x14ac:dyDescent="0.25">
      <c r="A11" t="s">
        <v>437</v>
      </c>
      <c r="B11" t="s">
        <v>394</v>
      </c>
      <c r="D11" t="s">
        <v>451</v>
      </c>
      <c r="E11" t="s">
        <v>28</v>
      </c>
      <c r="F11" t="s">
        <v>29</v>
      </c>
    </row>
    <row r="12" spans="1:6" x14ac:dyDescent="0.25">
      <c r="A12" t="s">
        <v>438</v>
      </c>
      <c r="B12" t="s">
        <v>395</v>
      </c>
      <c r="D12" t="s">
        <v>452</v>
      </c>
      <c r="E12" t="s">
        <v>32</v>
      </c>
      <c r="F12" t="s">
        <v>33</v>
      </c>
    </row>
    <row r="13" spans="1:6" x14ac:dyDescent="0.25">
      <c r="A13" t="s">
        <v>439</v>
      </c>
      <c r="B13" t="s">
        <v>396</v>
      </c>
      <c r="D13" t="s">
        <v>453</v>
      </c>
      <c r="E13" t="s">
        <v>34</v>
      </c>
      <c r="F13" t="s">
        <v>35</v>
      </c>
    </row>
    <row r="14" spans="1:6" x14ac:dyDescent="0.25">
      <c r="A14" t="s">
        <v>418</v>
      </c>
      <c r="B14" t="s">
        <v>398</v>
      </c>
      <c r="D14" t="s">
        <v>454</v>
      </c>
      <c r="E14" t="s">
        <v>36</v>
      </c>
      <c r="F14" t="s">
        <v>37</v>
      </c>
    </row>
    <row r="15" spans="1:6" x14ac:dyDescent="0.25">
      <c r="D15" t="s">
        <v>455</v>
      </c>
      <c r="E15" t="s">
        <v>38</v>
      </c>
      <c r="F15" t="s">
        <v>39</v>
      </c>
    </row>
    <row r="16" spans="1:6" x14ac:dyDescent="0.25">
      <c r="D16" t="s">
        <v>456</v>
      </c>
      <c r="E16" t="s">
        <v>40</v>
      </c>
      <c r="F16" t="s">
        <v>41</v>
      </c>
    </row>
    <row r="17" spans="4:6" x14ac:dyDescent="0.25">
      <c r="D17" t="s">
        <v>457</v>
      </c>
      <c r="E17" t="s">
        <v>42</v>
      </c>
      <c r="F17" t="s">
        <v>43</v>
      </c>
    </row>
    <row r="18" spans="4:6" x14ac:dyDescent="0.25">
      <c r="D18" t="s">
        <v>458</v>
      </c>
      <c r="E18" t="s">
        <v>44</v>
      </c>
      <c r="F18" t="s">
        <v>45</v>
      </c>
    </row>
    <row r="19" spans="4:6" x14ac:dyDescent="0.25">
      <c r="D19" t="s">
        <v>459</v>
      </c>
      <c r="E19" t="s">
        <v>46</v>
      </c>
      <c r="F19" t="s">
        <v>47</v>
      </c>
    </row>
    <row r="20" spans="4:6" x14ac:dyDescent="0.25">
      <c r="D20" t="s">
        <v>460</v>
      </c>
      <c r="E20" t="s">
        <v>48</v>
      </c>
      <c r="F20" t="s">
        <v>49</v>
      </c>
    </row>
    <row r="21" spans="4:6" x14ac:dyDescent="0.25">
      <c r="D21" t="s">
        <v>461</v>
      </c>
      <c r="E21" t="s">
        <v>50</v>
      </c>
      <c r="F21" t="s">
        <v>51</v>
      </c>
    </row>
    <row r="22" spans="4:6" x14ac:dyDescent="0.25">
      <c r="D22" t="s">
        <v>462</v>
      </c>
      <c r="E22" t="s">
        <v>52</v>
      </c>
      <c r="F22" t="s">
        <v>53</v>
      </c>
    </row>
    <row r="23" spans="4:6" x14ac:dyDescent="0.25">
      <c r="D23" t="s">
        <v>463</v>
      </c>
      <c r="E23" t="s">
        <v>54</v>
      </c>
      <c r="F23" t="s">
        <v>55</v>
      </c>
    </row>
    <row r="24" spans="4:6" x14ac:dyDescent="0.25">
      <c r="D24" t="s">
        <v>464</v>
      </c>
      <c r="E24" t="s">
        <v>56</v>
      </c>
      <c r="F24" t="s">
        <v>57</v>
      </c>
    </row>
    <row r="25" spans="4:6" x14ac:dyDescent="0.25">
      <c r="D25" t="s">
        <v>465</v>
      </c>
      <c r="E25" t="s">
        <v>58</v>
      </c>
      <c r="F25" t="s">
        <v>59</v>
      </c>
    </row>
    <row r="26" spans="4:6" x14ac:dyDescent="0.25">
      <c r="D26" t="s">
        <v>466</v>
      </c>
      <c r="E26" t="s">
        <v>60</v>
      </c>
      <c r="F26" t="s">
        <v>61</v>
      </c>
    </row>
    <row r="27" spans="4:6" x14ac:dyDescent="0.25">
      <c r="D27" t="s">
        <v>467</v>
      </c>
      <c r="E27" t="s">
        <v>62</v>
      </c>
      <c r="F27" t="s">
        <v>63</v>
      </c>
    </row>
    <row r="28" spans="4:6" x14ac:dyDescent="0.25">
      <c r="D28" t="s">
        <v>468</v>
      </c>
      <c r="E28" t="s">
        <v>64</v>
      </c>
      <c r="F28" t="s">
        <v>65</v>
      </c>
    </row>
    <row r="29" spans="4:6" x14ac:dyDescent="0.25">
      <c r="D29" t="s">
        <v>469</v>
      </c>
      <c r="E29" t="s">
        <v>66</v>
      </c>
      <c r="F29" t="s">
        <v>67</v>
      </c>
    </row>
    <row r="30" spans="4:6" x14ac:dyDescent="0.25">
      <c r="D30" t="s">
        <v>470</v>
      </c>
      <c r="E30" t="s">
        <v>68</v>
      </c>
      <c r="F30" t="s">
        <v>69</v>
      </c>
    </row>
    <row r="31" spans="4:6" x14ac:dyDescent="0.25">
      <c r="D31" t="s">
        <v>471</v>
      </c>
      <c r="E31" t="s">
        <v>70</v>
      </c>
      <c r="F31" t="s">
        <v>71</v>
      </c>
    </row>
    <row r="32" spans="4:6" x14ac:dyDescent="0.25">
      <c r="D32" t="s">
        <v>472</v>
      </c>
      <c r="E32" t="s">
        <v>72</v>
      </c>
      <c r="F32" t="s">
        <v>73</v>
      </c>
    </row>
    <row r="33" spans="4:6" x14ac:dyDescent="0.25">
      <c r="D33" t="s">
        <v>473</v>
      </c>
      <c r="E33" t="s">
        <v>74</v>
      </c>
      <c r="F33" t="s">
        <v>75</v>
      </c>
    </row>
    <row r="34" spans="4:6" x14ac:dyDescent="0.25">
      <c r="D34" t="s">
        <v>474</v>
      </c>
      <c r="E34" t="s">
        <v>76</v>
      </c>
      <c r="F34" t="s">
        <v>77</v>
      </c>
    </row>
    <row r="35" spans="4:6" x14ac:dyDescent="0.25">
      <c r="D35" t="s">
        <v>475</v>
      </c>
      <c r="E35" t="s">
        <v>78</v>
      </c>
      <c r="F35" t="s">
        <v>79</v>
      </c>
    </row>
    <row r="36" spans="4:6" x14ac:dyDescent="0.25">
      <c r="D36" t="s">
        <v>476</v>
      </c>
      <c r="E36" t="s">
        <v>80</v>
      </c>
      <c r="F36" t="s">
        <v>81</v>
      </c>
    </row>
    <row r="37" spans="4:6" x14ac:dyDescent="0.25">
      <c r="D37" t="s">
        <v>477</v>
      </c>
      <c r="E37" t="s">
        <v>82</v>
      </c>
      <c r="F37" t="s">
        <v>83</v>
      </c>
    </row>
    <row r="38" spans="4:6" x14ac:dyDescent="0.25">
      <c r="D38" t="s">
        <v>478</v>
      </c>
      <c r="E38" t="s">
        <v>84</v>
      </c>
      <c r="F38" t="s">
        <v>85</v>
      </c>
    </row>
    <row r="39" spans="4:6" x14ac:dyDescent="0.25">
      <c r="D39" t="s">
        <v>479</v>
      </c>
      <c r="E39" t="s">
        <v>86</v>
      </c>
      <c r="F39" t="s">
        <v>87</v>
      </c>
    </row>
    <row r="40" spans="4:6" x14ac:dyDescent="0.25">
      <c r="D40" t="s">
        <v>480</v>
      </c>
      <c r="E40" t="s">
        <v>88</v>
      </c>
      <c r="F40" t="s">
        <v>89</v>
      </c>
    </row>
    <row r="41" spans="4:6" x14ac:dyDescent="0.25">
      <c r="D41" t="s">
        <v>481</v>
      </c>
      <c r="E41" t="s">
        <v>90</v>
      </c>
      <c r="F41" t="s">
        <v>91</v>
      </c>
    </row>
    <row r="42" spans="4:6" x14ac:dyDescent="0.25">
      <c r="D42" t="s">
        <v>482</v>
      </c>
      <c r="E42" t="s">
        <v>92</v>
      </c>
      <c r="F42" t="s">
        <v>93</v>
      </c>
    </row>
    <row r="43" spans="4:6" x14ac:dyDescent="0.25">
      <c r="D43" t="s">
        <v>483</v>
      </c>
      <c r="E43" t="s">
        <v>94</v>
      </c>
      <c r="F43" t="s">
        <v>95</v>
      </c>
    </row>
    <row r="44" spans="4:6" x14ac:dyDescent="0.25">
      <c r="D44" t="s">
        <v>484</v>
      </c>
      <c r="E44" t="s">
        <v>96</v>
      </c>
      <c r="F44" t="s">
        <v>97</v>
      </c>
    </row>
    <row r="45" spans="4:6" x14ac:dyDescent="0.25">
      <c r="D45" t="s">
        <v>485</v>
      </c>
      <c r="E45" t="s">
        <v>98</v>
      </c>
      <c r="F45" t="s">
        <v>99</v>
      </c>
    </row>
    <row r="46" spans="4:6" x14ac:dyDescent="0.25">
      <c r="D46" t="s">
        <v>486</v>
      </c>
      <c r="E46" t="s">
        <v>100</v>
      </c>
      <c r="F46" t="s">
        <v>101</v>
      </c>
    </row>
    <row r="47" spans="4:6" x14ac:dyDescent="0.25">
      <c r="D47" t="s">
        <v>487</v>
      </c>
      <c r="E47" t="s">
        <v>102</v>
      </c>
      <c r="F47" t="s">
        <v>103</v>
      </c>
    </row>
    <row r="48" spans="4:6" x14ac:dyDescent="0.25">
      <c r="D48" t="s">
        <v>488</v>
      </c>
      <c r="E48" t="s">
        <v>104</v>
      </c>
      <c r="F48" t="s">
        <v>105</v>
      </c>
    </row>
    <row r="49" spans="4:6" x14ac:dyDescent="0.25">
      <c r="D49" t="s">
        <v>489</v>
      </c>
      <c r="E49" t="s">
        <v>106</v>
      </c>
      <c r="F49" t="s">
        <v>107</v>
      </c>
    </row>
    <row r="50" spans="4:6" x14ac:dyDescent="0.25">
      <c r="D50" t="s">
        <v>490</v>
      </c>
      <c r="E50" t="s">
        <v>108</v>
      </c>
      <c r="F50" t="s">
        <v>109</v>
      </c>
    </row>
    <row r="51" spans="4:6" x14ac:dyDescent="0.25">
      <c r="D51" t="s">
        <v>491</v>
      </c>
      <c r="E51" t="s">
        <v>110</v>
      </c>
      <c r="F51" t="s">
        <v>111</v>
      </c>
    </row>
    <row r="52" spans="4:6" x14ac:dyDescent="0.25">
      <c r="D52" t="s">
        <v>492</v>
      </c>
      <c r="E52" t="s">
        <v>112</v>
      </c>
      <c r="F52" t="s">
        <v>113</v>
      </c>
    </row>
    <row r="53" spans="4:6" x14ac:dyDescent="0.25">
      <c r="D53" t="s">
        <v>493</v>
      </c>
      <c r="E53" t="s">
        <v>114</v>
      </c>
      <c r="F53" t="s">
        <v>115</v>
      </c>
    </row>
    <row r="54" spans="4:6" x14ac:dyDescent="0.25">
      <c r="D54" t="s">
        <v>494</v>
      </c>
      <c r="E54" t="s">
        <v>116</v>
      </c>
      <c r="F54" t="s">
        <v>117</v>
      </c>
    </row>
    <row r="55" spans="4:6" x14ac:dyDescent="0.25">
      <c r="D55" t="s">
        <v>495</v>
      </c>
      <c r="E55" t="s">
        <v>118</v>
      </c>
      <c r="F55" t="s">
        <v>119</v>
      </c>
    </row>
    <row r="56" spans="4:6" x14ac:dyDescent="0.25">
      <c r="D56" t="s">
        <v>496</v>
      </c>
      <c r="E56" t="s">
        <v>120</v>
      </c>
      <c r="F56" t="s">
        <v>121</v>
      </c>
    </row>
    <row r="57" spans="4:6" x14ac:dyDescent="0.25">
      <c r="D57" t="s">
        <v>497</v>
      </c>
      <c r="E57" t="s">
        <v>122</v>
      </c>
      <c r="F57" t="s">
        <v>123</v>
      </c>
    </row>
    <row r="58" spans="4:6" x14ac:dyDescent="0.25">
      <c r="D58" t="s">
        <v>498</v>
      </c>
      <c r="E58" t="s">
        <v>124</v>
      </c>
      <c r="F58" t="s">
        <v>125</v>
      </c>
    </row>
    <row r="59" spans="4:6" x14ac:dyDescent="0.25">
      <c r="D59" t="s">
        <v>499</v>
      </c>
      <c r="E59" t="s">
        <v>126</v>
      </c>
      <c r="F59" t="s">
        <v>127</v>
      </c>
    </row>
    <row r="60" spans="4:6" x14ac:dyDescent="0.25">
      <c r="D60" t="s">
        <v>500</v>
      </c>
      <c r="E60" t="s">
        <v>128</v>
      </c>
      <c r="F60" t="s">
        <v>129</v>
      </c>
    </row>
    <row r="61" spans="4:6" x14ac:dyDescent="0.25">
      <c r="D61" t="s">
        <v>501</v>
      </c>
      <c r="E61" t="s">
        <v>130</v>
      </c>
      <c r="F61" t="s">
        <v>131</v>
      </c>
    </row>
    <row r="62" spans="4:6" x14ac:dyDescent="0.25">
      <c r="D62" t="s">
        <v>502</v>
      </c>
      <c r="E62" t="s">
        <v>132</v>
      </c>
      <c r="F62" t="s">
        <v>133</v>
      </c>
    </row>
    <row r="63" spans="4:6" x14ac:dyDescent="0.25">
      <c r="D63" t="s">
        <v>503</v>
      </c>
      <c r="E63" t="s">
        <v>134</v>
      </c>
      <c r="F63" t="s">
        <v>135</v>
      </c>
    </row>
    <row r="64" spans="4:6" x14ac:dyDescent="0.25">
      <c r="D64" t="s">
        <v>504</v>
      </c>
      <c r="E64" t="s">
        <v>136</v>
      </c>
      <c r="F64" t="s">
        <v>137</v>
      </c>
    </row>
    <row r="65" spans="4:6" x14ac:dyDescent="0.25">
      <c r="D65" t="s">
        <v>505</v>
      </c>
      <c r="E65" t="s">
        <v>138</v>
      </c>
      <c r="F65" t="s">
        <v>139</v>
      </c>
    </row>
    <row r="66" spans="4:6" x14ac:dyDescent="0.25">
      <c r="D66" t="s">
        <v>506</v>
      </c>
      <c r="E66" t="s">
        <v>140</v>
      </c>
      <c r="F66" t="s">
        <v>141</v>
      </c>
    </row>
    <row r="67" spans="4:6" x14ac:dyDescent="0.25">
      <c r="D67" t="s">
        <v>507</v>
      </c>
      <c r="E67" t="s">
        <v>142</v>
      </c>
      <c r="F67" t="s">
        <v>143</v>
      </c>
    </row>
    <row r="68" spans="4:6" x14ac:dyDescent="0.25">
      <c r="D68" t="s">
        <v>508</v>
      </c>
      <c r="E68" t="s">
        <v>144</v>
      </c>
      <c r="F68" t="s">
        <v>145</v>
      </c>
    </row>
    <row r="69" spans="4:6" x14ac:dyDescent="0.25">
      <c r="D69" t="s">
        <v>509</v>
      </c>
      <c r="E69" t="s">
        <v>146</v>
      </c>
      <c r="F69" t="s">
        <v>147</v>
      </c>
    </row>
    <row r="70" spans="4:6" x14ac:dyDescent="0.25">
      <c r="D70" t="s">
        <v>510</v>
      </c>
      <c r="E70" t="s">
        <v>148</v>
      </c>
      <c r="F70" t="s">
        <v>149</v>
      </c>
    </row>
    <row r="71" spans="4:6" x14ac:dyDescent="0.25">
      <c r="D71" t="s">
        <v>511</v>
      </c>
      <c r="E71" t="s">
        <v>150</v>
      </c>
      <c r="F71" t="s">
        <v>151</v>
      </c>
    </row>
    <row r="72" spans="4:6" x14ac:dyDescent="0.25">
      <c r="D72" t="s">
        <v>512</v>
      </c>
      <c r="E72" t="s">
        <v>152</v>
      </c>
      <c r="F72" t="s">
        <v>153</v>
      </c>
    </row>
    <row r="73" spans="4:6" x14ac:dyDescent="0.25">
      <c r="D73" t="s">
        <v>513</v>
      </c>
      <c r="E73" t="s">
        <v>154</v>
      </c>
      <c r="F73" t="s">
        <v>155</v>
      </c>
    </row>
    <row r="74" spans="4:6" x14ac:dyDescent="0.25">
      <c r="D74" t="s">
        <v>514</v>
      </c>
      <c r="E74" t="s">
        <v>156</v>
      </c>
      <c r="F74" t="s">
        <v>157</v>
      </c>
    </row>
    <row r="75" spans="4:6" x14ac:dyDescent="0.25">
      <c r="D75" t="s">
        <v>515</v>
      </c>
      <c r="E75" t="s">
        <v>158</v>
      </c>
      <c r="F75" t="s">
        <v>159</v>
      </c>
    </row>
    <row r="76" spans="4:6" x14ac:dyDescent="0.25">
      <c r="D76" t="s">
        <v>516</v>
      </c>
      <c r="E76" t="s">
        <v>160</v>
      </c>
      <c r="F76" t="s">
        <v>161</v>
      </c>
    </row>
    <row r="77" spans="4:6" x14ac:dyDescent="0.25">
      <c r="D77" t="s">
        <v>517</v>
      </c>
      <c r="E77" t="s">
        <v>162</v>
      </c>
      <c r="F77" t="s">
        <v>163</v>
      </c>
    </row>
    <row r="78" spans="4:6" x14ac:dyDescent="0.25">
      <c r="D78" t="s">
        <v>518</v>
      </c>
      <c r="E78" t="s">
        <v>164</v>
      </c>
      <c r="F78" t="s">
        <v>165</v>
      </c>
    </row>
    <row r="79" spans="4:6" x14ac:dyDescent="0.25">
      <c r="D79" t="s">
        <v>519</v>
      </c>
      <c r="E79" t="s">
        <v>166</v>
      </c>
      <c r="F79" t="s">
        <v>167</v>
      </c>
    </row>
    <row r="80" spans="4:6" x14ac:dyDescent="0.25">
      <c r="D80" t="s">
        <v>520</v>
      </c>
      <c r="E80" t="s">
        <v>168</v>
      </c>
      <c r="F80" t="s">
        <v>169</v>
      </c>
    </row>
    <row r="81" spans="4:6" x14ac:dyDescent="0.25">
      <c r="D81" t="s">
        <v>521</v>
      </c>
      <c r="E81" t="s">
        <v>170</v>
      </c>
      <c r="F81" t="s">
        <v>171</v>
      </c>
    </row>
    <row r="82" spans="4:6" x14ac:dyDescent="0.25">
      <c r="D82" t="s">
        <v>522</v>
      </c>
      <c r="E82" t="s">
        <v>172</v>
      </c>
      <c r="F82" t="s">
        <v>173</v>
      </c>
    </row>
    <row r="83" spans="4:6" x14ac:dyDescent="0.25">
      <c r="D83" t="s">
        <v>523</v>
      </c>
      <c r="E83" t="s">
        <v>174</v>
      </c>
      <c r="F83" t="s">
        <v>175</v>
      </c>
    </row>
    <row r="84" spans="4:6" x14ac:dyDescent="0.25">
      <c r="D84" t="s">
        <v>524</v>
      </c>
      <c r="E84" t="s">
        <v>176</v>
      </c>
      <c r="F84" t="s">
        <v>177</v>
      </c>
    </row>
    <row r="85" spans="4:6" x14ac:dyDescent="0.25">
      <c r="D85" t="s">
        <v>525</v>
      </c>
      <c r="E85" t="s">
        <v>178</v>
      </c>
      <c r="F85" t="s">
        <v>179</v>
      </c>
    </row>
    <row r="86" spans="4:6" x14ac:dyDescent="0.25">
      <c r="D86" t="s">
        <v>526</v>
      </c>
      <c r="E86" t="s">
        <v>180</v>
      </c>
      <c r="F86" t="s">
        <v>181</v>
      </c>
    </row>
    <row r="87" spans="4:6" x14ac:dyDescent="0.25">
      <c r="D87" t="s">
        <v>527</v>
      </c>
      <c r="E87" t="s">
        <v>182</v>
      </c>
      <c r="F87" t="s">
        <v>183</v>
      </c>
    </row>
    <row r="88" spans="4:6" x14ac:dyDescent="0.25">
      <c r="D88" t="s">
        <v>528</v>
      </c>
      <c r="E88" t="s">
        <v>184</v>
      </c>
      <c r="F88" t="s">
        <v>185</v>
      </c>
    </row>
    <row r="89" spans="4:6" x14ac:dyDescent="0.25">
      <c r="D89" t="s">
        <v>529</v>
      </c>
      <c r="E89" t="s">
        <v>186</v>
      </c>
      <c r="F89" t="s">
        <v>187</v>
      </c>
    </row>
    <row r="90" spans="4:6" x14ac:dyDescent="0.25">
      <c r="D90" t="s">
        <v>530</v>
      </c>
      <c r="E90" t="s">
        <v>188</v>
      </c>
      <c r="F90" t="s">
        <v>189</v>
      </c>
    </row>
    <row r="91" spans="4:6" x14ac:dyDescent="0.25">
      <c r="D91" t="s">
        <v>531</v>
      </c>
      <c r="E91" t="s">
        <v>190</v>
      </c>
      <c r="F91" t="s">
        <v>191</v>
      </c>
    </row>
    <row r="92" spans="4:6" x14ac:dyDescent="0.25">
      <c r="D92" t="s">
        <v>532</v>
      </c>
      <c r="E92" t="s">
        <v>192</v>
      </c>
      <c r="F92" t="s">
        <v>193</v>
      </c>
    </row>
    <row r="93" spans="4:6" x14ac:dyDescent="0.25">
      <c r="D93" t="s">
        <v>533</v>
      </c>
      <c r="E93" t="s">
        <v>194</v>
      </c>
      <c r="F93" t="s">
        <v>195</v>
      </c>
    </row>
    <row r="94" spans="4:6" x14ac:dyDescent="0.25">
      <c r="D94" t="s">
        <v>534</v>
      </c>
      <c r="E94" t="s">
        <v>196</v>
      </c>
      <c r="F94" t="s">
        <v>197</v>
      </c>
    </row>
    <row r="95" spans="4:6" x14ac:dyDescent="0.25">
      <c r="D95" t="s">
        <v>535</v>
      </c>
      <c r="E95" t="s">
        <v>198</v>
      </c>
      <c r="F95" t="s">
        <v>199</v>
      </c>
    </row>
    <row r="96" spans="4:6" x14ac:dyDescent="0.25">
      <c r="D96" t="s">
        <v>536</v>
      </c>
      <c r="E96" t="s">
        <v>200</v>
      </c>
      <c r="F96" t="s">
        <v>201</v>
      </c>
    </row>
    <row r="97" spans="4:6" x14ac:dyDescent="0.25">
      <c r="D97" t="s">
        <v>537</v>
      </c>
      <c r="E97" t="s">
        <v>202</v>
      </c>
      <c r="F97" t="s">
        <v>203</v>
      </c>
    </row>
    <row r="98" spans="4:6" x14ac:dyDescent="0.25">
      <c r="D98" t="s">
        <v>538</v>
      </c>
      <c r="E98" t="s">
        <v>204</v>
      </c>
      <c r="F98" t="s">
        <v>205</v>
      </c>
    </row>
    <row r="99" spans="4:6" x14ac:dyDescent="0.25">
      <c r="D99" t="s">
        <v>539</v>
      </c>
      <c r="E99" t="s">
        <v>206</v>
      </c>
      <c r="F99" t="s">
        <v>207</v>
      </c>
    </row>
    <row r="100" spans="4:6" x14ac:dyDescent="0.25">
      <c r="D100" t="s">
        <v>540</v>
      </c>
      <c r="E100" t="s">
        <v>208</v>
      </c>
      <c r="F100" t="s">
        <v>209</v>
      </c>
    </row>
    <row r="101" spans="4:6" x14ac:dyDescent="0.25">
      <c r="D101" t="s">
        <v>541</v>
      </c>
      <c r="E101" t="s">
        <v>210</v>
      </c>
      <c r="F101" t="s">
        <v>211</v>
      </c>
    </row>
    <row r="102" spans="4:6" x14ac:dyDescent="0.25">
      <c r="D102" t="s">
        <v>542</v>
      </c>
      <c r="E102" t="s">
        <v>212</v>
      </c>
      <c r="F102" t="s">
        <v>213</v>
      </c>
    </row>
    <row r="103" spans="4:6" x14ac:dyDescent="0.25">
      <c r="D103" t="s">
        <v>543</v>
      </c>
      <c r="E103" t="s">
        <v>214</v>
      </c>
      <c r="F103" t="s">
        <v>215</v>
      </c>
    </row>
    <row r="104" spans="4:6" x14ac:dyDescent="0.25">
      <c r="D104" t="s">
        <v>544</v>
      </c>
      <c r="E104" t="s">
        <v>216</v>
      </c>
      <c r="F104" t="s">
        <v>217</v>
      </c>
    </row>
    <row r="105" spans="4:6" x14ac:dyDescent="0.25">
      <c r="D105" t="s">
        <v>545</v>
      </c>
      <c r="E105" t="s">
        <v>218</v>
      </c>
      <c r="F105" t="s">
        <v>219</v>
      </c>
    </row>
    <row r="106" spans="4:6" x14ac:dyDescent="0.25">
      <c r="D106" t="s">
        <v>546</v>
      </c>
      <c r="E106" t="s">
        <v>220</v>
      </c>
      <c r="F106" t="s">
        <v>221</v>
      </c>
    </row>
    <row r="107" spans="4:6" x14ac:dyDescent="0.25">
      <c r="D107" t="s">
        <v>547</v>
      </c>
      <c r="E107" t="s">
        <v>222</v>
      </c>
      <c r="F107" t="s">
        <v>223</v>
      </c>
    </row>
    <row r="108" spans="4:6" x14ac:dyDescent="0.25">
      <c r="D108" t="s">
        <v>548</v>
      </c>
      <c r="E108" t="s">
        <v>224</v>
      </c>
      <c r="F108" t="s">
        <v>225</v>
      </c>
    </row>
    <row r="109" spans="4:6" x14ac:dyDescent="0.25">
      <c r="D109" t="s">
        <v>549</v>
      </c>
      <c r="E109" t="s">
        <v>226</v>
      </c>
      <c r="F109" t="s">
        <v>227</v>
      </c>
    </row>
    <row r="110" spans="4:6" x14ac:dyDescent="0.25">
      <c r="D110" t="s">
        <v>550</v>
      </c>
      <c r="E110" t="s">
        <v>228</v>
      </c>
      <c r="F110" t="s">
        <v>229</v>
      </c>
    </row>
    <row r="111" spans="4:6" x14ac:dyDescent="0.25">
      <c r="D111" t="s">
        <v>551</v>
      </c>
      <c r="E111" t="s">
        <v>230</v>
      </c>
      <c r="F111" t="s">
        <v>231</v>
      </c>
    </row>
    <row r="112" spans="4:6" x14ac:dyDescent="0.25">
      <c r="D112" t="s">
        <v>552</v>
      </c>
      <c r="E112" t="s">
        <v>232</v>
      </c>
      <c r="F112" t="s">
        <v>233</v>
      </c>
    </row>
    <row r="113" spans="4:6" x14ac:dyDescent="0.25">
      <c r="D113" t="s">
        <v>553</v>
      </c>
      <c r="E113" t="s">
        <v>234</v>
      </c>
      <c r="F113" t="s">
        <v>235</v>
      </c>
    </row>
    <row r="114" spans="4:6" x14ac:dyDescent="0.25">
      <c r="D114" t="s">
        <v>554</v>
      </c>
      <c r="E114" t="s">
        <v>236</v>
      </c>
      <c r="F114" t="s">
        <v>237</v>
      </c>
    </row>
    <row r="115" spans="4:6" x14ac:dyDescent="0.25">
      <c r="D115" t="s">
        <v>555</v>
      </c>
      <c r="E115" t="s">
        <v>238</v>
      </c>
      <c r="F115" t="s">
        <v>239</v>
      </c>
    </row>
    <row r="116" spans="4:6" x14ac:dyDescent="0.25">
      <c r="D116" t="s">
        <v>556</v>
      </c>
      <c r="E116" t="s">
        <v>240</v>
      </c>
      <c r="F116" t="s">
        <v>241</v>
      </c>
    </row>
    <row r="117" spans="4:6" x14ac:dyDescent="0.25">
      <c r="D117" t="s">
        <v>557</v>
      </c>
      <c r="E117" t="s">
        <v>242</v>
      </c>
      <c r="F117" t="s">
        <v>243</v>
      </c>
    </row>
    <row r="118" spans="4:6" x14ac:dyDescent="0.25">
      <c r="D118" t="s">
        <v>558</v>
      </c>
      <c r="E118" t="s">
        <v>244</v>
      </c>
      <c r="F118" t="s">
        <v>245</v>
      </c>
    </row>
    <row r="119" spans="4:6" x14ac:dyDescent="0.25">
      <c r="D119" t="s">
        <v>559</v>
      </c>
      <c r="E119" t="s">
        <v>246</v>
      </c>
      <c r="F119" t="s">
        <v>247</v>
      </c>
    </row>
    <row r="120" spans="4:6" x14ac:dyDescent="0.25">
      <c r="D120" t="s">
        <v>560</v>
      </c>
      <c r="E120" t="s">
        <v>248</v>
      </c>
      <c r="F120" t="s">
        <v>249</v>
      </c>
    </row>
    <row r="121" spans="4:6" x14ac:dyDescent="0.25">
      <c r="D121" t="s">
        <v>561</v>
      </c>
      <c r="E121" t="s">
        <v>250</v>
      </c>
      <c r="F121" t="s">
        <v>251</v>
      </c>
    </row>
    <row r="122" spans="4:6" x14ac:dyDescent="0.25">
      <c r="D122" t="s">
        <v>562</v>
      </c>
      <c r="E122" t="s">
        <v>252</v>
      </c>
      <c r="F122" t="s">
        <v>253</v>
      </c>
    </row>
    <row r="123" spans="4:6" x14ac:dyDescent="0.25">
      <c r="D123" t="s">
        <v>563</v>
      </c>
      <c r="E123" t="s">
        <v>254</v>
      </c>
      <c r="F123" t="s">
        <v>255</v>
      </c>
    </row>
    <row r="124" spans="4:6" x14ac:dyDescent="0.25">
      <c r="D124" t="s">
        <v>564</v>
      </c>
      <c r="E124" t="s">
        <v>256</v>
      </c>
      <c r="F124" t="s">
        <v>257</v>
      </c>
    </row>
    <row r="125" spans="4:6" x14ac:dyDescent="0.25">
      <c r="D125" t="s">
        <v>565</v>
      </c>
      <c r="E125" t="s">
        <v>258</v>
      </c>
      <c r="F125" t="s">
        <v>259</v>
      </c>
    </row>
    <row r="126" spans="4:6" x14ac:dyDescent="0.25">
      <c r="D126" t="s">
        <v>566</v>
      </c>
      <c r="E126" t="s">
        <v>260</v>
      </c>
      <c r="F126" t="s">
        <v>261</v>
      </c>
    </row>
    <row r="127" spans="4:6" x14ac:dyDescent="0.25">
      <c r="D127" t="s">
        <v>567</v>
      </c>
      <c r="E127" t="s">
        <v>262</v>
      </c>
      <c r="F127" t="s">
        <v>263</v>
      </c>
    </row>
    <row r="128" spans="4:6" x14ac:dyDescent="0.25">
      <c r="D128" t="s">
        <v>568</v>
      </c>
      <c r="E128" t="s">
        <v>264</v>
      </c>
      <c r="F128" t="s">
        <v>265</v>
      </c>
    </row>
    <row r="129" spans="4:6" x14ac:dyDescent="0.25">
      <c r="D129" t="s">
        <v>569</v>
      </c>
      <c r="E129" t="s">
        <v>266</v>
      </c>
      <c r="F129" t="s">
        <v>267</v>
      </c>
    </row>
    <row r="130" spans="4:6" x14ac:dyDescent="0.25">
      <c r="D130" t="s">
        <v>570</v>
      </c>
      <c r="E130" t="s">
        <v>268</v>
      </c>
      <c r="F130" t="s">
        <v>269</v>
      </c>
    </row>
    <row r="131" spans="4:6" x14ac:dyDescent="0.25">
      <c r="D131" t="s">
        <v>571</v>
      </c>
      <c r="E131" t="s">
        <v>270</v>
      </c>
      <c r="F131" t="s">
        <v>271</v>
      </c>
    </row>
    <row r="132" spans="4:6" x14ac:dyDescent="0.25">
      <c r="D132" t="s">
        <v>572</v>
      </c>
      <c r="E132" t="s">
        <v>272</v>
      </c>
      <c r="F132" t="s">
        <v>273</v>
      </c>
    </row>
    <row r="133" spans="4:6" x14ac:dyDescent="0.25">
      <c r="D133" t="s">
        <v>573</v>
      </c>
      <c r="E133" t="s">
        <v>274</v>
      </c>
      <c r="F133" t="s">
        <v>275</v>
      </c>
    </row>
    <row r="134" spans="4:6" x14ac:dyDescent="0.25">
      <c r="D134" t="s">
        <v>574</v>
      </c>
      <c r="E134" t="s">
        <v>276</v>
      </c>
      <c r="F134" t="s">
        <v>277</v>
      </c>
    </row>
    <row r="135" spans="4:6" x14ac:dyDescent="0.25">
      <c r="D135" t="s">
        <v>575</v>
      </c>
      <c r="E135" t="s">
        <v>278</v>
      </c>
      <c r="F135" t="s">
        <v>279</v>
      </c>
    </row>
    <row r="136" spans="4:6" x14ac:dyDescent="0.25">
      <c r="D136" t="s">
        <v>576</v>
      </c>
      <c r="E136" t="s">
        <v>280</v>
      </c>
      <c r="F136" t="s">
        <v>281</v>
      </c>
    </row>
    <row r="137" spans="4:6" x14ac:dyDescent="0.25">
      <c r="D137" t="s">
        <v>577</v>
      </c>
      <c r="E137" t="s">
        <v>282</v>
      </c>
      <c r="F137" t="s">
        <v>283</v>
      </c>
    </row>
    <row r="138" spans="4:6" x14ac:dyDescent="0.25">
      <c r="D138" t="s">
        <v>578</v>
      </c>
      <c r="E138" t="s">
        <v>284</v>
      </c>
      <c r="F138" t="s">
        <v>285</v>
      </c>
    </row>
    <row r="139" spans="4:6" x14ac:dyDescent="0.25">
      <c r="D139" t="s">
        <v>579</v>
      </c>
      <c r="E139" t="s">
        <v>286</v>
      </c>
      <c r="F139" t="s">
        <v>287</v>
      </c>
    </row>
    <row r="140" spans="4:6" x14ac:dyDescent="0.25">
      <c r="D140" t="s">
        <v>580</v>
      </c>
      <c r="E140" t="s">
        <v>288</v>
      </c>
      <c r="F140" t="s">
        <v>289</v>
      </c>
    </row>
    <row r="141" spans="4:6" x14ac:dyDescent="0.25">
      <c r="D141" t="s">
        <v>581</v>
      </c>
      <c r="E141" t="s">
        <v>290</v>
      </c>
      <c r="F141" t="s">
        <v>291</v>
      </c>
    </row>
    <row r="142" spans="4:6" x14ac:dyDescent="0.25">
      <c r="D142" t="s">
        <v>582</v>
      </c>
      <c r="E142" t="s">
        <v>292</v>
      </c>
      <c r="F142" t="s">
        <v>293</v>
      </c>
    </row>
    <row r="143" spans="4:6" x14ac:dyDescent="0.25">
      <c r="D143" t="s">
        <v>583</v>
      </c>
      <c r="E143" t="s">
        <v>294</v>
      </c>
      <c r="F143" t="s">
        <v>295</v>
      </c>
    </row>
    <row r="144" spans="4:6" x14ac:dyDescent="0.25">
      <c r="D144" t="s">
        <v>584</v>
      </c>
      <c r="E144" t="s">
        <v>296</v>
      </c>
      <c r="F144" t="s">
        <v>297</v>
      </c>
    </row>
    <row r="145" spans="4:6" x14ac:dyDescent="0.25">
      <c r="D145" t="s">
        <v>585</v>
      </c>
      <c r="E145" t="s">
        <v>298</v>
      </c>
      <c r="F145" t="s">
        <v>299</v>
      </c>
    </row>
    <row r="146" spans="4:6" x14ac:dyDescent="0.25">
      <c r="D146" t="s">
        <v>586</v>
      </c>
      <c r="E146" t="s">
        <v>300</v>
      </c>
      <c r="F146" t="s">
        <v>301</v>
      </c>
    </row>
    <row r="147" spans="4:6" x14ac:dyDescent="0.25">
      <c r="D147" t="s">
        <v>587</v>
      </c>
      <c r="E147" t="s">
        <v>302</v>
      </c>
      <c r="F147" t="s">
        <v>303</v>
      </c>
    </row>
    <row r="148" spans="4:6" x14ac:dyDescent="0.25">
      <c r="D148" t="s">
        <v>588</v>
      </c>
      <c r="E148" t="s">
        <v>304</v>
      </c>
      <c r="F148" t="s">
        <v>305</v>
      </c>
    </row>
    <row r="149" spans="4:6" x14ac:dyDescent="0.25">
      <c r="D149" t="s">
        <v>589</v>
      </c>
      <c r="E149" t="s">
        <v>306</v>
      </c>
      <c r="F149" t="s">
        <v>307</v>
      </c>
    </row>
    <row r="150" spans="4:6" x14ac:dyDescent="0.25">
      <c r="D150" t="s">
        <v>590</v>
      </c>
      <c r="E150" t="s">
        <v>308</v>
      </c>
      <c r="F150" t="s">
        <v>309</v>
      </c>
    </row>
    <row r="151" spans="4:6" x14ac:dyDescent="0.25">
      <c r="D151" t="s">
        <v>591</v>
      </c>
      <c r="E151" t="s">
        <v>310</v>
      </c>
      <c r="F151" t="s">
        <v>311</v>
      </c>
    </row>
    <row r="152" spans="4:6" x14ac:dyDescent="0.25">
      <c r="D152" t="s">
        <v>592</v>
      </c>
      <c r="E152" t="s">
        <v>312</v>
      </c>
      <c r="F152" t="s">
        <v>313</v>
      </c>
    </row>
    <row r="153" spans="4:6" x14ac:dyDescent="0.25">
      <c r="D153" t="s">
        <v>593</v>
      </c>
      <c r="E153" t="s">
        <v>314</v>
      </c>
      <c r="F153" t="s">
        <v>315</v>
      </c>
    </row>
    <row r="154" spans="4:6" x14ac:dyDescent="0.25">
      <c r="D154" t="s">
        <v>594</v>
      </c>
      <c r="E154" t="s">
        <v>316</v>
      </c>
      <c r="F154" t="s">
        <v>317</v>
      </c>
    </row>
    <row r="155" spans="4:6" x14ac:dyDescent="0.25">
      <c r="D155" t="s">
        <v>595</v>
      </c>
      <c r="E155" t="s">
        <v>318</v>
      </c>
      <c r="F155" t="s">
        <v>319</v>
      </c>
    </row>
    <row r="156" spans="4:6" x14ac:dyDescent="0.25">
      <c r="D156" t="s">
        <v>596</v>
      </c>
      <c r="E156" t="s">
        <v>320</v>
      </c>
      <c r="F156" t="s">
        <v>321</v>
      </c>
    </row>
    <row r="157" spans="4:6" x14ac:dyDescent="0.25">
      <c r="D157" t="s">
        <v>597</v>
      </c>
      <c r="E157" t="s">
        <v>322</v>
      </c>
      <c r="F157" t="s">
        <v>323</v>
      </c>
    </row>
    <row r="158" spans="4:6" x14ac:dyDescent="0.25">
      <c r="D158" t="s">
        <v>598</v>
      </c>
      <c r="E158" t="s">
        <v>324</v>
      </c>
      <c r="F158" t="s">
        <v>325</v>
      </c>
    </row>
    <row r="159" spans="4:6" x14ac:dyDescent="0.25">
      <c r="D159" t="s">
        <v>599</v>
      </c>
      <c r="E159" t="s">
        <v>326</v>
      </c>
      <c r="F159" t="s">
        <v>327</v>
      </c>
    </row>
    <row r="160" spans="4:6" x14ac:dyDescent="0.25">
      <c r="D160" t="s">
        <v>600</v>
      </c>
      <c r="E160" t="s">
        <v>328</v>
      </c>
      <c r="F160" t="s">
        <v>329</v>
      </c>
    </row>
    <row r="161" spans="4:6" x14ac:dyDescent="0.25">
      <c r="D161" t="s">
        <v>601</v>
      </c>
      <c r="E161" t="s">
        <v>330</v>
      </c>
      <c r="F161" t="s">
        <v>331</v>
      </c>
    </row>
    <row r="162" spans="4:6" x14ac:dyDescent="0.25">
      <c r="D162" t="s">
        <v>602</v>
      </c>
      <c r="E162" t="s">
        <v>332</v>
      </c>
      <c r="F162" t="s">
        <v>333</v>
      </c>
    </row>
    <row r="163" spans="4:6" x14ac:dyDescent="0.25">
      <c r="D163" t="s">
        <v>603</v>
      </c>
      <c r="E163" t="s">
        <v>334</v>
      </c>
      <c r="F163" t="s">
        <v>335</v>
      </c>
    </row>
    <row r="164" spans="4:6" x14ac:dyDescent="0.25">
      <c r="D164" t="s">
        <v>604</v>
      </c>
      <c r="E164" t="s">
        <v>336</v>
      </c>
      <c r="F164" t="s">
        <v>337</v>
      </c>
    </row>
    <row r="165" spans="4:6" x14ac:dyDescent="0.25">
      <c r="D165" t="s">
        <v>605</v>
      </c>
      <c r="E165" t="s">
        <v>338</v>
      </c>
      <c r="F165" t="s">
        <v>339</v>
      </c>
    </row>
    <row r="166" spans="4:6" x14ac:dyDescent="0.25">
      <c r="D166" t="s">
        <v>606</v>
      </c>
      <c r="E166" t="s">
        <v>340</v>
      </c>
      <c r="F166" t="s">
        <v>341</v>
      </c>
    </row>
    <row r="167" spans="4:6" x14ac:dyDescent="0.25">
      <c r="D167" t="s">
        <v>607</v>
      </c>
      <c r="E167" t="s">
        <v>342</v>
      </c>
      <c r="F167" t="s">
        <v>343</v>
      </c>
    </row>
    <row r="168" spans="4:6" x14ac:dyDescent="0.25">
      <c r="D168" t="s">
        <v>608</v>
      </c>
      <c r="E168" t="s">
        <v>344</v>
      </c>
      <c r="F168" t="s">
        <v>345</v>
      </c>
    </row>
    <row r="169" spans="4:6" x14ac:dyDescent="0.25">
      <c r="D169" t="s">
        <v>609</v>
      </c>
      <c r="E169" t="s">
        <v>346</v>
      </c>
      <c r="F169" t="s">
        <v>347</v>
      </c>
    </row>
    <row r="170" spans="4:6" x14ac:dyDescent="0.25">
      <c r="D170" t="s">
        <v>610</v>
      </c>
      <c r="E170" t="s">
        <v>348</v>
      </c>
      <c r="F170" t="s">
        <v>349</v>
      </c>
    </row>
    <row r="171" spans="4:6" x14ac:dyDescent="0.25">
      <c r="D171" t="s">
        <v>611</v>
      </c>
      <c r="E171" t="s">
        <v>350</v>
      </c>
      <c r="F171" t="s">
        <v>351</v>
      </c>
    </row>
    <row r="172" spans="4:6" x14ac:dyDescent="0.25">
      <c r="D172" t="s">
        <v>612</v>
      </c>
      <c r="E172" t="s">
        <v>352</v>
      </c>
      <c r="F172" t="s">
        <v>353</v>
      </c>
    </row>
    <row r="173" spans="4:6" x14ac:dyDescent="0.25">
      <c r="D173" t="s">
        <v>613</v>
      </c>
      <c r="E173" t="s">
        <v>354</v>
      </c>
      <c r="F173" t="s">
        <v>355</v>
      </c>
    </row>
    <row r="174" spans="4:6" x14ac:dyDescent="0.25">
      <c r="D174" t="s">
        <v>614</v>
      </c>
      <c r="E174" t="s">
        <v>356</v>
      </c>
      <c r="F174" t="s">
        <v>357</v>
      </c>
    </row>
    <row r="175" spans="4:6" x14ac:dyDescent="0.25">
      <c r="D175" t="s">
        <v>615</v>
      </c>
      <c r="E175" t="s">
        <v>358</v>
      </c>
      <c r="F175" t="s">
        <v>359</v>
      </c>
    </row>
    <row r="176" spans="4:6" x14ac:dyDescent="0.25">
      <c r="D176" t="s">
        <v>616</v>
      </c>
      <c r="E176" t="s">
        <v>360</v>
      </c>
      <c r="F176" t="s">
        <v>361</v>
      </c>
    </row>
    <row r="177" spans="4:6" x14ac:dyDescent="0.25">
      <c r="D177" t="s">
        <v>617</v>
      </c>
      <c r="E177" t="s">
        <v>362</v>
      </c>
      <c r="F177" t="s">
        <v>363</v>
      </c>
    </row>
    <row r="178" spans="4:6" x14ac:dyDescent="0.25">
      <c r="D178" t="s">
        <v>618</v>
      </c>
      <c r="E178" t="s">
        <v>364</v>
      </c>
      <c r="F178" t="s">
        <v>365</v>
      </c>
    </row>
    <row r="179" spans="4:6" x14ac:dyDescent="0.25">
      <c r="D179" t="s">
        <v>619</v>
      </c>
      <c r="E179" t="s">
        <v>366</v>
      </c>
      <c r="F179" t="s">
        <v>367</v>
      </c>
    </row>
    <row r="180" spans="4:6" x14ac:dyDescent="0.25">
      <c r="D180" t="s">
        <v>620</v>
      </c>
      <c r="E180" t="s">
        <v>368</v>
      </c>
      <c r="F180" t="s">
        <v>369</v>
      </c>
    </row>
    <row r="181" spans="4:6" x14ac:dyDescent="0.25">
      <c r="D181" t="s">
        <v>621</v>
      </c>
      <c r="E181" t="s">
        <v>370</v>
      </c>
      <c r="F181" t="s">
        <v>371</v>
      </c>
    </row>
    <row r="182" spans="4:6" x14ac:dyDescent="0.25">
      <c r="D182" t="s">
        <v>622</v>
      </c>
      <c r="E182" t="s">
        <v>372</v>
      </c>
      <c r="F182" t="s">
        <v>373</v>
      </c>
    </row>
    <row r="183" spans="4:6" x14ac:dyDescent="0.25">
      <c r="D183" t="s">
        <v>623</v>
      </c>
      <c r="E183" t="s">
        <v>374</v>
      </c>
      <c r="F183" t="s">
        <v>375</v>
      </c>
    </row>
    <row r="184" spans="4:6" x14ac:dyDescent="0.25">
      <c r="D184" t="s">
        <v>624</v>
      </c>
      <c r="E184" t="s">
        <v>376</v>
      </c>
      <c r="F184" t="s">
        <v>377</v>
      </c>
    </row>
    <row r="185" spans="4:6" x14ac:dyDescent="0.25">
      <c r="D185" t="s">
        <v>625</v>
      </c>
      <c r="E185" t="s">
        <v>378</v>
      </c>
      <c r="F185" t="s">
        <v>379</v>
      </c>
    </row>
    <row r="186" spans="4:6" x14ac:dyDescent="0.25">
      <c r="D186" t="s">
        <v>626</v>
      </c>
      <c r="E186" t="s">
        <v>380</v>
      </c>
      <c r="F186" t="s">
        <v>381</v>
      </c>
    </row>
    <row r="187" spans="4:6" x14ac:dyDescent="0.25">
      <c r="D187" t="s">
        <v>627</v>
      </c>
      <c r="E187" t="s">
        <v>382</v>
      </c>
      <c r="F187" t="s">
        <v>383</v>
      </c>
    </row>
  </sheetData>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U52"/>
  <sheetViews>
    <sheetView tabSelected="1" zoomScale="90" zoomScaleNormal="90" workbookViewId="0">
      <selection activeCell="R8" sqref="R8"/>
    </sheetView>
  </sheetViews>
  <sheetFormatPr baseColWidth="10" defaultRowHeight="15" x14ac:dyDescent="0.25"/>
  <cols>
    <col min="1" max="1" width="20.5703125" customWidth="1"/>
    <col min="2" max="2" width="17.28515625" customWidth="1"/>
    <col min="3" max="3" width="26.7109375" customWidth="1"/>
    <col min="4" max="4" width="13.85546875" customWidth="1"/>
    <col min="5" max="6" width="15.42578125" customWidth="1"/>
    <col min="7" max="7" width="15.85546875" customWidth="1"/>
    <col min="8" max="8" width="17.42578125" customWidth="1"/>
    <col min="9" max="9" width="18.42578125" customWidth="1"/>
    <col min="10" max="10" width="16.140625" customWidth="1"/>
    <col min="11" max="11" width="18.140625" customWidth="1"/>
    <col min="12" max="12" width="19.85546875" customWidth="1"/>
    <col min="13" max="13" width="17.140625" customWidth="1"/>
    <col min="14" max="14" width="18.7109375" customWidth="1"/>
    <col min="15" max="15" width="15.28515625" customWidth="1"/>
    <col min="16" max="17" width="6" customWidth="1"/>
    <col min="18" max="18" width="4.5703125" customWidth="1"/>
    <col min="19" max="19" width="6.85546875" customWidth="1"/>
  </cols>
  <sheetData>
    <row r="1" spans="1:21" ht="15.75" customHeight="1" x14ac:dyDescent="0.25"/>
    <row r="2" spans="1:21" ht="29.25" customHeight="1" x14ac:dyDescent="0.45">
      <c r="A2" s="134" t="s">
        <v>427</v>
      </c>
      <c r="B2" s="135"/>
      <c r="C2" s="135"/>
      <c r="D2" s="135"/>
      <c r="E2" s="135"/>
      <c r="F2" s="135"/>
      <c r="G2" s="135"/>
      <c r="H2" s="135"/>
      <c r="I2" s="135"/>
      <c r="J2" s="135"/>
      <c r="K2" s="135"/>
      <c r="L2" s="135"/>
      <c r="M2" s="135"/>
      <c r="N2" s="135"/>
      <c r="O2" s="135"/>
      <c r="P2" s="135"/>
      <c r="Q2" s="135"/>
      <c r="R2" s="135"/>
      <c r="S2" s="136"/>
    </row>
    <row r="3" spans="1:21" ht="15.75" customHeight="1" x14ac:dyDescent="0.25">
      <c r="A3" s="46"/>
    </row>
    <row r="4" spans="1:21" ht="15.75" customHeight="1" x14ac:dyDescent="0.25">
      <c r="A4" s="39" t="s">
        <v>2838</v>
      </c>
    </row>
    <row r="5" spans="1:21" ht="25.5" customHeight="1" x14ac:dyDescent="0.25">
      <c r="A5" s="137" t="s">
        <v>489</v>
      </c>
      <c r="B5" s="138"/>
      <c r="C5" s="138"/>
      <c r="D5" s="138"/>
      <c r="E5" s="138"/>
      <c r="F5" s="138"/>
      <c r="G5" s="138"/>
      <c r="H5" s="138"/>
      <c r="I5" s="138"/>
      <c r="J5" s="138"/>
      <c r="K5" s="138"/>
      <c r="L5" s="138"/>
      <c r="M5" s="138"/>
      <c r="N5" s="138"/>
      <c r="O5" s="138"/>
      <c r="P5" s="138"/>
      <c r="Q5" s="138"/>
      <c r="R5" s="138"/>
      <c r="S5" s="139"/>
    </row>
    <row r="7" spans="1:21" ht="15.75" customHeight="1" x14ac:dyDescent="0.25"/>
    <row r="8" spans="1:21" ht="60" customHeight="1" x14ac:dyDescent="0.25">
      <c r="A8" s="14" t="s">
        <v>404</v>
      </c>
      <c r="B8" s="140" t="s">
        <v>405</v>
      </c>
      <c r="C8" s="140"/>
      <c r="D8" s="140"/>
      <c r="E8" s="15" t="s">
        <v>406</v>
      </c>
      <c r="F8" s="34" t="s">
        <v>407</v>
      </c>
      <c r="G8" s="17" t="s">
        <v>408</v>
      </c>
      <c r="H8" s="17" t="s">
        <v>632</v>
      </c>
      <c r="I8" s="17" t="s">
        <v>409</v>
      </c>
      <c r="J8" s="17" t="s">
        <v>410</v>
      </c>
      <c r="K8" s="17" t="s">
        <v>3367</v>
      </c>
      <c r="L8" s="17" t="s">
        <v>412</v>
      </c>
      <c r="M8" s="17" t="s">
        <v>413</v>
      </c>
      <c r="N8" s="17" t="s">
        <v>414</v>
      </c>
      <c r="O8" s="16" t="s">
        <v>415</v>
      </c>
    </row>
    <row r="9" spans="1:21" ht="36.75" customHeight="1" x14ac:dyDescent="0.25">
      <c r="A9" s="40" t="str">
        <f>VLOOKUP($A$5,Menus!$D$2:$F$187,2)</f>
        <v>D6Z71</v>
      </c>
      <c r="B9" s="141" t="str">
        <f>VLOOKUP($A$5,Menus!$D$2:$F$187,3)</f>
        <v>Dessinateurs en mécanique et travail des métaux</v>
      </c>
      <c r="C9" s="141"/>
      <c r="D9" s="141"/>
      <c r="E9" s="18">
        <f>VLOOKUP($A$9,Liste!$A$2:$R$187,3)</f>
        <v>5578.7033623404996</v>
      </c>
      <c r="F9" s="21">
        <f>VLOOKUP($A$9,Liste!$A$2:$R$187,4)</f>
        <v>1.8121234907233501</v>
      </c>
      <c r="G9" s="22" t="str">
        <f>VLOOKUP($A$9,Liste!$A$2:$R$187,11)</f>
        <v>5</v>
      </c>
      <c r="H9" s="35">
        <f>VLOOKUP(A9,Liste!A2:AB187,19)</f>
        <v>23</v>
      </c>
      <c r="I9" s="35" t="str">
        <f>VLOOKUP($A$9,Liste!$A$2:$R$187,12)</f>
        <v>5</v>
      </c>
      <c r="J9" s="35" t="str">
        <f>VLOOKUP($A$9,Liste!$A$2:$R$187,13)</f>
        <v>5</v>
      </c>
      <c r="K9" s="35" t="str">
        <f>VLOOKUP($A$9,Liste!$A$2:$R$187,14)</f>
        <v>4</v>
      </c>
      <c r="L9" s="35" t="str">
        <f>VLOOKUP($A$9,Liste!$A$2:$R$187,15)</f>
        <v>1</v>
      </c>
      <c r="M9" s="35" t="str">
        <f>VLOOKUP($A$9,Liste!$A$2:$R$187,16)</f>
        <v>1</v>
      </c>
      <c r="N9" s="35" t="str">
        <f>VLOOKUP($A$9,Liste!$A$2:$R$187,17)</f>
        <v>4</v>
      </c>
      <c r="O9" s="19" t="str">
        <f>VLOOKUP($A$9,Liste!$A$2:$R$187,18)</f>
        <v>FAP225 - REG</v>
      </c>
    </row>
    <row r="10" spans="1:21" ht="18.75" customHeight="1" x14ac:dyDescent="0.25">
      <c r="A10" s="41"/>
      <c r="B10" s="41"/>
      <c r="C10" s="41"/>
      <c r="D10" s="41"/>
      <c r="E10" s="42"/>
      <c r="F10" s="43"/>
      <c r="G10" s="44"/>
      <c r="H10" s="45"/>
      <c r="I10" s="45"/>
      <c r="J10" s="45"/>
      <c r="K10" s="45"/>
      <c r="L10" s="45"/>
      <c r="M10" s="45"/>
      <c r="N10" s="45"/>
      <c r="O10" s="45"/>
    </row>
    <row r="11" spans="1:21" ht="18.75" customHeight="1" x14ac:dyDescent="0.3">
      <c r="A11" s="23" t="s">
        <v>2905</v>
      </c>
      <c r="J11" s="23" t="s">
        <v>2906</v>
      </c>
    </row>
    <row r="14" spans="1:21" ht="30" customHeight="1" x14ac:dyDescent="0.25">
      <c r="A14" s="37" t="s">
        <v>404</v>
      </c>
      <c r="B14" s="37" t="s">
        <v>408</v>
      </c>
      <c r="C14" s="37" t="s">
        <v>409</v>
      </c>
      <c r="D14" s="37" t="s">
        <v>410</v>
      </c>
      <c r="E14" s="37" t="s">
        <v>411</v>
      </c>
      <c r="F14" s="37" t="s">
        <v>412</v>
      </c>
      <c r="G14" s="37" t="s">
        <v>413</v>
      </c>
      <c r="H14" s="37" t="s">
        <v>414</v>
      </c>
      <c r="K14" s="20" t="s">
        <v>0</v>
      </c>
      <c r="L14" s="20" t="s">
        <v>1</v>
      </c>
      <c r="M14" s="20" t="s">
        <v>2</v>
      </c>
      <c r="N14" s="20" t="s">
        <v>3</v>
      </c>
      <c r="O14" s="20" t="s">
        <v>4</v>
      </c>
      <c r="P14" s="20" t="s">
        <v>5</v>
      </c>
      <c r="Q14" s="20" t="s">
        <v>6</v>
      </c>
      <c r="R14" s="20" t="s">
        <v>7</v>
      </c>
      <c r="S14" s="20" t="s">
        <v>8</v>
      </c>
      <c r="T14" s="20" t="s">
        <v>2898</v>
      </c>
      <c r="U14" s="20" t="s">
        <v>2901</v>
      </c>
    </row>
    <row r="15" spans="1:21" x14ac:dyDescent="0.25">
      <c r="A15" s="20" t="str">
        <f>A9</f>
        <v>D6Z71</v>
      </c>
      <c r="B15" s="38">
        <f>F9</f>
        <v>1.8121234907233501</v>
      </c>
      <c r="C15" s="38">
        <f>VLOOKUP($A$15,Liste!$A$2:$J$187,5)</f>
        <v>2.2512067559522899</v>
      </c>
      <c r="D15" s="38">
        <f>VLOOKUP($A$15,Liste!$A$2:$J$187,6)</f>
        <v>1.4131187188816401</v>
      </c>
      <c r="E15" s="38">
        <f>VLOOKUP($A$15,Liste!$A$2:$J$187,7)</f>
        <v>0.66353583709476105</v>
      </c>
      <c r="F15" s="38">
        <f>VLOOKUP($A$15,Liste!$A$2:$J$187,8)</f>
        <v>-1.00854287928801</v>
      </c>
      <c r="G15" s="38">
        <f>VLOOKUP($A$15,Liste!$A$2:$J$187,9)</f>
        <v>-2.2678516384496499</v>
      </c>
      <c r="H15" s="38">
        <f>VLOOKUP($A$15,Liste!$A$2:$J$187,10)</f>
        <v>0.17686749857319101</v>
      </c>
      <c r="I15" s="36"/>
      <c r="J15" s="20" t="str">
        <f>A9</f>
        <v>D6Z71</v>
      </c>
      <c r="K15" s="38">
        <f>VLOOKUP($J$15,Liste!$A$2:$AD$187,20)</f>
        <v>1.72319713340588</v>
      </c>
      <c r="L15" s="38">
        <f>VLOOKUP($J$15,Liste!$A$2:$AC$187,21)</f>
        <v>1.94263570320704</v>
      </c>
      <c r="M15" s="38">
        <f>VLOOKUP($J$15,Liste!$A$2:$AC$187,22)</f>
        <v>1.9384287870366499</v>
      </c>
      <c r="N15" s="38">
        <f>VLOOKUP($J$15,Liste!$A$2:$AC$187,23)</f>
        <v>1.58441570280092</v>
      </c>
      <c r="O15" s="38">
        <f>VLOOKUP($J$15,Liste!$A$2:$AC$187,24)</f>
        <v>1.5163521207794399</v>
      </c>
      <c r="P15" s="38">
        <f>VLOOKUP($J$15,Liste!$A$2:$AC$187,25)</f>
        <v>1.6349902824565901</v>
      </c>
      <c r="Q15" s="38">
        <f>VLOOKUP($J$15,Liste!$A$2:$AC$187,26)</f>
        <v>1.9988912261843399</v>
      </c>
      <c r="R15" s="38">
        <f>VLOOKUP($J$15,Liste!$A$2:$AC$187,27)</f>
        <v>2.6331395182381199</v>
      </c>
      <c r="S15" s="38">
        <f>VLOOKUP($J$15,Liste!$A$2:$AC$187,28)</f>
        <v>2.2998418643935201</v>
      </c>
      <c r="T15" s="38">
        <f>VLOOKUP($J$15,Liste!$A$2:$AC$187,29)</f>
        <v>1.15008499363681</v>
      </c>
      <c r="U15" s="38">
        <f>VLOOKUP($J$15,Liste!$A$2:$AD$187,30)</f>
        <v>1.8121234907233501</v>
      </c>
    </row>
    <row r="16" spans="1:21" x14ac:dyDescent="0.25">
      <c r="A16" s="20" t="s">
        <v>403</v>
      </c>
      <c r="B16" s="38">
        <f>'Synthèse Grandes Familles'!B9</f>
        <v>0.83842130681712701</v>
      </c>
      <c r="C16" s="38">
        <f>'Synthèse Grandes Familles'!C9</f>
        <v>0.75643050397693901</v>
      </c>
      <c r="D16" s="38">
        <f>'Synthèse Grandes Familles'!D9</f>
        <v>-0.153620722375401</v>
      </c>
      <c r="E16" s="38">
        <f>'Synthèse Grandes Familles'!E9</f>
        <v>0.32906234571943399</v>
      </c>
      <c r="F16" s="38">
        <f>'Synthèse Grandes Familles'!F9</f>
        <v>-0.13325725561568699</v>
      </c>
      <c r="G16" s="38">
        <f>'Synthèse Grandes Familles'!G9</f>
        <v>-0.14632077470281399</v>
      </c>
      <c r="H16" s="38">
        <f>'Synthèse Grandes Familles'!H9</f>
        <v>-0.188276005969163</v>
      </c>
      <c r="I16" s="38"/>
      <c r="J16" s="20" t="s">
        <v>403</v>
      </c>
      <c r="K16" s="38">
        <f>Synthèse!B29</f>
        <v>0.19477066420248501</v>
      </c>
      <c r="L16" s="38">
        <f>Synthèse!C29</f>
        <v>0.17521398595979701</v>
      </c>
      <c r="M16" s="38">
        <f>Synthèse!D29</f>
        <v>-2.4356266584163601E-2</v>
      </c>
      <c r="N16" s="38">
        <f>Synthèse!E29</f>
        <v>-0.155260805005834</v>
      </c>
      <c r="O16" s="38">
        <f>Synthèse!F29</f>
        <v>-0.132405327168372</v>
      </c>
      <c r="P16" s="38">
        <f>Synthèse!G29</f>
        <v>1.8945631245075398E-2</v>
      </c>
      <c r="Q16" s="38">
        <f>Synthèse!H29</f>
        <v>0.390945654645247</v>
      </c>
      <c r="R16" s="38">
        <f>Synthèse!I29</f>
        <v>0.70806820386387104</v>
      </c>
      <c r="S16" s="38">
        <f>Synthèse!J29</f>
        <v>0.67564675455311396</v>
      </c>
      <c r="T16" s="38">
        <f>Synthèse!K29</f>
        <v>0.453820462739292</v>
      </c>
      <c r="U16" s="38">
        <f>Synthèse!L29</f>
        <v>0.83842130681712701</v>
      </c>
    </row>
    <row r="35" spans="1:8" ht="18.75" customHeight="1" x14ac:dyDescent="0.3">
      <c r="A35" s="23" t="s">
        <v>425</v>
      </c>
      <c r="B35" s="3"/>
      <c r="C35" s="3"/>
    </row>
    <row r="36" spans="1:8" ht="15.75" customHeight="1" x14ac:dyDescent="0.25"/>
    <row r="37" spans="1:8" x14ac:dyDescent="0.25">
      <c r="A37" s="25"/>
      <c r="B37" s="26" t="s">
        <v>408</v>
      </c>
      <c r="C37" s="27" t="s">
        <v>2839</v>
      </c>
    </row>
    <row r="38" spans="1:8" x14ac:dyDescent="0.25">
      <c r="A38" s="28" t="s">
        <v>429</v>
      </c>
      <c r="B38" s="24">
        <f>G39</f>
        <v>3.2364576582473501</v>
      </c>
      <c r="C38" s="31" t="str">
        <f>H39</f>
        <v>FAP87 - DEP</v>
      </c>
      <c r="F38" t="s">
        <v>631</v>
      </c>
      <c r="G38" t="s">
        <v>408</v>
      </c>
      <c r="H38" t="s">
        <v>426</v>
      </c>
    </row>
    <row r="39" spans="1:8" x14ac:dyDescent="0.25">
      <c r="A39" s="28" t="s">
        <v>430</v>
      </c>
      <c r="B39" s="24">
        <f t="shared" ref="B39:B50" si="0">G40</f>
        <v>1.8121234907233501</v>
      </c>
      <c r="C39" s="31" t="str">
        <f t="shared" ref="C39:C50" si="1">H40</f>
        <v>FAP225 - REG</v>
      </c>
      <c r="F39" s="125" t="s">
        <v>429</v>
      </c>
      <c r="G39">
        <f>VLOOKUP($A$9,Fiche_2!$A$2:$Y$187,2)</f>
        <v>3.2364576582473501</v>
      </c>
      <c r="H39" t="str">
        <f>VLOOKUP($A$9,Fiche_2!$A$2:$Y$187,14)</f>
        <v>FAP87 - DEP</v>
      </c>
    </row>
    <row r="40" spans="1:8" x14ac:dyDescent="0.25">
      <c r="A40" s="28" t="s">
        <v>431</v>
      </c>
      <c r="B40" s="24">
        <f t="shared" si="0"/>
        <v>1.7415880827483401</v>
      </c>
      <c r="C40" s="31" t="str">
        <f t="shared" si="1"/>
        <v>FAP87 - DEP</v>
      </c>
      <c r="F40" s="125" t="s">
        <v>430</v>
      </c>
      <c r="G40">
        <f>VLOOKUP($A$9,Fiche_2!$A$2:$Y$187,3)</f>
        <v>1.8121234907233501</v>
      </c>
      <c r="H40" t="str">
        <f>VLOOKUP($A$9,Fiche_2!$A$2:$Y$187,15)</f>
        <v>FAP225 - REG</v>
      </c>
    </row>
    <row r="41" spans="1:8" x14ac:dyDescent="0.25">
      <c r="A41" s="28" t="s">
        <v>432</v>
      </c>
      <c r="B41" s="24">
        <f t="shared" si="0"/>
        <v>1.8121234907233501</v>
      </c>
      <c r="C41" s="31" t="str">
        <f t="shared" si="1"/>
        <v>FAP225 - REG</v>
      </c>
      <c r="F41" s="125" t="s">
        <v>431</v>
      </c>
      <c r="G41">
        <f>VLOOKUP($A$9,Fiche_2!$A$2:$Y$187,4)</f>
        <v>1.7415880827483401</v>
      </c>
      <c r="H41" t="str">
        <f>VLOOKUP($A$9,Fiche_2!$A$2:$Y$187,16)</f>
        <v>FAP87 - DEP</v>
      </c>
    </row>
    <row r="42" spans="1:8" x14ac:dyDescent="0.25">
      <c r="A42" s="28" t="s">
        <v>433</v>
      </c>
      <c r="B42" s="24">
        <f t="shared" si="0"/>
        <v>5.07131823956695</v>
      </c>
      <c r="C42" s="31" t="str">
        <f t="shared" si="1"/>
        <v>FAP87 - DEP</v>
      </c>
      <c r="F42" s="125" t="s">
        <v>432</v>
      </c>
      <c r="G42">
        <f>VLOOKUP($A$9,Fiche_2!$A$2:$Y$187,5)</f>
        <v>1.8121234907233501</v>
      </c>
      <c r="H42" t="str">
        <f>VLOOKUP($A$9,Fiche_2!$A$2:$Y$187,17)</f>
        <v>FAP225 - REG</v>
      </c>
    </row>
    <row r="43" spans="1:8" x14ac:dyDescent="0.25">
      <c r="A43" s="28" t="s">
        <v>434</v>
      </c>
      <c r="B43" s="24">
        <f t="shared" si="0"/>
        <v>2.07848196416401</v>
      </c>
      <c r="C43" s="31" t="str">
        <f t="shared" si="1"/>
        <v>FAP225 - DEP</v>
      </c>
      <c r="F43" s="125" t="s">
        <v>433</v>
      </c>
      <c r="G43">
        <f>VLOOKUP($A$9,Fiche_2!$A$2:$Y$187,6)</f>
        <v>5.07131823956695</v>
      </c>
      <c r="H43" t="str">
        <f>VLOOKUP($A$9,Fiche_2!$A$2:$Y$187,18)</f>
        <v>FAP87 - DEP</v>
      </c>
    </row>
    <row r="44" spans="1:8" x14ac:dyDescent="0.25">
      <c r="A44" s="28" t="s">
        <v>435</v>
      </c>
      <c r="B44" s="24">
        <f t="shared" si="0"/>
        <v>4.4321383790254902</v>
      </c>
      <c r="C44" s="31" t="str">
        <f t="shared" si="1"/>
        <v>FAP87 - DEP</v>
      </c>
      <c r="F44" s="125" t="s">
        <v>434</v>
      </c>
      <c r="G44">
        <f>VLOOKUP($A$9,Fiche_2!$A$2:$Y$187,7)</f>
        <v>2.07848196416401</v>
      </c>
      <c r="H44" t="str">
        <f>VLOOKUP($A$9,Fiche_2!$A$2:$Y$187,19)</f>
        <v>FAP225 - DEP</v>
      </c>
    </row>
    <row r="45" spans="1:8" x14ac:dyDescent="0.25">
      <c r="A45" s="28" t="s">
        <v>436</v>
      </c>
      <c r="B45" s="24">
        <f t="shared" si="0"/>
        <v>1.8121234907233501</v>
      </c>
      <c r="C45" s="31" t="str">
        <f t="shared" si="1"/>
        <v>FAP225 - REG</v>
      </c>
      <c r="F45" s="125" t="s">
        <v>435</v>
      </c>
      <c r="G45">
        <f>VLOOKUP($A$9,Fiche_2!$A$2:$Y$187,8)</f>
        <v>4.4321383790254902</v>
      </c>
      <c r="H45" t="str">
        <f>VLOOKUP($A$9,Fiche_2!$A$2:$Y$187,20)</f>
        <v>FAP87 - DEP</v>
      </c>
    </row>
    <row r="46" spans="1:8" x14ac:dyDescent="0.25">
      <c r="A46" s="28" t="s">
        <v>437</v>
      </c>
      <c r="B46" s="24">
        <f t="shared" si="0"/>
        <v>2.6939607964471</v>
      </c>
      <c r="C46" s="31" t="str">
        <f t="shared" si="1"/>
        <v>FAP87 - DEP</v>
      </c>
      <c r="F46" s="125" t="s">
        <v>436</v>
      </c>
      <c r="G46">
        <f>VLOOKUP($A$9,Fiche_2!$A$2:$Y$187,9)</f>
        <v>1.8121234907233501</v>
      </c>
      <c r="H46" t="str">
        <f>VLOOKUP($A$9,Fiche_2!$A$2:$Y$187,21)</f>
        <v>FAP225 - REG</v>
      </c>
    </row>
    <row r="47" spans="1:8" x14ac:dyDescent="0.25">
      <c r="A47" s="28" t="s">
        <v>438</v>
      </c>
      <c r="B47" s="24">
        <f t="shared" si="0"/>
        <v>2.9448524176006501</v>
      </c>
      <c r="C47" s="31" t="str">
        <f t="shared" si="1"/>
        <v>FAP225 - DEP</v>
      </c>
      <c r="F47" s="125" t="s">
        <v>437</v>
      </c>
      <c r="G47">
        <f>VLOOKUP($A$9,Fiche_2!$A$2:$Y$187,10)</f>
        <v>2.6939607964471</v>
      </c>
      <c r="H47" t="str">
        <f>VLOOKUP($A$9,Fiche_2!$A$2:$Y$187,22)</f>
        <v>FAP87 - DEP</v>
      </c>
    </row>
    <row r="48" spans="1:8" x14ac:dyDescent="0.25">
      <c r="A48" s="28" t="s">
        <v>439</v>
      </c>
      <c r="B48" s="24">
        <f t="shared" si="0"/>
        <v>3.9327943097938398</v>
      </c>
      <c r="C48" s="31" t="str">
        <f t="shared" si="1"/>
        <v>FAP87 - DEP</v>
      </c>
      <c r="F48" s="125" t="s">
        <v>438</v>
      </c>
      <c r="G48">
        <f>VLOOKUP($A$9,Fiche_2!$A$2:$Y$187,11)</f>
        <v>2.9448524176006501</v>
      </c>
      <c r="H48" t="str">
        <f>VLOOKUP($A$9,Fiche_2!$A$2:$Y$187,23)</f>
        <v>FAP225 - DEP</v>
      </c>
    </row>
    <row r="49" spans="1:8" x14ac:dyDescent="0.25">
      <c r="A49" s="28" t="s">
        <v>440</v>
      </c>
      <c r="B49" s="24">
        <f t="shared" si="0"/>
        <v>2.7922033847702399</v>
      </c>
      <c r="C49" s="31" t="str">
        <f t="shared" si="1"/>
        <v>FAP87 - DEP</v>
      </c>
      <c r="F49" s="125" t="s">
        <v>439</v>
      </c>
      <c r="G49">
        <f>VLOOKUP($A$9,Fiche_2!$A$2:$Y$187,12)</f>
        <v>3.9327943097938398</v>
      </c>
      <c r="H49" t="str">
        <f>VLOOKUP($A$9,Fiche_2!$A$2:$Y$187,24)</f>
        <v>FAP87 - DEP</v>
      </c>
    </row>
    <row r="50" spans="1:8" ht="15.75" customHeight="1" x14ac:dyDescent="0.25">
      <c r="A50" s="29" t="s">
        <v>418</v>
      </c>
      <c r="B50" s="30">
        <f t="shared" si="0"/>
        <v>1.8121234907233501</v>
      </c>
      <c r="C50" s="32" t="str">
        <f t="shared" si="1"/>
        <v>FAP225 - REG</v>
      </c>
      <c r="F50" s="125" t="s">
        <v>440</v>
      </c>
      <c r="G50">
        <f>VLOOKUP($A$9,Fiche_2!$A$2:$Y$187,13)</f>
        <v>2.7922033847702399</v>
      </c>
      <c r="H50" t="str">
        <f>VLOOKUP($A$9,Fiche_2!$A$2:$Y$187,25)</f>
        <v>FAP87 - DEP</v>
      </c>
    </row>
    <row r="51" spans="1:8" ht="30" x14ac:dyDescent="0.25">
      <c r="F51" s="125" t="s">
        <v>418</v>
      </c>
      <c r="G51" s="33">
        <f>F9</f>
        <v>1.8121234907233501</v>
      </c>
      <c r="H51" t="str">
        <f>O9</f>
        <v>FAP225 - REG</v>
      </c>
    </row>
    <row r="52" spans="1:8" ht="15.75" customHeight="1" x14ac:dyDescent="0.25">
      <c r="A52" s="46" t="s">
        <v>633</v>
      </c>
    </row>
  </sheetData>
  <mergeCells count="4">
    <mergeCell ref="A2:S2"/>
    <mergeCell ref="A5:S5"/>
    <mergeCell ref="B8:D8"/>
    <mergeCell ref="B9:D9"/>
  </mergeCells>
  <conditionalFormatting sqref="G9:G10">
    <cfRule type="cellIs" dxfId="19" priority="6" operator="equal">
      <formula>"5"</formula>
    </cfRule>
    <cfRule type="cellIs" dxfId="18" priority="7" operator="equal">
      <formula>"4"</formula>
    </cfRule>
    <cfRule type="cellIs" dxfId="17" priority="8" operator="equal">
      <formula>"2"</formula>
    </cfRule>
    <cfRule type="cellIs" dxfId="16" priority="9" operator="equal">
      <formula>"1"</formula>
    </cfRule>
    <cfRule type="cellIs" dxfId="15" priority="10" operator="equal">
      <formula>"3"</formula>
    </cfRule>
  </conditionalFormatting>
  <conditionalFormatting sqref="I9:N9">
    <cfRule type="cellIs" dxfId="14" priority="1" operator="equal">
      <formula>"5"</formula>
    </cfRule>
    <cfRule type="cellIs" dxfId="13" priority="2" operator="equal">
      <formula>"4"</formula>
    </cfRule>
    <cfRule type="cellIs" dxfId="12" priority="3" operator="equal">
      <formula>"2"</formula>
    </cfRule>
    <cfRule type="cellIs" dxfId="11" priority="4" operator="equal">
      <formula>"1"</formula>
    </cfRule>
    <cfRule type="cellIs" dxfId="10" priority="5" operator="equal">
      <formula>"3"</formula>
    </cfRule>
  </conditionalFormatting>
  <pageMargins left="0.7" right="0.7" top="0.75" bottom="0.75" header="0.3" footer="0.3"/>
  <pageSetup paperSize="9" scale="45" orientation="landscape"/>
  <drawing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Menus!$D$2:$D$187</xm:f>
          </x14:formula1>
          <xm:sqref>A5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2:M192"/>
  <sheetViews>
    <sheetView zoomScaleNormal="100" workbookViewId="0">
      <pane ySplit="6" topLeftCell="A7" activePane="bottomLeft" state="frozen"/>
      <selection activeCell="R10" sqref="R10"/>
      <selection pane="bottomLeft" activeCell="I7" sqref="I7"/>
    </sheetView>
  </sheetViews>
  <sheetFormatPr baseColWidth="10" defaultRowHeight="15" x14ac:dyDescent="0.25"/>
  <cols>
    <col min="2" max="2" width="83.5703125" customWidth="1"/>
    <col min="3" max="3" width="10.7109375" customWidth="1"/>
    <col min="4" max="4" width="13.85546875" customWidth="1"/>
    <col min="5" max="5" width="18.28515625" customWidth="1"/>
    <col min="6" max="6" width="14.85546875" customWidth="1"/>
    <col min="7" max="7" width="12.7109375" customWidth="1"/>
    <col min="8" max="8" width="15.7109375" customWidth="1"/>
    <col min="9" max="9" width="17" customWidth="1"/>
    <col min="10" max="10" width="16.5703125" customWidth="1"/>
    <col min="11" max="11" width="19.5703125" customWidth="1"/>
    <col min="12" max="12" width="18.42578125" customWidth="1"/>
    <col min="13" max="13" width="20.140625" customWidth="1"/>
    <col min="14" max="14" width="17.140625" customWidth="1"/>
  </cols>
  <sheetData>
    <row r="2" spans="1:13" ht="23.25" customHeight="1" x14ac:dyDescent="0.35">
      <c r="A2" s="142" t="s">
        <v>2907</v>
      </c>
      <c r="B2" s="142"/>
      <c r="C2" s="142"/>
      <c r="D2" s="142"/>
      <c r="E2" s="142"/>
      <c r="F2" s="142"/>
      <c r="G2" s="142"/>
      <c r="H2" s="142"/>
      <c r="I2" s="142"/>
      <c r="J2" s="142"/>
      <c r="K2" s="142"/>
      <c r="L2" s="142"/>
      <c r="M2" s="142"/>
    </row>
    <row r="3" spans="1:13" ht="12.75" customHeight="1" x14ac:dyDescent="0.35">
      <c r="A3" s="49"/>
      <c r="B3" s="49"/>
      <c r="C3" s="49"/>
      <c r="D3" s="49"/>
      <c r="E3" s="49"/>
      <c r="F3" s="49"/>
      <c r="G3" s="49"/>
      <c r="H3" s="49"/>
      <c r="I3" s="49"/>
      <c r="J3" s="49"/>
      <c r="K3" s="49"/>
      <c r="L3" s="49"/>
      <c r="M3" s="49"/>
    </row>
    <row r="4" spans="1:13" ht="17.25" customHeight="1" x14ac:dyDescent="0.35">
      <c r="A4" s="52" t="str">
        <f>'Fiche Métier'!A52</f>
        <v>Source : Pôle emploi – Dares, métiers en tension</v>
      </c>
      <c r="B4" s="49"/>
      <c r="C4" s="49"/>
      <c r="D4" s="49"/>
      <c r="E4" s="49"/>
      <c r="F4" s="49"/>
      <c r="G4" s="49"/>
      <c r="H4" s="49"/>
      <c r="I4" s="49"/>
      <c r="J4" s="49"/>
      <c r="K4" s="49"/>
      <c r="L4" s="49"/>
      <c r="M4" s="49"/>
    </row>
    <row r="6" spans="1:13" ht="50.25" customHeight="1" x14ac:dyDescent="0.25">
      <c r="A6" s="41" t="s">
        <v>404</v>
      </c>
      <c r="B6" s="41" t="s">
        <v>405</v>
      </c>
      <c r="C6" s="51" t="s">
        <v>406</v>
      </c>
      <c r="D6" s="47" t="s">
        <v>407</v>
      </c>
      <c r="E6" s="47" t="s">
        <v>632</v>
      </c>
      <c r="F6" s="41" t="s">
        <v>408</v>
      </c>
      <c r="G6" s="41" t="s">
        <v>409</v>
      </c>
      <c r="H6" s="41" t="s">
        <v>410</v>
      </c>
      <c r="I6" s="41" t="s">
        <v>3367</v>
      </c>
      <c r="J6" s="41" t="s">
        <v>2843</v>
      </c>
      <c r="K6" s="41" t="s">
        <v>413</v>
      </c>
      <c r="L6" s="41" t="s">
        <v>414</v>
      </c>
      <c r="M6" s="41" t="s">
        <v>415</v>
      </c>
    </row>
    <row r="7" spans="1:13" x14ac:dyDescent="0.25">
      <c r="A7" t="s">
        <v>104</v>
      </c>
      <c r="B7" t="s">
        <v>105</v>
      </c>
      <c r="C7" s="50">
        <v>20773.843568430999</v>
      </c>
      <c r="D7" s="48">
        <v>4.7018351754414001</v>
      </c>
      <c r="E7" s="53">
        <v>1</v>
      </c>
      <c r="F7" s="124">
        <v>5</v>
      </c>
      <c r="G7" s="54">
        <v>1</v>
      </c>
      <c r="H7" s="54">
        <v>4</v>
      </c>
      <c r="I7" s="54">
        <v>5</v>
      </c>
      <c r="J7" s="54">
        <v>2</v>
      </c>
      <c r="K7" s="54">
        <v>2</v>
      </c>
      <c r="L7" s="54">
        <v>5</v>
      </c>
      <c r="M7" t="s">
        <v>11</v>
      </c>
    </row>
    <row r="8" spans="1:13" x14ac:dyDescent="0.25">
      <c r="A8" t="s">
        <v>82</v>
      </c>
      <c r="B8" t="s">
        <v>83</v>
      </c>
      <c r="C8" s="50">
        <v>1514.9476101692401</v>
      </c>
      <c r="D8" s="48">
        <v>4.0532149885506499</v>
      </c>
      <c r="E8" s="53">
        <v>2</v>
      </c>
      <c r="F8" s="124">
        <v>5</v>
      </c>
      <c r="G8" s="54">
        <v>5</v>
      </c>
      <c r="H8" s="54">
        <v>5</v>
      </c>
      <c r="I8" s="54">
        <v>5</v>
      </c>
      <c r="J8" s="54">
        <v>1</v>
      </c>
      <c r="K8" s="54">
        <v>1</v>
      </c>
      <c r="L8" s="54">
        <v>5</v>
      </c>
      <c r="M8" t="s">
        <v>11</v>
      </c>
    </row>
    <row r="9" spans="1:13" x14ac:dyDescent="0.25">
      <c r="A9" t="s">
        <v>240</v>
      </c>
      <c r="B9" t="s">
        <v>241</v>
      </c>
      <c r="C9" s="50">
        <v>34214.778591682501</v>
      </c>
      <c r="D9" s="48">
        <v>3.3304273694776998</v>
      </c>
      <c r="E9" s="53">
        <v>3</v>
      </c>
      <c r="F9" s="124">
        <v>5</v>
      </c>
      <c r="G9" s="54">
        <v>5</v>
      </c>
      <c r="H9" s="54">
        <v>5</v>
      </c>
      <c r="I9" s="54">
        <v>5</v>
      </c>
      <c r="J9" s="54">
        <v>1</v>
      </c>
      <c r="K9" s="54">
        <v>1</v>
      </c>
      <c r="L9" s="54">
        <v>2</v>
      </c>
      <c r="M9" t="s">
        <v>11</v>
      </c>
    </row>
    <row r="10" spans="1:13" x14ac:dyDescent="0.25">
      <c r="A10" t="s">
        <v>88</v>
      </c>
      <c r="B10" t="s">
        <v>89</v>
      </c>
      <c r="C10" s="50">
        <v>4779.7966419091399</v>
      </c>
      <c r="D10" s="48">
        <v>3.0530988617621402</v>
      </c>
      <c r="E10" s="53">
        <v>4</v>
      </c>
      <c r="F10" s="124">
        <v>5</v>
      </c>
      <c r="G10" s="54">
        <v>4</v>
      </c>
      <c r="H10" s="54">
        <v>5</v>
      </c>
      <c r="I10" s="54">
        <v>5</v>
      </c>
      <c r="J10" s="54">
        <v>2</v>
      </c>
      <c r="K10" s="54">
        <v>4</v>
      </c>
      <c r="L10" s="54">
        <v>5</v>
      </c>
      <c r="M10" t="s">
        <v>11</v>
      </c>
    </row>
    <row r="11" spans="1:13" x14ac:dyDescent="0.25">
      <c r="A11" t="s">
        <v>74</v>
      </c>
      <c r="B11" t="s">
        <v>75</v>
      </c>
      <c r="C11" s="50">
        <v>14336.6065667808</v>
      </c>
      <c r="D11" s="48">
        <v>3.0513385666322099</v>
      </c>
      <c r="E11" s="53">
        <v>5</v>
      </c>
      <c r="F11" s="124">
        <v>5</v>
      </c>
      <c r="G11" s="54">
        <v>5</v>
      </c>
      <c r="H11" s="54">
        <v>4</v>
      </c>
      <c r="I11" s="54">
        <v>4</v>
      </c>
      <c r="J11" s="54">
        <v>1</v>
      </c>
      <c r="K11" s="54">
        <v>1</v>
      </c>
      <c r="L11" s="54">
        <v>4</v>
      </c>
      <c r="M11" t="s">
        <v>11</v>
      </c>
    </row>
    <row r="12" spans="1:13" x14ac:dyDescent="0.25">
      <c r="A12" t="s">
        <v>84</v>
      </c>
      <c r="B12" t="s">
        <v>85</v>
      </c>
      <c r="C12" s="50">
        <v>1376.5061715100601</v>
      </c>
      <c r="D12" s="48">
        <v>2.7759051959074799</v>
      </c>
      <c r="E12" s="53">
        <v>6</v>
      </c>
      <c r="F12" s="124" t="s">
        <v>30</v>
      </c>
      <c r="G12" s="54" t="s">
        <v>30</v>
      </c>
      <c r="H12" s="54" t="s">
        <v>30</v>
      </c>
      <c r="I12" s="54" t="s">
        <v>30</v>
      </c>
      <c r="J12" s="54" t="s">
        <v>30</v>
      </c>
      <c r="K12" s="54" t="s">
        <v>30</v>
      </c>
      <c r="L12" s="54" t="s">
        <v>30</v>
      </c>
      <c r="M12" t="s">
        <v>31</v>
      </c>
    </row>
    <row r="13" spans="1:13" x14ac:dyDescent="0.25">
      <c r="A13" t="s">
        <v>64</v>
      </c>
      <c r="B13" t="s">
        <v>65</v>
      </c>
      <c r="C13" s="50">
        <v>2412.2351409797602</v>
      </c>
      <c r="D13" s="48">
        <v>2.7672846299974698</v>
      </c>
      <c r="E13" s="53">
        <v>7</v>
      </c>
      <c r="F13" s="124">
        <v>5</v>
      </c>
      <c r="G13" s="54">
        <v>5</v>
      </c>
      <c r="H13" s="54">
        <v>5</v>
      </c>
      <c r="I13" s="54">
        <v>5</v>
      </c>
      <c r="J13" s="54">
        <v>1</v>
      </c>
      <c r="K13" s="54">
        <v>2</v>
      </c>
      <c r="L13" s="54">
        <v>5</v>
      </c>
      <c r="M13" t="s">
        <v>11</v>
      </c>
    </row>
    <row r="14" spans="1:13" x14ac:dyDescent="0.25">
      <c r="A14" t="s">
        <v>80</v>
      </c>
      <c r="B14" t="s">
        <v>81</v>
      </c>
      <c r="C14" s="50">
        <v>15686.522669870399</v>
      </c>
      <c r="D14" s="48">
        <v>2.6084038387629702</v>
      </c>
      <c r="E14" s="53">
        <v>8</v>
      </c>
      <c r="F14" s="124">
        <v>5</v>
      </c>
      <c r="G14" s="54">
        <v>1</v>
      </c>
      <c r="H14" s="54">
        <v>5</v>
      </c>
      <c r="I14" s="54">
        <v>5</v>
      </c>
      <c r="J14" s="54">
        <v>1</v>
      </c>
      <c r="K14" s="54">
        <v>2</v>
      </c>
      <c r="L14" s="54">
        <v>4</v>
      </c>
      <c r="M14" t="s">
        <v>11</v>
      </c>
    </row>
    <row r="15" spans="1:13" ht="15" customHeight="1" x14ac:dyDescent="0.25">
      <c r="A15" t="s">
        <v>90</v>
      </c>
      <c r="B15" t="s">
        <v>91</v>
      </c>
      <c r="C15" s="50">
        <v>14088.754003779301</v>
      </c>
      <c r="D15" s="48">
        <v>2.36015473870523</v>
      </c>
      <c r="E15" s="53">
        <v>9</v>
      </c>
      <c r="F15" s="124">
        <v>5</v>
      </c>
      <c r="G15" s="54">
        <v>5</v>
      </c>
      <c r="H15" s="54">
        <v>4</v>
      </c>
      <c r="I15" s="54">
        <v>4</v>
      </c>
      <c r="J15" s="54">
        <v>3</v>
      </c>
      <c r="K15" s="54">
        <v>5</v>
      </c>
      <c r="L15" s="54">
        <v>3</v>
      </c>
      <c r="M15" t="s">
        <v>11</v>
      </c>
    </row>
    <row r="16" spans="1:13" x14ac:dyDescent="0.25">
      <c r="A16" t="s">
        <v>50</v>
      </c>
      <c r="B16" t="s">
        <v>51</v>
      </c>
      <c r="C16" s="50">
        <v>1968.8150589894101</v>
      </c>
      <c r="D16" s="48">
        <v>2.31586181762817</v>
      </c>
      <c r="E16" s="53">
        <v>10</v>
      </c>
      <c r="F16" s="124">
        <v>5</v>
      </c>
      <c r="G16" s="54">
        <v>5</v>
      </c>
      <c r="H16" s="54">
        <v>4</v>
      </c>
      <c r="I16" s="54">
        <v>4</v>
      </c>
      <c r="J16" s="54">
        <v>3</v>
      </c>
      <c r="K16" s="54">
        <v>4</v>
      </c>
      <c r="L16" s="54">
        <v>4</v>
      </c>
      <c r="M16" t="s">
        <v>11</v>
      </c>
    </row>
    <row r="17" spans="1:13" x14ac:dyDescent="0.25">
      <c r="A17" t="s">
        <v>166</v>
      </c>
      <c r="B17" t="s">
        <v>167</v>
      </c>
      <c r="C17" s="50">
        <v>36909.876702565802</v>
      </c>
      <c r="D17" s="48">
        <v>2.2542400970321799</v>
      </c>
      <c r="E17" s="53">
        <v>11</v>
      </c>
      <c r="F17" s="124">
        <v>5</v>
      </c>
      <c r="G17" s="54">
        <v>5</v>
      </c>
      <c r="H17" s="54">
        <v>4</v>
      </c>
      <c r="I17" s="54">
        <v>4</v>
      </c>
      <c r="J17" s="54">
        <v>1</v>
      </c>
      <c r="K17" s="54">
        <v>2</v>
      </c>
      <c r="L17" s="54">
        <v>2</v>
      </c>
      <c r="M17" t="s">
        <v>11</v>
      </c>
    </row>
    <row r="18" spans="1:13" x14ac:dyDescent="0.25">
      <c r="A18" t="s">
        <v>108</v>
      </c>
      <c r="B18" t="s">
        <v>109</v>
      </c>
      <c r="C18" s="50">
        <v>9457.6160852156008</v>
      </c>
      <c r="D18" s="48">
        <v>2.2239204201541298</v>
      </c>
      <c r="E18" s="53">
        <v>12</v>
      </c>
      <c r="F18" s="124">
        <v>5</v>
      </c>
      <c r="G18" s="54">
        <v>1</v>
      </c>
      <c r="H18" s="54">
        <v>3</v>
      </c>
      <c r="I18" s="54">
        <v>5</v>
      </c>
      <c r="J18" s="54">
        <v>1</v>
      </c>
      <c r="K18" s="54">
        <v>3</v>
      </c>
      <c r="L18" s="54">
        <v>5</v>
      </c>
      <c r="M18" t="s">
        <v>11</v>
      </c>
    </row>
    <row r="19" spans="1:13" x14ac:dyDescent="0.25">
      <c r="A19" t="s">
        <v>256</v>
      </c>
      <c r="B19" t="s">
        <v>257</v>
      </c>
      <c r="C19" s="50">
        <v>12899.731192306701</v>
      </c>
      <c r="D19" s="48">
        <v>2.1720829158870401</v>
      </c>
      <c r="E19" s="53">
        <v>13</v>
      </c>
      <c r="F19" s="124">
        <v>5</v>
      </c>
      <c r="G19" s="54">
        <v>2</v>
      </c>
      <c r="H19" s="54">
        <v>4</v>
      </c>
      <c r="I19" s="54">
        <v>5</v>
      </c>
      <c r="J19" s="54">
        <v>1</v>
      </c>
      <c r="K19" s="54">
        <v>1</v>
      </c>
      <c r="L19" s="54">
        <v>5</v>
      </c>
      <c r="M19" t="s">
        <v>11</v>
      </c>
    </row>
    <row r="20" spans="1:13" x14ac:dyDescent="0.25">
      <c r="A20" t="s">
        <v>146</v>
      </c>
      <c r="B20" t="s">
        <v>147</v>
      </c>
      <c r="C20" s="50">
        <v>8210.4636957732801</v>
      </c>
      <c r="D20" s="48">
        <v>2.1598541015746502</v>
      </c>
      <c r="E20" s="53">
        <v>14</v>
      </c>
      <c r="F20" s="124">
        <v>5</v>
      </c>
      <c r="G20" s="54">
        <v>1</v>
      </c>
      <c r="H20" s="54">
        <v>5</v>
      </c>
      <c r="I20" s="54">
        <v>5</v>
      </c>
      <c r="J20" s="54">
        <v>3</v>
      </c>
      <c r="K20" s="54">
        <v>5</v>
      </c>
      <c r="L20" s="54">
        <v>5</v>
      </c>
      <c r="M20" t="s">
        <v>11</v>
      </c>
    </row>
    <row r="21" spans="1:13" x14ac:dyDescent="0.25">
      <c r="A21" t="s">
        <v>70</v>
      </c>
      <c r="B21" t="s">
        <v>71</v>
      </c>
      <c r="C21" s="50">
        <v>10580.9213362506</v>
      </c>
      <c r="D21" s="48">
        <v>2.0153678917061799</v>
      </c>
      <c r="E21" s="53">
        <v>15</v>
      </c>
      <c r="F21" s="124">
        <v>5</v>
      </c>
      <c r="G21" s="54">
        <v>5</v>
      </c>
      <c r="H21" s="54">
        <v>5</v>
      </c>
      <c r="I21" s="54">
        <v>4</v>
      </c>
      <c r="J21" s="54">
        <v>1</v>
      </c>
      <c r="K21" s="54">
        <v>4</v>
      </c>
      <c r="L21" s="54">
        <v>3</v>
      </c>
      <c r="M21" t="s">
        <v>11</v>
      </c>
    </row>
    <row r="22" spans="1:13" x14ac:dyDescent="0.25">
      <c r="A22" t="s">
        <v>158</v>
      </c>
      <c r="B22" t="s">
        <v>159</v>
      </c>
      <c r="C22" s="50">
        <v>368.59528188191098</v>
      </c>
      <c r="D22" s="48">
        <v>2.0038708095429998</v>
      </c>
      <c r="E22" s="53">
        <v>16</v>
      </c>
      <c r="F22" s="124">
        <v>5</v>
      </c>
      <c r="G22" s="54">
        <v>5</v>
      </c>
      <c r="H22" s="54">
        <v>4</v>
      </c>
      <c r="I22" s="54">
        <v>1</v>
      </c>
      <c r="J22" s="54">
        <v>1</v>
      </c>
      <c r="K22" s="54">
        <v>5</v>
      </c>
      <c r="L22" s="54">
        <v>5</v>
      </c>
      <c r="M22" t="s">
        <v>11</v>
      </c>
    </row>
    <row r="23" spans="1:13" x14ac:dyDescent="0.25">
      <c r="A23" t="s">
        <v>68</v>
      </c>
      <c r="B23" t="s">
        <v>69</v>
      </c>
      <c r="C23" s="50">
        <v>2581.4501467986001</v>
      </c>
      <c r="D23" s="48">
        <v>1.9864732963802401</v>
      </c>
      <c r="E23" s="53">
        <v>17</v>
      </c>
      <c r="F23" s="124">
        <v>5</v>
      </c>
      <c r="G23" s="54">
        <v>5</v>
      </c>
      <c r="H23" s="54">
        <v>5</v>
      </c>
      <c r="I23" s="54">
        <v>3</v>
      </c>
      <c r="J23" s="54">
        <v>1</v>
      </c>
      <c r="K23" s="54">
        <v>1</v>
      </c>
      <c r="L23" s="54">
        <v>3</v>
      </c>
      <c r="M23" t="s">
        <v>11</v>
      </c>
    </row>
    <row r="24" spans="1:13" x14ac:dyDescent="0.25">
      <c r="A24" t="s">
        <v>242</v>
      </c>
      <c r="B24" t="s">
        <v>243</v>
      </c>
      <c r="C24" s="50">
        <v>2637.93372694154</v>
      </c>
      <c r="D24" s="48">
        <v>1.9619206395198401</v>
      </c>
      <c r="E24" s="53">
        <v>18</v>
      </c>
      <c r="F24" s="124">
        <v>5</v>
      </c>
      <c r="G24" s="54">
        <v>2</v>
      </c>
      <c r="H24" s="54">
        <v>5</v>
      </c>
      <c r="I24" s="54">
        <v>5</v>
      </c>
      <c r="J24" s="54">
        <v>2</v>
      </c>
      <c r="K24" s="54">
        <v>2</v>
      </c>
      <c r="L24" s="54">
        <v>5</v>
      </c>
      <c r="M24" t="s">
        <v>11</v>
      </c>
    </row>
    <row r="25" spans="1:13" x14ac:dyDescent="0.25">
      <c r="A25" t="s">
        <v>66</v>
      </c>
      <c r="B25" t="s">
        <v>67</v>
      </c>
      <c r="C25" s="50">
        <v>18710.569922532701</v>
      </c>
      <c r="D25" s="48">
        <v>1.9134271279077699</v>
      </c>
      <c r="E25" s="53">
        <v>19</v>
      </c>
      <c r="F25" s="124">
        <v>5</v>
      </c>
      <c r="G25" s="54">
        <v>3</v>
      </c>
      <c r="H25" s="54">
        <v>4</v>
      </c>
      <c r="I25" s="54">
        <v>5</v>
      </c>
      <c r="J25" s="54">
        <v>1</v>
      </c>
      <c r="K25" s="54">
        <v>3</v>
      </c>
      <c r="L25" s="54">
        <v>2</v>
      </c>
      <c r="M25" t="s">
        <v>11</v>
      </c>
    </row>
    <row r="26" spans="1:13" x14ac:dyDescent="0.25">
      <c r="A26" t="s">
        <v>162</v>
      </c>
      <c r="B26" t="s">
        <v>163</v>
      </c>
      <c r="C26" s="50">
        <v>4302.2566798589696</v>
      </c>
      <c r="D26" s="48">
        <v>1.8489156187038001</v>
      </c>
      <c r="E26" s="53">
        <v>20</v>
      </c>
      <c r="F26" s="124">
        <v>5</v>
      </c>
      <c r="G26" s="54">
        <v>5</v>
      </c>
      <c r="H26" s="54">
        <v>5</v>
      </c>
      <c r="I26" s="54">
        <v>4</v>
      </c>
      <c r="J26" s="54">
        <v>2</v>
      </c>
      <c r="K26" s="54">
        <v>3</v>
      </c>
      <c r="L26" s="54">
        <v>5</v>
      </c>
      <c r="M26" t="s">
        <v>11</v>
      </c>
    </row>
    <row r="27" spans="1:13" x14ac:dyDescent="0.25">
      <c r="A27" t="s">
        <v>94</v>
      </c>
      <c r="B27" t="s">
        <v>95</v>
      </c>
      <c r="C27" s="50">
        <v>1566.22943451835</v>
      </c>
      <c r="D27" s="48">
        <v>1.8474748650763599</v>
      </c>
      <c r="E27" s="53">
        <v>21</v>
      </c>
      <c r="F27" s="124">
        <v>5</v>
      </c>
      <c r="G27" s="54">
        <v>5</v>
      </c>
      <c r="H27" s="54">
        <v>5</v>
      </c>
      <c r="I27" s="54">
        <v>3</v>
      </c>
      <c r="J27" s="54">
        <v>3</v>
      </c>
      <c r="K27" s="54">
        <v>4</v>
      </c>
      <c r="L27" s="54">
        <v>5</v>
      </c>
      <c r="M27" t="s">
        <v>11</v>
      </c>
    </row>
    <row r="28" spans="1:13" x14ac:dyDescent="0.25">
      <c r="A28" t="s">
        <v>48</v>
      </c>
      <c r="B28" t="s">
        <v>49</v>
      </c>
      <c r="C28" s="50">
        <v>4569.0401274612304</v>
      </c>
      <c r="D28" s="48">
        <v>1.8166251128036299</v>
      </c>
      <c r="E28" s="53">
        <v>22</v>
      </c>
      <c r="F28" s="124">
        <v>5</v>
      </c>
      <c r="G28" s="54">
        <v>5</v>
      </c>
      <c r="H28" s="54">
        <v>5</v>
      </c>
      <c r="I28" s="54">
        <v>4</v>
      </c>
      <c r="J28" s="54">
        <v>3</v>
      </c>
      <c r="K28" s="54">
        <v>3</v>
      </c>
      <c r="L28" s="54">
        <v>5</v>
      </c>
      <c r="M28" t="s">
        <v>11</v>
      </c>
    </row>
    <row r="29" spans="1:13" x14ac:dyDescent="0.25">
      <c r="A29" t="s">
        <v>106</v>
      </c>
      <c r="B29" t="s">
        <v>107</v>
      </c>
      <c r="C29" s="50">
        <v>5578.7033623404996</v>
      </c>
      <c r="D29" s="48">
        <v>1.8121234907233501</v>
      </c>
      <c r="E29" s="53">
        <v>23</v>
      </c>
      <c r="F29" s="124">
        <v>5</v>
      </c>
      <c r="G29" s="54">
        <v>5</v>
      </c>
      <c r="H29" s="54">
        <v>5</v>
      </c>
      <c r="I29" s="54">
        <v>4</v>
      </c>
      <c r="J29" s="54">
        <v>1</v>
      </c>
      <c r="K29" s="54">
        <v>1</v>
      </c>
      <c r="L29" s="54">
        <v>4</v>
      </c>
      <c r="M29" t="s">
        <v>11</v>
      </c>
    </row>
    <row r="30" spans="1:13" x14ac:dyDescent="0.25">
      <c r="A30" t="s">
        <v>176</v>
      </c>
      <c r="B30" t="s">
        <v>177</v>
      </c>
      <c r="C30" s="50">
        <v>13665.1498341364</v>
      </c>
      <c r="D30" s="48">
        <v>1.75233330928963</v>
      </c>
      <c r="E30" s="53">
        <v>24</v>
      </c>
      <c r="F30" s="124">
        <v>5</v>
      </c>
      <c r="G30" s="54">
        <v>5</v>
      </c>
      <c r="H30" s="54">
        <v>1</v>
      </c>
      <c r="I30" s="54">
        <v>4</v>
      </c>
      <c r="J30" s="54">
        <v>1</v>
      </c>
      <c r="K30" s="54">
        <v>1</v>
      </c>
      <c r="L30" s="54">
        <v>1</v>
      </c>
      <c r="M30" t="s">
        <v>11</v>
      </c>
    </row>
    <row r="31" spans="1:13" x14ac:dyDescent="0.25">
      <c r="A31" t="s">
        <v>244</v>
      </c>
      <c r="B31" t="s">
        <v>245</v>
      </c>
      <c r="C31" s="50">
        <v>2088.4348920130401</v>
      </c>
      <c r="D31" s="48">
        <v>1.7162975176822399</v>
      </c>
      <c r="E31" s="53">
        <v>25</v>
      </c>
      <c r="F31" s="124">
        <v>5</v>
      </c>
      <c r="G31" s="54">
        <v>5</v>
      </c>
      <c r="H31" s="54">
        <v>5</v>
      </c>
      <c r="I31" s="54">
        <v>5</v>
      </c>
      <c r="J31" s="54">
        <v>1</v>
      </c>
      <c r="K31" s="54">
        <v>2</v>
      </c>
      <c r="L31" s="54">
        <v>4</v>
      </c>
      <c r="M31" t="s">
        <v>11</v>
      </c>
    </row>
    <row r="32" spans="1:13" x14ac:dyDescent="0.25">
      <c r="A32" t="s">
        <v>148</v>
      </c>
      <c r="B32" t="s">
        <v>149</v>
      </c>
      <c r="C32" s="50">
        <v>1203.94766719772</v>
      </c>
      <c r="D32" s="48">
        <v>1.7046660652439101</v>
      </c>
      <c r="E32" s="53">
        <v>26</v>
      </c>
      <c r="F32" s="124">
        <v>5</v>
      </c>
      <c r="G32" s="54">
        <v>5</v>
      </c>
      <c r="H32" s="54">
        <v>3</v>
      </c>
      <c r="I32" s="54">
        <v>3</v>
      </c>
      <c r="J32" s="54">
        <v>4</v>
      </c>
      <c r="K32" s="54">
        <v>4</v>
      </c>
      <c r="L32" s="54">
        <v>5</v>
      </c>
      <c r="M32" t="s">
        <v>11</v>
      </c>
    </row>
    <row r="33" spans="1:13" x14ac:dyDescent="0.25">
      <c r="A33" t="s">
        <v>92</v>
      </c>
      <c r="B33" t="s">
        <v>93</v>
      </c>
      <c r="C33" s="50">
        <v>10589.966663376999</v>
      </c>
      <c r="D33" s="48">
        <v>1.6907244995033599</v>
      </c>
      <c r="E33" s="53">
        <v>27</v>
      </c>
      <c r="F33" s="124">
        <v>5</v>
      </c>
      <c r="G33" s="54">
        <v>3</v>
      </c>
      <c r="H33" s="54">
        <v>5</v>
      </c>
      <c r="I33" s="54">
        <v>5</v>
      </c>
      <c r="J33" s="54">
        <v>3</v>
      </c>
      <c r="K33" s="54">
        <v>5</v>
      </c>
      <c r="L33" s="54">
        <v>3</v>
      </c>
      <c r="M33" t="s">
        <v>11</v>
      </c>
    </row>
    <row r="34" spans="1:13" x14ac:dyDescent="0.25">
      <c r="A34" t="s">
        <v>54</v>
      </c>
      <c r="B34" t="s">
        <v>55</v>
      </c>
      <c r="C34" s="50">
        <v>8261.3093406697699</v>
      </c>
      <c r="D34" s="48">
        <v>1.6718783495733101</v>
      </c>
      <c r="E34" s="53">
        <v>28</v>
      </c>
      <c r="F34" s="124">
        <v>5</v>
      </c>
      <c r="G34" s="54">
        <v>5</v>
      </c>
      <c r="H34" s="54">
        <v>5</v>
      </c>
      <c r="I34" s="54">
        <v>3</v>
      </c>
      <c r="J34" s="54">
        <v>3</v>
      </c>
      <c r="K34" s="54">
        <v>3</v>
      </c>
      <c r="L34" s="54">
        <v>4</v>
      </c>
      <c r="M34" t="s">
        <v>11</v>
      </c>
    </row>
    <row r="35" spans="1:13" x14ac:dyDescent="0.25">
      <c r="A35" t="s">
        <v>358</v>
      </c>
      <c r="B35" t="s">
        <v>359</v>
      </c>
      <c r="C35" s="50">
        <v>63534.794266866003</v>
      </c>
      <c r="D35" s="48">
        <v>1.63948186302542</v>
      </c>
      <c r="E35" s="53">
        <v>29</v>
      </c>
      <c r="F35" s="124">
        <v>5</v>
      </c>
      <c r="G35" s="54">
        <v>3</v>
      </c>
      <c r="H35" s="54">
        <v>5</v>
      </c>
      <c r="I35" s="54">
        <v>5</v>
      </c>
      <c r="J35" s="54">
        <v>3</v>
      </c>
      <c r="K35" s="54">
        <v>3</v>
      </c>
      <c r="L35" s="54">
        <v>1</v>
      </c>
      <c r="M35" t="s">
        <v>11</v>
      </c>
    </row>
    <row r="36" spans="1:13" x14ac:dyDescent="0.25">
      <c r="A36" t="s">
        <v>56</v>
      </c>
      <c r="B36" t="s">
        <v>57</v>
      </c>
      <c r="C36" s="50">
        <v>5287.4087956164303</v>
      </c>
      <c r="D36" s="48">
        <v>1.6364434957232401</v>
      </c>
      <c r="E36" s="53">
        <v>30</v>
      </c>
      <c r="F36" s="124">
        <v>5</v>
      </c>
      <c r="G36" s="54">
        <v>5</v>
      </c>
      <c r="H36" s="54">
        <v>4</v>
      </c>
      <c r="I36" s="54">
        <v>1</v>
      </c>
      <c r="J36" s="54">
        <v>3</v>
      </c>
      <c r="K36" s="54">
        <v>4</v>
      </c>
      <c r="L36" s="54">
        <v>2</v>
      </c>
      <c r="M36" t="s">
        <v>11</v>
      </c>
    </row>
    <row r="37" spans="1:13" x14ac:dyDescent="0.25">
      <c r="A37" t="s">
        <v>40</v>
      </c>
      <c r="B37" t="s">
        <v>41</v>
      </c>
      <c r="C37" s="50">
        <v>9436.0881910957105</v>
      </c>
      <c r="D37" s="48">
        <v>1.62742864937455</v>
      </c>
      <c r="E37" s="53">
        <v>31</v>
      </c>
      <c r="F37" s="124">
        <v>5</v>
      </c>
      <c r="G37" s="54">
        <v>5</v>
      </c>
      <c r="H37" s="54">
        <v>1</v>
      </c>
      <c r="I37" s="54">
        <v>5</v>
      </c>
      <c r="J37" s="54">
        <v>4</v>
      </c>
      <c r="K37" s="54">
        <v>5</v>
      </c>
      <c r="L37" s="54">
        <v>5</v>
      </c>
      <c r="M37" t="s">
        <v>11</v>
      </c>
    </row>
    <row r="38" spans="1:13" x14ac:dyDescent="0.25">
      <c r="A38" t="s">
        <v>86</v>
      </c>
      <c r="B38" t="s">
        <v>87</v>
      </c>
      <c r="C38" s="50">
        <v>8422.0111713793303</v>
      </c>
      <c r="D38" s="48">
        <v>1.60408419069448</v>
      </c>
      <c r="E38" s="53">
        <v>32</v>
      </c>
      <c r="F38" s="124">
        <v>5</v>
      </c>
      <c r="G38" s="54">
        <v>5</v>
      </c>
      <c r="H38" s="54">
        <v>1</v>
      </c>
      <c r="I38" s="54">
        <v>4</v>
      </c>
      <c r="J38" s="54">
        <v>3</v>
      </c>
      <c r="K38" s="54">
        <v>5</v>
      </c>
      <c r="L38" s="54">
        <v>4</v>
      </c>
      <c r="M38" t="s">
        <v>11</v>
      </c>
    </row>
    <row r="39" spans="1:13" x14ac:dyDescent="0.25">
      <c r="A39" t="s">
        <v>96</v>
      </c>
      <c r="B39" t="s">
        <v>97</v>
      </c>
      <c r="C39" s="50">
        <v>4725.5810364398903</v>
      </c>
      <c r="D39" s="48">
        <v>1.5955870401722401</v>
      </c>
      <c r="E39" s="53">
        <v>33</v>
      </c>
      <c r="F39" s="124">
        <v>5</v>
      </c>
      <c r="G39" s="54">
        <v>5</v>
      </c>
      <c r="H39" s="54">
        <v>4</v>
      </c>
      <c r="I39" s="54">
        <v>3</v>
      </c>
      <c r="J39" s="54">
        <v>4</v>
      </c>
      <c r="K39" s="54">
        <v>5</v>
      </c>
      <c r="L39" s="54">
        <v>4</v>
      </c>
      <c r="M39" t="s">
        <v>11</v>
      </c>
    </row>
    <row r="40" spans="1:13" x14ac:dyDescent="0.25">
      <c r="A40" t="s">
        <v>58</v>
      </c>
      <c r="B40" t="s">
        <v>59</v>
      </c>
      <c r="C40" s="50">
        <v>9681.0701556864497</v>
      </c>
      <c r="D40" s="48">
        <v>1.5843317929732399</v>
      </c>
      <c r="E40" s="53">
        <v>34</v>
      </c>
      <c r="F40" s="124">
        <v>5</v>
      </c>
      <c r="G40" s="54">
        <v>5</v>
      </c>
      <c r="H40" s="54">
        <v>5</v>
      </c>
      <c r="I40" s="54">
        <v>2</v>
      </c>
      <c r="J40" s="54">
        <v>3</v>
      </c>
      <c r="K40" s="54">
        <v>4</v>
      </c>
      <c r="L40" s="54">
        <v>3</v>
      </c>
      <c r="M40" t="s">
        <v>11</v>
      </c>
    </row>
    <row r="41" spans="1:13" x14ac:dyDescent="0.25">
      <c r="A41" t="s">
        <v>164</v>
      </c>
      <c r="B41" t="s">
        <v>165</v>
      </c>
      <c r="C41" s="50">
        <v>11243.0244163846</v>
      </c>
      <c r="D41" s="48">
        <v>1.5792219274888699</v>
      </c>
      <c r="E41" s="53">
        <v>35</v>
      </c>
      <c r="F41" s="124">
        <v>5</v>
      </c>
      <c r="G41" s="54">
        <v>5</v>
      </c>
      <c r="H41" s="54">
        <v>5</v>
      </c>
      <c r="I41" s="54">
        <v>3</v>
      </c>
      <c r="J41" s="54">
        <v>2</v>
      </c>
      <c r="K41" s="54">
        <v>4</v>
      </c>
      <c r="L41" s="54">
        <v>2</v>
      </c>
      <c r="M41" t="s">
        <v>11</v>
      </c>
    </row>
    <row r="42" spans="1:13" x14ac:dyDescent="0.25">
      <c r="A42" t="s">
        <v>186</v>
      </c>
      <c r="B42" t="s">
        <v>187</v>
      </c>
      <c r="C42" s="50">
        <v>14793.526108341601</v>
      </c>
      <c r="D42" s="48">
        <v>1.5784608687917301</v>
      </c>
      <c r="E42" s="53">
        <v>36</v>
      </c>
      <c r="F42" s="124">
        <v>5</v>
      </c>
      <c r="G42" s="54">
        <v>3</v>
      </c>
      <c r="H42" s="54">
        <v>1</v>
      </c>
      <c r="I42" s="54">
        <v>4</v>
      </c>
      <c r="J42" s="54">
        <v>4</v>
      </c>
      <c r="K42" s="54">
        <v>4</v>
      </c>
      <c r="L42" s="54">
        <v>4</v>
      </c>
      <c r="M42" t="s">
        <v>11</v>
      </c>
    </row>
    <row r="43" spans="1:13" x14ac:dyDescent="0.25">
      <c r="A43" t="s">
        <v>154</v>
      </c>
      <c r="B43" t="s">
        <v>155</v>
      </c>
      <c r="C43" s="50">
        <v>10145.776005575801</v>
      </c>
      <c r="D43" s="48">
        <v>1.53903495227219</v>
      </c>
      <c r="E43" s="53">
        <v>37</v>
      </c>
      <c r="F43" s="124">
        <v>5</v>
      </c>
      <c r="G43" s="54">
        <v>3</v>
      </c>
      <c r="H43" s="54">
        <v>5</v>
      </c>
      <c r="I43" s="54">
        <v>5</v>
      </c>
      <c r="J43" s="54">
        <v>2</v>
      </c>
      <c r="K43" s="54">
        <v>4</v>
      </c>
      <c r="L43" s="54">
        <v>5</v>
      </c>
      <c r="M43" t="s">
        <v>11</v>
      </c>
    </row>
    <row r="44" spans="1:13" x14ac:dyDescent="0.25">
      <c r="A44" t="s">
        <v>318</v>
      </c>
      <c r="B44" t="s">
        <v>319</v>
      </c>
      <c r="C44" s="50">
        <v>63537.184710133799</v>
      </c>
      <c r="D44" s="48">
        <v>1.5135929581327501</v>
      </c>
      <c r="E44" s="53">
        <v>38</v>
      </c>
      <c r="F44" s="124">
        <v>5</v>
      </c>
      <c r="G44" s="54">
        <v>3</v>
      </c>
      <c r="H44" s="54">
        <v>1</v>
      </c>
      <c r="I44" s="54">
        <v>4</v>
      </c>
      <c r="J44" s="54">
        <v>3</v>
      </c>
      <c r="K44" s="54">
        <v>4</v>
      </c>
      <c r="L44" s="54">
        <v>3</v>
      </c>
      <c r="M44" t="s">
        <v>11</v>
      </c>
    </row>
    <row r="45" spans="1:13" x14ac:dyDescent="0.25">
      <c r="A45" t="s">
        <v>190</v>
      </c>
      <c r="B45" t="s">
        <v>191</v>
      </c>
      <c r="C45" s="50">
        <v>37270.242560274601</v>
      </c>
      <c r="D45" s="48">
        <v>1.4911579018160599</v>
      </c>
      <c r="E45" s="53">
        <v>39</v>
      </c>
      <c r="F45" s="124">
        <v>5</v>
      </c>
      <c r="G45" s="54">
        <v>5</v>
      </c>
      <c r="H45" s="54">
        <v>4</v>
      </c>
      <c r="I45" s="54">
        <v>4</v>
      </c>
      <c r="J45" s="54">
        <v>3</v>
      </c>
      <c r="K45" s="54">
        <v>4</v>
      </c>
      <c r="L45" s="54">
        <v>4</v>
      </c>
      <c r="M45" t="s">
        <v>11</v>
      </c>
    </row>
    <row r="46" spans="1:13" x14ac:dyDescent="0.25">
      <c r="A46" t="s">
        <v>284</v>
      </c>
      <c r="B46" t="s">
        <v>285</v>
      </c>
      <c r="C46" s="50">
        <v>26266.916714168801</v>
      </c>
      <c r="D46" s="48">
        <v>1.4713163570180701</v>
      </c>
      <c r="E46" s="53">
        <v>40</v>
      </c>
      <c r="F46" s="124">
        <v>5</v>
      </c>
      <c r="G46" s="54">
        <v>5</v>
      </c>
      <c r="H46" s="54">
        <v>1</v>
      </c>
      <c r="I46" s="54">
        <v>5</v>
      </c>
      <c r="J46" s="54">
        <v>1</v>
      </c>
      <c r="K46" s="54">
        <v>1</v>
      </c>
      <c r="L46" s="54">
        <v>2</v>
      </c>
      <c r="M46" t="s">
        <v>11</v>
      </c>
    </row>
    <row r="47" spans="1:13" x14ac:dyDescent="0.25">
      <c r="A47" t="s">
        <v>174</v>
      </c>
      <c r="B47" t="s">
        <v>175</v>
      </c>
      <c r="C47" s="50">
        <v>7864.64237052723</v>
      </c>
      <c r="D47" s="48">
        <v>1.46916382241704</v>
      </c>
      <c r="E47" s="53">
        <v>41</v>
      </c>
      <c r="F47" s="124">
        <v>5</v>
      </c>
      <c r="G47" s="54">
        <v>5</v>
      </c>
      <c r="H47" s="54">
        <v>4</v>
      </c>
      <c r="I47" s="54">
        <v>4</v>
      </c>
      <c r="J47" s="54">
        <v>1</v>
      </c>
      <c r="K47" s="54">
        <v>1</v>
      </c>
      <c r="L47" s="54">
        <v>2</v>
      </c>
      <c r="M47" t="s">
        <v>11</v>
      </c>
    </row>
    <row r="48" spans="1:13" x14ac:dyDescent="0.25">
      <c r="A48" t="s">
        <v>168</v>
      </c>
      <c r="B48" t="s">
        <v>169</v>
      </c>
      <c r="C48" s="50">
        <v>21089.908123306399</v>
      </c>
      <c r="D48" s="48">
        <v>1.4659563871519501</v>
      </c>
      <c r="E48" s="53">
        <v>42</v>
      </c>
      <c r="F48" s="124">
        <v>5</v>
      </c>
      <c r="G48" s="54">
        <v>1</v>
      </c>
      <c r="H48" s="54">
        <v>1</v>
      </c>
      <c r="I48" s="54">
        <v>5</v>
      </c>
      <c r="J48" s="54">
        <v>1</v>
      </c>
      <c r="K48" s="54">
        <v>2</v>
      </c>
      <c r="L48" s="54">
        <v>4</v>
      </c>
      <c r="M48" t="s">
        <v>11</v>
      </c>
    </row>
    <row r="49" spans="1:13" x14ac:dyDescent="0.25">
      <c r="A49" t="s">
        <v>364</v>
      </c>
      <c r="B49" t="s">
        <v>365</v>
      </c>
      <c r="C49" s="50">
        <v>5560.8219400499602</v>
      </c>
      <c r="D49" s="48">
        <v>1.4626033397741101</v>
      </c>
      <c r="E49" s="53">
        <v>43</v>
      </c>
      <c r="F49" s="124">
        <v>5</v>
      </c>
      <c r="G49" s="54">
        <v>3</v>
      </c>
      <c r="H49" s="54">
        <v>5</v>
      </c>
      <c r="I49" s="54">
        <v>4</v>
      </c>
      <c r="J49" s="54">
        <v>1</v>
      </c>
      <c r="K49" s="54">
        <v>3</v>
      </c>
      <c r="L49" s="54">
        <v>4</v>
      </c>
      <c r="M49" t="s">
        <v>11</v>
      </c>
    </row>
    <row r="50" spans="1:13" x14ac:dyDescent="0.25">
      <c r="A50" t="s">
        <v>292</v>
      </c>
      <c r="B50" t="s">
        <v>293</v>
      </c>
      <c r="C50" s="50">
        <v>8746.7580455846892</v>
      </c>
      <c r="D50" s="48">
        <v>1.44221976341339</v>
      </c>
      <c r="E50" s="53">
        <v>44</v>
      </c>
      <c r="F50" s="124">
        <v>5</v>
      </c>
      <c r="G50" s="54">
        <v>3</v>
      </c>
      <c r="H50" s="54">
        <v>5</v>
      </c>
      <c r="I50" s="54">
        <v>5</v>
      </c>
      <c r="J50" s="54">
        <v>2</v>
      </c>
      <c r="K50" s="54">
        <v>5</v>
      </c>
      <c r="L50" s="54">
        <v>4</v>
      </c>
      <c r="M50" t="s">
        <v>11</v>
      </c>
    </row>
    <row r="51" spans="1:13" x14ac:dyDescent="0.25">
      <c r="A51" t="s">
        <v>102</v>
      </c>
      <c r="B51" t="s">
        <v>103</v>
      </c>
      <c r="C51" s="50">
        <v>2443.1775638132899</v>
      </c>
      <c r="D51" s="48">
        <v>1.42682314155288</v>
      </c>
      <c r="E51" s="53">
        <v>45</v>
      </c>
      <c r="F51" s="124">
        <v>5</v>
      </c>
      <c r="G51" s="54">
        <v>5</v>
      </c>
      <c r="H51" s="54">
        <v>3</v>
      </c>
      <c r="I51" s="54">
        <v>3</v>
      </c>
      <c r="J51" s="54">
        <v>3</v>
      </c>
      <c r="K51" s="54">
        <v>5</v>
      </c>
      <c r="L51" s="54">
        <v>5</v>
      </c>
      <c r="M51" t="s">
        <v>11</v>
      </c>
    </row>
    <row r="52" spans="1:13" x14ac:dyDescent="0.25">
      <c r="A52" t="s">
        <v>78</v>
      </c>
      <c r="B52" t="s">
        <v>79</v>
      </c>
      <c r="C52" s="50">
        <v>6834.4205222191504</v>
      </c>
      <c r="D52" s="48">
        <v>1.41356942469431</v>
      </c>
      <c r="E52" s="53">
        <v>46</v>
      </c>
      <c r="F52" s="124">
        <v>5</v>
      </c>
      <c r="G52" s="54">
        <v>5</v>
      </c>
      <c r="H52" s="54">
        <v>5</v>
      </c>
      <c r="I52" s="54">
        <v>4</v>
      </c>
      <c r="J52" s="54">
        <v>3</v>
      </c>
      <c r="K52" s="54">
        <v>4</v>
      </c>
      <c r="L52" s="54">
        <v>2</v>
      </c>
      <c r="M52" t="s">
        <v>11</v>
      </c>
    </row>
    <row r="53" spans="1:13" x14ac:dyDescent="0.25">
      <c r="A53" t="s">
        <v>44</v>
      </c>
      <c r="B53" t="s">
        <v>45</v>
      </c>
      <c r="C53" s="50">
        <v>943.66148423428695</v>
      </c>
      <c r="D53" s="48">
        <v>1.3988119988068</v>
      </c>
      <c r="E53" s="53">
        <v>47</v>
      </c>
      <c r="F53" s="124">
        <v>5</v>
      </c>
      <c r="G53" s="54">
        <v>3</v>
      </c>
      <c r="H53" s="54">
        <v>4</v>
      </c>
      <c r="I53" s="54">
        <v>4</v>
      </c>
      <c r="J53" s="54">
        <v>3</v>
      </c>
      <c r="K53" s="54">
        <v>3</v>
      </c>
      <c r="L53" s="54">
        <v>5</v>
      </c>
      <c r="M53" t="s">
        <v>11</v>
      </c>
    </row>
    <row r="54" spans="1:13" x14ac:dyDescent="0.25">
      <c r="A54" t="s">
        <v>98</v>
      </c>
      <c r="B54" t="s">
        <v>99</v>
      </c>
      <c r="C54" s="50">
        <v>21965.177953798298</v>
      </c>
      <c r="D54" s="48">
        <v>1.36562682981834</v>
      </c>
      <c r="E54" s="53">
        <v>48</v>
      </c>
      <c r="F54" s="124">
        <v>5</v>
      </c>
      <c r="G54" s="54">
        <v>5</v>
      </c>
      <c r="H54" s="54">
        <v>1</v>
      </c>
      <c r="I54" s="54">
        <v>4</v>
      </c>
      <c r="J54" s="54">
        <v>3</v>
      </c>
      <c r="K54" s="54">
        <v>4</v>
      </c>
      <c r="L54" s="54">
        <v>4</v>
      </c>
      <c r="M54" t="s">
        <v>11</v>
      </c>
    </row>
    <row r="55" spans="1:13" x14ac:dyDescent="0.25">
      <c r="A55" t="s">
        <v>46</v>
      </c>
      <c r="B55" t="s">
        <v>47</v>
      </c>
      <c r="C55" s="50">
        <v>1575.8566057855001</v>
      </c>
      <c r="D55" s="48">
        <v>1.3410019324951701</v>
      </c>
      <c r="E55" s="53">
        <v>49</v>
      </c>
      <c r="F55" s="124">
        <v>5</v>
      </c>
      <c r="G55" s="54">
        <v>5</v>
      </c>
      <c r="H55" s="54">
        <v>1</v>
      </c>
      <c r="I55" s="54">
        <v>4</v>
      </c>
      <c r="J55" s="54">
        <v>3</v>
      </c>
      <c r="K55" s="54">
        <v>5</v>
      </c>
      <c r="L55" s="54">
        <v>5</v>
      </c>
      <c r="M55" t="s">
        <v>11</v>
      </c>
    </row>
    <row r="56" spans="1:13" x14ac:dyDescent="0.25">
      <c r="A56" t="s">
        <v>42</v>
      </c>
      <c r="B56" t="s">
        <v>43</v>
      </c>
      <c r="C56" s="50">
        <v>20669.231955057101</v>
      </c>
      <c r="D56" s="48">
        <v>1.3404678653945299</v>
      </c>
      <c r="E56" s="53">
        <v>50</v>
      </c>
      <c r="F56" s="124">
        <v>5</v>
      </c>
      <c r="G56" s="54">
        <v>5</v>
      </c>
      <c r="H56" s="54">
        <v>4</v>
      </c>
      <c r="I56" s="54">
        <v>3</v>
      </c>
      <c r="J56" s="54">
        <v>4</v>
      </c>
      <c r="K56" s="54">
        <v>4</v>
      </c>
      <c r="L56" s="54">
        <v>4</v>
      </c>
      <c r="M56" t="s">
        <v>11</v>
      </c>
    </row>
    <row r="57" spans="1:13" x14ac:dyDescent="0.25">
      <c r="A57" t="s">
        <v>124</v>
      </c>
      <c r="B57" t="s">
        <v>125</v>
      </c>
      <c r="C57" s="50">
        <v>8198.7021417184096</v>
      </c>
      <c r="D57" s="48">
        <v>1.32640420935994</v>
      </c>
      <c r="E57" s="53">
        <v>51</v>
      </c>
      <c r="F57" s="124">
        <v>5</v>
      </c>
      <c r="G57" s="54">
        <v>5</v>
      </c>
      <c r="H57" s="54">
        <v>1</v>
      </c>
      <c r="I57" s="54">
        <v>4</v>
      </c>
      <c r="J57" s="54">
        <v>5</v>
      </c>
      <c r="K57" s="54">
        <v>5</v>
      </c>
      <c r="L57" s="54">
        <v>3</v>
      </c>
      <c r="M57" t="s">
        <v>11</v>
      </c>
    </row>
    <row r="58" spans="1:13" x14ac:dyDescent="0.25">
      <c r="A58" t="s">
        <v>150</v>
      </c>
      <c r="B58" t="s">
        <v>151</v>
      </c>
      <c r="C58" s="50">
        <v>5361.2219814484797</v>
      </c>
      <c r="D58" s="48">
        <v>1.32311896247857</v>
      </c>
      <c r="E58" s="53">
        <v>52</v>
      </c>
      <c r="F58" s="124">
        <v>5</v>
      </c>
      <c r="G58" s="54">
        <v>1</v>
      </c>
      <c r="H58" s="54">
        <v>3</v>
      </c>
      <c r="I58" s="54">
        <v>4</v>
      </c>
      <c r="J58" s="54">
        <v>2</v>
      </c>
      <c r="K58" s="54">
        <v>4</v>
      </c>
      <c r="L58" s="54">
        <v>3</v>
      </c>
      <c r="M58" t="s">
        <v>11</v>
      </c>
    </row>
    <row r="59" spans="1:13" x14ac:dyDescent="0.25">
      <c r="A59" t="s">
        <v>144</v>
      </c>
      <c r="B59" t="s">
        <v>145</v>
      </c>
      <c r="C59" s="50">
        <v>3753.6890146635401</v>
      </c>
      <c r="D59" s="48">
        <v>1.2993816759372201</v>
      </c>
      <c r="E59" s="53">
        <v>53</v>
      </c>
      <c r="F59" s="124">
        <v>5</v>
      </c>
      <c r="G59" s="54">
        <v>4</v>
      </c>
      <c r="H59" s="54">
        <v>1</v>
      </c>
      <c r="I59" s="54">
        <v>5</v>
      </c>
      <c r="J59" s="54">
        <v>3</v>
      </c>
      <c r="K59" s="54">
        <v>5</v>
      </c>
      <c r="L59" s="54">
        <v>5</v>
      </c>
      <c r="M59" t="s">
        <v>11</v>
      </c>
    </row>
    <row r="60" spans="1:13" x14ac:dyDescent="0.25">
      <c r="A60" t="s">
        <v>246</v>
      </c>
      <c r="B60" t="s">
        <v>247</v>
      </c>
      <c r="C60" s="50">
        <v>39290.767935708398</v>
      </c>
      <c r="D60" s="48">
        <v>1.29751028144513</v>
      </c>
      <c r="E60" s="53">
        <v>54</v>
      </c>
      <c r="F60" s="124">
        <v>5</v>
      </c>
      <c r="G60" s="54">
        <v>3</v>
      </c>
      <c r="H60" s="54">
        <v>4</v>
      </c>
      <c r="I60" s="54">
        <v>5</v>
      </c>
      <c r="J60" s="54">
        <v>1</v>
      </c>
      <c r="K60" s="54">
        <v>1</v>
      </c>
      <c r="L60" s="54">
        <v>1</v>
      </c>
      <c r="M60" t="s">
        <v>11</v>
      </c>
    </row>
    <row r="61" spans="1:13" x14ac:dyDescent="0.25">
      <c r="A61" t="s">
        <v>228</v>
      </c>
      <c r="B61" t="s">
        <v>229</v>
      </c>
      <c r="C61" s="50">
        <v>47106.143352503597</v>
      </c>
      <c r="D61" s="48">
        <v>1.28644031017748</v>
      </c>
      <c r="E61" s="53">
        <v>55</v>
      </c>
      <c r="F61" s="124">
        <v>5</v>
      </c>
      <c r="G61" s="54">
        <v>5</v>
      </c>
      <c r="H61" s="54">
        <v>1</v>
      </c>
      <c r="I61" s="54">
        <v>4</v>
      </c>
      <c r="J61" s="54">
        <v>1</v>
      </c>
      <c r="K61" s="54">
        <v>1</v>
      </c>
      <c r="L61" s="54">
        <v>1</v>
      </c>
      <c r="M61" t="s">
        <v>11</v>
      </c>
    </row>
    <row r="62" spans="1:13" x14ac:dyDescent="0.25">
      <c r="A62" t="s">
        <v>288</v>
      </c>
      <c r="B62" t="s">
        <v>289</v>
      </c>
      <c r="C62" s="50">
        <v>4797.0298938378301</v>
      </c>
      <c r="D62" s="48">
        <v>1.27091247141</v>
      </c>
      <c r="E62" s="53">
        <v>56</v>
      </c>
      <c r="F62" s="124">
        <v>5</v>
      </c>
      <c r="G62" s="54">
        <v>5</v>
      </c>
      <c r="H62" s="54">
        <v>3</v>
      </c>
      <c r="I62" s="54">
        <v>1</v>
      </c>
      <c r="J62" s="54">
        <v>2</v>
      </c>
      <c r="K62" s="54">
        <v>2</v>
      </c>
      <c r="L62" s="54">
        <v>1</v>
      </c>
      <c r="M62" t="s">
        <v>11</v>
      </c>
    </row>
    <row r="63" spans="1:13" x14ac:dyDescent="0.25">
      <c r="A63" t="s">
        <v>52</v>
      </c>
      <c r="B63" t="s">
        <v>53</v>
      </c>
      <c r="C63" s="50">
        <v>14955.797075308001</v>
      </c>
      <c r="D63" s="48">
        <v>1.26779880003504</v>
      </c>
      <c r="E63" s="53">
        <v>57</v>
      </c>
      <c r="F63" s="124">
        <v>5</v>
      </c>
      <c r="G63" s="54">
        <v>5</v>
      </c>
      <c r="H63" s="54">
        <v>1</v>
      </c>
      <c r="I63" s="54">
        <v>2</v>
      </c>
      <c r="J63" s="54">
        <v>3</v>
      </c>
      <c r="K63" s="54">
        <v>3</v>
      </c>
      <c r="L63" s="54">
        <v>4</v>
      </c>
      <c r="M63" t="s">
        <v>11</v>
      </c>
    </row>
    <row r="64" spans="1:13" x14ac:dyDescent="0.25">
      <c r="A64" t="s">
        <v>38</v>
      </c>
      <c r="B64" t="s">
        <v>39</v>
      </c>
      <c r="C64" s="50">
        <v>11416.9386604059</v>
      </c>
      <c r="D64" s="48">
        <v>1.26134047778158</v>
      </c>
      <c r="E64" s="53">
        <v>58</v>
      </c>
      <c r="F64" s="124">
        <v>5</v>
      </c>
      <c r="G64" s="54">
        <v>5</v>
      </c>
      <c r="H64" s="54">
        <v>1</v>
      </c>
      <c r="I64" s="54">
        <v>3</v>
      </c>
      <c r="J64" s="54">
        <v>3</v>
      </c>
      <c r="K64" s="54">
        <v>3</v>
      </c>
      <c r="L64" s="54">
        <v>4</v>
      </c>
      <c r="M64" t="s">
        <v>11</v>
      </c>
    </row>
    <row r="65" spans="1:13" x14ac:dyDescent="0.25">
      <c r="A65" t="s">
        <v>60</v>
      </c>
      <c r="B65" t="s">
        <v>61</v>
      </c>
      <c r="C65" s="50">
        <v>8321.3171201840505</v>
      </c>
      <c r="D65" s="48">
        <v>1.2409071284909901</v>
      </c>
      <c r="E65" s="53">
        <v>59</v>
      </c>
      <c r="F65" s="124">
        <v>5</v>
      </c>
      <c r="G65" s="54">
        <v>4</v>
      </c>
      <c r="H65" s="54">
        <v>4</v>
      </c>
      <c r="I65" s="54">
        <v>1</v>
      </c>
      <c r="J65" s="54">
        <v>3</v>
      </c>
      <c r="K65" s="54">
        <v>4</v>
      </c>
      <c r="L65" s="54">
        <v>4</v>
      </c>
      <c r="M65" t="s">
        <v>11</v>
      </c>
    </row>
    <row r="66" spans="1:13" x14ac:dyDescent="0.25">
      <c r="A66" t="s">
        <v>112</v>
      </c>
      <c r="B66" t="s">
        <v>113</v>
      </c>
      <c r="C66" s="50">
        <v>10683.9263795849</v>
      </c>
      <c r="D66" s="48">
        <v>1.22805358840427</v>
      </c>
      <c r="E66" s="53">
        <v>60</v>
      </c>
      <c r="F66" s="124">
        <v>5</v>
      </c>
      <c r="G66" s="54">
        <v>5</v>
      </c>
      <c r="H66" s="54">
        <v>1</v>
      </c>
      <c r="I66" s="54">
        <v>4</v>
      </c>
      <c r="J66" s="54">
        <v>5</v>
      </c>
      <c r="K66" s="54">
        <v>5</v>
      </c>
      <c r="L66" s="54">
        <v>3</v>
      </c>
      <c r="M66" t="s">
        <v>11</v>
      </c>
    </row>
    <row r="67" spans="1:13" x14ac:dyDescent="0.25">
      <c r="A67" t="s">
        <v>236</v>
      </c>
      <c r="B67" t="s">
        <v>237</v>
      </c>
      <c r="C67" s="50">
        <v>8942.9621590863808</v>
      </c>
      <c r="D67" s="48">
        <v>1.21099564345143</v>
      </c>
      <c r="E67" s="53">
        <v>61</v>
      </c>
      <c r="F67" s="124">
        <v>5</v>
      </c>
      <c r="G67" s="54">
        <v>5</v>
      </c>
      <c r="H67" s="54">
        <v>5</v>
      </c>
      <c r="I67" s="54">
        <v>4</v>
      </c>
      <c r="J67" s="54">
        <v>1</v>
      </c>
      <c r="K67" s="54">
        <v>1</v>
      </c>
      <c r="L67" s="54">
        <v>3</v>
      </c>
      <c r="M67" t="s">
        <v>11</v>
      </c>
    </row>
    <row r="68" spans="1:13" x14ac:dyDescent="0.25">
      <c r="A68" t="s">
        <v>114</v>
      </c>
      <c r="B68" t="s">
        <v>115</v>
      </c>
      <c r="C68" s="50">
        <v>3774.8720026931601</v>
      </c>
      <c r="D68" s="48">
        <v>1.2101854393648599</v>
      </c>
      <c r="E68" s="53">
        <v>62</v>
      </c>
      <c r="F68" s="124">
        <v>5</v>
      </c>
      <c r="G68" s="54">
        <v>3</v>
      </c>
      <c r="H68" s="54">
        <v>1</v>
      </c>
      <c r="I68" s="54">
        <v>5</v>
      </c>
      <c r="J68" s="54">
        <v>4</v>
      </c>
      <c r="K68" s="54">
        <v>4</v>
      </c>
      <c r="L68" s="54">
        <v>5</v>
      </c>
      <c r="M68" t="s">
        <v>11</v>
      </c>
    </row>
    <row r="69" spans="1:13" x14ac:dyDescent="0.25">
      <c r="A69" t="s">
        <v>356</v>
      </c>
      <c r="B69" t="s">
        <v>357</v>
      </c>
      <c r="C69" s="50">
        <v>81575.888285384193</v>
      </c>
      <c r="D69" s="48">
        <v>1.2098823029844601</v>
      </c>
      <c r="E69" s="53">
        <v>63</v>
      </c>
      <c r="F69" s="124">
        <v>5</v>
      </c>
      <c r="G69" s="54">
        <v>3</v>
      </c>
      <c r="H69" s="54">
        <v>5</v>
      </c>
      <c r="I69" s="54">
        <v>5</v>
      </c>
      <c r="J69" s="54">
        <v>3</v>
      </c>
      <c r="K69" s="54">
        <v>4</v>
      </c>
      <c r="L69" s="54">
        <v>1</v>
      </c>
      <c r="M69" t="s">
        <v>11</v>
      </c>
    </row>
    <row r="70" spans="1:13" x14ac:dyDescent="0.25">
      <c r="A70" t="s">
        <v>156</v>
      </c>
      <c r="B70" t="s">
        <v>157</v>
      </c>
      <c r="C70" s="50">
        <v>3595.5897411533301</v>
      </c>
      <c r="D70" s="48">
        <v>1.19572683004844</v>
      </c>
      <c r="E70" s="53">
        <v>64</v>
      </c>
      <c r="F70" s="124">
        <v>5</v>
      </c>
      <c r="G70" s="54">
        <v>5</v>
      </c>
      <c r="H70" s="54">
        <v>5</v>
      </c>
      <c r="I70" s="54">
        <v>3</v>
      </c>
      <c r="J70" s="54">
        <v>2</v>
      </c>
      <c r="K70" s="54">
        <v>2</v>
      </c>
      <c r="L70" s="54">
        <v>3</v>
      </c>
      <c r="M70" t="s">
        <v>11</v>
      </c>
    </row>
    <row r="71" spans="1:13" x14ac:dyDescent="0.25">
      <c r="A71" t="s">
        <v>62</v>
      </c>
      <c r="B71" t="s">
        <v>63</v>
      </c>
      <c r="C71" s="50">
        <v>10273.551283610501</v>
      </c>
      <c r="D71" s="48">
        <v>1.19449607937437</v>
      </c>
      <c r="E71" s="53">
        <v>65</v>
      </c>
      <c r="F71" s="124">
        <v>5</v>
      </c>
      <c r="G71" s="54">
        <v>5</v>
      </c>
      <c r="H71" s="54">
        <v>3</v>
      </c>
      <c r="I71" s="54">
        <v>3</v>
      </c>
      <c r="J71" s="54">
        <v>4</v>
      </c>
      <c r="K71" s="54">
        <v>3</v>
      </c>
      <c r="L71" s="54">
        <v>4</v>
      </c>
      <c r="M71" t="s">
        <v>11</v>
      </c>
    </row>
    <row r="72" spans="1:13" x14ac:dyDescent="0.25">
      <c r="A72" t="s">
        <v>382</v>
      </c>
      <c r="B72" t="s">
        <v>383</v>
      </c>
      <c r="C72" s="50">
        <v>14502.5024041665</v>
      </c>
      <c r="D72" s="48">
        <v>1.1807591551210901</v>
      </c>
      <c r="E72" s="53">
        <v>66</v>
      </c>
      <c r="F72" s="124">
        <v>5</v>
      </c>
      <c r="G72" s="54">
        <v>5</v>
      </c>
      <c r="H72" s="54">
        <v>1</v>
      </c>
      <c r="I72" s="54">
        <v>3</v>
      </c>
      <c r="J72" s="54">
        <v>1</v>
      </c>
      <c r="K72" s="54">
        <v>1</v>
      </c>
      <c r="L72" s="54">
        <v>1</v>
      </c>
      <c r="M72" t="s">
        <v>11</v>
      </c>
    </row>
    <row r="73" spans="1:13" x14ac:dyDescent="0.25">
      <c r="A73" t="s">
        <v>362</v>
      </c>
      <c r="B73" t="s">
        <v>363</v>
      </c>
      <c r="C73" s="50">
        <v>19074.549185868302</v>
      </c>
      <c r="D73" s="48">
        <v>1.17199535002082</v>
      </c>
      <c r="E73" s="53">
        <v>67</v>
      </c>
      <c r="F73" s="124">
        <v>5</v>
      </c>
      <c r="G73" s="54">
        <v>1</v>
      </c>
      <c r="H73" s="54">
        <v>5</v>
      </c>
      <c r="I73" s="54">
        <v>5</v>
      </c>
      <c r="J73" s="54">
        <v>2</v>
      </c>
      <c r="K73" s="54">
        <v>4</v>
      </c>
      <c r="L73" s="54">
        <v>2</v>
      </c>
      <c r="M73" t="s">
        <v>11</v>
      </c>
    </row>
    <row r="74" spans="1:13" x14ac:dyDescent="0.25">
      <c r="A74" t="s">
        <v>140</v>
      </c>
      <c r="B74" t="s">
        <v>141</v>
      </c>
      <c r="C74" s="50">
        <v>4751.2555295360298</v>
      </c>
      <c r="D74" s="48">
        <v>1.12173922615176</v>
      </c>
      <c r="E74" s="53">
        <v>68</v>
      </c>
      <c r="F74" s="124">
        <v>5</v>
      </c>
      <c r="G74" s="54">
        <v>3</v>
      </c>
      <c r="H74" s="54">
        <v>4</v>
      </c>
      <c r="I74" s="54">
        <v>4</v>
      </c>
      <c r="J74" s="54">
        <v>2</v>
      </c>
      <c r="K74" s="54">
        <v>2</v>
      </c>
      <c r="L74" s="54">
        <v>5</v>
      </c>
      <c r="M74" t="s">
        <v>11</v>
      </c>
    </row>
    <row r="75" spans="1:13" x14ac:dyDescent="0.25">
      <c r="A75" t="s">
        <v>100</v>
      </c>
      <c r="B75" t="s">
        <v>101</v>
      </c>
      <c r="C75" s="50">
        <v>13644.5460990089</v>
      </c>
      <c r="D75" s="48">
        <v>1.1055346740801599</v>
      </c>
      <c r="E75" s="53">
        <v>69</v>
      </c>
      <c r="F75" s="124">
        <v>5</v>
      </c>
      <c r="G75" s="54">
        <v>5</v>
      </c>
      <c r="H75" s="54">
        <v>4</v>
      </c>
      <c r="I75" s="54">
        <v>4</v>
      </c>
      <c r="J75" s="54">
        <v>4</v>
      </c>
      <c r="K75" s="54">
        <v>4</v>
      </c>
      <c r="L75" s="54">
        <v>5</v>
      </c>
      <c r="M75" t="s">
        <v>11</v>
      </c>
    </row>
    <row r="76" spans="1:13" x14ac:dyDescent="0.25">
      <c r="A76" t="s">
        <v>294</v>
      </c>
      <c r="B76" t="s">
        <v>295</v>
      </c>
      <c r="C76" s="50">
        <v>1154.91861386559</v>
      </c>
      <c r="D76" s="48">
        <v>1.1035133494276499</v>
      </c>
      <c r="E76" s="53">
        <v>70</v>
      </c>
      <c r="F76" s="124">
        <v>5</v>
      </c>
      <c r="G76" s="54">
        <v>3</v>
      </c>
      <c r="H76" s="54">
        <v>5</v>
      </c>
      <c r="I76" s="54">
        <v>5</v>
      </c>
      <c r="J76" s="54">
        <v>2</v>
      </c>
      <c r="K76" s="54">
        <v>5</v>
      </c>
      <c r="L76" s="54">
        <v>5</v>
      </c>
      <c r="M76" t="s">
        <v>11</v>
      </c>
    </row>
    <row r="77" spans="1:13" x14ac:dyDescent="0.25">
      <c r="A77" t="s">
        <v>136</v>
      </c>
      <c r="B77" t="s">
        <v>137</v>
      </c>
      <c r="C77" s="50">
        <v>11862.3820833272</v>
      </c>
      <c r="D77" s="48">
        <v>1.0974665834375501</v>
      </c>
      <c r="E77" s="53">
        <v>71</v>
      </c>
      <c r="F77" s="124">
        <v>5</v>
      </c>
      <c r="G77" s="54">
        <v>1</v>
      </c>
      <c r="H77" s="54">
        <v>4</v>
      </c>
      <c r="I77" s="54">
        <v>5</v>
      </c>
      <c r="J77" s="54">
        <v>1</v>
      </c>
      <c r="K77" s="54">
        <v>2</v>
      </c>
      <c r="L77" s="54">
        <v>5</v>
      </c>
      <c r="M77" t="s">
        <v>11</v>
      </c>
    </row>
    <row r="78" spans="1:13" x14ac:dyDescent="0.25">
      <c r="A78" t="s">
        <v>216</v>
      </c>
      <c r="B78" t="s">
        <v>217</v>
      </c>
      <c r="C78" s="50">
        <v>37886.934996541197</v>
      </c>
      <c r="D78" s="48">
        <v>1.0906222083661099</v>
      </c>
      <c r="E78" s="53">
        <v>72</v>
      </c>
      <c r="F78" s="124">
        <v>5</v>
      </c>
      <c r="G78" s="54">
        <v>4</v>
      </c>
      <c r="H78" s="54">
        <v>5</v>
      </c>
      <c r="I78" s="54">
        <v>4</v>
      </c>
      <c r="J78" s="54">
        <v>2</v>
      </c>
      <c r="K78" s="54">
        <v>1</v>
      </c>
      <c r="L78" s="54">
        <v>1</v>
      </c>
      <c r="M78" t="s">
        <v>11</v>
      </c>
    </row>
    <row r="79" spans="1:13" x14ac:dyDescent="0.25">
      <c r="A79" t="s">
        <v>198</v>
      </c>
      <c r="B79" t="s">
        <v>199</v>
      </c>
      <c r="C79" s="50">
        <v>10870.8232140209</v>
      </c>
      <c r="D79" s="48">
        <v>1.0805798339038399</v>
      </c>
      <c r="E79" s="53">
        <v>73</v>
      </c>
      <c r="F79" s="124">
        <v>5</v>
      </c>
      <c r="G79" s="54">
        <v>5</v>
      </c>
      <c r="H79" s="54">
        <v>1</v>
      </c>
      <c r="I79" s="54">
        <v>3</v>
      </c>
      <c r="J79" s="54">
        <v>2</v>
      </c>
      <c r="K79" s="54">
        <v>2</v>
      </c>
      <c r="L79" s="54">
        <v>1</v>
      </c>
      <c r="M79" t="s">
        <v>11</v>
      </c>
    </row>
    <row r="80" spans="1:13" x14ac:dyDescent="0.25">
      <c r="A80" t="s">
        <v>132</v>
      </c>
      <c r="B80" t="s">
        <v>133</v>
      </c>
      <c r="C80" s="50">
        <v>1015.13855875287</v>
      </c>
      <c r="D80" s="48">
        <v>1.0520200436270599</v>
      </c>
      <c r="E80" s="53">
        <v>74</v>
      </c>
      <c r="F80" s="124">
        <v>5</v>
      </c>
      <c r="G80" s="54">
        <v>5</v>
      </c>
      <c r="H80" s="54">
        <v>1</v>
      </c>
      <c r="I80" s="54">
        <v>1</v>
      </c>
      <c r="J80" s="54">
        <v>3</v>
      </c>
      <c r="K80" s="54">
        <v>4</v>
      </c>
      <c r="L80" s="54">
        <v>5</v>
      </c>
      <c r="M80" t="s">
        <v>11</v>
      </c>
    </row>
    <row r="81" spans="1:13" x14ac:dyDescent="0.25">
      <c r="A81" t="s">
        <v>226</v>
      </c>
      <c r="B81" t="s">
        <v>227</v>
      </c>
      <c r="C81" s="50">
        <v>17245.046062100999</v>
      </c>
      <c r="D81" s="48">
        <v>1.04209187967334</v>
      </c>
      <c r="E81" s="53">
        <v>75</v>
      </c>
      <c r="F81" s="124">
        <v>5</v>
      </c>
      <c r="G81" s="54">
        <v>4</v>
      </c>
      <c r="H81" s="54">
        <v>5</v>
      </c>
      <c r="I81" s="54">
        <v>5</v>
      </c>
      <c r="J81" s="54">
        <v>1</v>
      </c>
      <c r="K81" s="54">
        <v>1</v>
      </c>
      <c r="L81" s="54">
        <v>2</v>
      </c>
      <c r="M81" t="s">
        <v>11</v>
      </c>
    </row>
    <row r="82" spans="1:13" x14ac:dyDescent="0.25">
      <c r="A82" t="s">
        <v>76</v>
      </c>
      <c r="B82" t="s">
        <v>77</v>
      </c>
      <c r="C82" s="50">
        <v>4195.5221562336901</v>
      </c>
      <c r="D82" s="48">
        <v>1.0297485210981701</v>
      </c>
      <c r="E82" s="53">
        <v>76</v>
      </c>
      <c r="F82" s="124">
        <v>5</v>
      </c>
      <c r="G82" s="54">
        <v>5</v>
      </c>
      <c r="H82" s="54">
        <v>3</v>
      </c>
      <c r="I82" s="54">
        <v>4</v>
      </c>
      <c r="J82" s="54">
        <v>3</v>
      </c>
      <c r="K82" s="54">
        <v>4</v>
      </c>
      <c r="L82" s="54">
        <v>5</v>
      </c>
      <c r="M82" t="s">
        <v>11</v>
      </c>
    </row>
    <row r="83" spans="1:13" x14ac:dyDescent="0.25">
      <c r="A83" t="s">
        <v>316</v>
      </c>
      <c r="B83" t="s">
        <v>317</v>
      </c>
      <c r="C83" s="50">
        <v>18970.199695741099</v>
      </c>
      <c r="D83" s="48">
        <v>0.97372736250446201</v>
      </c>
      <c r="E83" s="53">
        <v>77</v>
      </c>
      <c r="F83" s="124">
        <v>5</v>
      </c>
      <c r="G83" s="54">
        <v>5</v>
      </c>
      <c r="H83" s="54">
        <v>1</v>
      </c>
      <c r="I83" s="54">
        <v>1</v>
      </c>
      <c r="J83" s="54">
        <v>4</v>
      </c>
      <c r="K83" s="54">
        <v>3</v>
      </c>
      <c r="L83" s="54">
        <v>4</v>
      </c>
      <c r="M83" t="s">
        <v>11</v>
      </c>
    </row>
    <row r="84" spans="1:13" x14ac:dyDescent="0.25">
      <c r="A84" t="s">
        <v>276</v>
      </c>
      <c r="B84" t="s">
        <v>277</v>
      </c>
      <c r="C84" s="50">
        <v>10771.199782726901</v>
      </c>
      <c r="D84" s="48">
        <v>0.95743843757047398</v>
      </c>
      <c r="E84" s="53">
        <v>78</v>
      </c>
      <c r="F84" s="124">
        <v>5</v>
      </c>
      <c r="G84" s="54">
        <v>5</v>
      </c>
      <c r="H84" s="54">
        <v>3</v>
      </c>
      <c r="I84" s="54">
        <v>3</v>
      </c>
      <c r="J84" s="54">
        <v>1</v>
      </c>
      <c r="K84" s="54">
        <v>2</v>
      </c>
      <c r="L84" s="54">
        <v>4</v>
      </c>
      <c r="M84" t="s">
        <v>11</v>
      </c>
    </row>
    <row r="85" spans="1:13" x14ac:dyDescent="0.25">
      <c r="A85" t="s">
        <v>336</v>
      </c>
      <c r="B85" t="s">
        <v>337</v>
      </c>
      <c r="C85" s="50">
        <v>373.43973697586102</v>
      </c>
      <c r="D85" s="48">
        <v>0.92629836667896603</v>
      </c>
      <c r="E85" s="53">
        <v>79</v>
      </c>
      <c r="F85" s="124">
        <v>5</v>
      </c>
      <c r="G85" s="54">
        <v>3</v>
      </c>
      <c r="H85" s="54">
        <v>3</v>
      </c>
      <c r="I85" s="54">
        <v>1</v>
      </c>
      <c r="J85" s="54">
        <v>3</v>
      </c>
      <c r="K85" s="54">
        <v>1</v>
      </c>
      <c r="L85" s="54">
        <v>5</v>
      </c>
      <c r="M85" t="s">
        <v>11</v>
      </c>
    </row>
    <row r="86" spans="1:13" x14ac:dyDescent="0.25">
      <c r="A86" t="s">
        <v>134</v>
      </c>
      <c r="B86" t="s">
        <v>135</v>
      </c>
      <c r="C86" s="50">
        <v>24396.488889361401</v>
      </c>
      <c r="D86" s="48">
        <v>0.91651266747202198</v>
      </c>
      <c r="E86" s="53">
        <v>80</v>
      </c>
      <c r="F86" s="124">
        <v>5</v>
      </c>
      <c r="G86" s="54">
        <v>3</v>
      </c>
      <c r="H86" s="54">
        <v>3</v>
      </c>
      <c r="I86" s="54">
        <v>4</v>
      </c>
      <c r="J86" s="54">
        <v>2</v>
      </c>
      <c r="K86" s="54">
        <v>3</v>
      </c>
      <c r="L86" s="54">
        <v>2</v>
      </c>
      <c r="M86" t="s">
        <v>11</v>
      </c>
    </row>
    <row r="87" spans="1:13" x14ac:dyDescent="0.25">
      <c r="A87" t="s">
        <v>128</v>
      </c>
      <c r="B87" t="s">
        <v>129</v>
      </c>
      <c r="C87" s="50">
        <v>611.69159079368796</v>
      </c>
      <c r="D87" s="48">
        <v>0.91058929286288603</v>
      </c>
      <c r="E87" s="53">
        <v>81</v>
      </c>
      <c r="F87" s="124">
        <v>5</v>
      </c>
      <c r="G87" s="54">
        <v>4</v>
      </c>
      <c r="H87" s="54">
        <v>1</v>
      </c>
      <c r="I87" s="54">
        <v>5</v>
      </c>
      <c r="J87" s="54">
        <v>3</v>
      </c>
      <c r="K87" s="54">
        <v>5</v>
      </c>
      <c r="L87" s="54">
        <v>5</v>
      </c>
      <c r="M87" t="s">
        <v>11</v>
      </c>
    </row>
    <row r="88" spans="1:13" x14ac:dyDescent="0.25">
      <c r="A88" t="s">
        <v>366</v>
      </c>
      <c r="B88" t="s">
        <v>367</v>
      </c>
      <c r="C88" s="50">
        <v>5721.25332070474</v>
      </c>
      <c r="D88" s="48">
        <v>0.88114802398657499</v>
      </c>
      <c r="E88" s="53">
        <v>82</v>
      </c>
      <c r="F88" s="124">
        <v>5</v>
      </c>
      <c r="G88" s="54">
        <v>5</v>
      </c>
      <c r="H88" s="54">
        <v>5</v>
      </c>
      <c r="I88" s="54">
        <v>4</v>
      </c>
      <c r="J88" s="54">
        <v>3</v>
      </c>
      <c r="K88" s="54">
        <v>1</v>
      </c>
      <c r="L88" s="54">
        <v>2</v>
      </c>
      <c r="M88" t="s">
        <v>11</v>
      </c>
    </row>
    <row r="89" spans="1:13" x14ac:dyDescent="0.25">
      <c r="A89" t="s">
        <v>320</v>
      </c>
      <c r="B89" t="s">
        <v>321</v>
      </c>
      <c r="C89" s="50">
        <v>59784.387034261403</v>
      </c>
      <c r="D89" s="48">
        <v>0.86494891858595702</v>
      </c>
      <c r="E89" s="53">
        <v>83</v>
      </c>
      <c r="F89" s="124">
        <v>5</v>
      </c>
      <c r="G89" s="54">
        <v>2</v>
      </c>
      <c r="H89" s="54">
        <v>1</v>
      </c>
      <c r="I89" s="54">
        <v>3</v>
      </c>
      <c r="J89" s="54">
        <v>5</v>
      </c>
      <c r="K89" s="54">
        <v>2</v>
      </c>
      <c r="L89" s="54">
        <v>4</v>
      </c>
      <c r="M89" t="s">
        <v>11</v>
      </c>
    </row>
    <row r="90" spans="1:13" x14ac:dyDescent="0.25">
      <c r="A90" t="s">
        <v>230</v>
      </c>
      <c r="B90" t="s">
        <v>231</v>
      </c>
      <c r="C90" s="50">
        <v>2995.4510548305302</v>
      </c>
      <c r="D90" s="48">
        <v>0.86069689256640602</v>
      </c>
      <c r="E90" s="53">
        <v>84</v>
      </c>
      <c r="F90" s="124">
        <v>5</v>
      </c>
      <c r="G90" s="54">
        <v>5</v>
      </c>
      <c r="H90" s="54">
        <v>5</v>
      </c>
      <c r="I90" s="54">
        <v>1</v>
      </c>
      <c r="J90" s="54">
        <v>1</v>
      </c>
      <c r="K90" s="54">
        <v>1</v>
      </c>
      <c r="L90" s="54">
        <v>1</v>
      </c>
      <c r="M90" t="s">
        <v>11</v>
      </c>
    </row>
    <row r="91" spans="1:13" x14ac:dyDescent="0.25">
      <c r="A91" t="s">
        <v>170</v>
      </c>
      <c r="B91" t="s">
        <v>171</v>
      </c>
      <c r="C91" s="50">
        <v>2423.6482735672098</v>
      </c>
      <c r="D91" s="48">
        <v>0.85539605608774205</v>
      </c>
      <c r="E91" s="53">
        <v>85</v>
      </c>
      <c r="F91" s="124">
        <v>5</v>
      </c>
      <c r="G91" s="54">
        <v>3</v>
      </c>
      <c r="H91" s="54">
        <v>3</v>
      </c>
      <c r="I91" s="54">
        <v>5</v>
      </c>
      <c r="J91" s="54">
        <v>2</v>
      </c>
      <c r="K91" s="54">
        <v>2</v>
      </c>
      <c r="L91" s="54">
        <v>5</v>
      </c>
      <c r="M91" t="s">
        <v>11</v>
      </c>
    </row>
    <row r="92" spans="1:13" x14ac:dyDescent="0.25">
      <c r="A92" t="s">
        <v>238</v>
      </c>
      <c r="B92" t="s">
        <v>239</v>
      </c>
      <c r="C92" s="50">
        <v>11090.150119178301</v>
      </c>
      <c r="D92" s="48">
        <v>0.84388833035135002</v>
      </c>
      <c r="E92" s="53">
        <v>86</v>
      </c>
      <c r="F92" s="124">
        <v>5</v>
      </c>
      <c r="G92" s="54">
        <v>5</v>
      </c>
      <c r="H92" s="54">
        <v>5</v>
      </c>
      <c r="I92" s="54">
        <v>3</v>
      </c>
      <c r="J92" s="54">
        <v>1</v>
      </c>
      <c r="K92" s="54">
        <v>1</v>
      </c>
      <c r="L92" s="54">
        <v>4</v>
      </c>
      <c r="M92" t="s">
        <v>11</v>
      </c>
    </row>
    <row r="93" spans="1:13" x14ac:dyDescent="0.25">
      <c r="A93" t="s">
        <v>252</v>
      </c>
      <c r="B93" t="s">
        <v>253</v>
      </c>
      <c r="C93" s="50">
        <v>8756.6738733799993</v>
      </c>
      <c r="D93" s="48">
        <v>0.843104490853955</v>
      </c>
      <c r="E93" s="53">
        <v>87</v>
      </c>
      <c r="F93" s="124">
        <v>5</v>
      </c>
      <c r="G93" s="54">
        <v>3</v>
      </c>
      <c r="H93" s="54">
        <v>4</v>
      </c>
      <c r="I93" s="54">
        <v>5</v>
      </c>
      <c r="J93" s="54">
        <v>2</v>
      </c>
      <c r="K93" s="54">
        <v>2</v>
      </c>
      <c r="L93" s="54">
        <v>4</v>
      </c>
      <c r="M93" t="s">
        <v>11</v>
      </c>
    </row>
    <row r="94" spans="1:13" x14ac:dyDescent="0.25">
      <c r="A94" t="s">
        <v>196</v>
      </c>
      <c r="B94" t="s">
        <v>197</v>
      </c>
      <c r="C94" s="50">
        <v>1321.4681980011601</v>
      </c>
      <c r="D94" s="48">
        <v>0.836672306017477</v>
      </c>
      <c r="E94" s="53">
        <v>88</v>
      </c>
      <c r="F94" s="124" t="s">
        <v>30</v>
      </c>
      <c r="G94" s="54" t="s">
        <v>30</v>
      </c>
      <c r="H94" s="54" t="s">
        <v>30</v>
      </c>
      <c r="I94" s="54" t="s">
        <v>30</v>
      </c>
      <c r="J94" s="54" t="s">
        <v>30</v>
      </c>
      <c r="K94" s="54" t="s">
        <v>30</v>
      </c>
      <c r="L94" s="54" t="s">
        <v>30</v>
      </c>
      <c r="M94" t="s">
        <v>31</v>
      </c>
    </row>
    <row r="95" spans="1:13" x14ac:dyDescent="0.25">
      <c r="A95" t="s">
        <v>360</v>
      </c>
      <c r="B95" t="s">
        <v>361</v>
      </c>
      <c r="C95" s="50">
        <v>2004.2161762186099</v>
      </c>
      <c r="D95" s="48">
        <v>0.82840598286326195</v>
      </c>
      <c r="E95" s="53">
        <v>89</v>
      </c>
      <c r="F95" s="124">
        <v>5</v>
      </c>
      <c r="G95" s="54">
        <v>1</v>
      </c>
      <c r="H95" s="54">
        <v>5</v>
      </c>
      <c r="I95" s="54">
        <v>5</v>
      </c>
      <c r="J95" s="54">
        <v>3</v>
      </c>
      <c r="K95" s="54">
        <v>4</v>
      </c>
      <c r="L95" s="54">
        <v>5</v>
      </c>
      <c r="M95" t="s">
        <v>11</v>
      </c>
    </row>
    <row r="96" spans="1:13" x14ac:dyDescent="0.25">
      <c r="A96" t="s">
        <v>372</v>
      </c>
      <c r="B96" t="s">
        <v>373</v>
      </c>
      <c r="C96" s="50">
        <v>29129.2154032664</v>
      </c>
      <c r="D96" s="48">
        <v>0.82189514718854895</v>
      </c>
      <c r="E96" s="53">
        <v>90</v>
      </c>
      <c r="F96" s="124">
        <v>5</v>
      </c>
      <c r="G96" s="54">
        <v>3</v>
      </c>
      <c r="H96" s="54">
        <v>5</v>
      </c>
      <c r="I96" s="54">
        <v>4</v>
      </c>
      <c r="J96" s="54">
        <v>2</v>
      </c>
      <c r="K96" s="54">
        <v>1</v>
      </c>
      <c r="L96" s="54">
        <v>1</v>
      </c>
      <c r="M96" t="s">
        <v>11</v>
      </c>
    </row>
    <row r="97" spans="1:13" x14ac:dyDescent="0.25">
      <c r="A97" t="s">
        <v>302</v>
      </c>
      <c r="B97" t="s">
        <v>303</v>
      </c>
      <c r="C97" s="50">
        <v>3908.80160287742</v>
      </c>
      <c r="D97" s="48">
        <v>0.81679359702350196</v>
      </c>
      <c r="E97" s="53">
        <v>91</v>
      </c>
      <c r="F97" s="124">
        <v>5</v>
      </c>
      <c r="G97" s="54">
        <v>5</v>
      </c>
      <c r="H97" s="54">
        <v>5</v>
      </c>
      <c r="I97" s="54">
        <v>2</v>
      </c>
      <c r="J97" s="54">
        <v>3</v>
      </c>
      <c r="K97" s="54">
        <v>5</v>
      </c>
      <c r="L97" s="54">
        <v>1</v>
      </c>
      <c r="M97" t="s">
        <v>11</v>
      </c>
    </row>
    <row r="98" spans="1:13" x14ac:dyDescent="0.25">
      <c r="A98" t="s">
        <v>274</v>
      </c>
      <c r="B98" t="s">
        <v>275</v>
      </c>
      <c r="C98" s="50">
        <v>51844.192846877697</v>
      </c>
      <c r="D98" s="48">
        <v>0.79649958272939203</v>
      </c>
      <c r="E98" s="53">
        <v>92</v>
      </c>
      <c r="F98" s="124">
        <v>5</v>
      </c>
      <c r="G98" s="54">
        <v>3</v>
      </c>
      <c r="H98" s="54">
        <v>3</v>
      </c>
      <c r="I98" s="54">
        <v>5</v>
      </c>
      <c r="J98" s="54">
        <v>1</v>
      </c>
      <c r="K98" s="54">
        <v>2</v>
      </c>
      <c r="L98" s="54">
        <v>2</v>
      </c>
      <c r="M98" t="s">
        <v>11</v>
      </c>
    </row>
    <row r="99" spans="1:13" x14ac:dyDescent="0.25">
      <c r="A99" t="s">
        <v>232</v>
      </c>
      <c r="B99" t="s">
        <v>233</v>
      </c>
      <c r="C99" s="50">
        <v>11233.1844385971</v>
      </c>
      <c r="D99" s="48">
        <v>0.77988762886214402</v>
      </c>
      <c r="E99" s="53">
        <v>93</v>
      </c>
      <c r="F99" s="124">
        <v>5</v>
      </c>
      <c r="G99" s="54">
        <v>5</v>
      </c>
      <c r="H99" s="54">
        <v>4</v>
      </c>
      <c r="I99" s="54">
        <v>3</v>
      </c>
      <c r="J99" s="54">
        <v>1</v>
      </c>
      <c r="K99" s="54">
        <v>1</v>
      </c>
      <c r="L99" s="54">
        <v>1</v>
      </c>
      <c r="M99" t="s">
        <v>11</v>
      </c>
    </row>
    <row r="100" spans="1:13" x14ac:dyDescent="0.25">
      <c r="A100" t="s">
        <v>26</v>
      </c>
      <c r="B100" t="s">
        <v>27</v>
      </c>
      <c r="C100" s="50">
        <v>1490.59300856091</v>
      </c>
      <c r="D100" s="48">
        <v>0.76945403396749401</v>
      </c>
      <c r="E100" s="53">
        <v>94</v>
      </c>
      <c r="F100" s="124">
        <v>5</v>
      </c>
      <c r="G100" s="54">
        <v>3</v>
      </c>
      <c r="H100" s="54">
        <v>5</v>
      </c>
      <c r="I100" s="54">
        <v>3</v>
      </c>
      <c r="J100" s="54">
        <v>1</v>
      </c>
      <c r="K100" s="54">
        <v>1</v>
      </c>
      <c r="L100" s="54">
        <v>5</v>
      </c>
      <c r="M100" t="s">
        <v>11</v>
      </c>
    </row>
    <row r="101" spans="1:13" x14ac:dyDescent="0.25">
      <c r="A101" t="s">
        <v>14</v>
      </c>
      <c r="B101" t="s">
        <v>15</v>
      </c>
      <c r="C101" s="50">
        <v>1960.7368351718401</v>
      </c>
      <c r="D101" s="48">
        <v>0.75313317944043601</v>
      </c>
      <c r="E101" s="53">
        <v>95</v>
      </c>
      <c r="F101" s="124">
        <v>5</v>
      </c>
      <c r="G101" s="54">
        <v>5</v>
      </c>
      <c r="H101" s="54">
        <v>5</v>
      </c>
      <c r="I101" s="54">
        <v>3</v>
      </c>
      <c r="J101" s="54">
        <v>2</v>
      </c>
      <c r="K101" s="54">
        <v>4</v>
      </c>
      <c r="L101" s="54">
        <v>5</v>
      </c>
      <c r="M101" t="s">
        <v>11</v>
      </c>
    </row>
    <row r="102" spans="1:13" x14ac:dyDescent="0.25">
      <c r="A102" t="s">
        <v>16</v>
      </c>
      <c r="B102" t="s">
        <v>17</v>
      </c>
      <c r="C102" s="50">
        <v>737.32525430624605</v>
      </c>
      <c r="D102" s="48">
        <v>0.74936773531348599</v>
      </c>
      <c r="E102" s="53">
        <v>96</v>
      </c>
      <c r="F102" s="124">
        <v>5</v>
      </c>
      <c r="G102" s="54">
        <v>5</v>
      </c>
      <c r="H102" s="54">
        <v>5</v>
      </c>
      <c r="I102" s="54">
        <v>3</v>
      </c>
      <c r="J102" s="54">
        <v>4</v>
      </c>
      <c r="K102" s="54">
        <v>4</v>
      </c>
      <c r="L102" s="54">
        <v>4</v>
      </c>
      <c r="M102" t="s">
        <v>11</v>
      </c>
    </row>
    <row r="103" spans="1:13" x14ac:dyDescent="0.25">
      <c r="A103" t="s">
        <v>172</v>
      </c>
      <c r="B103" t="s">
        <v>173</v>
      </c>
      <c r="C103" s="50">
        <v>16527.546387826202</v>
      </c>
      <c r="D103" s="48">
        <v>0.72416254247880896</v>
      </c>
      <c r="E103" s="53">
        <v>97</v>
      </c>
      <c r="F103" s="124">
        <v>5</v>
      </c>
      <c r="G103" s="54">
        <v>4</v>
      </c>
      <c r="H103" s="54">
        <v>3</v>
      </c>
      <c r="I103" s="54">
        <v>5</v>
      </c>
      <c r="J103" s="54">
        <v>1</v>
      </c>
      <c r="K103" s="54">
        <v>1</v>
      </c>
      <c r="L103" s="54">
        <v>2</v>
      </c>
      <c r="M103" t="s">
        <v>11</v>
      </c>
    </row>
    <row r="104" spans="1:13" x14ac:dyDescent="0.25">
      <c r="A104" t="s">
        <v>270</v>
      </c>
      <c r="B104" t="s">
        <v>271</v>
      </c>
      <c r="C104" s="50">
        <v>9490.3288434538899</v>
      </c>
      <c r="D104" s="48">
        <v>0.72380269730927205</v>
      </c>
      <c r="E104" s="53">
        <v>98</v>
      </c>
      <c r="F104" s="124">
        <v>5</v>
      </c>
      <c r="G104" s="54">
        <v>1</v>
      </c>
      <c r="H104" s="54">
        <v>3</v>
      </c>
      <c r="I104" s="54">
        <v>5</v>
      </c>
      <c r="J104" s="54">
        <v>2</v>
      </c>
      <c r="K104" s="54">
        <v>1</v>
      </c>
      <c r="L104" s="54">
        <v>5</v>
      </c>
      <c r="M104" t="s">
        <v>11</v>
      </c>
    </row>
    <row r="105" spans="1:13" x14ac:dyDescent="0.25">
      <c r="A105" t="s">
        <v>120</v>
      </c>
      <c r="B105" t="s">
        <v>121</v>
      </c>
      <c r="C105" s="50">
        <v>2847.6345618417599</v>
      </c>
      <c r="D105" s="48">
        <v>0.72061516639301804</v>
      </c>
      <c r="E105" s="53">
        <v>99</v>
      </c>
      <c r="F105" s="124">
        <v>5</v>
      </c>
      <c r="G105" s="54">
        <v>3</v>
      </c>
      <c r="H105" s="54">
        <v>4</v>
      </c>
      <c r="I105" s="54">
        <v>5</v>
      </c>
      <c r="J105" s="54">
        <v>2</v>
      </c>
      <c r="K105" s="54">
        <v>5</v>
      </c>
      <c r="L105" s="54">
        <v>5</v>
      </c>
      <c r="M105" t="s">
        <v>11</v>
      </c>
    </row>
    <row r="106" spans="1:13" x14ac:dyDescent="0.25">
      <c r="A106" t="s">
        <v>374</v>
      </c>
      <c r="B106" t="s">
        <v>375</v>
      </c>
      <c r="C106" s="50">
        <v>11875.7542610522</v>
      </c>
      <c r="D106" s="48">
        <v>0.71891524237761895</v>
      </c>
      <c r="E106" s="53">
        <v>100</v>
      </c>
      <c r="F106" s="124">
        <v>5</v>
      </c>
      <c r="G106" s="54">
        <v>3</v>
      </c>
      <c r="H106" s="54">
        <v>5</v>
      </c>
      <c r="I106" s="54">
        <v>4</v>
      </c>
      <c r="J106" s="54">
        <v>3</v>
      </c>
      <c r="K106" s="54">
        <v>1</v>
      </c>
      <c r="L106" s="54">
        <v>1</v>
      </c>
      <c r="M106" t="s">
        <v>11</v>
      </c>
    </row>
    <row r="107" spans="1:13" x14ac:dyDescent="0.25">
      <c r="A107" t="s">
        <v>308</v>
      </c>
      <c r="B107" t="s">
        <v>309</v>
      </c>
      <c r="C107" s="50">
        <v>4176.2403277076201</v>
      </c>
      <c r="D107" s="48">
        <v>0.69573550431653397</v>
      </c>
      <c r="E107" s="53">
        <v>101</v>
      </c>
      <c r="F107" s="124">
        <v>5</v>
      </c>
      <c r="G107" s="54">
        <v>4</v>
      </c>
      <c r="H107" s="54">
        <v>5</v>
      </c>
      <c r="I107" s="54">
        <v>3</v>
      </c>
      <c r="J107" s="54">
        <v>3</v>
      </c>
      <c r="K107" s="54">
        <v>5</v>
      </c>
      <c r="L107" s="54">
        <v>3</v>
      </c>
      <c r="M107" t="s">
        <v>11</v>
      </c>
    </row>
    <row r="108" spans="1:13" x14ac:dyDescent="0.25">
      <c r="A108" t="s">
        <v>296</v>
      </c>
      <c r="B108" t="s">
        <v>297</v>
      </c>
      <c r="C108" s="50">
        <v>8050.9311185016004</v>
      </c>
      <c r="D108" s="48">
        <v>0.69095590242933302</v>
      </c>
      <c r="E108" s="53">
        <v>102</v>
      </c>
      <c r="F108" s="124">
        <v>5</v>
      </c>
      <c r="G108" s="54">
        <v>5</v>
      </c>
      <c r="H108" s="54">
        <v>5</v>
      </c>
      <c r="I108" s="54">
        <v>3</v>
      </c>
      <c r="J108" s="54">
        <v>2</v>
      </c>
      <c r="K108" s="54">
        <v>5</v>
      </c>
      <c r="L108" s="54">
        <v>2</v>
      </c>
      <c r="M108" t="s">
        <v>11</v>
      </c>
    </row>
    <row r="109" spans="1:13" x14ac:dyDescent="0.25">
      <c r="A109" t="s">
        <v>300</v>
      </c>
      <c r="B109" t="s">
        <v>301</v>
      </c>
      <c r="C109" s="50">
        <v>25486.537677159398</v>
      </c>
      <c r="D109" s="48">
        <v>0.68594056265214698</v>
      </c>
      <c r="E109" s="53">
        <v>103</v>
      </c>
      <c r="F109" s="124">
        <v>5</v>
      </c>
      <c r="G109" s="54">
        <v>5</v>
      </c>
      <c r="H109" s="54">
        <v>5</v>
      </c>
      <c r="I109" s="54">
        <v>3</v>
      </c>
      <c r="J109" s="54">
        <v>4</v>
      </c>
      <c r="K109" s="54">
        <v>5</v>
      </c>
      <c r="L109" s="54">
        <v>1</v>
      </c>
      <c r="M109" t="s">
        <v>11</v>
      </c>
    </row>
    <row r="110" spans="1:13" x14ac:dyDescent="0.25">
      <c r="A110" t="s">
        <v>184</v>
      </c>
      <c r="B110" t="s">
        <v>185</v>
      </c>
      <c r="C110" s="50">
        <v>8744.9595292767208</v>
      </c>
      <c r="D110" s="48">
        <v>0.68298811636872403</v>
      </c>
      <c r="E110" s="53">
        <v>104</v>
      </c>
      <c r="F110" s="124">
        <v>5</v>
      </c>
      <c r="G110" s="54">
        <v>3</v>
      </c>
      <c r="H110" s="54">
        <v>1</v>
      </c>
      <c r="I110" s="54">
        <v>3</v>
      </c>
      <c r="J110" s="54">
        <v>3</v>
      </c>
      <c r="K110" s="54">
        <v>3</v>
      </c>
      <c r="L110" s="54">
        <v>5</v>
      </c>
      <c r="M110" t="s">
        <v>11</v>
      </c>
    </row>
    <row r="111" spans="1:13" x14ac:dyDescent="0.25">
      <c r="A111" t="s">
        <v>116</v>
      </c>
      <c r="B111" t="s">
        <v>117</v>
      </c>
      <c r="C111" s="50">
        <v>464.87127576016201</v>
      </c>
      <c r="D111" s="48">
        <v>0.67761099472475195</v>
      </c>
      <c r="E111" s="53">
        <v>105</v>
      </c>
      <c r="F111" s="124" t="s">
        <v>30</v>
      </c>
      <c r="G111" s="54" t="s">
        <v>30</v>
      </c>
      <c r="H111" s="54" t="s">
        <v>30</v>
      </c>
      <c r="I111" s="54" t="s">
        <v>30</v>
      </c>
      <c r="J111" s="54" t="s">
        <v>30</v>
      </c>
      <c r="K111" s="54" t="s">
        <v>30</v>
      </c>
      <c r="L111" s="54" t="s">
        <v>30</v>
      </c>
      <c r="M111" t="s">
        <v>31</v>
      </c>
    </row>
    <row r="112" spans="1:13" x14ac:dyDescent="0.25">
      <c r="A112" t="s">
        <v>130</v>
      </c>
      <c r="B112" t="s">
        <v>131</v>
      </c>
      <c r="C112" s="50">
        <v>6594.5220282850696</v>
      </c>
      <c r="D112" s="48">
        <v>0.65626853495132398</v>
      </c>
      <c r="E112" s="53">
        <v>106</v>
      </c>
      <c r="F112" s="124">
        <v>5</v>
      </c>
      <c r="G112" s="54">
        <v>2</v>
      </c>
      <c r="H112" s="54">
        <v>3</v>
      </c>
      <c r="I112" s="54">
        <v>5</v>
      </c>
      <c r="J112" s="54">
        <v>3</v>
      </c>
      <c r="K112" s="54">
        <v>3</v>
      </c>
      <c r="L112" s="54">
        <v>4</v>
      </c>
      <c r="M112" t="s">
        <v>11</v>
      </c>
    </row>
    <row r="113" spans="1:13" x14ac:dyDescent="0.25">
      <c r="A113" t="s">
        <v>290</v>
      </c>
      <c r="B113" t="s">
        <v>291</v>
      </c>
      <c r="C113" s="50">
        <v>4224.2894073073403</v>
      </c>
      <c r="D113" s="48">
        <v>0.648402859403159</v>
      </c>
      <c r="E113" s="53">
        <v>107</v>
      </c>
      <c r="F113" s="124">
        <v>5</v>
      </c>
      <c r="G113" s="54">
        <v>5</v>
      </c>
      <c r="H113" s="54">
        <v>3</v>
      </c>
      <c r="I113" s="54">
        <v>3</v>
      </c>
      <c r="J113" s="54">
        <v>2</v>
      </c>
      <c r="K113" s="54">
        <v>4</v>
      </c>
      <c r="L113" s="54">
        <v>4</v>
      </c>
      <c r="M113" t="s">
        <v>11</v>
      </c>
    </row>
    <row r="114" spans="1:13" x14ac:dyDescent="0.25">
      <c r="A114" t="s">
        <v>36</v>
      </c>
      <c r="B114" t="s">
        <v>37</v>
      </c>
      <c r="C114" s="50">
        <v>11153.0366264897</v>
      </c>
      <c r="D114" s="48">
        <v>0.64093555194843599</v>
      </c>
      <c r="E114" s="53">
        <v>108</v>
      </c>
      <c r="F114" s="124">
        <v>5</v>
      </c>
      <c r="G114" s="54">
        <v>5</v>
      </c>
      <c r="H114" s="54">
        <v>1</v>
      </c>
      <c r="I114" s="54">
        <v>1</v>
      </c>
      <c r="J114" s="54">
        <v>4</v>
      </c>
      <c r="K114" s="54">
        <v>4</v>
      </c>
      <c r="L114" s="54">
        <v>4</v>
      </c>
      <c r="M114" t="s">
        <v>11</v>
      </c>
    </row>
    <row r="115" spans="1:13" x14ac:dyDescent="0.25">
      <c r="A115" t="s">
        <v>126</v>
      </c>
      <c r="B115" t="s">
        <v>127</v>
      </c>
      <c r="C115" s="50">
        <v>8368.1431706503408</v>
      </c>
      <c r="D115" s="48">
        <v>0.55565295019584304</v>
      </c>
      <c r="E115" s="53">
        <v>109</v>
      </c>
      <c r="F115" s="124">
        <v>5</v>
      </c>
      <c r="G115" s="54">
        <v>1</v>
      </c>
      <c r="H115" s="54">
        <v>3</v>
      </c>
      <c r="I115" s="54">
        <v>5</v>
      </c>
      <c r="J115" s="54">
        <v>3</v>
      </c>
      <c r="K115" s="54">
        <v>5</v>
      </c>
      <c r="L115" s="54">
        <v>5</v>
      </c>
      <c r="M115" t="s">
        <v>11</v>
      </c>
    </row>
    <row r="116" spans="1:13" x14ac:dyDescent="0.25">
      <c r="A116" t="s">
        <v>138</v>
      </c>
      <c r="B116" t="s">
        <v>139</v>
      </c>
      <c r="C116" s="50">
        <v>4069.0414633794298</v>
      </c>
      <c r="D116" s="48">
        <v>0.55319415489046997</v>
      </c>
      <c r="E116" s="53">
        <v>110</v>
      </c>
      <c r="F116" s="124">
        <v>5</v>
      </c>
      <c r="G116" s="54">
        <v>5</v>
      </c>
      <c r="H116" s="54">
        <v>4</v>
      </c>
      <c r="I116" s="54">
        <v>2</v>
      </c>
      <c r="J116" s="54">
        <v>3</v>
      </c>
      <c r="K116" s="54">
        <v>5</v>
      </c>
      <c r="L116" s="54">
        <v>5</v>
      </c>
      <c r="M116" t="s">
        <v>11</v>
      </c>
    </row>
    <row r="117" spans="1:13" x14ac:dyDescent="0.25">
      <c r="A117" t="s">
        <v>202</v>
      </c>
      <c r="B117" t="s">
        <v>203</v>
      </c>
      <c r="C117" s="50">
        <v>6829.02356495612</v>
      </c>
      <c r="D117" s="48">
        <v>0.55149051297163298</v>
      </c>
      <c r="E117" s="53">
        <v>111</v>
      </c>
      <c r="F117" s="124">
        <v>5</v>
      </c>
      <c r="G117" s="54">
        <v>1</v>
      </c>
      <c r="H117" s="54">
        <v>1</v>
      </c>
      <c r="I117" s="54">
        <v>5</v>
      </c>
      <c r="J117" s="54">
        <v>2</v>
      </c>
      <c r="K117" s="54">
        <v>3</v>
      </c>
      <c r="L117" s="54">
        <v>5</v>
      </c>
      <c r="M117" t="s">
        <v>11</v>
      </c>
    </row>
    <row r="118" spans="1:13" x14ac:dyDescent="0.25">
      <c r="A118" t="s">
        <v>314</v>
      </c>
      <c r="B118" t="s">
        <v>315</v>
      </c>
      <c r="C118" s="50">
        <v>13365.9532399911</v>
      </c>
      <c r="D118" s="48">
        <v>0.54512512878550101</v>
      </c>
      <c r="E118" s="53">
        <v>112</v>
      </c>
      <c r="F118" s="124">
        <v>5</v>
      </c>
      <c r="G118" s="54">
        <v>4</v>
      </c>
      <c r="H118" s="54">
        <v>5</v>
      </c>
      <c r="I118" s="54">
        <v>1</v>
      </c>
      <c r="J118" s="54">
        <v>2</v>
      </c>
      <c r="K118" s="54">
        <v>3</v>
      </c>
      <c r="L118" s="54">
        <v>1</v>
      </c>
      <c r="M118" t="s">
        <v>11</v>
      </c>
    </row>
    <row r="119" spans="1:13" x14ac:dyDescent="0.25">
      <c r="A119" t="s">
        <v>118</v>
      </c>
      <c r="B119" t="s">
        <v>119</v>
      </c>
      <c r="C119" s="50">
        <v>2752.4401552250602</v>
      </c>
      <c r="D119" s="48">
        <v>0.526917925762029</v>
      </c>
      <c r="E119" s="53">
        <v>113</v>
      </c>
      <c r="F119" s="124">
        <v>5</v>
      </c>
      <c r="G119" s="54">
        <v>5</v>
      </c>
      <c r="H119" s="54">
        <v>1</v>
      </c>
      <c r="I119" s="54">
        <v>1</v>
      </c>
      <c r="J119" s="54">
        <v>5</v>
      </c>
      <c r="K119" s="54">
        <v>5</v>
      </c>
      <c r="L119" s="54">
        <v>2</v>
      </c>
      <c r="M119" t="s">
        <v>11</v>
      </c>
    </row>
    <row r="120" spans="1:13" x14ac:dyDescent="0.25">
      <c r="A120" t="s">
        <v>304</v>
      </c>
      <c r="B120" t="s">
        <v>305</v>
      </c>
      <c r="C120" s="50">
        <v>10783.5558511826</v>
      </c>
      <c r="D120" s="48">
        <v>0.48076825382620098</v>
      </c>
      <c r="E120" s="53">
        <v>114</v>
      </c>
      <c r="F120" s="124">
        <v>4</v>
      </c>
      <c r="G120" s="54">
        <v>5</v>
      </c>
      <c r="H120" s="54">
        <v>1</v>
      </c>
      <c r="I120" s="54">
        <v>2</v>
      </c>
      <c r="J120" s="54">
        <v>5</v>
      </c>
      <c r="K120" s="54">
        <v>3</v>
      </c>
      <c r="L120" s="54">
        <v>2</v>
      </c>
      <c r="M120" t="s">
        <v>11</v>
      </c>
    </row>
    <row r="121" spans="1:13" x14ac:dyDescent="0.25">
      <c r="A121" t="s">
        <v>152</v>
      </c>
      <c r="B121" t="s">
        <v>153</v>
      </c>
      <c r="C121" s="50">
        <v>4836.0047908352299</v>
      </c>
      <c r="D121" s="48">
        <v>0.470222403983236</v>
      </c>
      <c r="E121" s="53">
        <v>115</v>
      </c>
      <c r="F121" s="124">
        <v>4</v>
      </c>
      <c r="G121" s="54">
        <v>2</v>
      </c>
      <c r="H121" s="54">
        <v>4</v>
      </c>
      <c r="I121" s="54">
        <v>5</v>
      </c>
      <c r="J121" s="54">
        <v>1</v>
      </c>
      <c r="K121" s="54">
        <v>2</v>
      </c>
      <c r="L121" s="54">
        <v>4</v>
      </c>
      <c r="M121" t="s">
        <v>11</v>
      </c>
    </row>
    <row r="122" spans="1:13" x14ac:dyDescent="0.25">
      <c r="A122" t="s">
        <v>210</v>
      </c>
      <c r="B122" t="s">
        <v>211</v>
      </c>
      <c r="C122" s="50">
        <v>792.52122723575303</v>
      </c>
      <c r="D122" s="48">
        <v>0.46786084820784601</v>
      </c>
      <c r="E122" s="53">
        <v>116</v>
      </c>
      <c r="F122" s="124" t="s">
        <v>30</v>
      </c>
      <c r="G122" s="54" t="s">
        <v>30</v>
      </c>
      <c r="H122" s="54" t="s">
        <v>30</v>
      </c>
      <c r="I122" s="54" t="s">
        <v>30</v>
      </c>
      <c r="J122" s="54" t="s">
        <v>30</v>
      </c>
      <c r="K122" s="54" t="s">
        <v>30</v>
      </c>
      <c r="L122" s="54" t="s">
        <v>30</v>
      </c>
      <c r="M122" t="s">
        <v>31</v>
      </c>
    </row>
    <row r="123" spans="1:13" x14ac:dyDescent="0.25">
      <c r="A123" t="s">
        <v>212</v>
      </c>
      <c r="B123" t="s">
        <v>213</v>
      </c>
      <c r="C123" s="50">
        <v>5673.0805530961197</v>
      </c>
      <c r="D123" s="48">
        <v>0.46310913883050697</v>
      </c>
      <c r="E123" s="53">
        <v>117</v>
      </c>
      <c r="F123" s="124">
        <v>4</v>
      </c>
      <c r="G123" s="54">
        <v>5</v>
      </c>
      <c r="H123" s="54">
        <v>4</v>
      </c>
      <c r="I123" s="54">
        <v>4</v>
      </c>
      <c r="J123" s="54">
        <v>1</v>
      </c>
      <c r="K123" s="54">
        <v>1</v>
      </c>
      <c r="L123" s="54">
        <v>4</v>
      </c>
      <c r="M123" t="s">
        <v>11</v>
      </c>
    </row>
    <row r="124" spans="1:13" x14ac:dyDescent="0.25">
      <c r="A124" t="s">
        <v>28</v>
      </c>
      <c r="B124" t="s">
        <v>29</v>
      </c>
      <c r="C124" s="50">
        <v>98.158344507705706</v>
      </c>
      <c r="D124" s="48">
        <v>0.46130149074872101</v>
      </c>
      <c r="E124" s="53">
        <v>118</v>
      </c>
      <c r="F124" s="124" t="s">
        <v>30</v>
      </c>
      <c r="G124" s="54" t="s">
        <v>30</v>
      </c>
      <c r="H124" s="54" t="s">
        <v>30</v>
      </c>
      <c r="I124" s="54" t="s">
        <v>30</v>
      </c>
      <c r="J124" s="54" t="s">
        <v>30</v>
      </c>
      <c r="K124" s="54" t="s">
        <v>30</v>
      </c>
      <c r="L124" s="54" t="s">
        <v>30</v>
      </c>
      <c r="M124" t="s">
        <v>2903</v>
      </c>
    </row>
    <row r="125" spans="1:13" x14ac:dyDescent="0.25">
      <c r="A125" t="s">
        <v>224</v>
      </c>
      <c r="B125" t="s">
        <v>225</v>
      </c>
      <c r="C125" s="50">
        <v>36265.350079309297</v>
      </c>
      <c r="D125" s="48">
        <v>0.44521630082239999</v>
      </c>
      <c r="E125" s="53">
        <v>119</v>
      </c>
      <c r="F125" s="124">
        <v>4</v>
      </c>
      <c r="G125" s="54">
        <v>1</v>
      </c>
      <c r="H125" s="54">
        <v>1</v>
      </c>
      <c r="I125" s="54">
        <v>5</v>
      </c>
      <c r="J125" s="54">
        <v>2</v>
      </c>
      <c r="K125" s="54">
        <v>1</v>
      </c>
      <c r="L125" s="54">
        <v>2</v>
      </c>
      <c r="M125" t="s">
        <v>11</v>
      </c>
    </row>
    <row r="126" spans="1:13" x14ac:dyDescent="0.25">
      <c r="A126" t="s">
        <v>208</v>
      </c>
      <c r="B126" t="s">
        <v>209</v>
      </c>
      <c r="C126" s="50">
        <v>3136.9515662039298</v>
      </c>
      <c r="D126" s="48">
        <v>0.43334502414491899</v>
      </c>
      <c r="E126" s="53">
        <v>120</v>
      </c>
      <c r="F126" s="124">
        <v>4</v>
      </c>
      <c r="G126" s="54">
        <v>2</v>
      </c>
      <c r="H126" s="54">
        <v>4</v>
      </c>
      <c r="I126" s="54">
        <v>5</v>
      </c>
      <c r="J126" s="54">
        <v>2</v>
      </c>
      <c r="K126" s="54">
        <v>1</v>
      </c>
      <c r="L126" s="54">
        <v>5</v>
      </c>
      <c r="M126" t="s">
        <v>11</v>
      </c>
    </row>
    <row r="127" spans="1:13" x14ac:dyDescent="0.25">
      <c r="A127" t="s">
        <v>280</v>
      </c>
      <c r="B127" t="s">
        <v>281</v>
      </c>
      <c r="C127" s="50">
        <v>11325.489002620299</v>
      </c>
      <c r="D127" s="48">
        <v>0.416835596460012</v>
      </c>
      <c r="E127" s="53">
        <v>121</v>
      </c>
      <c r="F127" s="124">
        <v>4</v>
      </c>
      <c r="G127" s="54">
        <v>1</v>
      </c>
      <c r="H127" s="54">
        <v>3</v>
      </c>
      <c r="I127" s="54">
        <v>5</v>
      </c>
      <c r="J127" s="54">
        <v>1</v>
      </c>
      <c r="K127" s="54">
        <v>1</v>
      </c>
      <c r="L127" s="54">
        <v>1</v>
      </c>
      <c r="M127" t="s">
        <v>11</v>
      </c>
    </row>
    <row r="128" spans="1:13" x14ac:dyDescent="0.25">
      <c r="A128" t="s">
        <v>376</v>
      </c>
      <c r="B128" t="s">
        <v>377</v>
      </c>
      <c r="C128" s="50">
        <v>21278.734074095399</v>
      </c>
      <c r="D128" s="48">
        <v>0.41342774898441897</v>
      </c>
      <c r="E128" s="53">
        <v>122</v>
      </c>
      <c r="F128" s="124">
        <v>4</v>
      </c>
      <c r="G128" s="54">
        <v>5</v>
      </c>
      <c r="H128" s="54">
        <v>1</v>
      </c>
      <c r="I128" s="54">
        <v>3</v>
      </c>
      <c r="J128" s="54">
        <v>5</v>
      </c>
      <c r="K128" s="54">
        <v>2</v>
      </c>
      <c r="L128" s="54">
        <v>1</v>
      </c>
      <c r="M128" t="s">
        <v>11</v>
      </c>
    </row>
    <row r="129" spans="1:13" x14ac:dyDescent="0.25">
      <c r="A129" t="s">
        <v>272</v>
      </c>
      <c r="B129" t="s">
        <v>273</v>
      </c>
      <c r="C129" s="50">
        <v>5740.9514892225698</v>
      </c>
      <c r="D129" s="48">
        <v>0.38578343197335602</v>
      </c>
      <c r="E129" s="53">
        <v>123</v>
      </c>
      <c r="F129" s="124">
        <v>4</v>
      </c>
      <c r="G129" s="54">
        <v>5</v>
      </c>
      <c r="H129" s="54">
        <v>1</v>
      </c>
      <c r="I129" s="54">
        <v>2</v>
      </c>
      <c r="J129" s="54">
        <v>3</v>
      </c>
      <c r="K129" s="54">
        <v>3</v>
      </c>
      <c r="L129" s="54">
        <v>1</v>
      </c>
      <c r="M129" t="s">
        <v>11</v>
      </c>
    </row>
    <row r="130" spans="1:13" x14ac:dyDescent="0.25">
      <c r="A130" t="s">
        <v>306</v>
      </c>
      <c r="B130" t="s">
        <v>307</v>
      </c>
      <c r="C130" s="50">
        <v>28263.894007167899</v>
      </c>
      <c r="D130" s="48">
        <v>0.38242104513944503</v>
      </c>
      <c r="E130" s="53">
        <v>124</v>
      </c>
      <c r="F130" s="124">
        <v>4</v>
      </c>
      <c r="G130" s="54">
        <v>5</v>
      </c>
      <c r="H130" s="54">
        <v>1</v>
      </c>
      <c r="I130" s="54">
        <v>2</v>
      </c>
      <c r="J130" s="54">
        <v>5</v>
      </c>
      <c r="K130" s="54">
        <v>5</v>
      </c>
      <c r="L130" s="54">
        <v>1</v>
      </c>
      <c r="M130" t="s">
        <v>11</v>
      </c>
    </row>
    <row r="131" spans="1:13" x14ac:dyDescent="0.25">
      <c r="A131" t="s">
        <v>248</v>
      </c>
      <c r="B131" t="s">
        <v>249</v>
      </c>
      <c r="C131" s="50">
        <v>11961.7633810021</v>
      </c>
      <c r="D131" s="48">
        <v>0.378048312110916</v>
      </c>
      <c r="E131" s="53">
        <v>125</v>
      </c>
      <c r="F131" s="124">
        <v>4</v>
      </c>
      <c r="G131" s="54">
        <v>1</v>
      </c>
      <c r="H131" s="54">
        <v>4</v>
      </c>
      <c r="I131" s="54">
        <v>4</v>
      </c>
      <c r="J131" s="54">
        <v>2</v>
      </c>
      <c r="K131" s="54">
        <v>1</v>
      </c>
      <c r="L131" s="54">
        <v>1</v>
      </c>
      <c r="M131" t="s">
        <v>11</v>
      </c>
    </row>
    <row r="132" spans="1:13" x14ac:dyDescent="0.25">
      <c r="A132" t="s">
        <v>188</v>
      </c>
      <c r="B132" t="s">
        <v>189</v>
      </c>
      <c r="C132" s="50">
        <v>25597.444471940998</v>
      </c>
      <c r="D132" s="48">
        <v>0.36678560617536599</v>
      </c>
      <c r="E132" s="53">
        <v>126</v>
      </c>
      <c r="F132" s="124">
        <v>4</v>
      </c>
      <c r="G132" s="54">
        <v>5</v>
      </c>
      <c r="H132" s="54">
        <v>1</v>
      </c>
      <c r="I132" s="54">
        <v>1</v>
      </c>
      <c r="J132" s="54">
        <v>4</v>
      </c>
      <c r="K132" s="54">
        <v>5</v>
      </c>
      <c r="L132" s="54">
        <v>2</v>
      </c>
      <c r="M132" t="s">
        <v>11</v>
      </c>
    </row>
    <row r="133" spans="1:13" x14ac:dyDescent="0.25">
      <c r="A133" t="s">
        <v>20</v>
      </c>
      <c r="B133" t="s">
        <v>21</v>
      </c>
      <c r="C133" s="50">
        <v>14373.768634418</v>
      </c>
      <c r="D133" s="48">
        <v>0.35825697959458602</v>
      </c>
      <c r="E133" s="53">
        <v>127</v>
      </c>
      <c r="F133" s="124">
        <v>4</v>
      </c>
      <c r="G133" s="54">
        <v>5</v>
      </c>
      <c r="H133" s="54">
        <v>3</v>
      </c>
      <c r="I133" s="54">
        <v>1</v>
      </c>
      <c r="J133" s="54">
        <v>3</v>
      </c>
      <c r="K133" s="54">
        <v>4</v>
      </c>
      <c r="L133" s="54">
        <v>4</v>
      </c>
      <c r="M133" t="s">
        <v>11</v>
      </c>
    </row>
    <row r="134" spans="1:13" x14ac:dyDescent="0.25">
      <c r="A134" t="s">
        <v>298</v>
      </c>
      <c r="B134" t="s">
        <v>299</v>
      </c>
      <c r="C134" s="50">
        <v>13125.370095075699</v>
      </c>
      <c r="D134" s="48">
        <v>0.34766378213573501</v>
      </c>
      <c r="E134" s="53">
        <v>128</v>
      </c>
      <c r="F134" s="124">
        <v>4</v>
      </c>
      <c r="G134" s="54">
        <v>5</v>
      </c>
      <c r="H134" s="54">
        <v>1</v>
      </c>
      <c r="I134" s="54">
        <v>1</v>
      </c>
      <c r="J134" s="54">
        <v>4</v>
      </c>
      <c r="K134" s="54">
        <v>5</v>
      </c>
      <c r="L134" s="54">
        <v>1</v>
      </c>
      <c r="M134" t="s">
        <v>11</v>
      </c>
    </row>
    <row r="135" spans="1:13" x14ac:dyDescent="0.25">
      <c r="A135" t="s">
        <v>370</v>
      </c>
      <c r="B135" t="s">
        <v>371</v>
      </c>
      <c r="C135" s="50">
        <v>1106.0852499410901</v>
      </c>
      <c r="D135" s="48">
        <v>0.31121826526443902</v>
      </c>
      <c r="E135" s="53">
        <v>129</v>
      </c>
      <c r="F135" s="124">
        <v>4</v>
      </c>
      <c r="G135" s="54">
        <v>5</v>
      </c>
      <c r="H135" s="54">
        <v>5</v>
      </c>
      <c r="I135" s="54">
        <v>1</v>
      </c>
      <c r="J135" s="54">
        <v>2</v>
      </c>
      <c r="K135" s="54">
        <v>1</v>
      </c>
      <c r="L135" s="54">
        <v>2</v>
      </c>
      <c r="M135" t="s">
        <v>11</v>
      </c>
    </row>
    <row r="136" spans="1:13" x14ac:dyDescent="0.25">
      <c r="A136" t="s">
        <v>122</v>
      </c>
      <c r="B136" t="s">
        <v>123</v>
      </c>
      <c r="C136" s="50">
        <v>12349.527050978601</v>
      </c>
      <c r="D136" s="48">
        <v>0.30554327518292701</v>
      </c>
      <c r="E136" s="53">
        <v>130</v>
      </c>
      <c r="F136" s="124">
        <v>4</v>
      </c>
      <c r="G136" s="54">
        <v>2</v>
      </c>
      <c r="H136" s="54">
        <v>1</v>
      </c>
      <c r="I136" s="54">
        <v>4</v>
      </c>
      <c r="J136" s="54">
        <v>2</v>
      </c>
      <c r="K136" s="54">
        <v>5</v>
      </c>
      <c r="L136" s="54">
        <v>4</v>
      </c>
      <c r="M136" t="s">
        <v>11</v>
      </c>
    </row>
    <row r="137" spans="1:13" x14ac:dyDescent="0.25">
      <c r="A137" t="s">
        <v>234</v>
      </c>
      <c r="B137" t="s">
        <v>235</v>
      </c>
      <c r="C137" s="50">
        <v>3954.1451719969</v>
      </c>
      <c r="D137" s="48">
        <v>0.30163509998490301</v>
      </c>
      <c r="E137" s="53">
        <v>131</v>
      </c>
      <c r="F137" s="124">
        <v>4</v>
      </c>
      <c r="G137" s="54">
        <v>5</v>
      </c>
      <c r="H137" s="54">
        <v>3</v>
      </c>
      <c r="I137" s="54">
        <v>1</v>
      </c>
      <c r="J137" s="54">
        <v>1</v>
      </c>
      <c r="K137" s="54">
        <v>2</v>
      </c>
      <c r="L137" s="54">
        <v>2</v>
      </c>
      <c r="M137" t="s">
        <v>11</v>
      </c>
    </row>
    <row r="138" spans="1:13" x14ac:dyDescent="0.25">
      <c r="A138" t="s">
        <v>160</v>
      </c>
      <c r="B138" t="s">
        <v>161</v>
      </c>
      <c r="C138" s="50">
        <v>8917.9424447915007</v>
      </c>
      <c r="D138" s="48">
        <v>0.29442364785693098</v>
      </c>
      <c r="E138" s="53">
        <v>132</v>
      </c>
      <c r="F138" s="124">
        <v>4</v>
      </c>
      <c r="G138" s="54">
        <v>5</v>
      </c>
      <c r="H138" s="54">
        <v>1</v>
      </c>
      <c r="I138" s="54">
        <v>1</v>
      </c>
      <c r="J138" s="54">
        <v>4</v>
      </c>
      <c r="K138" s="54">
        <v>3</v>
      </c>
      <c r="L138" s="54">
        <v>1</v>
      </c>
      <c r="M138" t="s">
        <v>11</v>
      </c>
    </row>
    <row r="139" spans="1:13" x14ac:dyDescent="0.25">
      <c r="A139" t="s">
        <v>180</v>
      </c>
      <c r="B139" t="s">
        <v>181</v>
      </c>
      <c r="C139" s="50">
        <v>47775.121655289797</v>
      </c>
      <c r="D139" s="48">
        <v>0.25421608655919498</v>
      </c>
      <c r="E139" s="53">
        <v>133</v>
      </c>
      <c r="F139" s="124">
        <v>4</v>
      </c>
      <c r="G139" s="54">
        <v>4</v>
      </c>
      <c r="H139" s="54">
        <v>1</v>
      </c>
      <c r="I139" s="54">
        <v>2</v>
      </c>
      <c r="J139" s="54">
        <v>5</v>
      </c>
      <c r="K139" s="54">
        <v>4</v>
      </c>
      <c r="L139" s="54">
        <v>2</v>
      </c>
      <c r="M139" t="s">
        <v>11</v>
      </c>
    </row>
    <row r="140" spans="1:13" x14ac:dyDescent="0.25">
      <c r="A140" t="s">
        <v>178</v>
      </c>
      <c r="B140" t="s">
        <v>179</v>
      </c>
      <c r="C140" s="50">
        <v>46727.429604343299</v>
      </c>
      <c r="D140" s="48">
        <v>0.22508035599568399</v>
      </c>
      <c r="E140" s="53">
        <v>134</v>
      </c>
      <c r="F140" s="124">
        <v>4</v>
      </c>
      <c r="G140" s="54">
        <v>5</v>
      </c>
      <c r="H140" s="54">
        <v>1</v>
      </c>
      <c r="I140" s="54">
        <v>2</v>
      </c>
      <c r="J140" s="54">
        <v>5</v>
      </c>
      <c r="K140" s="54">
        <v>4</v>
      </c>
      <c r="L140" s="54">
        <v>2</v>
      </c>
      <c r="M140" t="s">
        <v>11</v>
      </c>
    </row>
    <row r="141" spans="1:13" x14ac:dyDescent="0.25">
      <c r="A141" t="s">
        <v>312</v>
      </c>
      <c r="B141" t="s">
        <v>313</v>
      </c>
      <c r="C141" s="50">
        <v>5656.6188136185601</v>
      </c>
      <c r="D141" s="48">
        <v>0.22184482699837599</v>
      </c>
      <c r="E141" s="53">
        <v>135</v>
      </c>
      <c r="F141" s="124">
        <v>4</v>
      </c>
      <c r="G141" s="54">
        <v>5</v>
      </c>
      <c r="H141" s="54">
        <v>1</v>
      </c>
      <c r="I141" s="54">
        <v>1</v>
      </c>
      <c r="J141" s="54">
        <v>2</v>
      </c>
      <c r="K141" s="54">
        <v>2</v>
      </c>
      <c r="L141" s="54">
        <v>3</v>
      </c>
      <c r="M141" t="s">
        <v>11</v>
      </c>
    </row>
    <row r="142" spans="1:13" x14ac:dyDescent="0.25">
      <c r="A142" t="s">
        <v>250</v>
      </c>
      <c r="B142" t="s">
        <v>251</v>
      </c>
      <c r="C142" s="50">
        <v>28645.4424663996</v>
      </c>
      <c r="D142" s="48">
        <v>0.18755098378938001</v>
      </c>
      <c r="E142" s="53">
        <v>136</v>
      </c>
      <c r="F142" s="124">
        <v>4</v>
      </c>
      <c r="G142" s="54">
        <v>2</v>
      </c>
      <c r="H142" s="54">
        <v>4</v>
      </c>
      <c r="I142" s="54">
        <v>5</v>
      </c>
      <c r="J142" s="54">
        <v>2</v>
      </c>
      <c r="K142" s="54">
        <v>2</v>
      </c>
      <c r="L142" s="54">
        <v>3</v>
      </c>
      <c r="M142" t="s">
        <v>11</v>
      </c>
    </row>
    <row r="143" spans="1:13" x14ac:dyDescent="0.25">
      <c r="A143" t="s">
        <v>254</v>
      </c>
      <c r="B143" t="s">
        <v>255</v>
      </c>
      <c r="C143" s="50">
        <v>11621.292905296599</v>
      </c>
      <c r="D143" s="48">
        <v>0.17700341643800699</v>
      </c>
      <c r="E143" s="53">
        <v>137</v>
      </c>
      <c r="F143" s="124">
        <v>4</v>
      </c>
      <c r="G143" s="54">
        <v>2</v>
      </c>
      <c r="H143" s="54">
        <v>4</v>
      </c>
      <c r="I143" s="54">
        <v>5</v>
      </c>
      <c r="J143" s="54">
        <v>1</v>
      </c>
      <c r="K143" s="54">
        <v>1</v>
      </c>
      <c r="L143" s="54">
        <v>5</v>
      </c>
      <c r="M143" t="s">
        <v>11</v>
      </c>
    </row>
    <row r="144" spans="1:13" x14ac:dyDescent="0.25">
      <c r="A144" t="s">
        <v>326</v>
      </c>
      <c r="B144" t="s">
        <v>327</v>
      </c>
      <c r="C144" s="50">
        <v>105810.51591182</v>
      </c>
      <c r="D144" s="48">
        <v>0.17450105633997101</v>
      </c>
      <c r="E144" s="53">
        <v>138</v>
      </c>
      <c r="F144" s="124">
        <v>4</v>
      </c>
      <c r="G144" s="54">
        <v>2</v>
      </c>
      <c r="H144" s="54">
        <v>1</v>
      </c>
      <c r="I144" s="54">
        <v>4</v>
      </c>
      <c r="J144" s="54">
        <v>5</v>
      </c>
      <c r="K144" s="54">
        <v>3</v>
      </c>
      <c r="L144" s="54">
        <v>4</v>
      </c>
      <c r="M144" t="s">
        <v>11</v>
      </c>
    </row>
    <row r="145" spans="1:13" x14ac:dyDescent="0.25">
      <c r="A145" t="s">
        <v>24</v>
      </c>
      <c r="B145" t="s">
        <v>25</v>
      </c>
      <c r="C145" s="50">
        <v>5756.9516599487097</v>
      </c>
      <c r="D145" s="48">
        <v>0.151822647285625</v>
      </c>
      <c r="E145" s="53">
        <v>139</v>
      </c>
      <c r="F145" s="124">
        <v>4</v>
      </c>
      <c r="G145" s="54">
        <v>2</v>
      </c>
      <c r="H145" s="54">
        <v>4</v>
      </c>
      <c r="I145" s="54">
        <v>4</v>
      </c>
      <c r="J145" s="54">
        <v>2</v>
      </c>
      <c r="K145" s="54">
        <v>3</v>
      </c>
      <c r="L145" s="54">
        <v>4</v>
      </c>
      <c r="M145" t="s">
        <v>11</v>
      </c>
    </row>
    <row r="146" spans="1:13" x14ac:dyDescent="0.25">
      <c r="A146" t="s">
        <v>72</v>
      </c>
      <c r="B146" t="s">
        <v>73</v>
      </c>
      <c r="C146" s="50">
        <v>2594.1257945426801</v>
      </c>
      <c r="D146" s="48">
        <v>0.14334244717384201</v>
      </c>
      <c r="E146" s="53">
        <v>140</v>
      </c>
      <c r="F146" s="124">
        <v>4</v>
      </c>
      <c r="G146" s="54">
        <v>5</v>
      </c>
      <c r="H146" s="54">
        <v>5</v>
      </c>
      <c r="I146" s="54">
        <v>2</v>
      </c>
      <c r="J146" s="54">
        <v>1</v>
      </c>
      <c r="K146" s="54">
        <v>1</v>
      </c>
      <c r="L146" s="54">
        <v>1</v>
      </c>
      <c r="M146" t="s">
        <v>11</v>
      </c>
    </row>
    <row r="147" spans="1:13" x14ac:dyDescent="0.25">
      <c r="A147" t="s">
        <v>368</v>
      </c>
      <c r="B147" t="s">
        <v>369</v>
      </c>
      <c r="C147" s="50">
        <v>3549.92130400734</v>
      </c>
      <c r="D147" s="48">
        <v>0.13826348373511199</v>
      </c>
      <c r="E147" s="53">
        <v>141</v>
      </c>
      <c r="F147" s="124">
        <v>4</v>
      </c>
      <c r="G147" s="54">
        <v>3</v>
      </c>
      <c r="H147" s="54">
        <v>5</v>
      </c>
      <c r="I147" s="54">
        <v>3</v>
      </c>
      <c r="J147" s="54">
        <v>3</v>
      </c>
      <c r="K147" s="54">
        <v>1</v>
      </c>
      <c r="L147" s="54">
        <v>4</v>
      </c>
      <c r="M147" t="s">
        <v>11</v>
      </c>
    </row>
    <row r="148" spans="1:13" x14ac:dyDescent="0.25">
      <c r="A148" t="s">
        <v>264</v>
      </c>
      <c r="B148" t="s">
        <v>265</v>
      </c>
      <c r="C148" s="50">
        <v>28188.025426302102</v>
      </c>
      <c r="D148" s="48">
        <v>9.3939734526916105E-2</v>
      </c>
      <c r="E148" s="53">
        <v>142</v>
      </c>
      <c r="F148" s="124">
        <v>3</v>
      </c>
      <c r="G148" s="54">
        <v>5</v>
      </c>
      <c r="H148" s="54">
        <v>1</v>
      </c>
      <c r="I148" s="54">
        <v>3</v>
      </c>
      <c r="J148" s="54">
        <v>3</v>
      </c>
      <c r="K148" s="54">
        <v>4</v>
      </c>
      <c r="L148" s="54">
        <v>1</v>
      </c>
      <c r="M148" t="s">
        <v>11</v>
      </c>
    </row>
    <row r="149" spans="1:13" x14ac:dyDescent="0.25">
      <c r="A149" t="s">
        <v>258</v>
      </c>
      <c r="B149" t="s">
        <v>259</v>
      </c>
      <c r="C149" s="50">
        <v>5939.6980996133898</v>
      </c>
      <c r="D149" s="48">
        <v>6.5421200388541795E-2</v>
      </c>
      <c r="E149" s="53">
        <v>143</v>
      </c>
      <c r="F149" s="124">
        <v>3</v>
      </c>
      <c r="G149" s="54">
        <v>1</v>
      </c>
      <c r="H149" s="54">
        <v>3</v>
      </c>
      <c r="I149" s="54">
        <v>5</v>
      </c>
      <c r="J149" s="54">
        <v>1</v>
      </c>
      <c r="K149" s="54">
        <v>1</v>
      </c>
      <c r="L149" s="54">
        <v>5</v>
      </c>
      <c r="M149" t="s">
        <v>11</v>
      </c>
    </row>
    <row r="150" spans="1:13" x14ac:dyDescent="0.25">
      <c r="A150" t="s">
        <v>282</v>
      </c>
      <c r="B150" t="s">
        <v>283</v>
      </c>
      <c r="C150" s="50">
        <v>31710.1678261079</v>
      </c>
      <c r="D150" s="48">
        <v>6.0706928082139198E-2</v>
      </c>
      <c r="E150" s="53">
        <v>144</v>
      </c>
      <c r="F150" s="124">
        <v>3</v>
      </c>
      <c r="G150" s="54">
        <v>5</v>
      </c>
      <c r="H150" s="54">
        <v>4</v>
      </c>
      <c r="I150" s="54">
        <v>3</v>
      </c>
      <c r="J150" s="54">
        <v>1</v>
      </c>
      <c r="K150" s="54">
        <v>1</v>
      </c>
      <c r="L150" s="54">
        <v>1</v>
      </c>
      <c r="M150" t="s">
        <v>11</v>
      </c>
    </row>
    <row r="151" spans="1:13" x14ac:dyDescent="0.25">
      <c r="A151" t="s">
        <v>338</v>
      </c>
      <c r="B151" t="s">
        <v>339</v>
      </c>
      <c r="C151" s="50">
        <v>3933.7331811858699</v>
      </c>
      <c r="D151" s="48">
        <v>4.3245924190648301E-2</v>
      </c>
      <c r="E151" s="53">
        <v>145</v>
      </c>
      <c r="F151" s="124">
        <v>3</v>
      </c>
      <c r="G151" s="54">
        <v>4</v>
      </c>
      <c r="H151" s="54">
        <v>4</v>
      </c>
      <c r="I151" s="54">
        <v>1</v>
      </c>
      <c r="J151" s="54">
        <v>2</v>
      </c>
      <c r="K151" s="54">
        <v>1</v>
      </c>
      <c r="L151" s="54">
        <v>1</v>
      </c>
      <c r="M151" t="s">
        <v>11</v>
      </c>
    </row>
    <row r="152" spans="1:13" x14ac:dyDescent="0.25">
      <c r="A152" t="s">
        <v>324</v>
      </c>
      <c r="B152" t="s">
        <v>325</v>
      </c>
      <c r="C152" s="50">
        <v>15530.457434108401</v>
      </c>
      <c r="D152" s="48">
        <v>1.68675300665613E-2</v>
      </c>
      <c r="E152" s="53">
        <v>146</v>
      </c>
      <c r="F152" s="124">
        <v>3</v>
      </c>
      <c r="G152" s="54">
        <v>5</v>
      </c>
      <c r="H152" s="54">
        <v>1</v>
      </c>
      <c r="I152" s="54">
        <v>2</v>
      </c>
      <c r="J152" s="54">
        <v>2</v>
      </c>
      <c r="K152" s="54">
        <v>3</v>
      </c>
      <c r="L152" s="54">
        <v>3</v>
      </c>
      <c r="M152" t="s">
        <v>11</v>
      </c>
    </row>
    <row r="153" spans="1:13" x14ac:dyDescent="0.25">
      <c r="A153" t="s">
        <v>206</v>
      </c>
      <c r="B153" t="s">
        <v>207</v>
      </c>
      <c r="C153" s="50">
        <v>7285.95552170463</v>
      </c>
      <c r="D153" s="48">
        <v>-1.4779713396241699E-3</v>
      </c>
      <c r="E153" s="53">
        <v>147</v>
      </c>
      <c r="F153" s="124">
        <v>3</v>
      </c>
      <c r="G153" s="54">
        <v>2</v>
      </c>
      <c r="H153" s="54">
        <v>4</v>
      </c>
      <c r="I153" s="54">
        <v>4</v>
      </c>
      <c r="J153" s="54">
        <v>2</v>
      </c>
      <c r="K153" s="54">
        <v>1</v>
      </c>
      <c r="L153" s="54">
        <v>2</v>
      </c>
      <c r="M153" t="s">
        <v>11</v>
      </c>
    </row>
    <row r="154" spans="1:13" x14ac:dyDescent="0.25">
      <c r="A154" t="s">
        <v>328</v>
      </c>
      <c r="B154" t="s">
        <v>329</v>
      </c>
      <c r="C154" s="50">
        <v>39346.185555575401</v>
      </c>
      <c r="D154" s="48">
        <v>-1.6102235716894599E-2</v>
      </c>
      <c r="E154" s="53">
        <v>148</v>
      </c>
      <c r="F154" s="124">
        <v>3</v>
      </c>
      <c r="G154" s="54">
        <v>1</v>
      </c>
      <c r="H154" s="54">
        <v>1</v>
      </c>
      <c r="I154" s="54">
        <v>4</v>
      </c>
      <c r="J154" s="54">
        <v>5</v>
      </c>
      <c r="K154" s="54">
        <v>5</v>
      </c>
      <c r="L154" s="54">
        <v>3</v>
      </c>
      <c r="M154" t="s">
        <v>11</v>
      </c>
    </row>
    <row r="155" spans="1:13" x14ac:dyDescent="0.25">
      <c r="A155" t="s">
        <v>310</v>
      </c>
      <c r="B155" t="s">
        <v>311</v>
      </c>
      <c r="C155" s="50">
        <v>2119.3707684420201</v>
      </c>
      <c r="D155" s="48">
        <v>-2.35377438386252E-2</v>
      </c>
      <c r="E155" s="53">
        <v>149</v>
      </c>
      <c r="F155" s="124">
        <v>3</v>
      </c>
      <c r="G155" s="54">
        <v>5</v>
      </c>
      <c r="H155" s="54">
        <v>4</v>
      </c>
      <c r="I155" s="54">
        <v>3</v>
      </c>
      <c r="J155" s="54">
        <v>4</v>
      </c>
      <c r="K155" s="54">
        <v>3</v>
      </c>
      <c r="L155" s="54">
        <v>5</v>
      </c>
      <c r="M155" t="s">
        <v>11</v>
      </c>
    </row>
    <row r="156" spans="1:13" x14ac:dyDescent="0.25">
      <c r="A156" t="s">
        <v>182</v>
      </c>
      <c r="B156" t="s">
        <v>183</v>
      </c>
      <c r="C156" s="50">
        <v>13184.220261139701</v>
      </c>
      <c r="D156" s="48">
        <v>-3.1566841759910001E-2</v>
      </c>
      <c r="E156" s="53">
        <v>150</v>
      </c>
      <c r="F156" s="124">
        <v>3</v>
      </c>
      <c r="G156" s="54">
        <v>1</v>
      </c>
      <c r="H156" s="54">
        <v>1</v>
      </c>
      <c r="I156" s="54">
        <v>5</v>
      </c>
      <c r="J156" s="54">
        <v>3</v>
      </c>
      <c r="K156" s="54">
        <v>3</v>
      </c>
      <c r="L156" s="54">
        <v>4</v>
      </c>
      <c r="M156" t="s">
        <v>11</v>
      </c>
    </row>
    <row r="157" spans="1:13" x14ac:dyDescent="0.25">
      <c r="A157" t="s">
        <v>222</v>
      </c>
      <c r="B157" t="s">
        <v>223</v>
      </c>
      <c r="C157" s="50">
        <v>17499.7333027846</v>
      </c>
      <c r="D157" s="48">
        <v>-3.85767986768017E-2</v>
      </c>
      <c r="E157" s="53">
        <v>151</v>
      </c>
      <c r="F157" s="124">
        <v>3</v>
      </c>
      <c r="G157" s="54">
        <v>5</v>
      </c>
      <c r="H157" s="54">
        <v>3</v>
      </c>
      <c r="I157" s="54">
        <v>2</v>
      </c>
      <c r="J157" s="54">
        <v>2</v>
      </c>
      <c r="K157" s="54">
        <v>1</v>
      </c>
      <c r="L157" s="54">
        <v>1</v>
      </c>
      <c r="M157" t="s">
        <v>11</v>
      </c>
    </row>
    <row r="158" spans="1:13" x14ac:dyDescent="0.25">
      <c r="A158" t="s">
        <v>194</v>
      </c>
      <c r="B158" t="s">
        <v>195</v>
      </c>
      <c r="C158" s="50">
        <v>1920.39389019637</v>
      </c>
      <c r="D158" s="48">
        <v>-0.133569823440393</v>
      </c>
      <c r="E158" s="53">
        <v>152</v>
      </c>
      <c r="F158" s="124">
        <v>3</v>
      </c>
      <c r="G158" s="54">
        <v>5</v>
      </c>
      <c r="H158" s="54">
        <v>3</v>
      </c>
      <c r="I158" s="54">
        <v>5</v>
      </c>
      <c r="J158" s="54">
        <v>3</v>
      </c>
      <c r="K158" s="54">
        <v>4</v>
      </c>
      <c r="L158" s="54">
        <v>5</v>
      </c>
      <c r="M158" t="s">
        <v>11</v>
      </c>
    </row>
    <row r="159" spans="1:13" x14ac:dyDescent="0.25">
      <c r="A159" t="s">
        <v>278</v>
      </c>
      <c r="B159" t="s">
        <v>279</v>
      </c>
      <c r="C159" s="50">
        <v>24849.053773645399</v>
      </c>
      <c r="D159" s="48">
        <v>-0.13937253059764301</v>
      </c>
      <c r="E159" s="53">
        <v>153</v>
      </c>
      <c r="F159" s="124">
        <v>3</v>
      </c>
      <c r="G159" s="54">
        <v>1</v>
      </c>
      <c r="H159" s="54">
        <v>3</v>
      </c>
      <c r="I159" s="54">
        <v>5</v>
      </c>
      <c r="J159" s="54">
        <v>1</v>
      </c>
      <c r="K159" s="54">
        <v>3</v>
      </c>
      <c r="L159" s="54">
        <v>4</v>
      </c>
      <c r="M159" t="s">
        <v>11</v>
      </c>
    </row>
    <row r="160" spans="1:13" x14ac:dyDescent="0.25">
      <c r="A160" t="s">
        <v>266</v>
      </c>
      <c r="B160" t="s">
        <v>267</v>
      </c>
      <c r="C160" s="50">
        <v>17866.6247856591</v>
      </c>
      <c r="D160" s="48">
        <v>-0.148191914541694</v>
      </c>
      <c r="E160" s="53">
        <v>154</v>
      </c>
      <c r="F160" s="124">
        <v>3</v>
      </c>
      <c r="G160" s="54">
        <v>4</v>
      </c>
      <c r="H160" s="54">
        <v>3</v>
      </c>
      <c r="I160" s="54">
        <v>3</v>
      </c>
      <c r="J160" s="54">
        <v>2</v>
      </c>
      <c r="K160" s="54">
        <v>2</v>
      </c>
      <c r="L160" s="54">
        <v>2</v>
      </c>
      <c r="M160" t="s">
        <v>11</v>
      </c>
    </row>
    <row r="161" spans="1:13" x14ac:dyDescent="0.25">
      <c r="A161" t="s">
        <v>12</v>
      </c>
      <c r="B161" t="s">
        <v>13</v>
      </c>
      <c r="C161" s="50">
        <v>4176.7058124211699</v>
      </c>
      <c r="D161" s="48">
        <v>-0.164048003718434</v>
      </c>
      <c r="E161" s="53">
        <v>155</v>
      </c>
      <c r="F161" s="124">
        <v>3</v>
      </c>
      <c r="G161" s="54">
        <v>3</v>
      </c>
      <c r="H161" s="54">
        <v>4</v>
      </c>
      <c r="I161" s="54">
        <v>2</v>
      </c>
      <c r="J161" s="54">
        <v>4</v>
      </c>
      <c r="K161" s="54">
        <v>5</v>
      </c>
      <c r="L161" s="54">
        <v>4</v>
      </c>
      <c r="M161" t="s">
        <v>11</v>
      </c>
    </row>
    <row r="162" spans="1:13" x14ac:dyDescent="0.25">
      <c r="A162" t="s">
        <v>378</v>
      </c>
      <c r="B162" t="s">
        <v>379</v>
      </c>
      <c r="C162" s="50">
        <v>11662.523576670301</v>
      </c>
      <c r="D162" s="48">
        <v>-0.17319250278809201</v>
      </c>
      <c r="E162" s="53">
        <v>156</v>
      </c>
      <c r="F162" s="124">
        <v>3</v>
      </c>
      <c r="G162" s="54">
        <v>4</v>
      </c>
      <c r="H162" s="54">
        <v>4</v>
      </c>
      <c r="I162" s="54">
        <v>3</v>
      </c>
      <c r="J162" s="54">
        <v>5</v>
      </c>
      <c r="K162" s="54">
        <v>3</v>
      </c>
      <c r="L162" s="54">
        <v>1</v>
      </c>
      <c r="M162" t="s">
        <v>11</v>
      </c>
    </row>
    <row r="163" spans="1:13" x14ac:dyDescent="0.25">
      <c r="A163" t="s">
        <v>332</v>
      </c>
      <c r="B163" t="s">
        <v>333</v>
      </c>
      <c r="C163" s="50">
        <v>3099.0097408587399</v>
      </c>
      <c r="D163" s="48">
        <v>-0.174797218924956</v>
      </c>
      <c r="E163" s="53">
        <v>157</v>
      </c>
      <c r="F163" s="124">
        <v>3</v>
      </c>
      <c r="G163" s="54">
        <v>5</v>
      </c>
      <c r="H163" s="54">
        <v>1</v>
      </c>
      <c r="I163" s="54">
        <v>1</v>
      </c>
      <c r="J163" s="54">
        <v>4</v>
      </c>
      <c r="K163" s="54">
        <v>2</v>
      </c>
      <c r="L163" s="54">
        <v>2</v>
      </c>
      <c r="M163" t="s">
        <v>11</v>
      </c>
    </row>
    <row r="164" spans="1:13" x14ac:dyDescent="0.25">
      <c r="A164" t="s">
        <v>110</v>
      </c>
      <c r="B164" t="s">
        <v>111</v>
      </c>
      <c r="C164" s="50">
        <v>8485.9972851107304</v>
      </c>
      <c r="D164" s="48">
        <v>-0.189893516702351</v>
      </c>
      <c r="E164" s="53">
        <v>158</v>
      </c>
      <c r="F164" s="124">
        <v>3</v>
      </c>
      <c r="G164" s="54">
        <v>2</v>
      </c>
      <c r="H164" s="54">
        <v>1</v>
      </c>
      <c r="I164" s="54">
        <v>4</v>
      </c>
      <c r="J164" s="54">
        <v>4</v>
      </c>
      <c r="K164" s="54">
        <v>5</v>
      </c>
      <c r="L164" s="54">
        <v>5</v>
      </c>
      <c r="M164" t="s">
        <v>11</v>
      </c>
    </row>
    <row r="165" spans="1:13" x14ac:dyDescent="0.25">
      <c r="A165" t="s">
        <v>214</v>
      </c>
      <c r="B165" t="s">
        <v>215</v>
      </c>
      <c r="C165" s="50">
        <v>49606.781714571604</v>
      </c>
      <c r="D165" s="48">
        <v>-0.19284108085941801</v>
      </c>
      <c r="E165" s="53">
        <v>159</v>
      </c>
      <c r="F165" s="124">
        <v>3</v>
      </c>
      <c r="G165" s="54">
        <v>5</v>
      </c>
      <c r="H165" s="54">
        <v>1</v>
      </c>
      <c r="I165" s="54">
        <v>1</v>
      </c>
      <c r="J165" s="54">
        <v>3</v>
      </c>
      <c r="K165" s="54">
        <v>1</v>
      </c>
      <c r="L165" s="54">
        <v>1</v>
      </c>
      <c r="M165" t="s">
        <v>11</v>
      </c>
    </row>
    <row r="166" spans="1:13" x14ac:dyDescent="0.25">
      <c r="A166" t="s">
        <v>9</v>
      </c>
      <c r="B166" t="s">
        <v>10</v>
      </c>
      <c r="C166" s="50">
        <v>4432.6514134038698</v>
      </c>
      <c r="D166" s="48">
        <v>-0.21989735803655899</v>
      </c>
      <c r="E166" s="53">
        <v>160</v>
      </c>
      <c r="F166" s="124">
        <v>3</v>
      </c>
      <c r="G166" s="54">
        <v>5</v>
      </c>
      <c r="H166" s="54">
        <v>3</v>
      </c>
      <c r="I166" s="54">
        <v>1</v>
      </c>
      <c r="J166" s="54">
        <v>5</v>
      </c>
      <c r="K166" s="54">
        <v>3</v>
      </c>
      <c r="L166" s="54">
        <v>5</v>
      </c>
      <c r="M166" t="s">
        <v>11</v>
      </c>
    </row>
    <row r="167" spans="1:13" x14ac:dyDescent="0.25">
      <c r="A167" t="s">
        <v>34</v>
      </c>
      <c r="B167" t="s">
        <v>35</v>
      </c>
      <c r="C167" s="50">
        <v>100.566490707268</v>
      </c>
      <c r="D167" s="48">
        <v>-0.244614744523307</v>
      </c>
      <c r="E167" s="53">
        <v>161</v>
      </c>
      <c r="F167" s="124" t="s">
        <v>30</v>
      </c>
      <c r="G167" s="54" t="s">
        <v>30</v>
      </c>
      <c r="H167" s="54" t="s">
        <v>30</v>
      </c>
      <c r="I167" s="54" t="s">
        <v>30</v>
      </c>
      <c r="J167" s="54" t="s">
        <v>30</v>
      </c>
      <c r="K167" s="54" t="s">
        <v>30</v>
      </c>
      <c r="L167" s="54" t="s">
        <v>30</v>
      </c>
      <c r="M167" t="s">
        <v>2903</v>
      </c>
    </row>
    <row r="168" spans="1:13" x14ac:dyDescent="0.25">
      <c r="A168" t="s">
        <v>340</v>
      </c>
      <c r="B168" t="s">
        <v>341</v>
      </c>
      <c r="C168" s="50">
        <v>856.38498993597295</v>
      </c>
      <c r="D168" s="48">
        <v>-0.27488841612125298</v>
      </c>
      <c r="E168" s="53">
        <v>162</v>
      </c>
      <c r="F168" s="124">
        <v>2</v>
      </c>
      <c r="G168" s="54">
        <v>5</v>
      </c>
      <c r="H168" s="54">
        <v>3</v>
      </c>
      <c r="I168" s="54">
        <v>1</v>
      </c>
      <c r="J168" s="54">
        <v>3</v>
      </c>
      <c r="K168" s="54">
        <v>2</v>
      </c>
      <c r="L168" s="54">
        <v>3</v>
      </c>
      <c r="M168" t="s">
        <v>11</v>
      </c>
    </row>
    <row r="169" spans="1:13" x14ac:dyDescent="0.25">
      <c r="A169" t="s">
        <v>32</v>
      </c>
      <c r="B169" t="s">
        <v>33</v>
      </c>
      <c r="C169" s="50">
        <v>140.52241426438599</v>
      </c>
      <c r="D169" s="48">
        <v>-0.28712112810277302</v>
      </c>
      <c r="E169" s="53">
        <v>163</v>
      </c>
      <c r="F169" s="124" t="s">
        <v>30</v>
      </c>
      <c r="G169" s="54" t="s">
        <v>30</v>
      </c>
      <c r="H169" s="54" t="s">
        <v>30</v>
      </c>
      <c r="I169" s="54" t="s">
        <v>30</v>
      </c>
      <c r="J169" s="54" t="s">
        <v>30</v>
      </c>
      <c r="K169" s="54" t="s">
        <v>30</v>
      </c>
      <c r="L169" s="54" t="s">
        <v>30</v>
      </c>
      <c r="M169" t="s">
        <v>2903</v>
      </c>
    </row>
    <row r="170" spans="1:13" x14ac:dyDescent="0.25">
      <c r="A170" t="s">
        <v>260</v>
      </c>
      <c r="B170" t="s">
        <v>261</v>
      </c>
      <c r="C170" s="50">
        <v>11656.626599270599</v>
      </c>
      <c r="D170" s="48">
        <v>-0.30062830412956798</v>
      </c>
      <c r="E170" s="53">
        <v>164</v>
      </c>
      <c r="F170" s="124">
        <v>2</v>
      </c>
      <c r="G170" s="54">
        <v>5</v>
      </c>
      <c r="H170" s="54">
        <v>1</v>
      </c>
      <c r="I170" s="54">
        <v>1</v>
      </c>
      <c r="J170" s="54">
        <v>4</v>
      </c>
      <c r="K170" s="54">
        <v>5</v>
      </c>
      <c r="L170" s="54">
        <v>2</v>
      </c>
      <c r="M170" t="s">
        <v>11</v>
      </c>
    </row>
    <row r="171" spans="1:13" x14ac:dyDescent="0.25">
      <c r="A171" t="s">
        <v>346</v>
      </c>
      <c r="B171" t="s">
        <v>347</v>
      </c>
      <c r="C171" s="50">
        <v>397.03309920871499</v>
      </c>
      <c r="D171" s="48">
        <v>-0.32806135972386802</v>
      </c>
      <c r="E171" s="53">
        <v>165</v>
      </c>
      <c r="F171" s="124">
        <v>2</v>
      </c>
      <c r="G171" s="54">
        <v>4</v>
      </c>
      <c r="H171" s="54">
        <v>3</v>
      </c>
      <c r="I171" s="54">
        <v>1</v>
      </c>
      <c r="J171" s="54">
        <v>5</v>
      </c>
      <c r="K171" s="54">
        <v>5</v>
      </c>
      <c r="L171" s="54">
        <v>5</v>
      </c>
      <c r="M171" t="s">
        <v>11</v>
      </c>
    </row>
    <row r="172" spans="1:13" x14ac:dyDescent="0.25">
      <c r="A172" t="s">
        <v>330</v>
      </c>
      <c r="B172" t="s">
        <v>331</v>
      </c>
      <c r="C172" s="50">
        <v>5226.7623130704897</v>
      </c>
      <c r="D172" s="48">
        <v>-0.34042693736694202</v>
      </c>
      <c r="E172" s="53">
        <v>166</v>
      </c>
      <c r="F172" s="124">
        <v>2</v>
      </c>
      <c r="G172" s="54">
        <v>5</v>
      </c>
      <c r="H172" s="54">
        <v>1</v>
      </c>
      <c r="I172" s="54">
        <v>1</v>
      </c>
      <c r="J172" s="54">
        <v>4</v>
      </c>
      <c r="K172" s="54">
        <v>5</v>
      </c>
      <c r="L172" s="54">
        <v>3</v>
      </c>
      <c r="M172" t="s">
        <v>11</v>
      </c>
    </row>
    <row r="173" spans="1:13" x14ac:dyDescent="0.25">
      <c r="A173" t="s">
        <v>268</v>
      </c>
      <c r="B173" t="s">
        <v>269</v>
      </c>
      <c r="C173" s="50">
        <v>43644.875601393403</v>
      </c>
      <c r="D173" s="48">
        <v>-0.358071358529988</v>
      </c>
      <c r="E173" s="53">
        <v>167</v>
      </c>
      <c r="F173" s="124">
        <v>2</v>
      </c>
      <c r="G173" s="54">
        <v>2</v>
      </c>
      <c r="H173" s="54">
        <v>3</v>
      </c>
      <c r="I173" s="54">
        <v>2</v>
      </c>
      <c r="J173" s="54">
        <v>4</v>
      </c>
      <c r="K173" s="54">
        <v>4</v>
      </c>
      <c r="L173" s="54">
        <v>1</v>
      </c>
      <c r="M173" t="s">
        <v>11</v>
      </c>
    </row>
    <row r="174" spans="1:13" x14ac:dyDescent="0.25">
      <c r="A174" t="s">
        <v>262</v>
      </c>
      <c r="B174" t="s">
        <v>263</v>
      </c>
      <c r="C174" s="50">
        <v>24725.915096478198</v>
      </c>
      <c r="D174" s="48">
        <v>-0.39640541038320098</v>
      </c>
      <c r="E174" s="53">
        <v>168</v>
      </c>
      <c r="F174" s="124">
        <v>2</v>
      </c>
      <c r="G174" s="54">
        <v>3</v>
      </c>
      <c r="H174" s="54">
        <v>1</v>
      </c>
      <c r="I174" s="54">
        <v>3</v>
      </c>
      <c r="J174" s="54">
        <v>5</v>
      </c>
      <c r="K174" s="54">
        <v>5</v>
      </c>
      <c r="L174" s="54">
        <v>1</v>
      </c>
      <c r="M174" t="s">
        <v>11</v>
      </c>
    </row>
    <row r="175" spans="1:13" x14ac:dyDescent="0.25">
      <c r="A175" t="s">
        <v>218</v>
      </c>
      <c r="B175" t="s">
        <v>219</v>
      </c>
      <c r="C175" s="50">
        <v>8036.4354510570702</v>
      </c>
      <c r="D175" s="48">
        <v>-0.42260006014175</v>
      </c>
      <c r="E175" s="53">
        <v>169</v>
      </c>
      <c r="F175" s="124">
        <v>2</v>
      </c>
      <c r="G175" s="54">
        <v>5</v>
      </c>
      <c r="H175" s="54">
        <v>1</v>
      </c>
      <c r="I175" s="54">
        <v>1</v>
      </c>
      <c r="J175" s="54">
        <v>5</v>
      </c>
      <c r="K175" s="54">
        <v>2</v>
      </c>
      <c r="L175" s="54">
        <v>2</v>
      </c>
      <c r="M175" t="s">
        <v>11</v>
      </c>
    </row>
    <row r="176" spans="1:13" x14ac:dyDescent="0.25">
      <c r="A176" t="s">
        <v>348</v>
      </c>
      <c r="B176" t="s">
        <v>349</v>
      </c>
      <c r="C176" s="50">
        <v>6665.4568354762596</v>
      </c>
      <c r="D176" s="48">
        <v>-0.43393446578751399</v>
      </c>
      <c r="E176" s="53">
        <v>170</v>
      </c>
      <c r="F176" s="124">
        <v>2</v>
      </c>
      <c r="G176" s="54">
        <v>3</v>
      </c>
      <c r="H176" s="54">
        <v>4</v>
      </c>
      <c r="I176" s="54">
        <v>1</v>
      </c>
      <c r="J176" s="54">
        <v>1</v>
      </c>
      <c r="K176" s="54">
        <v>2</v>
      </c>
      <c r="L176" s="54">
        <v>1</v>
      </c>
      <c r="M176" t="s">
        <v>11</v>
      </c>
    </row>
    <row r="177" spans="1:13" x14ac:dyDescent="0.25">
      <c r="A177" t="s">
        <v>142</v>
      </c>
      <c r="B177" t="s">
        <v>143</v>
      </c>
      <c r="C177" s="50">
        <v>3814.3148205368798</v>
      </c>
      <c r="D177" s="48">
        <v>-0.43692420640574797</v>
      </c>
      <c r="E177" s="53">
        <v>171</v>
      </c>
      <c r="F177" s="124">
        <v>2</v>
      </c>
      <c r="G177" s="54">
        <v>3</v>
      </c>
      <c r="H177" s="54">
        <v>4</v>
      </c>
      <c r="I177" s="54">
        <v>2</v>
      </c>
      <c r="J177" s="54">
        <v>2</v>
      </c>
      <c r="K177" s="54">
        <v>1</v>
      </c>
      <c r="L177" s="54">
        <v>5</v>
      </c>
      <c r="M177" t="s">
        <v>11</v>
      </c>
    </row>
    <row r="178" spans="1:13" x14ac:dyDescent="0.25">
      <c r="A178" t="s">
        <v>192</v>
      </c>
      <c r="B178" t="s">
        <v>193</v>
      </c>
      <c r="C178" s="50">
        <v>5414.8721572362801</v>
      </c>
      <c r="D178" s="48">
        <v>-0.44332115842623299</v>
      </c>
      <c r="E178" s="53">
        <v>172</v>
      </c>
      <c r="F178" s="124">
        <v>2</v>
      </c>
      <c r="G178" s="54">
        <v>2</v>
      </c>
      <c r="H178" s="54">
        <v>3</v>
      </c>
      <c r="I178" s="54">
        <v>5</v>
      </c>
      <c r="J178" s="54">
        <v>4</v>
      </c>
      <c r="K178" s="54">
        <v>5</v>
      </c>
      <c r="L178" s="54">
        <v>5</v>
      </c>
      <c r="M178" t="s">
        <v>11</v>
      </c>
    </row>
    <row r="179" spans="1:13" x14ac:dyDescent="0.25">
      <c r="A179" t="s">
        <v>18</v>
      </c>
      <c r="B179" t="s">
        <v>19</v>
      </c>
      <c r="C179" s="50">
        <v>3160.8317814420898</v>
      </c>
      <c r="D179" s="48">
        <v>-0.453676830136933</v>
      </c>
      <c r="E179" s="53">
        <v>173</v>
      </c>
      <c r="F179" s="124">
        <v>2</v>
      </c>
      <c r="G179" s="54">
        <v>5</v>
      </c>
      <c r="H179" s="54">
        <v>1</v>
      </c>
      <c r="I179" s="54">
        <v>1</v>
      </c>
      <c r="J179" s="54">
        <v>5</v>
      </c>
      <c r="K179" s="54">
        <v>3</v>
      </c>
      <c r="L179" s="54">
        <v>3</v>
      </c>
      <c r="M179" t="s">
        <v>11</v>
      </c>
    </row>
    <row r="180" spans="1:13" x14ac:dyDescent="0.25">
      <c r="A180" t="s">
        <v>22</v>
      </c>
      <c r="B180" t="s">
        <v>23</v>
      </c>
      <c r="C180" s="50">
        <v>3382.9155149442199</v>
      </c>
      <c r="D180" s="48">
        <v>-0.45752049127177102</v>
      </c>
      <c r="E180" s="53">
        <v>174</v>
      </c>
      <c r="F180" s="124">
        <v>2</v>
      </c>
      <c r="G180" s="54">
        <v>5</v>
      </c>
      <c r="H180" s="54">
        <v>1</v>
      </c>
      <c r="I180" s="54">
        <v>1</v>
      </c>
      <c r="J180" s="54">
        <v>5</v>
      </c>
      <c r="K180" s="54">
        <v>4</v>
      </c>
      <c r="L180" s="54">
        <v>5</v>
      </c>
      <c r="M180" t="s">
        <v>11</v>
      </c>
    </row>
    <row r="181" spans="1:13" x14ac:dyDescent="0.25">
      <c r="A181" t="s">
        <v>380</v>
      </c>
      <c r="B181" t="s">
        <v>381</v>
      </c>
      <c r="C181" s="50">
        <v>14646.1622525272</v>
      </c>
      <c r="D181" s="48">
        <v>-0.45989782488015801</v>
      </c>
      <c r="E181" s="53">
        <v>175</v>
      </c>
      <c r="F181" s="124">
        <v>2</v>
      </c>
      <c r="G181" s="54">
        <v>2</v>
      </c>
      <c r="H181" s="54">
        <v>1</v>
      </c>
      <c r="I181" s="54">
        <v>2</v>
      </c>
      <c r="J181" s="54">
        <v>3</v>
      </c>
      <c r="K181" s="54">
        <v>1</v>
      </c>
      <c r="L181" s="54">
        <v>3</v>
      </c>
      <c r="M181" t="s">
        <v>11</v>
      </c>
    </row>
    <row r="182" spans="1:13" x14ac:dyDescent="0.25">
      <c r="A182" t="s">
        <v>220</v>
      </c>
      <c r="B182" t="s">
        <v>221</v>
      </c>
      <c r="C182" s="50">
        <v>32908.6882211989</v>
      </c>
      <c r="D182" s="48">
        <v>-0.52318061547212702</v>
      </c>
      <c r="E182" s="53">
        <v>176</v>
      </c>
      <c r="F182" s="124">
        <v>2</v>
      </c>
      <c r="G182" s="54">
        <v>4</v>
      </c>
      <c r="H182" s="54">
        <v>1</v>
      </c>
      <c r="I182" s="54">
        <v>2</v>
      </c>
      <c r="J182" s="54">
        <v>3</v>
      </c>
      <c r="K182" s="54">
        <v>1</v>
      </c>
      <c r="L182" s="54">
        <v>5</v>
      </c>
      <c r="M182" t="s">
        <v>11</v>
      </c>
    </row>
    <row r="183" spans="1:13" x14ac:dyDescent="0.25">
      <c r="A183" t="s">
        <v>200</v>
      </c>
      <c r="B183" t="s">
        <v>201</v>
      </c>
      <c r="C183" s="50">
        <v>1699.1653134676701</v>
      </c>
      <c r="D183" s="48">
        <v>-0.69802250282752298</v>
      </c>
      <c r="E183" s="53">
        <v>177</v>
      </c>
      <c r="F183" s="124">
        <v>1</v>
      </c>
      <c r="G183" s="54">
        <v>5</v>
      </c>
      <c r="H183" s="54">
        <v>1</v>
      </c>
      <c r="I183" s="54">
        <v>1</v>
      </c>
      <c r="J183" s="54">
        <v>3</v>
      </c>
      <c r="K183" s="54">
        <v>5</v>
      </c>
      <c r="L183" s="54">
        <v>5</v>
      </c>
      <c r="M183" t="s">
        <v>11</v>
      </c>
    </row>
    <row r="184" spans="1:13" x14ac:dyDescent="0.25">
      <c r="A184" t="s">
        <v>334</v>
      </c>
      <c r="B184" t="s">
        <v>335</v>
      </c>
      <c r="C184" s="50">
        <v>5008.9894866193899</v>
      </c>
      <c r="D184" s="48">
        <v>-0.74596245754079005</v>
      </c>
      <c r="E184" s="53">
        <v>178</v>
      </c>
      <c r="F184" s="124">
        <v>1</v>
      </c>
      <c r="G184" s="54">
        <v>5</v>
      </c>
      <c r="H184" s="54">
        <v>4</v>
      </c>
      <c r="I184" s="54">
        <v>1</v>
      </c>
      <c r="J184" s="54">
        <v>2</v>
      </c>
      <c r="K184" s="54">
        <v>1</v>
      </c>
      <c r="L184" s="54">
        <v>1</v>
      </c>
      <c r="M184" t="s">
        <v>11</v>
      </c>
    </row>
    <row r="185" spans="1:13" x14ac:dyDescent="0.25">
      <c r="A185" t="s">
        <v>286</v>
      </c>
      <c r="B185" t="s">
        <v>287</v>
      </c>
      <c r="C185" s="50">
        <v>7169.33276653133</v>
      </c>
      <c r="D185" s="48">
        <v>-0.87716701339178005</v>
      </c>
      <c r="E185" s="53">
        <v>179</v>
      </c>
      <c r="F185" s="124">
        <v>1</v>
      </c>
      <c r="G185" s="54">
        <v>5</v>
      </c>
      <c r="H185" s="54">
        <v>4</v>
      </c>
      <c r="I185" s="54">
        <v>1</v>
      </c>
      <c r="J185" s="54">
        <v>1</v>
      </c>
      <c r="K185" s="54">
        <v>2</v>
      </c>
      <c r="L185" s="54">
        <v>3</v>
      </c>
      <c r="M185" t="s">
        <v>11</v>
      </c>
    </row>
    <row r="186" spans="1:13" x14ac:dyDescent="0.25">
      <c r="A186" t="s">
        <v>322</v>
      </c>
      <c r="B186" t="s">
        <v>323</v>
      </c>
      <c r="C186" s="50">
        <v>4063.2558754255201</v>
      </c>
      <c r="D186" s="48">
        <v>-0.964527496142074</v>
      </c>
      <c r="E186" s="53">
        <v>180</v>
      </c>
      <c r="F186" s="124">
        <v>1</v>
      </c>
      <c r="G186" s="54">
        <v>2</v>
      </c>
      <c r="H186" s="54">
        <v>1</v>
      </c>
      <c r="I186" s="54">
        <v>1</v>
      </c>
      <c r="J186" s="54">
        <v>3</v>
      </c>
      <c r="K186" s="54">
        <v>5</v>
      </c>
      <c r="L186" s="54">
        <v>4</v>
      </c>
      <c r="M186" t="s">
        <v>11</v>
      </c>
    </row>
    <row r="187" spans="1:13" x14ac:dyDescent="0.25">
      <c r="A187" t="s">
        <v>204</v>
      </c>
      <c r="B187" t="s">
        <v>205</v>
      </c>
      <c r="C187" s="50">
        <v>3929.4625478819898</v>
      </c>
      <c r="D187" s="48">
        <v>-0.96781499757387401</v>
      </c>
      <c r="E187" s="53">
        <v>181</v>
      </c>
      <c r="F187" s="124">
        <v>1</v>
      </c>
      <c r="G187" s="54">
        <v>4</v>
      </c>
      <c r="H187" s="54">
        <v>1</v>
      </c>
      <c r="I187" s="54">
        <v>2</v>
      </c>
      <c r="J187" s="54">
        <v>4</v>
      </c>
      <c r="K187" s="54">
        <v>2</v>
      </c>
      <c r="L187" s="54">
        <v>3</v>
      </c>
      <c r="M187" t="s">
        <v>11</v>
      </c>
    </row>
    <row r="188" spans="1:13" x14ac:dyDescent="0.25">
      <c r="A188" t="s">
        <v>352</v>
      </c>
      <c r="B188" t="s">
        <v>353</v>
      </c>
      <c r="C188" s="50">
        <v>219.18067195833299</v>
      </c>
      <c r="D188" s="48">
        <v>-1.2096786377172399</v>
      </c>
      <c r="E188" s="53">
        <v>182</v>
      </c>
      <c r="F188" s="124" t="s">
        <v>30</v>
      </c>
      <c r="G188" s="54" t="s">
        <v>30</v>
      </c>
      <c r="H188" s="54" t="s">
        <v>30</v>
      </c>
      <c r="I188" s="54" t="s">
        <v>30</v>
      </c>
      <c r="J188" s="54" t="s">
        <v>30</v>
      </c>
      <c r="K188" s="54" t="s">
        <v>30</v>
      </c>
      <c r="L188" s="54" t="s">
        <v>30</v>
      </c>
      <c r="M188" t="s">
        <v>31</v>
      </c>
    </row>
    <row r="189" spans="1:13" x14ac:dyDescent="0.25">
      <c r="A189" t="s">
        <v>354</v>
      </c>
      <c r="B189" t="s">
        <v>355</v>
      </c>
      <c r="C189" s="50">
        <v>555.60047243413999</v>
      </c>
      <c r="D189" s="48">
        <v>-1.2096786377172399</v>
      </c>
      <c r="E189" s="53">
        <v>182</v>
      </c>
      <c r="F189" s="124" t="s">
        <v>30</v>
      </c>
      <c r="G189" s="54" t="s">
        <v>30</v>
      </c>
      <c r="H189" s="54" t="s">
        <v>30</v>
      </c>
      <c r="I189" s="54" t="s">
        <v>30</v>
      </c>
      <c r="J189" s="54" t="s">
        <v>30</v>
      </c>
      <c r="K189" s="54" t="s">
        <v>30</v>
      </c>
      <c r="L189" s="54" t="s">
        <v>30</v>
      </c>
      <c r="M189" t="s">
        <v>31</v>
      </c>
    </row>
    <row r="190" spans="1:13" x14ac:dyDescent="0.25">
      <c r="A190" t="s">
        <v>342</v>
      </c>
      <c r="B190" t="s">
        <v>343</v>
      </c>
      <c r="C190" s="50">
        <v>2861.0150013892699</v>
      </c>
      <c r="D190" s="48">
        <v>-1.27227806313075</v>
      </c>
      <c r="E190" s="53">
        <v>184</v>
      </c>
      <c r="F190" s="124">
        <v>1</v>
      </c>
      <c r="G190" s="54">
        <v>1</v>
      </c>
      <c r="H190" s="54">
        <v>5</v>
      </c>
      <c r="I190" s="54">
        <v>3</v>
      </c>
      <c r="J190" s="54">
        <v>1</v>
      </c>
      <c r="K190" s="54">
        <v>3</v>
      </c>
      <c r="L190" s="54">
        <v>3</v>
      </c>
      <c r="M190" t="s">
        <v>11</v>
      </c>
    </row>
    <row r="191" spans="1:13" x14ac:dyDescent="0.25">
      <c r="A191" t="s">
        <v>344</v>
      </c>
      <c r="B191" t="s">
        <v>345</v>
      </c>
      <c r="C191" s="50">
        <v>8116.9305766709303</v>
      </c>
      <c r="D191" s="48">
        <v>-1.5493774952202599</v>
      </c>
      <c r="E191" s="53">
        <v>185</v>
      </c>
      <c r="F191" s="124">
        <v>1</v>
      </c>
      <c r="G191" s="54">
        <v>3</v>
      </c>
      <c r="H191" s="54">
        <v>3</v>
      </c>
      <c r="I191" s="54">
        <v>1</v>
      </c>
      <c r="J191" s="54">
        <v>3</v>
      </c>
      <c r="K191" s="54">
        <v>2</v>
      </c>
      <c r="L191" s="54">
        <v>1</v>
      </c>
      <c r="M191" t="s">
        <v>11</v>
      </c>
    </row>
    <row r="192" spans="1:13" x14ac:dyDescent="0.25">
      <c r="A192" t="s">
        <v>350</v>
      </c>
      <c r="B192" t="s">
        <v>351</v>
      </c>
      <c r="C192" s="50">
        <v>9790.0136931111792</v>
      </c>
      <c r="D192" s="48">
        <v>-1.61240142552729</v>
      </c>
      <c r="E192" s="53">
        <v>186</v>
      </c>
      <c r="F192" s="124">
        <v>1</v>
      </c>
      <c r="G192" s="54">
        <v>5</v>
      </c>
      <c r="H192" s="54">
        <v>4</v>
      </c>
      <c r="I192" s="54">
        <v>1</v>
      </c>
      <c r="J192" s="54">
        <v>4</v>
      </c>
      <c r="K192" s="54">
        <v>3</v>
      </c>
      <c r="L192" s="54">
        <v>5</v>
      </c>
      <c r="M192" t="s">
        <v>11</v>
      </c>
    </row>
  </sheetData>
  <autoFilter ref="A6:AB192">
    <sortState ref="A7:M192">
      <sortCondition ref="E6:E192"/>
    </sortState>
  </autoFilter>
  <mergeCells count="1">
    <mergeCell ref="A2:M2"/>
  </mergeCells>
  <conditionalFormatting sqref="F7:F192">
    <cfRule type="cellIs" dxfId="9" priority="11" operator="equal">
      <formula>5</formula>
    </cfRule>
    <cfRule type="cellIs" dxfId="8" priority="12" operator="equal">
      <formula>4</formula>
    </cfRule>
    <cfRule type="cellIs" dxfId="7" priority="13" operator="equal">
      <formula>2</formula>
    </cfRule>
    <cfRule type="cellIs" dxfId="6" priority="14" operator="equal">
      <formula>1</formula>
    </cfRule>
    <cfRule type="cellIs" dxfId="5" priority="15" operator="equal">
      <formula>3</formula>
    </cfRule>
  </conditionalFormatting>
  <conditionalFormatting sqref="G7:L192">
    <cfRule type="cellIs" dxfId="4" priority="1" operator="equal">
      <formula>5</formula>
    </cfRule>
    <cfRule type="cellIs" dxfId="3" priority="2" operator="equal">
      <formula>4</formula>
    </cfRule>
    <cfRule type="cellIs" dxfId="2" priority="3" operator="equal">
      <formula>2</formula>
    </cfRule>
    <cfRule type="cellIs" dxfId="1" priority="4" operator="equal">
      <formula>1</formula>
    </cfRule>
    <cfRule type="cellIs" dxfId="0" priority="5" operator="equal">
      <formula>3</formula>
    </cfRule>
  </conditionalFormatting>
  <pageMargins left="0.7" right="0.7" top="0.75" bottom="0.75" header="0.3" footer="0.3"/>
  <pageSetup paperSize="9" scale="32"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V87"/>
  <sheetViews>
    <sheetView topLeftCell="A37" zoomScale="80" zoomScaleNormal="80" workbookViewId="0">
      <selection activeCell="D34" sqref="D34"/>
    </sheetView>
  </sheetViews>
  <sheetFormatPr baseColWidth="10" defaultRowHeight="15" x14ac:dyDescent="0.25"/>
  <cols>
    <col min="1" max="1" width="27.28515625" customWidth="1"/>
    <col min="2" max="2" width="12.85546875" customWidth="1"/>
    <col min="3" max="3" width="16.7109375" customWidth="1"/>
    <col min="13" max="13" width="22.5703125" customWidth="1"/>
  </cols>
  <sheetData>
    <row r="2" spans="1:22" ht="23.25" customHeight="1" x14ac:dyDescent="0.35">
      <c r="A2" s="142" t="s">
        <v>424</v>
      </c>
      <c r="B2" s="142"/>
      <c r="C2" s="142"/>
      <c r="D2" s="142"/>
      <c r="E2" s="142"/>
      <c r="F2" s="142"/>
      <c r="G2" s="142"/>
      <c r="H2" s="142"/>
      <c r="I2" s="142"/>
      <c r="J2" s="142"/>
      <c r="K2" s="142"/>
      <c r="L2" s="142"/>
      <c r="M2" s="142"/>
      <c r="N2" s="142"/>
      <c r="O2" s="142"/>
      <c r="P2" s="142"/>
      <c r="Q2" s="142"/>
      <c r="R2" s="142"/>
      <c r="S2" s="142"/>
      <c r="T2" s="142"/>
      <c r="U2" s="142"/>
      <c r="V2" s="142"/>
    </row>
    <row r="5" spans="1:22" x14ac:dyDescent="0.25">
      <c r="A5" s="3" t="s">
        <v>416</v>
      </c>
      <c r="L5" s="3" t="s">
        <v>420</v>
      </c>
    </row>
    <row r="26" spans="1:12" x14ac:dyDescent="0.25">
      <c r="A26" s="39" t="str">
        <f>A58</f>
        <v>Source : Pôle emploi – Dares, métiers en tension</v>
      </c>
      <c r="L26" s="39" t="str">
        <f>A26</f>
        <v>Source : Pôle emploi – Dares, métiers en tension</v>
      </c>
    </row>
    <row r="28" spans="1:12" x14ac:dyDescent="0.25">
      <c r="A28" t="s">
        <v>408</v>
      </c>
      <c r="B28" s="54" t="s">
        <v>0</v>
      </c>
      <c r="C28" s="54" t="s">
        <v>1</v>
      </c>
      <c r="D28" s="54" t="s">
        <v>2</v>
      </c>
      <c r="E28" s="54" t="s">
        <v>3</v>
      </c>
      <c r="F28" s="54" t="s">
        <v>4</v>
      </c>
      <c r="G28" s="54" t="s">
        <v>5</v>
      </c>
      <c r="H28" s="54" t="s">
        <v>6</v>
      </c>
      <c r="I28" s="54" t="s">
        <v>7</v>
      </c>
      <c r="J28" s="54" t="s">
        <v>8</v>
      </c>
      <c r="K28" s="54" t="s">
        <v>2898</v>
      </c>
      <c r="L28" s="54" t="s">
        <v>2901</v>
      </c>
    </row>
    <row r="29" spans="1:12" x14ac:dyDescent="0.25">
      <c r="A29" t="s">
        <v>418</v>
      </c>
      <c r="B29" s="60">
        <f>Evolution!B11</f>
        <v>0.19477066420248501</v>
      </c>
      <c r="C29" s="60">
        <f>Evolution!C11</f>
        <v>0.17521398595979701</v>
      </c>
      <c r="D29" s="60">
        <f>Evolution!D11</f>
        <v>-2.4356266584163601E-2</v>
      </c>
      <c r="E29" s="60">
        <f>Evolution!E11</f>
        <v>-0.155260805005834</v>
      </c>
      <c r="F29" s="60">
        <f>Evolution!F11</f>
        <v>-0.132405327168372</v>
      </c>
      <c r="G29" s="60">
        <f>Evolution!G11</f>
        <v>1.8945631245075398E-2</v>
      </c>
      <c r="H29" s="60">
        <f>Evolution!H11</f>
        <v>0.390945654645247</v>
      </c>
      <c r="I29" s="60">
        <f>Evolution!I11</f>
        <v>0.70806820386387104</v>
      </c>
      <c r="J29" s="60">
        <f>Evolution!J11</f>
        <v>0.67564675455311396</v>
      </c>
      <c r="K29" s="60">
        <f>Evolution!K11</f>
        <v>0.453820462739292</v>
      </c>
      <c r="L29" s="60">
        <f>Evolution!L11</f>
        <v>0.83842130681712701</v>
      </c>
    </row>
    <row r="30" spans="1:12" x14ac:dyDescent="0.25">
      <c r="A30" t="s">
        <v>419</v>
      </c>
      <c r="B30" s="60">
        <f>Evolution!B12</f>
        <v>3.1816232015388302E-2</v>
      </c>
      <c r="C30" s="60">
        <f>Evolution!C12</f>
        <v>2.8220092757086399E-2</v>
      </c>
      <c r="D30" s="60">
        <f>Evolution!D12</f>
        <v>-0.12829940806228199</v>
      </c>
      <c r="E30" s="60">
        <f>Evolution!E12</f>
        <v>-0.26632381313182002</v>
      </c>
      <c r="F30" s="60">
        <f>Evolution!F12</f>
        <v>-0.28737039654953001</v>
      </c>
      <c r="G30" s="60">
        <f>Evolution!G12</f>
        <v>-0.139988288181329</v>
      </c>
      <c r="H30" s="60">
        <f>Evolution!H12</f>
        <v>0.14711111865120099</v>
      </c>
      <c r="I30" s="60">
        <f>Evolution!I12</f>
        <v>0.40275054593776599</v>
      </c>
      <c r="J30" s="60">
        <f>Evolution!J12</f>
        <v>0.42371135779961999</v>
      </c>
      <c r="K30" s="60">
        <f>Evolution!K12</f>
        <v>0.246038994108361</v>
      </c>
      <c r="L30" s="60">
        <f>Evolution!L12</f>
        <v>0.56351178903094901</v>
      </c>
    </row>
    <row r="33" spans="1:12" x14ac:dyDescent="0.25">
      <c r="A33" s="3" t="s">
        <v>421</v>
      </c>
    </row>
    <row r="34" spans="1:12" ht="15.75" customHeight="1" x14ac:dyDescent="0.25">
      <c r="A34" s="55" t="s">
        <v>2840</v>
      </c>
    </row>
    <row r="35" spans="1:12" x14ac:dyDescent="0.25">
      <c r="A35" s="3" t="s">
        <v>628</v>
      </c>
      <c r="B35" s="56" t="s">
        <v>629</v>
      </c>
      <c r="C35" s="57" t="s">
        <v>438</v>
      </c>
      <c r="D35" s="20" t="str">
        <f>VLOOKUP(C35,Menus!A2:B14,2)</f>
        <v>69</v>
      </c>
    </row>
    <row r="36" spans="1:12" ht="15.75" customHeight="1" x14ac:dyDescent="0.25">
      <c r="A36" s="3"/>
      <c r="B36" s="58" t="s">
        <v>630</v>
      </c>
      <c r="C36" s="59" t="s">
        <v>437</v>
      </c>
      <c r="D36" s="20" t="str">
        <f>VLOOKUP(C36,Menus!A2:B14,2)</f>
        <v>63</v>
      </c>
    </row>
    <row r="38" spans="1:12" x14ac:dyDescent="0.25">
      <c r="B38" s="20" t="s">
        <v>0</v>
      </c>
      <c r="C38" s="20" t="s">
        <v>1</v>
      </c>
      <c r="D38" s="20" t="s">
        <v>2</v>
      </c>
      <c r="E38" s="20" t="s">
        <v>3</v>
      </c>
      <c r="F38" s="20" t="s">
        <v>4</v>
      </c>
      <c r="G38" s="20" t="s">
        <v>5</v>
      </c>
      <c r="H38" s="20" t="s">
        <v>6</v>
      </c>
      <c r="I38" s="20" t="s">
        <v>7</v>
      </c>
      <c r="J38" s="20" t="s">
        <v>8</v>
      </c>
      <c r="K38" s="20" t="s">
        <v>2898</v>
      </c>
      <c r="L38" s="20" t="s">
        <v>2901</v>
      </c>
    </row>
    <row r="39" spans="1:12" x14ac:dyDescent="0.25">
      <c r="A39" s="20" t="str">
        <f>C35</f>
        <v>Rhône</v>
      </c>
      <c r="B39" s="20">
        <f>VLOOKUP($D35,Evol_Dep!$A$2:$L$14,2)</f>
        <v>0.36962669388319602</v>
      </c>
      <c r="C39" s="20">
        <f>VLOOKUP($D35,Evol_Dep!$A$2:$L$14,3)</f>
        <v>0.281720382664224</v>
      </c>
      <c r="D39" s="20">
        <f>VLOOKUP($D35,Evol_Dep!$A$2:$L$14,4)</f>
        <v>0.128360152659763</v>
      </c>
      <c r="E39" s="20">
        <f>VLOOKUP($D35,Evol_Dep!$A$2:$L$14,5)</f>
        <v>3.4804986163045101E-2</v>
      </c>
      <c r="F39" s="20">
        <f>VLOOKUP($D35,Evol_Dep!$A$2:$L$14,6)</f>
        <v>4.7883773456793899E-2</v>
      </c>
      <c r="G39" s="20">
        <f>VLOOKUP($D35,Evol_Dep!$A$2:$L$14,7)</f>
        <v>0.27062550635599403</v>
      </c>
      <c r="H39" s="20">
        <f>VLOOKUP($D35,Evol_Dep!$A$2:$L$14,8)</f>
        <v>0.66334471880372303</v>
      </c>
      <c r="I39" s="20">
        <f>VLOOKUP($D35,Evol_Dep!$A$2:$L$14,9)</f>
        <v>1.02233861039512</v>
      </c>
      <c r="J39" s="20">
        <f>VLOOKUP($D35,Evol_Dep!$A$2:$L$14,10)</f>
        <v>0.84941246277192295</v>
      </c>
      <c r="K39" s="20">
        <f>VLOOKUP($D35,Evol_Dep!$A$2:$L$14,11)</f>
        <v>0.60195985967755306</v>
      </c>
      <c r="L39" s="20">
        <f>VLOOKUP($D35,Evol_Dep!$A$2:$L$14,12)</f>
        <v>1.10562145956614</v>
      </c>
    </row>
    <row r="40" spans="1:12" x14ac:dyDescent="0.25">
      <c r="A40" s="20" t="str">
        <f>C36</f>
        <v>Puy-de-Dôme</v>
      </c>
      <c r="B40" s="20">
        <f>VLOOKUP($D36,Evol_Dep!$A$2:$L$14,2)</f>
        <v>0.25070792029847799</v>
      </c>
      <c r="C40" s="20">
        <f>VLOOKUP($D36,Evol_Dep!$A$2:$L$14,3)</f>
        <v>0.16975969115565701</v>
      </c>
      <c r="D40" s="20">
        <f>VLOOKUP($D36,Evol_Dep!$A$2:$L$14,4)</f>
        <v>-4.2759140070196502E-2</v>
      </c>
      <c r="E40" s="20">
        <f>VLOOKUP($D36,Evol_Dep!$A$2:$L$14,5)</f>
        <v>-0.197548103295413</v>
      </c>
      <c r="F40" s="20">
        <f>VLOOKUP($D36,Evol_Dep!$A$2:$L$14,6)</f>
        <v>-0.21441725522824501</v>
      </c>
      <c r="G40" s="20">
        <f>VLOOKUP($D36,Evol_Dep!$A$2:$L$14,7)</f>
        <v>-6.13475586958247E-2</v>
      </c>
      <c r="H40" s="20">
        <f>VLOOKUP($D36,Evol_Dep!$A$2:$L$14,8)</f>
        <v>0.296631178858902</v>
      </c>
      <c r="I40" s="20">
        <f>VLOOKUP($D36,Evol_Dep!$A$2:$L$14,9)</f>
        <v>0.443492909709575</v>
      </c>
      <c r="J40" s="20">
        <f>VLOOKUP($D36,Evol_Dep!$A$2:$L$14,10)</f>
        <v>0.497142222224217</v>
      </c>
      <c r="K40" s="20">
        <f>VLOOKUP($D36,Evol_Dep!$A$2:$L$14,11)</f>
        <v>0.23925715061375399</v>
      </c>
      <c r="L40" s="20">
        <f>VLOOKUP($D36,Evol_Dep!$A$2:$L$14,12)</f>
        <v>0.66675252506220295</v>
      </c>
    </row>
    <row r="41" spans="1:12" x14ac:dyDescent="0.25">
      <c r="A41" s="20" t="s">
        <v>418</v>
      </c>
      <c r="B41" s="38">
        <f>B29</f>
        <v>0.19477066420248501</v>
      </c>
      <c r="C41" s="38">
        <f t="shared" ref="C41:L41" si="0">C29</f>
        <v>0.17521398595979701</v>
      </c>
      <c r="D41" s="38">
        <f t="shared" si="0"/>
        <v>-2.4356266584163601E-2</v>
      </c>
      <c r="E41" s="38">
        <f t="shared" si="0"/>
        <v>-0.155260805005834</v>
      </c>
      <c r="F41" s="38">
        <f t="shared" si="0"/>
        <v>-0.132405327168372</v>
      </c>
      <c r="G41" s="38">
        <f t="shared" si="0"/>
        <v>1.8945631245075398E-2</v>
      </c>
      <c r="H41" s="38">
        <f t="shared" si="0"/>
        <v>0.390945654645247</v>
      </c>
      <c r="I41" s="38">
        <f t="shared" si="0"/>
        <v>0.70806820386387104</v>
      </c>
      <c r="J41" s="38">
        <f t="shared" si="0"/>
        <v>0.67564675455311396</v>
      </c>
      <c r="K41" s="38">
        <f t="shared" si="0"/>
        <v>0.453820462739292</v>
      </c>
      <c r="L41" s="38">
        <f t="shared" si="0"/>
        <v>0.83842130681712701</v>
      </c>
    </row>
    <row r="58" spans="1:12" x14ac:dyDescent="0.25">
      <c r="A58" s="39" t="str">
        <f>A87</f>
        <v>Source : Pôle emploi – Dares, métiers en tension</v>
      </c>
    </row>
    <row r="60" spans="1:12" x14ac:dyDescent="0.25">
      <c r="A60" s="3" t="s">
        <v>2905</v>
      </c>
      <c r="L60" s="3" t="s">
        <v>2908</v>
      </c>
    </row>
    <row r="87" spans="1:12" x14ac:dyDescent="0.25">
      <c r="A87" s="39" t="str">
        <f>'Fiche Métier'!A52</f>
        <v>Source : Pôle emploi – Dares, métiers en tension</v>
      </c>
      <c r="L87" s="39" t="str">
        <f>A87</f>
        <v>Source : Pôle emploi – Dares, métiers en tension</v>
      </c>
    </row>
  </sheetData>
  <mergeCells count="1">
    <mergeCell ref="A2:V2"/>
  </mergeCells>
  <pageMargins left="0.7" right="0.7" top="0.75" bottom="0.75" header="0.3" footer="0.3"/>
  <pageSetup paperSize="9" scale="30"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Menus!$A$2:$A$13</xm:f>
          </x14:formula1>
          <xm:sqref>C35:C36</xm:sqref>
        </x14:dataValidation>
        <x14:dataValidation type="list" allowBlank="1" showInputMessage="1" showErrorMessage="1">
          <x14:formula1>
            <xm:f>Menus!$A$2:$A$14</xm:f>
          </x14:formula1>
          <xm:sqref>M39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V40"/>
  <sheetViews>
    <sheetView zoomScaleNormal="100" workbookViewId="0">
      <selection activeCell="J8" sqref="J8"/>
    </sheetView>
  </sheetViews>
  <sheetFormatPr baseColWidth="10" defaultRowHeight="15" x14ac:dyDescent="0.25"/>
  <cols>
    <col min="3" max="3" width="12.5703125" customWidth="1"/>
    <col min="5" max="5" width="14" customWidth="1"/>
    <col min="8" max="8" width="14.28515625" customWidth="1"/>
    <col min="12" max="12" width="15.140625" customWidth="1"/>
  </cols>
  <sheetData>
    <row r="2" spans="1:22" ht="23.25" customHeight="1" x14ac:dyDescent="0.35">
      <c r="A2" s="13" t="s">
        <v>423</v>
      </c>
    </row>
    <row r="3" spans="1:22" ht="15.75" customHeight="1" x14ac:dyDescent="0.25"/>
    <row r="4" spans="1:22" ht="44.25" customHeight="1" x14ac:dyDescent="0.25">
      <c r="A4" s="25"/>
      <c r="B4" s="17" t="s">
        <v>408</v>
      </c>
      <c r="C4" s="17" t="s">
        <v>409</v>
      </c>
      <c r="D4" s="17" t="s">
        <v>410</v>
      </c>
      <c r="E4" s="17" t="s">
        <v>411</v>
      </c>
      <c r="F4" s="17" t="s">
        <v>2842</v>
      </c>
      <c r="G4" s="17" t="s">
        <v>413</v>
      </c>
      <c r="H4" s="16" t="s">
        <v>2841</v>
      </c>
      <c r="K4" s="25"/>
      <c r="L4" s="67" t="s">
        <v>0</v>
      </c>
      <c r="M4" s="67" t="s">
        <v>1</v>
      </c>
      <c r="N4" s="67" t="s">
        <v>2</v>
      </c>
      <c r="O4" s="67" t="s">
        <v>3</v>
      </c>
      <c r="P4" s="67" t="s">
        <v>4</v>
      </c>
      <c r="Q4" s="67" t="s">
        <v>5</v>
      </c>
      <c r="R4" s="67" t="s">
        <v>6</v>
      </c>
      <c r="S4" s="67" t="s">
        <v>7</v>
      </c>
      <c r="T4" s="67" t="s">
        <v>8</v>
      </c>
      <c r="U4" s="67" t="s">
        <v>2898</v>
      </c>
      <c r="V4" s="68" t="s">
        <v>2901</v>
      </c>
    </row>
    <row r="5" spans="1:22" x14ac:dyDescent="0.25">
      <c r="A5" s="65" t="s">
        <v>399</v>
      </c>
      <c r="B5" s="61">
        <f>Familles!B2</f>
        <v>0.114784528570852</v>
      </c>
      <c r="C5" s="61">
        <f>Familles!C2</f>
        <v>3.96475899872899</v>
      </c>
      <c r="D5" s="61">
        <f>Familles!D2</f>
        <v>-2.8171988993761801E-2</v>
      </c>
      <c r="E5" s="61">
        <f>Familles!E2</f>
        <v>-1.24634414691097</v>
      </c>
      <c r="F5" s="61">
        <f>Familles!F2</f>
        <v>0.456836252538242</v>
      </c>
      <c r="G5" s="61">
        <f>Familles!G2</f>
        <v>0.45016729635814401</v>
      </c>
      <c r="H5" s="62">
        <f>Familles!H2</f>
        <v>0.67471505617706495</v>
      </c>
      <c r="K5" s="65" t="s">
        <v>399</v>
      </c>
      <c r="L5" s="61">
        <f>Familles!I2</f>
        <v>-0.245376093567436</v>
      </c>
      <c r="M5" s="61">
        <f>Familles!J2</f>
        <v>-0.256230733492185</v>
      </c>
      <c r="N5" s="61">
        <f>Familles!K2</f>
        <v>-0.245866712460246</v>
      </c>
      <c r="O5" s="61">
        <f>Familles!L2</f>
        <v>-0.38389681810207099</v>
      </c>
      <c r="P5" s="61">
        <f>Familles!M2</f>
        <v>-0.60791935480218495</v>
      </c>
      <c r="Q5" s="61">
        <f>Familles!N2</f>
        <v>-0.519579482693726</v>
      </c>
      <c r="R5" s="61">
        <f>Familles!O2</f>
        <v>-0.25950357806498198</v>
      </c>
      <c r="S5" s="61">
        <f>Familles!P2</f>
        <v>-3.9354934657506897E-2</v>
      </c>
      <c r="T5" s="61">
        <f>Familles!Q2</f>
        <v>6.6804442663635194E-2</v>
      </c>
      <c r="U5" s="61">
        <f>Familles!R2</f>
        <v>-0.102461836021687</v>
      </c>
      <c r="V5" s="62">
        <f>Familles!S2</f>
        <v>0.114784528570852</v>
      </c>
    </row>
    <row r="6" spans="1:22" x14ac:dyDescent="0.25">
      <c r="A6" s="65" t="s">
        <v>400</v>
      </c>
      <c r="B6" s="61">
        <f>Familles!B3</f>
        <v>1.6102895453659101</v>
      </c>
      <c r="C6" s="61">
        <f>Familles!C3</f>
        <v>2.2824814982938499</v>
      </c>
      <c r="D6" s="61">
        <f>Familles!D3</f>
        <v>0.16611527433148601</v>
      </c>
      <c r="E6" s="61">
        <f>Familles!E3</f>
        <v>0.228171541859854</v>
      </c>
      <c r="F6" s="61">
        <f>Familles!F3</f>
        <v>-0.167966188423855</v>
      </c>
      <c r="G6" s="61">
        <f>Familles!G3</f>
        <v>0.17156679267273001</v>
      </c>
      <c r="H6" s="62">
        <f>Familles!H3</f>
        <v>0.247102943275606</v>
      </c>
      <c r="K6" s="65" t="s">
        <v>400</v>
      </c>
      <c r="L6" s="61">
        <f>Familles!I3</f>
        <v>0.75267402976225595</v>
      </c>
      <c r="M6" s="61">
        <f>Familles!J3</f>
        <v>0.76834501571652802</v>
      </c>
      <c r="N6" s="61">
        <f>Familles!K3</f>
        <v>0.456156641684411</v>
      </c>
      <c r="O6" s="61">
        <f>Familles!L3</f>
        <v>0.15132076085017701</v>
      </c>
      <c r="P6" s="61">
        <f>Familles!M3</f>
        <v>1.7142222210055302E-2</v>
      </c>
      <c r="Q6" s="61">
        <f>Familles!N3</f>
        <v>0.20498931745978399</v>
      </c>
      <c r="R6" s="61">
        <f>Familles!O3</f>
        <v>0.78052291818222996</v>
      </c>
      <c r="S6" s="61">
        <f>Familles!P3</f>
        <v>1.1811258354863601</v>
      </c>
      <c r="T6" s="61">
        <f>Familles!Q3</f>
        <v>1.2986765119453301</v>
      </c>
      <c r="U6" s="61">
        <f>Familles!R3</f>
        <v>1.1782005717681301</v>
      </c>
      <c r="V6" s="62">
        <f>Familles!S3</f>
        <v>1.6102895453659101</v>
      </c>
    </row>
    <row r="7" spans="1:22" x14ac:dyDescent="0.25">
      <c r="A7" s="65" t="s">
        <v>401</v>
      </c>
      <c r="B7" s="61">
        <f>Familles!B4</f>
        <v>1.5732159669111101</v>
      </c>
      <c r="C7" s="61">
        <f>Familles!C4</f>
        <v>0.94443505721244603</v>
      </c>
      <c r="D7" s="61">
        <f>Familles!D4</f>
        <v>0.10085152327323101</v>
      </c>
      <c r="E7" s="61">
        <f>Familles!E4</f>
        <v>0.69612196545251603</v>
      </c>
      <c r="F7" s="61">
        <f>Familles!F4</f>
        <v>-0.32709157343741402</v>
      </c>
      <c r="G7" s="61">
        <f>Familles!G4</f>
        <v>0.14642236131528599</v>
      </c>
      <c r="H7" s="62">
        <f>Familles!H4</f>
        <v>0.43793005398541601</v>
      </c>
      <c r="K7" s="65" t="s">
        <v>401</v>
      </c>
      <c r="L7" s="61">
        <f>Familles!I4</f>
        <v>0.69558062268262799</v>
      </c>
      <c r="M7" s="61">
        <f>Familles!J4</f>
        <v>0.71513913107842497</v>
      </c>
      <c r="N7" s="61">
        <f>Familles!K4</f>
        <v>0.54308336459038498</v>
      </c>
      <c r="O7" s="61">
        <f>Familles!L4</f>
        <v>0.33516862450728202</v>
      </c>
      <c r="P7" s="61">
        <f>Familles!M4</f>
        <v>0.30347136966484001</v>
      </c>
      <c r="Q7" s="61">
        <f>Familles!N4</f>
        <v>0.48133315060583198</v>
      </c>
      <c r="R7" s="61">
        <f>Familles!O4</f>
        <v>1.04430756391961</v>
      </c>
      <c r="S7" s="61">
        <f>Familles!P4</f>
        <v>1.5132722213350001</v>
      </c>
      <c r="T7" s="61">
        <f>Familles!Q4</f>
        <v>1.16486701211717</v>
      </c>
      <c r="U7" s="61">
        <f>Familles!R4</f>
        <v>0.90313670393078704</v>
      </c>
      <c r="V7" s="62">
        <f>Familles!S4</f>
        <v>1.5732159669111101</v>
      </c>
    </row>
    <row r="8" spans="1:22" x14ac:dyDescent="0.25">
      <c r="A8" s="65" t="s">
        <v>402</v>
      </c>
      <c r="B8" s="61">
        <f>Familles!B5</f>
        <v>0.60492094489509796</v>
      </c>
      <c r="C8" s="61">
        <f>Familles!C5</f>
        <v>0.49275168827357502</v>
      </c>
      <c r="D8" s="61">
        <f>Familles!D5</f>
        <v>-0.248214036697847</v>
      </c>
      <c r="E8" s="61">
        <f>Familles!E5</f>
        <v>0.28598796885567002</v>
      </c>
      <c r="F8" s="61">
        <f>Familles!F5</f>
        <v>-9.6635557309928302E-2</v>
      </c>
      <c r="G8" s="61">
        <f>Familles!G5</f>
        <v>-0.26045297097495201</v>
      </c>
      <c r="H8" s="62">
        <f>Familles!H5</f>
        <v>-0.39964408797663098</v>
      </c>
      <c r="K8" s="65" t="s">
        <v>402</v>
      </c>
      <c r="L8" s="61">
        <f>Familles!I5</f>
        <v>3.1389119220265799E-2</v>
      </c>
      <c r="M8" s="61">
        <f>Familles!J5</f>
        <v>3.7433558724506199E-4</v>
      </c>
      <c r="N8" s="61">
        <f>Familles!K5</f>
        <v>-0.199529784550422</v>
      </c>
      <c r="O8" s="61">
        <f>Familles!L5</f>
        <v>-0.29577670291767799</v>
      </c>
      <c r="P8" s="61">
        <f>Familles!M5</f>
        <v>-0.240382299463654</v>
      </c>
      <c r="Q8" s="61">
        <f>Familles!N5</f>
        <v>-9.7633964589321207E-2</v>
      </c>
      <c r="R8" s="61">
        <f>Familles!O5</f>
        <v>0.209952173784305</v>
      </c>
      <c r="S8" s="61">
        <f>Familles!P5</f>
        <v>0.48691805195812998</v>
      </c>
      <c r="T8" s="61">
        <f>Familles!Q5</f>
        <v>0.50985310947113505</v>
      </c>
      <c r="U8" s="61">
        <f>Familles!R5</f>
        <v>0.289030526899406</v>
      </c>
      <c r="V8" s="62">
        <f>Familles!S5</f>
        <v>0.60492094489509796</v>
      </c>
    </row>
    <row r="9" spans="1:22" ht="15.75" customHeight="1" x14ac:dyDescent="0.25">
      <c r="A9" s="66" t="s">
        <v>403</v>
      </c>
      <c r="B9" s="63">
        <f>Familles!B6</f>
        <v>0.83842130681712701</v>
      </c>
      <c r="C9" s="63">
        <f>Familles!C6</f>
        <v>0.75643050397693901</v>
      </c>
      <c r="D9" s="63">
        <f>Familles!D6</f>
        <v>-0.153620722375401</v>
      </c>
      <c r="E9" s="63">
        <f>Familles!E6</f>
        <v>0.32906234571943399</v>
      </c>
      <c r="F9" s="63">
        <f>Familles!F6</f>
        <v>-0.13325725561568699</v>
      </c>
      <c r="G9" s="63">
        <f>Familles!G6</f>
        <v>-0.14632077470281399</v>
      </c>
      <c r="H9" s="64">
        <f>Familles!H6</f>
        <v>-0.188276005969163</v>
      </c>
      <c r="K9" s="66" t="s">
        <v>403</v>
      </c>
      <c r="L9" s="63">
        <f>Familles!I6</f>
        <v>0.19477066420248501</v>
      </c>
      <c r="M9" s="63">
        <f>Familles!J6</f>
        <v>0.17521398595979701</v>
      </c>
      <c r="N9" s="63">
        <f>Familles!K6</f>
        <v>-2.4356266584163601E-2</v>
      </c>
      <c r="O9" s="63">
        <f>Familles!L6</f>
        <v>-0.155260805005834</v>
      </c>
      <c r="P9" s="63">
        <f>Familles!M6</f>
        <v>-0.132405327168372</v>
      </c>
      <c r="Q9" s="63">
        <f>Familles!N6</f>
        <v>1.8945631245075398E-2</v>
      </c>
      <c r="R9" s="63">
        <f>Familles!O6</f>
        <v>0.390945654645247</v>
      </c>
      <c r="S9" s="63">
        <f>Familles!P6</f>
        <v>0.70806820386387104</v>
      </c>
      <c r="T9" s="63">
        <f>Familles!Q6</f>
        <v>0.67564675455311396</v>
      </c>
      <c r="U9" s="63">
        <f>Familles!R6</f>
        <v>0.453820462739292</v>
      </c>
      <c r="V9" s="64">
        <f>Familles!S6</f>
        <v>0.83842130681712701</v>
      </c>
    </row>
    <row r="40" spans="1:12" x14ac:dyDescent="0.25">
      <c r="A40" s="39" t="str">
        <f>'Fiche Métier'!A52</f>
        <v>Source : Pôle emploi – Dares, métiers en tension</v>
      </c>
      <c r="L40" s="39" t="str">
        <f>'Fiche Métier'!A52</f>
        <v>Source : Pôle emploi – Dares, métiers en tension</v>
      </c>
    </row>
  </sheetData>
  <pageMargins left="0.7" right="0.7" top="0.75" bottom="0.75" header="0.3" footer="0.3"/>
  <pageSetup paperSize="9" scale="32"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432"/>
  <sheetViews>
    <sheetView zoomScaleNormal="100" zoomScaleSheetLayoutView="100" workbookViewId="0">
      <selection activeCell="G19" sqref="G19"/>
    </sheetView>
  </sheetViews>
  <sheetFormatPr baseColWidth="10" defaultRowHeight="15" x14ac:dyDescent="0.25"/>
  <cols>
    <col min="1" max="1" width="8.85546875" customWidth="1"/>
    <col min="2" max="2" width="57.7109375" customWidth="1"/>
    <col min="3" max="3" width="5.7109375" customWidth="1"/>
    <col min="4" max="4" width="65.85546875" customWidth="1"/>
    <col min="5" max="5" width="6.5703125" customWidth="1"/>
    <col min="6" max="6" width="12.5703125" customWidth="1"/>
    <col min="7" max="7" width="63.28515625" customWidth="1"/>
    <col min="257" max="257" width="8.85546875" customWidth="1"/>
    <col min="258" max="258" width="57.7109375" customWidth="1"/>
    <col min="259" max="259" width="5.7109375" customWidth="1"/>
    <col min="260" max="260" width="65.85546875" customWidth="1"/>
    <col min="261" max="261" width="6.5703125" customWidth="1"/>
    <col min="262" max="262" width="12.5703125" customWidth="1"/>
    <col min="263" max="263" width="63.28515625" customWidth="1"/>
    <col min="513" max="513" width="8.85546875" customWidth="1"/>
    <col min="514" max="514" width="57.7109375" customWidth="1"/>
    <col min="515" max="515" width="5.7109375" customWidth="1"/>
    <col min="516" max="516" width="65.85546875" customWidth="1"/>
    <col min="517" max="517" width="6.5703125" customWidth="1"/>
    <col min="518" max="518" width="12.5703125" customWidth="1"/>
    <col min="519" max="519" width="63.28515625" customWidth="1"/>
    <col min="769" max="769" width="8.85546875" customWidth="1"/>
    <col min="770" max="770" width="57.7109375" customWidth="1"/>
    <col min="771" max="771" width="5.7109375" customWidth="1"/>
    <col min="772" max="772" width="65.85546875" customWidth="1"/>
    <col min="773" max="773" width="6.5703125" customWidth="1"/>
    <col min="774" max="774" width="12.5703125" customWidth="1"/>
    <col min="775" max="775" width="63.28515625" customWidth="1"/>
    <col min="1025" max="1025" width="8.85546875" customWidth="1"/>
    <col min="1026" max="1026" width="57.7109375" customWidth="1"/>
    <col min="1027" max="1027" width="5.7109375" customWidth="1"/>
    <col min="1028" max="1028" width="65.85546875" customWidth="1"/>
    <col min="1029" max="1029" width="6.5703125" customWidth="1"/>
    <col min="1030" max="1030" width="12.5703125" customWidth="1"/>
    <col min="1031" max="1031" width="63.28515625" customWidth="1"/>
    <col min="1281" max="1281" width="8.85546875" customWidth="1"/>
    <col min="1282" max="1282" width="57.7109375" customWidth="1"/>
    <col min="1283" max="1283" width="5.7109375" customWidth="1"/>
    <col min="1284" max="1284" width="65.85546875" customWidth="1"/>
    <col min="1285" max="1285" width="6.5703125" customWidth="1"/>
    <col min="1286" max="1286" width="12.5703125" customWidth="1"/>
    <col min="1287" max="1287" width="63.28515625" customWidth="1"/>
    <col min="1537" max="1537" width="8.85546875" customWidth="1"/>
    <col min="1538" max="1538" width="57.7109375" customWidth="1"/>
    <col min="1539" max="1539" width="5.7109375" customWidth="1"/>
    <col min="1540" max="1540" width="65.85546875" customWidth="1"/>
    <col min="1541" max="1541" width="6.5703125" customWidth="1"/>
    <col min="1542" max="1542" width="12.5703125" customWidth="1"/>
    <col min="1543" max="1543" width="63.28515625" customWidth="1"/>
    <col min="1793" max="1793" width="8.85546875" customWidth="1"/>
    <col min="1794" max="1794" width="57.7109375" customWidth="1"/>
    <col min="1795" max="1795" width="5.7109375" customWidth="1"/>
    <col min="1796" max="1796" width="65.85546875" customWidth="1"/>
    <col min="1797" max="1797" width="6.5703125" customWidth="1"/>
    <col min="1798" max="1798" width="12.5703125" customWidth="1"/>
    <col min="1799" max="1799" width="63.28515625" customWidth="1"/>
    <col min="2049" max="2049" width="8.85546875" customWidth="1"/>
    <col min="2050" max="2050" width="57.7109375" customWidth="1"/>
    <col min="2051" max="2051" width="5.7109375" customWidth="1"/>
    <col min="2052" max="2052" width="65.85546875" customWidth="1"/>
    <col min="2053" max="2053" width="6.5703125" customWidth="1"/>
    <col min="2054" max="2054" width="12.5703125" customWidth="1"/>
    <col min="2055" max="2055" width="63.28515625" customWidth="1"/>
    <col min="2305" max="2305" width="8.85546875" customWidth="1"/>
    <col min="2306" max="2306" width="57.7109375" customWidth="1"/>
    <col min="2307" max="2307" width="5.7109375" customWidth="1"/>
    <col min="2308" max="2308" width="65.85546875" customWidth="1"/>
    <col min="2309" max="2309" width="6.5703125" customWidth="1"/>
    <col min="2310" max="2310" width="12.5703125" customWidth="1"/>
    <col min="2311" max="2311" width="63.28515625" customWidth="1"/>
    <col min="2561" max="2561" width="8.85546875" customWidth="1"/>
    <col min="2562" max="2562" width="57.7109375" customWidth="1"/>
    <col min="2563" max="2563" width="5.7109375" customWidth="1"/>
    <col min="2564" max="2564" width="65.85546875" customWidth="1"/>
    <col min="2565" max="2565" width="6.5703125" customWidth="1"/>
    <col min="2566" max="2566" width="12.5703125" customWidth="1"/>
    <col min="2567" max="2567" width="63.28515625" customWidth="1"/>
    <col min="2817" max="2817" width="8.85546875" customWidth="1"/>
    <col min="2818" max="2818" width="57.7109375" customWidth="1"/>
    <col min="2819" max="2819" width="5.7109375" customWidth="1"/>
    <col min="2820" max="2820" width="65.85546875" customWidth="1"/>
    <col min="2821" max="2821" width="6.5703125" customWidth="1"/>
    <col min="2822" max="2822" width="12.5703125" customWidth="1"/>
    <col min="2823" max="2823" width="63.28515625" customWidth="1"/>
    <col min="3073" max="3073" width="8.85546875" customWidth="1"/>
    <col min="3074" max="3074" width="57.7109375" customWidth="1"/>
    <col min="3075" max="3075" width="5.7109375" customWidth="1"/>
    <col min="3076" max="3076" width="65.85546875" customWidth="1"/>
    <col min="3077" max="3077" width="6.5703125" customWidth="1"/>
    <col min="3078" max="3078" width="12.5703125" customWidth="1"/>
    <col min="3079" max="3079" width="63.28515625" customWidth="1"/>
    <col min="3329" max="3329" width="8.85546875" customWidth="1"/>
    <col min="3330" max="3330" width="57.7109375" customWidth="1"/>
    <col min="3331" max="3331" width="5.7109375" customWidth="1"/>
    <col min="3332" max="3332" width="65.85546875" customWidth="1"/>
    <col min="3333" max="3333" width="6.5703125" customWidth="1"/>
    <col min="3334" max="3334" width="12.5703125" customWidth="1"/>
    <col min="3335" max="3335" width="63.28515625" customWidth="1"/>
    <col min="3585" max="3585" width="8.85546875" customWidth="1"/>
    <col min="3586" max="3586" width="57.7109375" customWidth="1"/>
    <col min="3587" max="3587" width="5.7109375" customWidth="1"/>
    <col min="3588" max="3588" width="65.85546875" customWidth="1"/>
    <col min="3589" max="3589" width="6.5703125" customWidth="1"/>
    <col min="3590" max="3590" width="12.5703125" customWidth="1"/>
    <col min="3591" max="3591" width="63.28515625" customWidth="1"/>
    <col min="3841" max="3841" width="8.85546875" customWidth="1"/>
    <col min="3842" max="3842" width="57.7109375" customWidth="1"/>
    <col min="3843" max="3843" width="5.7109375" customWidth="1"/>
    <col min="3844" max="3844" width="65.85546875" customWidth="1"/>
    <col min="3845" max="3845" width="6.5703125" customWidth="1"/>
    <col min="3846" max="3846" width="12.5703125" customWidth="1"/>
    <col min="3847" max="3847" width="63.28515625" customWidth="1"/>
    <col min="4097" max="4097" width="8.85546875" customWidth="1"/>
    <col min="4098" max="4098" width="57.7109375" customWidth="1"/>
    <col min="4099" max="4099" width="5.7109375" customWidth="1"/>
    <col min="4100" max="4100" width="65.85546875" customWidth="1"/>
    <col min="4101" max="4101" width="6.5703125" customWidth="1"/>
    <col min="4102" max="4102" width="12.5703125" customWidth="1"/>
    <col min="4103" max="4103" width="63.28515625" customWidth="1"/>
    <col min="4353" max="4353" width="8.85546875" customWidth="1"/>
    <col min="4354" max="4354" width="57.7109375" customWidth="1"/>
    <col min="4355" max="4355" width="5.7109375" customWidth="1"/>
    <col min="4356" max="4356" width="65.85546875" customWidth="1"/>
    <col min="4357" max="4357" width="6.5703125" customWidth="1"/>
    <col min="4358" max="4358" width="12.5703125" customWidth="1"/>
    <col min="4359" max="4359" width="63.28515625" customWidth="1"/>
    <col min="4609" max="4609" width="8.85546875" customWidth="1"/>
    <col min="4610" max="4610" width="57.7109375" customWidth="1"/>
    <col min="4611" max="4611" width="5.7109375" customWidth="1"/>
    <col min="4612" max="4612" width="65.85546875" customWidth="1"/>
    <col min="4613" max="4613" width="6.5703125" customWidth="1"/>
    <col min="4614" max="4614" width="12.5703125" customWidth="1"/>
    <col min="4615" max="4615" width="63.28515625" customWidth="1"/>
    <col min="4865" max="4865" width="8.85546875" customWidth="1"/>
    <col min="4866" max="4866" width="57.7109375" customWidth="1"/>
    <col min="4867" max="4867" width="5.7109375" customWidth="1"/>
    <col min="4868" max="4868" width="65.85546875" customWidth="1"/>
    <col min="4869" max="4869" width="6.5703125" customWidth="1"/>
    <col min="4870" max="4870" width="12.5703125" customWidth="1"/>
    <col min="4871" max="4871" width="63.28515625" customWidth="1"/>
    <col min="5121" max="5121" width="8.85546875" customWidth="1"/>
    <col min="5122" max="5122" width="57.7109375" customWidth="1"/>
    <col min="5123" max="5123" width="5.7109375" customWidth="1"/>
    <col min="5124" max="5124" width="65.85546875" customWidth="1"/>
    <col min="5125" max="5125" width="6.5703125" customWidth="1"/>
    <col min="5126" max="5126" width="12.5703125" customWidth="1"/>
    <col min="5127" max="5127" width="63.28515625" customWidth="1"/>
    <col min="5377" max="5377" width="8.85546875" customWidth="1"/>
    <col min="5378" max="5378" width="57.7109375" customWidth="1"/>
    <col min="5379" max="5379" width="5.7109375" customWidth="1"/>
    <col min="5380" max="5380" width="65.85546875" customWidth="1"/>
    <col min="5381" max="5381" width="6.5703125" customWidth="1"/>
    <col min="5382" max="5382" width="12.5703125" customWidth="1"/>
    <col min="5383" max="5383" width="63.28515625" customWidth="1"/>
    <col min="5633" max="5633" width="8.85546875" customWidth="1"/>
    <col min="5634" max="5634" width="57.7109375" customWidth="1"/>
    <col min="5635" max="5635" width="5.7109375" customWidth="1"/>
    <col min="5636" max="5636" width="65.85546875" customWidth="1"/>
    <col min="5637" max="5637" width="6.5703125" customWidth="1"/>
    <col min="5638" max="5638" width="12.5703125" customWidth="1"/>
    <col min="5639" max="5639" width="63.28515625" customWidth="1"/>
    <col min="5889" max="5889" width="8.85546875" customWidth="1"/>
    <col min="5890" max="5890" width="57.7109375" customWidth="1"/>
    <col min="5891" max="5891" width="5.7109375" customWidth="1"/>
    <col min="5892" max="5892" width="65.85546875" customWidth="1"/>
    <col min="5893" max="5893" width="6.5703125" customWidth="1"/>
    <col min="5894" max="5894" width="12.5703125" customWidth="1"/>
    <col min="5895" max="5895" width="63.28515625" customWidth="1"/>
    <col min="6145" max="6145" width="8.85546875" customWidth="1"/>
    <col min="6146" max="6146" width="57.7109375" customWidth="1"/>
    <col min="6147" max="6147" width="5.7109375" customWidth="1"/>
    <col min="6148" max="6148" width="65.85546875" customWidth="1"/>
    <col min="6149" max="6149" width="6.5703125" customWidth="1"/>
    <col min="6150" max="6150" width="12.5703125" customWidth="1"/>
    <col min="6151" max="6151" width="63.28515625" customWidth="1"/>
    <col min="6401" max="6401" width="8.85546875" customWidth="1"/>
    <col min="6402" max="6402" width="57.7109375" customWidth="1"/>
    <col min="6403" max="6403" width="5.7109375" customWidth="1"/>
    <col min="6404" max="6404" width="65.85546875" customWidth="1"/>
    <col min="6405" max="6405" width="6.5703125" customWidth="1"/>
    <col min="6406" max="6406" width="12.5703125" customWidth="1"/>
    <col min="6407" max="6407" width="63.28515625" customWidth="1"/>
    <col min="6657" max="6657" width="8.85546875" customWidth="1"/>
    <col min="6658" max="6658" width="57.7109375" customWidth="1"/>
    <col min="6659" max="6659" width="5.7109375" customWidth="1"/>
    <col min="6660" max="6660" width="65.85546875" customWidth="1"/>
    <col min="6661" max="6661" width="6.5703125" customWidth="1"/>
    <col min="6662" max="6662" width="12.5703125" customWidth="1"/>
    <col min="6663" max="6663" width="63.28515625" customWidth="1"/>
    <col min="6913" max="6913" width="8.85546875" customWidth="1"/>
    <col min="6914" max="6914" width="57.7109375" customWidth="1"/>
    <col min="6915" max="6915" width="5.7109375" customWidth="1"/>
    <col min="6916" max="6916" width="65.85546875" customWidth="1"/>
    <col min="6917" max="6917" width="6.5703125" customWidth="1"/>
    <col min="6918" max="6918" width="12.5703125" customWidth="1"/>
    <col min="6919" max="6919" width="63.28515625" customWidth="1"/>
    <col min="7169" max="7169" width="8.85546875" customWidth="1"/>
    <col min="7170" max="7170" width="57.7109375" customWidth="1"/>
    <col min="7171" max="7171" width="5.7109375" customWidth="1"/>
    <col min="7172" max="7172" width="65.85546875" customWidth="1"/>
    <col min="7173" max="7173" width="6.5703125" customWidth="1"/>
    <col min="7174" max="7174" width="12.5703125" customWidth="1"/>
    <col min="7175" max="7175" width="63.28515625" customWidth="1"/>
    <col min="7425" max="7425" width="8.85546875" customWidth="1"/>
    <col min="7426" max="7426" width="57.7109375" customWidth="1"/>
    <col min="7427" max="7427" width="5.7109375" customWidth="1"/>
    <col min="7428" max="7428" width="65.85546875" customWidth="1"/>
    <col min="7429" max="7429" width="6.5703125" customWidth="1"/>
    <col min="7430" max="7430" width="12.5703125" customWidth="1"/>
    <col min="7431" max="7431" width="63.28515625" customWidth="1"/>
    <col min="7681" max="7681" width="8.85546875" customWidth="1"/>
    <col min="7682" max="7682" width="57.7109375" customWidth="1"/>
    <col min="7683" max="7683" width="5.7109375" customWidth="1"/>
    <col min="7684" max="7684" width="65.85546875" customWidth="1"/>
    <col min="7685" max="7685" width="6.5703125" customWidth="1"/>
    <col min="7686" max="7686" width="12.5703125" customWidth="1"/>
    <col min="7687" max="7687" width="63.28515625" customWidth="1"/>
    <col min="7937" max="7937" width="8.85546875" customWidth="1"/>
    <col min="7938" max="7938" width="57.7109375" customWidth="1"/>
    <col min="7939" max="7939" width="5.7109375" customWidth="1"/>
    <col min="7940" max="7940" width="65.85546875" customWidth="1"/>
    <col min="7941" max="7941" width="6.5703125" customWidth="1"/>
    <col min="7942" max="7942" width="12.5703125" customWidth="1"/>
    <col min="7943" max="7943" width="63.28515625" customWidth="1"/>
    <col min="8193" max="8193" width="8.85546875" customWidth="1"/>
    <col min="8194" max="8194" width="57.7109375" customWidth="1"/>
    <col min="8195" max="8195" width="5.7109375" customWidth="1"/>
    <col min="8196" max="8196" width="65.85546875" customWidth="1"/>
    <col min="8197" max="8197" width="6.5703125" customWidth="1"/>
    <col min="8198" max="8198" width="12.5703125" customWidth="1"/>
    <col min="8199" max="8199" width="63.28515625" customWidth="1"/>
    <col min="8449" max="8449" width="8.85546875" customWidth="1"/>
    <col min="8450" max="8450" width="57.7109375" customWidth="1"/>
    <col min="8451" max="8451" width="5.7109375" customWidth="1"/>
    <col min="8452" max="8452" width="65.85546875" customWidth="1"/>
    <col min="8453" max="8453" width="6.5703125" customWidth="1"/>
    <col min="8454" max="8454" width="12.5703125" customWidth="1"/>
    <col min="8455" max="8455" width="63.28515625" customWidth="1"/>
    <col min="8705" max="8705" width="8.85546875" customWidth="1"/>
    <col min="8706" max="8706" width="57.7109375" customWidth="1"/>
    <col min="8707" max="8707" width="5.7109375" customWidth="1"/>
    <col min="8708" max="8708" width="65.85546875" customWidth="1"/>
    <col min="8709" max="8709" width="6.5703125" customWidth="1"/>
    <col min="8710" max="8710" width="12.5703125" customWidth="1"/>
    <col min="8711" max="8711" width="63.28515625" customWidth="1"/>
    <col min="8961" max="8961" width="8.85546875" customWidth="1"/>
    <col min="8962" max="8962" width="57.7109375" customWidth="1"/>
    <col min="8963" max="8963" width="5.7109375" customWidth="1"/>
    <col min="8964" max="8964" width="65.85546875" customWidth="1"/>
    <col min="8965" max="8965" width="6.5703125" customWidth="1"/>
    <col min="8966" max="8966" width="12.5703125" customWidth="1"/>
    <col min="8967" max="8967" width="63.28515625" customWidth="1"/>
    <col min="9217" max="9217" width="8.85546875" customWidth="1"/>
    <col min="9218" max="9218" width="57.7109375" customWidth="1"/>
    <col min="9219" max="9219" width="5.7109375" customWidth="1"/>
    <col min="9220" max="9220" width="65.85546875" customWidth="1"/>
    <col min="9221" max="9221" width="6.5703125" customWidth="1"/>
    <col min="9222" max="9222" width="12.5703125" customWidth="1"/>
    <col min="9223" max="9223" width="63.28515625" customWidth="1"/>
    <col min="9473" max="9473" width="8.85546875" customWidth="1"/>
    <col min="9474" max="9474" width="57.7109375" customWidth="1"/>
    <col min="9475" max="9475" width="5.7109375" customWidth="1"/>
    <col min="9476" max="9476" width="65.85546875" customWidth="1"/>
    <col min="9477" max="9477" width="6.5703125" customWidth="1"/>
    <col min="9478" max="9478" width="12.5703125" customWidth="1"/>
    <col min="9479" max="9479" width="63.28515625" customWidth="1"/>
    <col min="9729" max="9729" width="8.85546875" customWidth="1"/>
    <col min="9730" max="9730" width="57.7109375" customWidth="1"/>
    <col min="9731" max="9731" width="5.7109375" customWidth="1"/>
    <col min="9732" max="9732" width="65.85546875" customWidth="1"/>
    <col min="9733" max="9733" width="6.5703125" customWidth="1"/>
    <col min="9734" max="9734" width="12.5703125" customWidth="1"/>
    <col min="9735" max="9735" width="63.28515625" customWidth="1"/>
    <col min="9985" max="9985" width="8.85546875" customWidth="1"/>
    <col min="9986" max="9986" width="57.7109375" customWidth="1"/>
    <col min="9987" max="9987" width="5.7109375" customWidth="1"/>
    <col min="9988" max="9988" width="65.85546875" customWidth="1"/>
    <col min="9989" max="9989" width="6.5703125" customWidth="1"/>
    <col min="9990" max="9990" width="12.5703125" customWidth="1"/>
    <col min="9991" max="9991" width="63.28515625" customWidth="1"/>
    <col min="10241" max="10241" width="8.85546875" customWidth="1"/>
    <col min="10242" max="10242" width="57.7109375" customWidth="1"/>
    <col min="10243" max="10243" width="5.7109375" customWidth="1"/>
    <col min="10244" max="10244" width="65.85546875" customWidth="1"/>
    <col min="10245" max="10245" width="6.5703125" customWidth="1"/>
    <col min="10246" max="10246" width="12.5703125" customWidth="1"/>
    <col min="10247" max="10247" width="63.28515625" customWidth="1"/>
    <col min="10497" max="10497" width="8.85546875" customWidth="1"/>
    <col min="10498" max="10498" width="57.7109375" customWidth="1"/>
    <col min="10499" max="10499" width="5.7109375" customWidth="1"/>
    <col min="10500" max="10500" width="65.85546875" customWidth="1"/>
    <col min="10501" max="10501" width="6.5703125" customWidth="1"/>
    <col min="10502" max="10502" width="12.5703125" customWidth="1"/>
    <col min="10503" max="10503" width="63.28515625" customWidth="1"/>
    <col min="10753" max="10753" width="8.85546875" customWidth="1"/>
    <col min="10754" max="10754" width="57.7109375" customWidth="1"/>
    <col min="10755" max="10755" width="5.7109375" customWidth="1"/>
    <col min="10756" max="10756" width="65.85546875" customWidth="1"/>
    <col min="10757" max="10757" width="6.5703125" customWidth="1"/>
    <col min="10758" max="10758" width="12.5703125" customWidth="1"/>
    <col min="10759" max="10759" width="63.28515625" customWidth="1"/>
    <col min="11009" max="11009" width="8.85546875" customWidth="1"/>
    <col min="11010" max="11010" width="57.7109375" customWidth="1"/>
    <col min="11011" max="11011" width="5.7109375" customWidth="1"/>
    <col min="11012" max="11012" width="65.85546875" customWidth="1"/>
    <col min="11013" max="11013" width="6.5703125" customWidth="1"/>
    <col min="11014" max="11014" width="12.5703125" customWidth="1"/>
    <col min="11015" max="11015" width="63.28515625" customWidth="1"/>
    <col min="11265" max="11265" width="8.85546875" customWidth="1"/>
    <col min="11266" max="11266" width="57.7109375" customWidth="1"/>
    <col min="11267" max="11267" width="5.7109375" customWidth="1"/>
    <col min="11268" max="11268" width="65.85546875" customWidth="1"/>
    <col min="11269" max="11269" width="6.5703125" customWidth="1"/>
    <col min="11270" max="11270" width="12.5703125" customWidth="1"/>
    <col min="11271" max="11271" width="63.28515625" customWidth="1"/>
    <col min="11521" max="11521" width="8.85546875" customWidth="1"/>
    <col min="11522" max="11522" width="57.7109375" customWidth="1"/>
    <col min="11523" max="11523" width="5.7109375" customWidth="1"/>
    <col min="11524" max="11524" width="65.85546875" customWidth="1"/>
    <col min="11525" max="11525" width="6.5703125" customWidth="1"/>
    <col min="11526" max="11526" width="12.5703125" customWidth="1"/>
    <col min="11527" max="11527" width="63.28515625" customWidth="1"/>
    <col min="11777" max="11777" width="8.85546875" customWidth="1"/>
    <col min="11778" max="11778" width="57.7109375" customWidth="1"/>
    <col min="11779" max="11779" width="5.7109375" customWidth="1"/>
    <col min="11780" max="11780" width="65.85546875" customWidth="1"/>
    <col min="11781" max="11781" width="6.5703125" customWidth="1"/>
    <col min="11782" max="11782" width="12.5703125" customWidth="1"/>
    <col min="11783" max="11783" width="63.28515625" customWidth="1"/>
    <col min="12033" max="12033" width="8.85546875" customWidth="1"/>
    <col min="12034" max="12034" width="57.7109375" customWidth="1"/>
    <col min="12035" max="12035" width="5.7109375" customWidth="1"/>
    <col min="12036" max="12036" width="65.85546875" customWidth="1"/>
    <col min="12037" max="12037" width="6.5703125" customWidth="1"/>
    <col min="12038" max="12038" width="12.5703125" customWidth="1"/>
    <col min="12039" max="12039" width="63.28515625" customWidth="1"/>
    <col min="12289" max="12289" width="8.85546875" customWidth="1"/>
    <col min="12290" max="12290" width="57.7109375" customWidth="1"/>
    <col min="12291" max="12291" width="5.7109375" customWidth="1"/>
    <col min="12292" max="12292" width="65.85546875" customWidth="1"/>
    <col min="12293" max="12293" width="6.5703125" customWidth="1"/>
    <col min="12294" max="12294" width="12.5703125" customWidth="1"/>
    <col min="12295" max="12295" width="63.28515625" customWidth="1"/>
    <col min="12545" max="12545" width="8.85546875" customWidth="1"/>
    <col min="12546" max="12546" width="57.7109375" customWidth="1"/>
    <col min="12547" max="12547" width="5.7109375" customWidth="1"/>
    <col min="12548" max="12548" width="65.85546875" customWidth="1"/>
    <col min="12549" max="12549" width="6.5703125" customWidth="1"/>
    <col min="12550" max="12550" width="12.5703125" customWidth="1"/>
    <col min="12551" max="12551" width="63.28515625" customWidth="1"/>
    <col min="12801" max="12801" width="8.85546875" customWidth="1"/>
    <col min="12802" max="12802" width="57.7109375" customWidth="1"/>
    <col min="12803" max="12803" width="5.7109375" customWidth="1"/>
    <col min="12804" max="12804" width="65.85546875" customWidth="1"/>
    <col min="12805" max="12805" width="6.5703125" customWidth="1"/>
    <col min="12806" max="12806" width="12.5703125" customWidth="1"/>
    <col min="12807" max="12807" width="63.28515625" customWidth="1"/>
    <col min="13057" max="13057" width="8.85546875" customWidth="1"/>
    <col min="13058" max="13058" width="57.7109375" customWidth="1"/>
    <col min="13059" max="13059" width="5.7109375" customWidth="1"/>
    <col min="13060" max="13060" width="65.85546875" customWidth="1"/>
    <col min="13061" max="13061" width="6.5703125" customWidth="1"/>
    <col min="13062" max="13062" width="12.5703125" customWidth="1"/>
    <col min="13063" max="13063" width="63.28515625" customWidth="1"/>
    <col min="13313" max="13313" width="8.85546875" customWidth="1"/>
    <col min="13314" max="13314" width="57.7109375" customWidth="1"/>
    <col min="13315" max="13315" width="5.7109375" customWidth="1"/>
    <col min="13316" max="13316" width="65.85546875" customWidth="1"/>
    <col min="13317" max="13317" width="6.5703125" customWidth="1"/>
    <col min="13318" max="13318" width="12.5703125" customWidth="1"/>
    <col min="13319" max="13319" width="63.28515625" customWidth="1"/>
    <col min="13569" max="13569" width="8.85546875" customWidth="1"/>
    <col min="13570" max="13570" width="57.7109375" customWidth="1"/>
    <col min="13571" max="13571" width="5.7109375" customWidth="1"/>
    <col min="13572" max="13572" width="65.85546875" customWidth="1"/>
    <col min="13573" max="13573" width="6.5703125" customWidth="1"/>
    <col min="13574" max="13574" width="12.5703125" customWidth="1"/>
    <col min="13575" max="13575" width="63.28515625" customWidth="1"/>
    <col min="13825" max="13825" width="8.85546875" customWidth="1"/>
    <col min="13826" max="13826" width="57.7109375" customWidth="1"/>
    <col min="13827" max="13827" width="5.7109375" customWidth="1"/>
    <col min="13828" max="13828" width="65.85546875" customWidth="1"/>
    <col min="13829" max="13829" width="6.5703125" customWidth="1"/>
    <col min="13830" max="13830" width="12.5703125" customWidth="1"/>
    <col min="13831" max="13831" width="63.28515625" customWidth="1"/>
    <col min="14081" max="14081" width="8.85546875" customWidth="1"/>
    <col min="14082" max="14082" width="57.7109375" customWidth="1"/>
    <col min="14083" max="14083" width="5.7109375" customWidth="1"/>
    <col min="14084" max="14084" width="65.85546875" customWidth="1"/>
    <col min="14085" max="14085" width="6.5703125" customWidth="1"/>
    <col min="14086" max="14086" width="12.5703125" customWidth="1"/>
    <col min="14087" max="14087" width="63.28515625" customWidth="1"/>
    <col min="14337" max="14337" width="8.85546875" customWidth="1"/>
    <col min="14338" max="14338" width="57.7109375" customWidth="1"/>
    <col min="14339" max="14339" width="5.7109375" customWidth="1"/>
    <col min="14340" max="14340" width="65.85546875" customWidth="1"/>
    <col min="14341" max="14341" width="6.5703125" customWidth="1"/>
    <col min="14342" max="14342" width="12.5703125" customWidth="1"/>
    <col min="14343" max="14343" width="63.28515625" customWidth="1"/>
    <col min="14593" max="14593" width="8.85546875" customWidth="1"/>
    <col min="14594" max="14594" width="57.7109375" customWidth="1"/>
    <col min="14595" max="14595" width="5.7109375" customWidth="1"/>
    <col min="14596" max="14596" width="65.85546875" customWidth="1"/>
    <col min="14597" max="14597" width="6.5703125" customWidth="1"/>
    <col min="14598" max="14598" width="12.5703125" customWidth="1"/>
    <col min="14599" max="14599" width="63.28515625" customWidth="1"/>
    <col min="14849" max="14849" width="8.85546875" customWidth="1"/>
    <col min="14850" max="14850" width="57.7109375" customWidth="1"/>
    <col min="14851" max="14851" width="5.7109375" customWidth="1"/>
    <col min="14852" max="14852" width="65.85546875" customWidth="1"/>
    <col min="14853" max="14853" width="6.5703125" customWidth="1"/>
    <col min="14854" max="14854" width="12.5703125" customWidth="1"/>
    <col min="14855" max="14855" width="63.28515625" customWidth="1"/>
    <col min="15105" max="15105" width="8.85546875" customWidth="1"/>
    <col min="15106" max="15106" width="57.7109375" customWidth="1"/>
    <col min="15107" max="15107" width="5.7109375" customWidth="1"/>
    <col min="15108" max="15108" width="65.85546875" customWidth="1"/>
    <col min="15109" max="15109" width="6.5703125" customWidth="1"/>
    <col min="15110" max="15110" width="12.5703125" customWidth="1"/>
    <col min="15111" max="15111" width="63.28515625" customWidth="1"/>
    <col min="15361" max="15361" width="8.85546875" customWidth="1"/>
    <col min="15362" max="15362" width="57.7109375" customWidth="1"/>
    <col min="15363" max="15363" width="5.7109375" customWidth="1"/>
    <col min="15364" max="15364" width="65.85546875" customWidth="1"/>
    <col min="15365" max="15365" width="6.5703125" customWidth="1"/>
    <col min="15366" max="15366" width="12.5703125" customWidth="1"/>
    <col min="15367" max="15367" width="63.28515625" customWidth="1"/>
    <col min="15617" max="15617" width="8.85546875" customWidth="1"/>
    <col min="15618" max="15618" width="57.7109375" customWidth="1"/>
    <col min="15619" max="15619" width="5.7109375" customWidth="1"/>
    <col min="15620" max="15620" width="65.85546875" customWidth="1"/>
    <col min="15621" max="15621" width="6.5703125" customWidth="1"/>
    <col min="15622" max="15622" width="12.5703125" customWidth="1"/>
    <col min="15623" max="15623" width="63.28515625" customWidth="1"/>
    <col min="15873" max="15873" width="8.85546875" customWidth="1"/>
    <col min="15874" max="15874" width="57.7109375" customWidth="1"/>
    <col min="15875" max="15875" width="5.7109375" customWidth="1"/>
    <col min="15876" max="15876" width="65.85546875" customWidth="1"/>
    <col min="15877" max="15877" width="6.5703125" customWidth="1"/>
    <col min="15878" max="15878" width="12.5703125" customWidth="1"/>
    <col min="15879" max="15879" width="63.28515625" customWidth="1"/>
    <col min="16129" max="16129" width="8.85546875" customWidth="1"/>
    <col min="16130" max="16130" width="57.7109375" customWidth="1"/>
    <col min="16131" max="16131" width="5.7109375" customWidth="1"/>
    <col min="16132" max="16132" width="65.85546875" customWidth="1"/>
    <col min="16133" max="16133" width="6.5703125" customWidth="1"/>
    <col min="16134" max="16134" width="12.5703125" customWidth="1"/>
    <col min="16135" max="16135" width="63.28515625" customWidth="1"/>
  </cols>
  <sheetData>
    <row r="1" spans="1:9" x14ac:dyDescent="0.25">
      <c r="A1" s="151" t="s">
        <v>404</v>
      </c>
      <c r="B1" s="76" t="s">
        <v>634</v>
      </c>
      <c r="C1" s="153" t="s">
        <v>635</v>
      </c>
      <c r="D1" s="77" t="s">
        <v>636</v>
      </c>
      <c r="E1" s="151" t="s">
        <v>637</v>
      </c>
      <c r="F1" s="155" t="s">
        <v>638</v>
      </c>
      <c r="G1" s="78" t="s">
        <v>639</v>
      </c>
      <c r="I1" s="79"/>
    </row>
    <row r="2" spans="1:9" ht="13.5" customHeight="1" x14ac:dyDescent="0.25">
      <c r="A2" s="152"/>
      <c r="B2" s="80" t="s">
        <v>640</v>
      </c>
      <c r="C2" s="154"/>
      <c r="D2" s="81" t="s">
        <v>641</v>
      </c>
      <c r="E2" s="152"/>
      <c r="F2" s="156"/>
      <c r="G2" s="82" t="s">
        <v>642</v>
      </c>
      <c r="I2" s="79"/>
    </row>
    <row r="3" spans="1:9" x14ac:dyDescent="0.25">
      <c r="A3" s="83"/>
      <c r="B3" s="83"/>
      <c r="C3" s="84"/>
      <c r="D3" s="84"/>
      <c r="E3" s="85"/>
      <c r="F3" s="86"/>
      <c r="G3" s="85"/>
      <c r="I3" s="79"/>
    </row>
    <row r="4" spans="1:9" x14ac:dyDescent="0.25">
      <c r="A4" s="87" t="s">
        <v>3368</v>
      </c>
      <c r="B4" s="88"/>
      <c r="C4" s="89"/>
      <c r="D4" s="90"/>
      <c r="E4" s="91"/>
      <c r="F4" s="92"/>
      <c r="G4" s="91" t="s">
        <v>3368</v>
      </c>
      <c r="I4" s="79"/>
    </row>
    <row r="5" spans="1:9" ht="45" customHeight="1" x14ac:dyDescent="0.25">
      <c r="A5" s="93" t="s">
        <v>644</v>
      </c>
      <c r="B5" s="157" t="s">
        <v>645</v>
      </c>
      <c r="C5" s="157"/>
      <c r="D5" s="157"/>
      <c r="E5" s="157"/>
      <c r="F5" s="157"/>
      <c r="G5" s="157"/>
      <c r="I5" s="79"/>
    </row>
    <row r="6" spans="1:9" x14ac:dyDescent="0.25">
      <c r="A6" s="87" t="s">
        <v>3368</v>
      </c>
      <c r="B6" s="88"/>
      <c r="C6" s="89"/>
      <c r="D6" s="90"/>
      <c r="E6" s="91"/>
      <c r="F6" s="92"/>
      <c r="G6" s="91" t="s">
        <v>3368</v>
      </c>
      <c r="I6" s="79"/>
    </row>
    <row r="7" spans="1:9" x14ac:dyDescent="0.25">
      <c r="A7" s="94" t="s">
        <v>3368</v>
      </c>
      <c r="B7" s="95"/>
      <c r="C7" s="72"/>
      <c r="D7" s="73"/>
      <c r="E7" s="96"/>
      <c r="F7" s="97"/>
      <c r="G7" s="96" t="s">
        <v>3368</v>
      </c>
      <c r="I7" s="79"/>
    </row>
    <row r="8" spans="1:9" ht="18" customHeight="1" x14ac:dyDescent="0.25">
      <c r="A8" s="75" t="s">
        <v>646</v>
      </c>
      <c r="B8" s="149" t="s">
        <v>647</v>
      </c>
      <c r="C8" s="149"/>
      <c r="D8" s="149"/>
      <c r="E8" s="149"/>
      <c r="F8" s="149"/>
      <c r="G8" s="149"/>
      <c r="I8" s="79"/>
    </row>
    <row r="9" spans="1:9" x14ac:dyDescent="0.25">
      <c r="A9" s="98" t="s">
        <v>3368</v>
      </c>
      <c r="B9" s="95"/>
      <c r="C9" s="72"/>
      <c r="D9" s="73"/>
      <c r="E9" s="96"/>
      <c r="F9" s="97"/>
      <c r="G9" s="96" t="s">
        <v>3368</v>
      </c>
      <c r="I9" s="79"/>
    </row>
    <row r="10" spans="1:9" x14ac:dyDescent="0.25">
      <c r="A10" s="98" t="s">
        <v>648</v>
      </c>
      <c r="B10" s="95" t="s">
        <v>649</v>
      </c>
      <c r="C10" s="72" t="s">
        <v>650</v>
      </c>
      <c r="D10" s="73" t="s">
        <v>651</v>
      </c>
      <c r="E10" s="96"/>
      <c r="F10" s="97"/>
      <c r="G10" s="96" t="s">
        <v>3368</v>
      </c>
      <c r="I10" s="79"/>
    </row>
    <row r="11" spans="1:9" x14ac:dyDescent="0.25">
      <c r="A11" s="98" t="s">
        <v>3368</v>
      </c>
      <c r="B11" s="95"/>
      <c r="C11" s="72" t="s">
        <v>652</v>
      </c>
      <c r="D11" s="73" t="s">
        <v>3369</v>
      </c>
      <c r="E11" s="96"/>
      <c r="F11" s="97"/>
      <c r="G11" s="96" t="s">
        <v>3368</v>
      </c>
      <c r="I11" s="79"/>
    </row>
    <row r="12" spans="1:9" x14ac:dyDescent="0.25">
      <c r="A12" s="98" t="s">
        <v>3368</v>
      </c>
      <c r="B12" s="95"/>
      <c r="C12" s="72" t="s">
        <v>653</v>
      </c>
      <c r="D12" s="73" t="s">
        <v>654</v>
      </c>
      <c r="E12" s="96"/>
      <c r="F12" s="97"/>
      <c r="G12" s="96" t="s">
        <v>3368</v>
      </c>
      <c r="I12" s="79"/>
    </row>
    <row r="13" spans="1:9" x14ac:dyDescent="0.25">
      <c r="A13" s="98" t="s">
        <v>3368</v>
      </c>
      <c r="B13" s="95"/>
      <c r="C13" s="72" t="s">
        <v>655</v>
      </c>
      <c r="D13" s="73" t="s">
        <v>3370</v>
      </c>
      <c r="E13" s="96"/>
      <c r="F13" s="97"/>
      <c r="G13" s="96" t="s">
        <v>3368</v>
      </c>
      <c r="I13" s="79"/>
    </row>
    <row r="14" spans="1:9" x14ac:dyDescent="0.25">
      <c r="A14" s="98" t="s">
        <v>3368</v>
      </c>
      <c r="B14" s="95"/>
      <c r="C14" s="72" t="s">
        <v>656</v>
      </c>
      <c r="D14" s="73" t="s">
        <v>657</v>
      </c>
      <c r="E14" s="96"/>
      <c r="F14" s="97"/>
      <c r="G14" s="96" t="s">
        <v>3368</v>
      </c>
      <c r="I14" s="79"/>
    </row>
    <row r="15" spans="1:9" x14ac:dyDescent="0.25">
      <c r="A15" s="98" t="s">
        <v>3368</v>
      </c>
      <c r="B15" s="99"/>
      <c r="C15" s="72" t="s">
        <v>658</v>
      </c>
      <c r="D15" s="73" t="s">
        <v>659</v>
      </c>
      <c r="E15" s="96"/>
      <c r="F15" s="97"/>
      <c r="G15" s="96" t="s">
        <v>3368</v>
      </c>
      <c r="I15" s="79"/>
    </row>
    <row r="16" spans="1:9" x14ac:dyDescent="0.25">
      <c r="A16" s="98" t="s">
        <v>3368</v>
      </c>
      <c r="B16" s="95"/>
      <c r="C16" s="72" t="s">
        <v>660</v>
      </c>
      <c r="D16" s="73" t="s">
        <v>3371</v>
      </c>
      <c r="E16" s="96"/>
      <c r="F16" s="97"/>
      <c r="G16" s="96" t="s">
        <v>3368</v>
      </c>
      <c r="I16" s="79"/>
    </row>
    <row r="17" spans="1:9" x14ac:dyDescent="0.25">
      <c r="A17" s="98" t="s">
        <v>3368</v>
      </c>
      <c r="B17" s="95"/>
      <c r="C17" s="72"/>
      <c r="D17" s="73"/>
      <c r="E17" s="96"/>
      <c r="F17" s="97"/>
      <c r="G17" s="96" t="s">
        <v>3368</v>
      </c>
      <c r="I17" s="79"/>
    </row>
    <row r="18" spans="1:9" x14ac:dyDescent="0.25">
      <c r="A18" s="98" t="s">
        <v>661</v>
      </c>
      <c r="B18" s="95" t="s">
        <v>662</v>
      </c>
      <c r="C18" s="72" t="s">
        <v>663</v>
      </c>
      <c r="D18" s="73" t="s">
        <v>664</v>
      </c>
      <c r="E18" s="96"/>
      <c r="F18" s="97"/>
      <c r="G18" s="96" t="s">
        <v>3368</v>
      </c>
      <c r="I18" s="79"/>
    </row>
    <row r="19" spans="1:9" x14ac:dyDescent="0.25">
      <c r="A19" s="98" t="s">
        <v>3368</v>
      </c>
      <c r="B19" s="95" t="s">
        <v>3368</v>
      </c>
      <c r="C19" s="72" t="s">
        <v>665</v>
      </c>
      <c r="D19" s="73" t="s">
        <v>666</v>
      </c>
      <c r="E19" s="96"/>
      <c r="F19" s="97"/>
      <c r="G19" s="96" t="s">
        <v>3368</v>
      </c>
      <c r="I19" s="79"/>
    </row>
    <row r="20" spans="1:9" x14ac:dyDescent="0.25">
      <c r="A20" s="98" t="s">
        <v>3368</v>
      </c>
      <c r="B20" s="95" t="s">
        <v>3368</v>
      </c>
      <c r="C20" s="72" t="s">
        <v>667</v>
      </c>
      <c r="D20" s="73" t="s">
        <v>668</v>
      </c>
      <c r="E20" s="96"/>
      <c r="F20" s="97"/>
      <c r="G20" s="96" t="s">
        <v>3368</v>
      </c>
      <c r="I20" s="79"/>
    </row>
    <row r="21" spans="1:9" x14ac:dyDescent="0.25">
      <c r="A21" s="98" t="s">
        <v>3368</v>
      </c>
      <c r="B21" s="95" t="s">
        <v>3368</v>
      </c>
      <c r="C21" s="72" t="s">
        <v>669</v>
      </c>
      <c r="D21" s="73" t="s">
        <v>670</v>
      </c>
      <c r="E21" s="96"/>
      <c r="F21" s="97"/>
      <c r="G21" s="96" t="s">
        <v>3368</v>
      </c>
      <c r="I21" s="79"/>
    </row>
    <row r="22" spans="1:9" x14ac:dyDescent="0.25">
      <c r="A22" s="98" t="s">
        <v>3368</v>
      </c>
      <c r="B22" s="95" t="s">
        <v>3368</v>
      </c>
      <c r="C22" s="72" t="s">
        <v>671</v>
      </c>
      <c r="D22" s="73" t="s">
        <v>672</v>
      </c>
      <c r="E22" s="96"/>
      <c r="F22" s="97"/>
      <c r="G22" s="96" t="s">
        <v>3368</v>
      </c>
      <c r="I22" s="79"/>
    </row>
    <row r="23" spans="1:9" x14ac:dyDescent="0.25">
      <c r="A23" s="98" t="s">
        <v>3368</v>
      </c>
      <c r="B23" s="95"/>
      <c r="C23" s="72" t="s">
        <v>673</v>
      </c>
      <c r="D23" s="73" t="s">
        <v>674</v>
      </c>
      <c r="E23" s="96"/>
      <c r="F23" s="97"/>
      <c r="G23" s="96" t="s">
        <v>3368</v>
      </c>
      <c r="I23" s="79"/>
    </row>
    <row r="24" spans="1:9" x14ac:dyDescent="0.25">
      <c r="A24" s="98" t="s">
        <v>3368</v>
      </c>
      <c r="B24" s="95"/>
      <c r="C24" s="72"/>
      <c r="D24" s="73"/>
      <c r="E24" s="96"/>
      <c r="F24" s="97"/>
      <c r="G24" s="96" t="s">
        <v>3368</v>
      </c>
      <c r="I24" s="79"/>
    </row>
    <row r="25" spans="1:9" x14ac:dyDescent="0.25">
      <c r="A25" s="98" t="s">
        <v>675</v>
      </c>
      <c r="B25" s="95" t="s">
        <v>676</v>
      </c>
      <c r="C25" s="72" t="s">
        <v>677</v>
      </c>
      <c r="D25" s="73" t="s">
        <v>678</v>
      </c>
      <c r="E25" s="96"/>
      <c r="F25" s="97"/>
      <c r="G25" s="96" t="s">
        <v>3368</v>
      </c>
      <c r="I25" s="79"/>
    </row>
    <row r="26" spans="1:9" x14ac:dyDescent="0.25">
      <c r="A26" s="98" t="s">
        <v>3368</v>
      </c>
      <c r="B26" s="95"/>
      <c r="C26" s="72"/>
      <c r="D26" s="73"/>
      <c r="E26" s="96"/>
      <c r="F26" s="97"/>
      <c r="G26" s="96" t="s">
        <v>3368</v>
      </c>
      <c r="I26" s="79"/>
    </row>
    <row r="27" spans="1:9" x14ac:dyDescent="0.25">
      <c r="A27" s="98" t="s">
        <v>9</v>
      </c>
      <c r="B27" s="95" t="s">
        <v>10</v>
      </c>
      <c r="C27" s="72" t="s">
        <v>679</v>
      </c>
      <c r="D27" s="73" t="s">
        <v>680</v>
      </c>
      <c r="E27" s="96" t="s">
        <v>681</v>
      </c>
      <c r="F27" s="97" t="s">
        <v>682</v>
      </c>
      <c r="G27" s="96" t="s">
        <v>683</v>
      </c>
      <c r="I27" s="79"/>
    </row>
    <row r="28" spans="1:9" x14ac:dyDescent="0.25">
      <c r="A28" s="98" t="s">
        <v>3368</v>
      </c>
      <c r="B28" s="95"/>
      <c r="C28" s="72" t="s">
        <v>3368</v>
      </c>
      <c r="D28" s="73"/>
      <c r="E28" s="96"/>
      <c r="F28" s="97"/>
      <c r="G28" s="96" t="s">
        <v>3368</v>
      </c>
      <c r="I28" s="79"/>
    </row>
    <row r="29" spans="1:9" x14ac:dyDescent="0.25">
      <c r="A29" s="98" t="s">
        <v>12</v>
      </c>
      <c r="B29" s="95" t="s">
        <v>13</v>
      </c>
      <c r="C29" s="72" t="s">
        <v>684</v>
      </c>
      <c r="D29" s="73" t="s">
        <v>685</v>
      </c>
      <c r="E29" s="96" t="s">
        <v>686</v>
      </c>
      <c r="F29" s="97"/>
      <c r="G29" s="96" t="s">
        <v>687</v>
      </c>
      <c r="I29" s="79"/>
    </row>
    <row r="30" spans="1:9" x14ac:dyDescent="0.25">
      <c r="A30" s="98" t="s">
        <v>3368</v>
      </c>
      <c r="B30" s="95"/>
      <c r="C30" s="72" t="s">
        <v>3368</v>
      </c>
      <c r="D30" s="73"/>
      <c r="E30" s="96" t="s">
        <v>688</v>
      </c>
      <c r="F30" s="97"/>
      <c r="G30" s="96" t="s">
        <v>689</v>
      </c>
      <c r="I30" s="79"/>
    </row>
    <row r="31" spans="1:9" x14ac:dyDescent="0.25">
      <c r="A31" s="98" t="s">
        <v>3368</v>
      </c>
      <c r="B31" s="95"/>
      <c r="C31" s="72" t="s">
        <v>3368</v>
      </c>
      <c r="D31" s="73"/>
      <c r="E31" s="96" t="s">
        <v>690</v>
      </c>
      <c r="F31" s="97"/>
      <c r="G31" s="96" t="s">
        <v>691</v>
      </c>
      <c r="I31" s="79"/>
    </row>
    <row r="32" spans="1:9" x14ac:dyDescent="0.25">
      <c r="A32" s="98" t="s">
        <v>3368</v>
      </c>
      <c r="B32" s="95"/>
      <c r="C32" s="72" t="s">
        <v>3368</v>
      </c>
      <c r="D32" s="73"/>
      <c r="E32" s="96" t="s">
        <v>692</v>
      </c>
      <c r="F32" s="97"/>
      <c r="G32" s="96" t="s">
        <v>693</v>
      </c>
      <c r="I32" s="79"/>
    </row>
    <row r="33" spans="1:9" x14ac:dyDescent="0.25">
      <c r="A33" s="98" t="s">
        <v>3368</v>
      </c>
      <c r="B33" s="95"/>
      <c r="C33" s="72" t="s">
        <v>3368</v>
      </c>
      <c r="D33" s="73"/>
      <c r="E33" s="96" t="s">
        <v>694</v>
      </c>
      <c r="F33" s="97"/>
      <c r="G33" s="96" t="s">
        <v>695</v>
      </c>
      <c r="I33" s="79"/>
    </row>
    <row r="34" spans="1:9" x14ac:dyDescent="0.25">
      <c r="A34" s="98" t="s">
        <v>3368</v>
      </c>
      <c r="B34" s="95"/>
      <c r="C34" s="72" t="s">
        <v>3368</v>
      </c>
      <c r="D34" s="73"/>
      <c r="E34" s="96" t="s">
        <v>696</v>
      </c>
      <c r="F34" s="97"/>
      <c r="G34" s="96" t="s">
        <v>697</v>
      </c>
      <c r="I34" s="79"/>
    </row>
    <row r="35" spans="1:9" x14ac:dyDescent="0.25">
      <c r="A35" s="98" t="s">
        <v>3368</v>
      </c>
      <c r="B35" s="95"/>
      <c r="C35" s="72"/>
      <c r="D35" s="73"/>
      <c r="E35" s="96"/>
      <c r="F35" s="97"/>
      <c r="G35" s="96" t="s">
        <v>3368</v>
      </c>
      <c r="I35" s="79"/>
    </row>
    <row r="36" spans="1:9" x14ac:dyDescent="0.25">
      <c r="A36" s="98" t="s">
        <v>3368</v>
      </c>
      <c r="B36" s="95"/>
      <c r="C36" s="72"/>
      <c r="D36" s="73"/>
      <c r="F36" s="97"/>
      <c r="I36" s="79"/>
    </row>
    <row r="37" spans="1:9" x14ac:dyDescent="0.25">
      <c r="A37" s="98" t="s">
        <v>14</v>
      </c>
      <c r="B37" s="95" t="s">
        <v>15</v>
      </c>
      <c r="C37" s="72" t="s">
        <v>698</v>
      </c>
      <c r="D37" s="73" t="s">
        <v>3372</v>
      </c>
      <c r="E37" s="96" t="s">
        <v>699</v>
      </c>
      <c r="F37" s="97"/>
      <c r="G37" s="96" t="s">
        <v>3373</v>
      </c>
      <c r="I37" s="79"/>
    </row>
    <row r="38" spans="1:9" x14ac:dyDescent="0.25">
      <c r="A38" s="98" t="s">
        <v>3368</v>
      </c>
      <c r="B38" s="95"/>
      <c r="C38" s="72" t="s">
        <v>700</v>
      </c>
      <c r="D38" s="73" t="s">
        <v>701</v>
      </c>
      <c r="E38" s="96" t="s">
        <v>702</v>
      </c>
      <c r="F38" s="97" t="s">
        <v>703</v>
      </c>
      <c r="G38" s="96" t="s">
        <v>3374</v>
      </c>
      <c r="I38" s="79"/>
    </row>
    <row r="39" spans="1:9" x14ac:dyDescent="0.25">
      <c r="A39" s="98" t="s">
        <v>3368</v>
      </c>
      <c r="B39" s="95"/>
      <c r="C39" s="72"/>
      <c r="D39" s="73"/>
      <c r="E39" s="96" t="s">
        <v>704</v>
      </c>
      <c r="F39" s="97"/>
      <c r="G39" s="96" t="s">
        <v>705</v>
      </c>
      <c r="I39" s="79"/>
    </row>
    <row r="40" spans="1:9" x14ac:dyDescent="0.25">
      <c r="A40" s="98" t="s">
        <v>3368</v>
      </c>
      <c r="B40" s="95"/>
      <c r="C40" s="72"/>
      <c r="D40" s="73"/>
      <c r="E40" s="96"/>
      <c r="F40" s="97"/>
      <c r="G40" s="96" t="s">
        <v>3368</v>
      </c>
      <c r="I40" s="79"/>
    </row>
    <row r="41" spans="1:9" x14ac:dyDescent="0.25">
      <c r="A41" s="98" t="s">
        <v>16</v>
      </c>
      <c r="B41" s="95" t="s">
        <v>706</v>
      </c>
      <c r="C41" s="72" t="s">
        <v>707</v>
      </c>
      <c r="D41" s="73" t="s">
        <v>708</v>
      </c>
      <c r="E41" s="96" t="s">
        <v>709</v>
      </c>
      <c r="F41" s="97"/>
      <c r="G41" s="96" t="s">
        <v>710</v>
      </c>
      <c r="I41" s="79"/>
    </row>
    <row r="42" spans="1:9" x14ac:dyDescent="0.25">
      <c r="A42" s="71" t="s">
        <v>3368</v>
      </c>
      <c r="B42" s="100"/>
      <c r="C42" s="72"/>
      <c r="D42" s="73"/>
      <c r="E42" s="70"/>
      <c r="F42" s="101"/>
      <c r="G42" s="70" t="s">
        <v>3368</v>
      </c>
      <c r="I42" s="79"/>
    </row>
    <row r="43" spans="1:9" x14ac:dyDescent="0.25">
      <c r="A43" s="143" t="s">
        <v>711</v>
      </c>
      <c r="B43" s="144"/>
      <c r="C43" s="144"/>
      <c r="D43" s="144"/>
      <c r="E43" s="144"/>
      <c r="F43" s="144"/>
      <c r="G43" s="145"/>
      <c r="I43" s="79"/>
    </row>
    <row r="44" spans="1:9" x14ac:dyDescent="0.25">
      <c r="A44" s="146" t="s">
        <v>712</v>
      </c>
      <c r="B44" s="147"/>
      <c r="C44" s="147"/>
      <c r="D44" s="147"/>
      <c r="E44" s="147"/>
      <c r="F44" s="147"/>
      <c r="G44" s="148"/>
      <c r="I44" s="79"/>
    </row>
    <row r="45" spans="1:9" x14ac:dyDescent="0.25">
      <c r="A45" s="98" t="s">
        <v>3368</v>
      </c>
      <c r="B45" s="95"/>
      <c r="C45" s="72"/>
      <c r="D45" s="73"/>
      <c r="E45" s="96"/>
      <c r="F45" s="97"/>
      <c r="G45" s="96" t="s">
        <v>3368</v>
      </c>
      <c r="I45" s="79"/>
    </row>
    <row r="46" spans="1:9" ht="18" customHeight="1" x14ac:dyDescent="0.25">
      <c r="A46" s="75" t="s">
        <v>713</v>
      </c>
      <c r="B46" s="149" t="s">
        <v>714</v>
      </c>
      <c r="C46" s="149"/>
      <c r="D46" s="149"/>
      <c r="E46" s="149"/>
      <c r="F46" s="149"/>
      <c r="G46" s="149"/>
      <c r="I46" s="79"/>
    </row>
    <row r="47" spans="1:9" x14ac:dyDescent="0.25">
      <c r="A47" s="98" t="s">
        <v>3368</v>
      </c>
      <c r="B47" s="95"/>
      <c r="C47" s="72"/>
      <c r="D47" s="73"/>
      <c r="E47" s="96"/>
      <c r="F47" s="97"/>
      <c r="G47" s="96" t="s">
        <v>3368</v>
      </c>
      <c r="I47" s="79"/>
    </row>
    <row r="48" spans="1:9" x14ac:dyDescent="0.25">
      <c r="A48" s="98" t="s">
        <v>715</v>
      </c>
      <c r="B48" s="95" t="s">
        <v>716</v>
      </c>
      <c r="C48" s="72" t="s">
        <v>717</v>
      </c>
      <c r="D48" s="73" t="s">
        <v>718</v>
      </c>
      <c r="E48" s="96"/>
      <c r="F48" s="97"/>
      <c r="G48" s="96" t="s">
        <v>3368</v>
      </c>
      <c r="I48" s="79"/>
    </row>
    <row r="49" spans="1:9" x14ac:dyDescent="0.25">
      <c r="A49" s="98" t="s">
        <v>3368</v>
      </c>
      <c r="B49" s="95"/>
      <c r="C49" s="72" t="s">
        <v>719</v>
      </c>
      <c r="D49" s="73" t="s">
        <v>720</v>
      </c>
      <c r="E49" s="96"/>
      <c r="F49" s="97"/>
      <c r="G49" s="96" t="s">
        <v>3368</v>
      </c>
      <c r="I49" s="79"/>
    </row>
    <row r="50" spans="1:9" x14ac:dyDescent="0.25">
      <c r="A50" s="98" t="s">
        <v>3368</v>
      </c>
      <c r="B50" s="95"/>
      <c r="C50" s="72" t="s">
        <v>721</v>
      </c>
      <c r="D50" s="73" t="s">
        <v>722</v>
      </c>
      <c r="E50" s="96"/>
      <c r="F50" s="97"/>
      <c r="G50" s="96" t="s">
        <v>3368</v>
      </c>
      <c r="I50" s="79"/>
    </row>
    <row r="51" spans="1:9" x14ac:dyDescent="0.25">
      <c r="A51" s="98" t="s">
        <v>3368</v>
      </c>
      <c r="B51" s="95"/>
      <c r="C51" s="72"/>
      <c r="D51" s="73"/>
      <c r="E51" s="96"/>
      <c r="F51" s="97"/>
      <c r="G51" s="96" t="s">
        <v>3368</v>
      </c>
      <c r="I51" s="79"/>
    </row>
    <row r="52" spans="1:9" x14ac:dyDescent="0.25">
      <c r="A52" s="98" t="s">
        <v>723</v>
      </c>
      <c r="B52" s="95" t="s">
        <v>724</v>
      </c>
      <c r="C52" s="72" t="s">
        <v>725</v>
      </c>
      <c r="D52" s="73" t="s">
        <v>726</v>
      </c>
      <c r="E52" s="96"/>
      <c r="F52" s="97"/>
      <c r="G52" s="96" t="s">
        <v>3368</v>
      </c>
      <c r="I52" s="79"/>
    </row>
    <row r="53" spans="1:9" x14ac:dyDescent="0.25">
      <c r="A53" s="98" t="s">
        <v>3368</v>
      </c>
      <c r="B53" s="95"/>
      <c r="C53" s="72" t="s">
        <v>727</v>
      </c>
      <c r="D53" s="73" t="s">
        <v>728</v>
      </c>
      <c r="E53" s="96"/>
      <c r="F53" s="97"/>
      <c r="G53" s="96" t="s">
        <v>3368</v>
      </c>
      <c r="I53" s="79"/>
    </row>
    <row r="54" spans="1:9" x14ac:dyDescent="0.25">
      <c r="A54" s="98" t="s">
        <v>3368</v>
      </c>
      <c r="B54" s="95"/>
      <c r="C54" s="72" t="s">
        <v>729</v>
      </c>
      <c r="D54" s="73" t="s">
        <v>730</v>
      </c>
      <c r="E54" s="96"/>
      <c r="F54" s="97"/>
      <c r="G54" s="96" t="s">
        <v>3368</v>
      </c>
      <c r="I54" s="79"/>
    </row>
    <row r="55" spans="1:9" x14ac:dyDescent="0.25">
      <c r="A55" s="98" t="s">
        <v>3368</v>
      </c>
      <c r="B55" s="95"/>
      <c r="C55" s="72"/>
      <c r="D55" s="73"/>
      <c r="E55" s="96"/>
      <c r="F55" s="97"/>
      <c r="G55" s="96" t="s">
        <v>3368</v>
      </c>
      <c r="I55" s="79"/>
    </row>
    <row r="56" spans="1:9" x14ac:dyDescent="0.25">
      <c r="A56" s="98" t="s">
        <v>18</v>
      </c>
      <c r="B56" s="95" t="s">
        <v>19</v>
      </c>
      <c r="C56" s="72" t="s">
        <v>731</v>
      </c>
      <c r="D56" s="73" t="s">
        <v>732</v>
      </c>
      <c r="E56" s="96" t="s">
        <v>733</v>
      </c>
      <c r="F56" s="97"/>
      <c r="G56" s="96" t="s">
        <v>734</v>
      </c>
      <c r="I56" s="79"/>
    </row>
    <row r="57" spans="1:9" x14ac:dyDescent="0.25">
      <c r="A57" s="98" t="s">
        <v>3368</v>
      </c>
      <c r="B57" s="95"/>
      <c r="C57" s="72"/>
      <c r="D57" s="73"/>
      <c r="E57" s="96" t="s">
        <v>735</v>
      </c>
      <c r="F57" s="97"/>
      <c r="G57" s="96" t="s">
        <v>736</v>
      </c>
      <c r="I57" s="79"/>
    </row>
    <row r="58" spans="1:9" x14ac:dyDescent="0.25">
      <c r="A58" s="98" t="s">
        <v>3368</v>
      </c>
      <c r="B58" s="95"/>
      <c r="C58" s="72"/>
      <c r="D58" s="73"/>
      <c r="E58" s="96"/>
      <c r="F58" s="97"/>
      <c r="G58" s="96" t="s">
        <v>3368</v>
      </c>
      <c r="I58" s="79"/>
    </row>
    <row r="59" spans="1:9" x14ac:dyDescent="0.25">
      <c r="A59" s="98" t="s">
        <v>20</v>
      </c>
      <c r="B59" s="95" t="s">
        <v>21</v>
      </c>
      <c r="C59" s="72" t="s">
        <v>737</v>
      </c>
      <c r="D59" s="73" t="s">
        <v>738</v>
      </c>
      <c r="E59" s="96" t="s">
        <v>739</v>
      </c>
      <c r="F59" s="97"/>
      <c r="G59" s="96" t="s">
        <v>3375</v>
      </c>
      <c r="I59" s="79"/>
    </row>
    <row r="60" spans="1:9" x14ac:dyDescent="0.25">
      <c r="A60" s="98" t="s">
        <v>3368</v>
      </c>
      <c r="B60" s="95"/>
      <c r="C60" s="72"/>
      <c r="D60" s="73"/>
      <c r="E60" s="96" t="s">
        <v>740</v>
      </c>
      <c r="F60" s="97"/>
      <c r="G60" s="96" t="s">
        <v>741</v>
      </c>
      <c r="I60" s="79"/>
    </row>
    <row r="61" spans="1:9" x14ac:dyDescent="0.25">
      <c r="A61" s="98" t="s">
        <v>3368</v>
      </c>
      <c r="B61" s="95"/>
      <c r="C61" s="72"/>
      <c r="D61" s="73"/>
      <c r="E61" s="96" t="s">
        <v>742</v>
      </c>
      <c r="F61" s="97" t="s">
        <v>682</v>
      </c>
      <c r="G61" s="96" t="s">
        <v>743</v>
      </c>
      <c r="I61" s="79"/>
    </row>
    <row r="62" spans="1:9" x14ac:dyDescent="0.25">
      <c r="A62" s="98"/>
      <c r="B62" s="95"/>
      <c r="C62" s="72"/>
      <c r="D62" s="73"/>
      <c r="E62" s="96"/>
      <c r="F62" s="97"/>
      <c r="G62" s="96"/>
      <c r="I62" s="79"/>
    </row>
    <row r="63" spans="1:9" x14ac:dyDescent="0.25">
      <c r="A63" s="150" t="s">
        <v>744</v>
      </c>
      <c r="B63" s="150"/>
      <c r="C63" s="150"/>
      <c r="D63" s="150"/>
      <c r="E63" s="150"/>
      <c r="F63" s="150"/>
      <c r="G63" s="150"/>
      <c r="I63" s="79"/>
    </row>
    <row r="64" spans="1:9" x14ac:dyDescent="0.25">
      <c r="A64" s="98" t="s">
        <v>3368</v>
      </c>
      <c r="B64" s="95"/>
      <c r="C64" s="72"/>
      <c r="D64" s="73"/>
      <c r="E64" s="96"/>
      <c r="F64" s="97"/>
      <c r="G64" s="96" t="s">
        <v>3368</v>
      </c>
      <c r="I64" s="79"/>
    </row>
    <row r="65" spans="1:9" x14ac:dyDescent="0.25">
      <c r="A65" s="98" t="s">
        <v>22</v>
      </c>
      <c r="B65" s="95" t="s">
        <v>23</v>
      </c>
      <c r="C65" s="72" t="s">
        <v>745</v>
      </c>
      <c r="D65" s="73" t="s">
        <v>746</v>
      </c>
      <c r="E65" s="96" t="s">
        <v>747</v>
      </c>
      <c r="F65" s="97"/>
      <c r="G65" s="96" t="s">
        <v>748</v>
      </c>
      <c r="I65" s="79"/>
    </row>
    <row r="66" spans="1:9" x14ac:dyDescent="0.25">
      <c r="A66" s="98" t="s">
        <v>3368</v>
      </c>
      <c r="B66" s="95"/>
      <c r="C66" s="72" t="s">
        <v>3368</v>
      </c>
      <c r="D66" s="73"/>
      <c r="E66" s="96" t="s">
        <v>749</v>
      </c>
      <c r="F66" s="97"/>
      <c r="G66" s="96" t="s">
        <v>750</v>
      </c>
      <c r="I66" s="79"/>
    </row>
    <row r="67" spans="1:9" x14ac:dyDescent="0.25">
      <c r="A67" s="71" t="s">
        <v>3368</v>
      </c>
      <c r="B67" s="100"/>
      <c r="C67" s="72"/>
      <c r="D67" s="73"/>
      <c r="E67" s="70"/>
      <c r="F67" s="101"/>
      <c r="G67" s="70" t="s">
        <v>3368</v>
      </c>
      <c r="I67" s="79"/>
    </row>
    <row r="68" spans="1:9" ht="18" customHeight="1" x14ac:dyDescent="0.25">
      <c r="A68" s="98" t="s">
        <v>3368</v>
      </c>
      <c r="B68" s="95"/>
      <c r="C68" s="72"/>
      <c r="D68" s="73"/>
      <c r="E68" s="96"/>
      <c r="F68" s="97"/>
      <c r="G68" s="96" t="s">
        <v>3368</v>
      </c>
      <c r="I68" s="79"/>
    </row>
    <row r="69" spans="1:9" ht="18" customHeight="1" x14ac:dyDescent="0.25">
      <c r="A69" s="75" t="s">
        <v>751</v>
      </c>
      <c r="B69" s="149" t="s">
        <v>752</v>
      </c>
      <c r="C69" s="149"/>
      <c r="D69" s="149"/>
      <c r="E69" s="149"/>
      <c r="F69" s="149"/>
      <c r="G69" s="149" t="s">
        <v>643</v>
      </c>
      <c r="I69" s="79"/>
    </row>
    <row r="70" spans="1:9" x14ac:dyDescent="0.25">
      <c r="A70" s="98" t="s">
        <v>3368</v>
      </c>
      <c r="B70" s="95"/>
      <c r="C70" s="72"/>
      <c r="D70" s="73"/>
      <c r="E70" s="96"/>
      <c r="F70" s="97"/>
      <c r="G70" s="96" t="s">
        <v>3368</v>
      </c>
      <c r="I70" s="79"/>
    </row>
    <row r="71" spans="1:9" ht="25.5" customHeight="1" x14ac:dyDescent="0.25">
      <c r="A71" s="98" t="s">
        <v>24</v>
      </c>
      <c r="B71" s="95" t="s">
        <v>25</v>
      </c>
      <c r="C71" s="72" t="s">
        <v>753</v>
      </c>
      <c r="D71" s="73" t="s">
        <v>754</v>
      </c>
      <c r="E71" s="96" t="s">
        <v>755</v>
      </c>
      <c r="F71" s="97" t="s">
        <v>756</v>
      </c>
      <c r="G71" s="96" t="s">
        <v>757</v>
      </c>
      <c r="I71" s="79"/>
    </row>
    <row r="72" spans="1:9" ht="25.5" customHeight="1" x14ac:dyDescent="0.25">
      <c r="A72" s="98" t="s">
        <v>3368</v>
      </c>
      <c r="B72" s="95"/>
      <c r="C72" s="72" t="s">
        <v>758</v>
      </c>
      <c r="D72" s="73" t="s">
        <v>759</v>
      </c>
      <c r="E72" s="96" t="s">
        <v>760</v>
      </c>
      <c r="F72" s="97" t="s">
        <v>756</v>
      </c>
      <c r="G72" s="96" t="s">
        <v>761</v>
      </c>
      <c r="I72" s="79"/>
    </row>
    <row r="73" spans="1:9" ht="25.5" customHeight="1" x14ac:dyDescent="0.25">
      <c r="A73" s="98" t="s">
        <v>3368</v>
      </c>
      <c r="B73" s="95"/>
      <c r="C73" s="72" t="s">
        <v>762</v>
      </c>
      <c r="D73" s="73" t="s">
        <v>763</v>
      </c>
      <c r="E73" s="96" t="s">
        <v>764</v>
      </c>
      <c r="F73" s="97" t="s">
        <v>765</v>
      </c>
      <c r="G73" s="96" t="s">
        <v>3376</v>
      </c>
      <c r="I73" s="79"/>
    </row>
    <row r="74" spans="1:9" x14ac:dyDescent="0.25">
      <c r="A74" s="98" t="s">
        <v>3368</v>
      </c>
      <c r="B74" s="95"/>
      <c r="E74" s="96" t="s">
        <v>681</v>
      </c>
      <c r="F74" s="97" t="s">
        <v>766</v>
      </c>
      <c r="G74" s="96" t="s">
        <v>683</v>
      </c>
      <c r="I74" s="79"/>
    </row>
    <row r="75" spans="1:9" x14ac:dyDescent="0.25">
      <c r="A75" s="98" t="s">
        <v>3368</v>
      </c>
      <c r="B75" s="95"/>
      <c r="F75" s="97"/>
      <c r="I75" s="79"/>
    </row>
    <row r="76" spans="1:9" x14ac:dyDescent="0.25">
      <c r="A76" s="98" t="s">
        <v>3368</v>
      </c>
      <c r="B76" s="95"/>
      <c r="C76" s="72"/>
      <c r="D76" s="73"/>
      <c r="E76" s="96"/>
      <c r="F76" s="97"/>
      <c r="G76" s="96" t="s">
        <v>3368</v>
      </c>
      <c r="I76" s="79"/>
    </row>
    <row r="77" spans="1:9" ht="25.5" customHeight="1" x14ac:dyDescent="0.25">
      <c r="A77" s="98" t="s">
        <v>26</v>
      </c>
      <c r="B77" s="95" t="s">
        <v>27</v>
      </c>
      <c r="C77" s="72" t="s">
        <v>767</v>
      </c>
      <c r="D77" s="73" t="s">
        <v>768</v>
      </c>
      <c r="E77" s="96" t="s">
        <v>755</v>
      </c>
      <c r="F77" s="97" t="s">
        <v>769</v>
      </c>
      <c r="G77" s="96" t="s">
        <v>757</v>
      </c>
      <c r="I77" s="79"/>
    </row>
    <row r="78" spans="1:9" x14ac:dyDescent="0.25">
      <c r="A78" s="98" t="s">
        <v>3368</v>
      </c>
      <c r="B78" s="95"/>
      <c r="C78" s="72" t="s">
        <v>3368</v>
      </c>
      <c r="D78" s="73"/>
      <c r="E78" s="96" t="s">
        <v>760</v>
      </c>
      <c r="F78" s="97" t="s">
        <v>769</v>
      </c>
      <c r="G78" s="96" t="s">
        <v>761</v>
      </c>
      <c r="I78" s="79"/>
    </row>
    <row r="79" spans="1:9" x14ac:dyDescent="0.25">
      <c r="A79" s="98" t="s">
        <v>3368</v>
      </c>
      <c r="B79" s="95"/>
      <c r="C79" s="72" t="s">
        <v>3368</v>
      </c>
      <c r="D79" s="73"/>
      <c r="E79" s="96" t="s">
        <v>764</v>
      </c>
      <c r="F79" s="97" t="s">
        <v>770</v>
      </c>
      <c r="G79" s="96" t="s">
        <v>3376</v>
      </c>
      <c r="I79" s="79"/>
    </row>
    <row r="80" spans="1:9" x14ac:dyDescent="0.25">
      <c r="A80" s="98" t="s">
        <v>3368</v>
      </c>
      <c r="B80" s="95"/>
      <c r="C80" s="72"/>
      <c r="D80" s="73"/>
      <c r="E80" s="96"/>
      <c r="F80" s="97"/>
      <c r="G80" s="96" t="s">
        <v>3368</v>
      </c>
      <c r="I80" s="79"/>
    </row>
    <row r="81" spans="1:9" ht="18" customHeight="1" x14ac:dyDescent="0.25">
      <c r="A81" s="98" t="s">
        <v>3368</v>
      </c>
      <c r="B81" s="95"/>
      <c r="C81" s="72"/>
      <c r="D81" s="73"/>
      <c r="E81" s="96"/>
      <c r="F81" s="97"/>
      <c r="G81" s="96" t="s">
        <v>3368</v>
      </c>
      <c r="I81" s="79"/>
    </row>
    <row r="82" spans="1:9" ht="18" customHeight="1" x14ac:dyDescent="0.25">
      <c r="A82" s="75" t="s">
        <v>771</v>
      </c>
      <c r="B82" s="149" t="s">
        <v>772</v>
      </c>
      <c r="C82" s="149"/>
      <c r="D82" s="149"/>
      <c r="E82" s="149"/>
      <c r="F82" s="149"/>
      <c r="G82" s="149" t="s">
        <v>643</v>
      </c>
      <c r="I82" s="79"/>
    </row>
    <row r="83" spans="1:9" x14ac:dyDescent="0.25">
      <c r="A83" s="98" t="s">
        <v>3368</v>
      </c>
      <c r="B83" s="95"/>
      <c r="C83" s="72"/>
      <c r="D83" s="73"/>
      <c r="E83" s="96"/>
      <c r="F83" s="97"/>
      <c r="G83" s="96" t="s">
        <v>3368</v>
      </c>
      <c r="I83" s="79"/>
    </row>
    <row r="84" spans="1:9" x14ac:dyDescent="0.25">
      <c r="A84" s="98" t="s">
        <v>773</v>
      </c>
      <c r="B84" s="95" t="s">
        <v>774</v>
      </c>
      <c r="C84" s="72" t="s">
        <v>775</v>
      </c>
      <c r="D84" s="73" t="s">
        <v>776</v>
      </c>
      <c r="E84" s="96"/>
      <c r="F84" s="97"/>
      <c r="G84" s="96" t="s">
        <v>3368</v>
      </c>
      <c r="I84" s="79"/>
    </row>
    <row r="85" spans="1:9" x14ac:dyDescent="0.25">
      <c r="A85" s="98" t="s">
        <v>3368</v>
      </c>
      <c r="B85" s="95"/>
      <c r="C85" s="72"/>
      <c r="D85" s="73"/>
      <c r="E85" s="96"/>
      <c r="F85" s="97"/>
      <c r="G85" s="96" t="s">
        <v>3368</v>
      </c>
      <c r="I85" s="79"/>
    </row>
    <row r="86" spans="1:9" x14ac:dyDescent="0.25">
      <c r="A86" s="98" t="s">
        <v>28</v>
      </c>
      <c r="B86" s="95" t="s">
        <v>29</v>
      </c>
      <c r="C86" s="72" t="s">
        <v>777</v>
      </c>
      <c r="D86" s="73" t="s">
        <v>778</v>
      </c>
      <c r="E86" s="96" t="s">
        <v>779</v>
      </c>
      <c r="F86" s="97"/>
      <c r="G86" s="96" t="s">
        <v>780</v>
      </c>
      <c r="I86" s="79"/>
    </row>
    <row r="87" spans="1:9" x14ac:dyDescent="0.25">
      <c r="A87" s="98" t="s">
        <v>3368</v>
      </c>
      <c r="B87" s="95"/>
      <c r="C87" s="72" t="s">
        <v>3368</v>
      </c>
      <c r="D87" s="73"/>
      <c r="E87" s="96" t="s">
        <v>781</v>
      </c>
      <c r="F87" s="97"/>
      <c r="G87" s="96" t="s">
        <v>782</v>
      </c>
      <c r="I87" s="79"/>
    </row>
    <row r="88" spans="1:9" x14ac:dyDescent="0.25">
      <c r="A88" s="98" t="s">
        <v>3368</v>
      </c>
      <c r="B88" s="95"/>
      <c r="C88" s="72"/>
      <c r="D88" s="73"/>
      <c r="E88" s="96" t="s">
        <v>783</v>
      </c>
      <c r="F88" s="97"/>
      <c r="G88" s="96" t="s">
        <v>784</v>
      </c>
      <c r="I88" s="79"/>
    </row>
    <row r="89" spans="1:9" x14ac:dyDescent="0.25">
      <c r="A89" s="98" t="s">
        <v>3368</v>
      </c>
      <c r="B89" s="95"/>
      <c r="C89" s="72"/>
      <c r="D89" s="73"/>
      <c r="E89" s="96"/>
      <c r="F89" s="97"/>
      <c r="G89" s="96" t="s">
        <v>3368</v>
      </c>
      <c r="I89" s="79"/>
    </row>
    <row r="90" spans="1:9" ht="25.5" customHeight="1" x14ac:dyDescent="0.25">
      <c r="A90" s="98" t="s">
        <v>32</v>
      </c>
      <c r="B90" s="95" t="s">
        <v>33</v>
      </c>
      <c r="C90" s="72" t="s">
        <v>785</v>
      </c>
      <c r="D90" s="73" t="s">
        <v>3377</v>
      </c>
      <c r="E90" s="96" t="s">
        <v>786</v>
      </c>
      <c r="F90" s="97" t="s">
        <v>787</v>
      </c>
      <c r="G90" s="96" t="s">
        <v>3378</v>
      </c>
      <c r="I90" s="79"/>
    </row>
    <row r="91" spans="1:9" x14ac:dyDescent="0.25">
      <c r="A91" s="98" t="s">
        <v>3368</v>
      </c>
      <c r="B91" s="95"/>
      <c r="C91" s="72" t="s">
        <v>3368</v>
      </c>
      <c r="D91" s="73"/>
      <c r="E91" s="96" t="s">
        <v>788</v>
      </c>
      <c r="F91" s="97"/>
      <c r="G91" s="96" t="s">
        <v>3379</v>
      </c>
      <c r="I91" s="79"/>
    </row>
    <row r="92" spans="1:9" x14ac:dyDescent="0.25">
      <c r="A92" s="98" t="s">
        <v>3368</v>
      </c>
      <c r="B92" s="95"/>
      <c r="C92" s="72"/>
      <c r="D92" s="73"/>
      <c r="E92" s="96"/>
      <c r="F92" s="97"/>
      <c r="G92" s="96" t="s">
        <v>3368</v>
      </c>
      <c r="I92" s="79"/>
    </row>
    <row r="93" spans="1:9" x14ac:dyDescent="0.25">
      <c r="A93" s="98" t="s">
        <v>34</v>
      </c>
      <c r="B93" s="95" t="s">
        <v>35</v>
      </c>
      <c r="C93" s="72" t="s">
        <v>789</v>
      </c>
      <c r="D93" s="73" t="s">
        <v>3380</v>
      </c>
      <c r="E93" s="96" t="s">
        <v>790</v>
      </c>
      <c r="F93" s="97"/>
      <c r="G93" s="96" t="s">
        <v>791</v>
      </c>
      <c r="I93" s="79"/>
    </row>
    <row r="94" spans="1:9" x14ac:dyDescent="0.25">
      <c r="A94" s="98" t="s">
        <v>3368</v>
      </c>
      <c r="B94" s="95"/>
      <c r="C94" s="72" t="s">
        <v>792</v>
      </c>
      <c r="D94" s="73" t="s">
        <v>793</v>
      </c>
      <c r="E94" s="96" t="s">
        <v>794</v>
      </c>
      <c r="F94" s="97"/>
      <c r="G94" s="96" t="s">
        <v>3381</v>
      </c>
      <c r="I94" s="79"/>
    </row>
    <row r="95" spans="1:9" x14ac:dyDescent="0.25">
      <c r="A95" s="98" t="s">
        <v>3368</v>
      </c>
      <c r="B95" s="95"/>
      <c r="C95" s="72"/>
      <c r="D95" s="73"/>
      <c r="E95" s="96" t="s">
        <v>786</v>
      </c>
      <c r="F95" s="97" t="s">
        <v>795</v>
      </c>
      <c r="G95" s="96" t="s">
        <v>3378</v>
      </c>
      <c r="I95" s="79"/>
    </row>
    <row r="96" spans="1:9" x14ac:dyDescent="0.25">
      <c r="A96" s="98" t="s">
        <v>3368</v>
      </c>
      <c r="B96" s="95"/>
      <c r="C96" s="72"/>
      <c r="D96" s="73"/>
      <c r="E96" s="96"/>
      <c r="F96" s="97"/>
      <c r="G96" s="96" t="s">
        <v>3368</v>
      </c>
      <c r="I96" s="79"/>
    </row>
    <row r="97" spans="1:9" x14ac:dyDescent="0.25">
      <c r="A97" s="87"/>
      <c r="B97" s="88"/>
      <c r="C97" s="89"/>
      <c r="D97" s="90"/>
      <c r="E97" s="91"/>
      <c r="F97" s="92"/>
      <c r="G97" s="91" t="s">
        <v>3368</v>
      </c>
      <c r="I97" s="79"/>
    </row>
    <row r="98" spans="1:9" ht="45" customHeight="1" x14ac:dyDescent="0.25">
      <c r="A98" s="93" t="s">
        <v>796</v>
      </c>
      <c r="B98" s="157" t="s">
        <v>797</v>
      </c>
      <c r="C98" s="157"/>
      <c r="D98" s="157"/>
      <c r="E98" s="157"/>
      <c r="F98" s="157"/>
      <c r="G98" s="157"/>
      <c r="I98" s="79"/>
    </row>
    <row r="99" spans="1:9" x14ac:dyDescent="0.25">
      <c r="A99" s="87" t="s">
        <v>3368</v>
      </c>
      <c r="B99" s="88"/>
      <c r="C99" s="89"/>
      <c r="D99" s="90"/>
      <c r="E99" s="91"/>
      <c r="F99" s="92"/>
      <c r="G99" s="91" t="s">
        <v>3368</v>
      </c>
      <c r="I99" s="79"/>
    </row>
    <row r="100" spans="1:9" ht="18" customHeight="1" x14ac:dyDescent="0.25">
      <c r="A100" s="94" t="s">
        <v>3368</v>
      </c>
      <c r="B100" s="95"/>
      <c r="C100" s="72"/>
      <c r="D100" s="73"/>
      <c r="E100" s="96"/>
      <c r="F100" s="97"/>
      <c r="G100" s="96" t="s">
        <v>3368</v>
      </c>
      <c r="I100" s="79"/>
    </row>
    <row r="101" spans="1:9" ht="18" customHeight="1" x14ac:dyDescent="0.25">
      <c r="A101" s="75" t="s">
        <v>798</v>
      </c>
      <c r="B101" s="149" t="s">
        <v>799</v>
      </c>
      <c r="C101" s="149"/>
      <c r="D101" s="149"/>
      <c r="E101" s="149"/>
      <c r="F101" s="149"/>
      <c r="G101" s="149"/>
      <c r="I101" s="79"/>
    </row>
    <row r="102" spans="1:9" x14ac:dyDescent="0.25">
      <c r="A102" s="98" t="s">
        <v>3368</v>
      </c>
      <c r="B102" s="95"/>
      <c r="C102" s="72"/>
      <c r="D102" s="73"/>
      <c r="E102" s="96"/>
      <c r="F102" s="97"/>
      <c r="G102" s="96" t="s">
        <v>3368</v>
      </c>
      <c r="I102" s="79"/>
    </row>
    <row r="103" spans="1:9" ht="25.5" customHeight="1" x14ac:dyDescent="0.25">
      <c r="A103" s="98" t="s">
        <v>36</v>
      </c>
      <c r="B103" s="95" t="s">
        <v>37</v>
      </c>
      <c r="C103" s="72" t="s">
        <v>800</v>
      </c>
      <c r="D103" s="73" t="s">
        <v>801</v>
      </c>
      <c r="E103" s="96" t="s">
        <v>802</v>
      </c>
      <c r="F103" s="97" t="s">
        <v>803</v>
      </c>
      <c r="G103" s="96" t="s">
        <v>804</v>
      </c>
      <c r="I103" s="79"/>
    </row>
    <row r="104" spans="1:9" ht="25.5" customHeight="1" x14ac:dyDescent="0.25">
      <c r="A104" s="98" t="s">
        <v>3368</v>
      </c>
      <c r="B104" s="95"/>
      <c r="C104" s="72" t="s">
        <v>805</v>
      </c>
      <c r="D104" s="73" t="s">
        <v>806</v>
      </c>
      <c r="E104" s="96" t="s">
        <v>807</v>
      </c>
      <c r="F104" s="97" t="s">
        <v>803</v>
      </c>
      <c r="G104" s="96" t="s">
        <v>808</v>
      </c>
      <c r="I104" s="79"/>
    </row>
    <row r="105" spans="1:9" x14ac:dyDescent="0.25">
      <c r="A105" s="98" t="s">
        <v>3368</v>
      </c>
      <c r="B105" s="95"/>
      <c r="E105" s="96" t="s">
        <v>809</v>
      </c>
      <c r="F105" s="97" t="s">
        <v>803</v>
      </c>
      <c r="G105" s="96" t="s">
        <v>810</v>
      </c>
      <c r="I105" s="79"/>
    </row>
    <row r="106" spans="1:9" x14ac:dyDescent="0.25">
      <c r="A106" s="98" t="s">
        <v>3368</v>
      </c>
      <c r="B106" s="95"/>
      <c r="C106" s="72" t="s">
        <v>3368</v>
      </c>
      <c r="D106" s="73"/>
      <c r="E106" s="96" t="s">
        <v>811</v>
      </c>
      <c r="F106" s="97" t="s">
        <v>803</v>
      </c>
      <c r="G106" s="96" t="s">
        <v>812</v>
      </c>
      <c r="I106" s="79"/>
    </row>
    <row r="107" spans="1:9" x14ac:dyDescent="0.25">
      <c r="A107" s="98" t="s">
        <v>3368</v>
      </c>
      <c r="B107" s="95"/>
      <c r="C107" s="72" t="s">
        <v>3368</v>
      </c>
      <c r="D107" s="73"/>
      <c r="E107" s="96" t="s">
        <v>813</v>
      </c>
      <c r="F107" s="97"/>
      <c r="G107" s="96" t="s">
        <v>814</v>
      </c>
      <c r="I107" s="79"/>
    </row>
    <row r="108" spans="1:9" x14ac:dyDescent="0.25">
      <c r="A108" s="98" t="s">
        <v>3368</v>
      </c>
      <c r="B108" s="95"/>
      <c r="C108" s="72"/>
      <c r="D108" s="73"/>
      <c r="E108" s="96" t="s">
        <v>815</v>
      </c>
      <c r="F108" s="97" t="s">
        <v>803</v>
      </c>
      <c r="G108" s="96" t="s">
        <v>3382</v>
      </c>
      <c r="I108" s="79"/>
    </row>
    <row r="109" spans="1:9" x14ac:dyDescent="0.25">
      <c r="A109" s="98" t="s">
        <v>3368</v>
      </c>
      <c r="B109" s="95"/>
      <c r="C109" s="72"/>
      <c r="D109" s="73"/>
      <c r="E109" s="96" t="s">
        <v>816</v>
      </c>
      <c r="F109" s="97" t="s">
        <v>803</v>
      </c>
      <c r="G109" s="96" t="s">
        <v>817</v>
      </c>
      <c r="I109" s="79"/>
    </row>
    <row r="110" spans="1:9" x14ac:dyDescent="0.25">
      <c r="A110" s="98" t="s">
        <v>3368</v>
      </c>
      <c r="B110" s="95"/>
      <c r="C110" s="72"/>
      <c r="D110" s="73"/>
      <c r="E110" s="96"/>
      <c r="F110" s="97"/>
      <c r="G110" s="96"/>
      <c r="I110" s="79"/>
    </row>
    <row r="111" spans="1:9" x14ac:dyDescent="0.25">
      <c r="A111" s="98" t="s">
        <v>38</v>
      </c>
      <c r="B111" s="95" t="s">
        <v>39</v>
      </c>
      <c r="C111" s="72" t="s">
        <v>818</v>
      </c>
      <c r="D111" s="73" t="s">
        <v>819</v>
      </c>
      <c r="E111" s="96" t="s">
        <v>820</v>
      </c>
      <c r="F111" s="97" t="s">
        <v>803</v>
      </c>
      <c r="G111" s="96" t="s">
        <v>821</v>
      </c>
      <c r="I111" s="79"/>
    </row>
    <row r="112" spans="1:9" x14ac:dyDescent="0.25">
      <c r="A112" s="98" t="s">
        <v>3368</v>
      </c>
      <c r="B112" s="95"/>
      <c r="C112" s="72" t="s">
        <v>3368</v>
      </c>
      <c r="D112" s="73"/>
      <c r="E112" s="96" t="s">
        <v>822</v>
      </c>
      <c r="F112" s="97" t="s">
        <v>803</v>
      </c>
      <c r="G112" s="96" t="s">
        <v>823</v>
      </c>
      <c r="I112" s="79"/>
    </row>
    <row r="113" spans="1:9" x14ac:dyDescent="0.25">
      <c r="A113" s="94" t="s">
        <v>3368</v>
      </c>
      <c r="B113" s="99"/>
      <c r="C113" s="72" t="s">
        <v>3368</v>
      </c>
      <c r="D113" s="73"/>
      <c r="E113" s="96" t="s">
        <v>824</v>
      </c>
      <c r="F113" s="97" t="s">
        <v>803</v>
      </c>
      <c r="G113" s="96" t="s">
        <v>825</v>
      </c>
      <c r="I113" s="79"/>
    </row>
    <row r="114" spans="1:9" x14ac:dyDescent="0.25">
      <c r="A114" s="98" t="s">
        <v>3368</v>
      </c>
      <c r="B114" s="95"/>
      <c r="C114" s="72" t="s">
        <v>3368</v>
      </c>
      <c r="D114" s="73"/>
      <c r="E114" s="96" t="s">
        <v>826</v>
      </c>
      <c r="F114" s="97" t="s">
        <v>803</v>
      </c>
      <c r="G114" s="96" t="s">
        <v>827</v>
      </c>
      <c r="I114" s="79"/>
    </row>
    <row r="115" spans="1:9" x14ac:dyDescent="0.25">
      <c r="A115" s="98" t="s">
        <v>3368</v>
      </c>
      <c r="B115" s="95"/>
      <c r="C115" s="72" t="s">
        <v>3368</v>
      </c>
      <c r="D115" s="73"/>
      <c r="E115" s="96" t="s">
        <v>828</v>
      </c>
      <c r="F115" s="97" t="s">
        <v>803</v>
      </c>
      <c r="G115" s="96" t="s">
        <v>829</v>
      </c>
      <c r="I115" s="79"/>
    </row>
    <row r="116" spans="1:9" x14ac:dyDescent="0.25">
      <c r="A116" s="98" t="s">
        <v>3368</v>
      </c>
      <c r="B116" s="95"/>
      <c r="C116" s="72" t="s">
        <v>3368</v>
      </c>
      <c r="D116" s="73"/>
      <c r="E116" s="96" t="s">
        <v>830</v>
      </c>
      <c r="F116" s="97" t="s">
        <v>803</v>
      </c>
      <c r="G116" s="96" t="s">
        <v>831</v>
      </c>
      <c r="I116" s="79"/>
    </row>
    <row r="117" spans="1:9" x14ac:dyDescent="0.25">
      <c r="A117" s="98" t="s">
        <v>3368</v>
      </c>
      <c r="B117" s="95"/>
      <c r="C117" s="72"/>
      <c r="D117" s="73"/>
      <c r="E117" s="96" t="s">
        <v>832</v>
      </c>
      <c r="F117" s="97" t="s">
        <v>803</v>
      </c>
      <c r="G117" s="96" t="s">
        <v>833</v>
      </c>
      <c r="I117" s="79"/>
    </row>
    <row r="118" spans="1:9" x14ac:dyDescent="0.25">
      <c r="A118" s="98" t="s">
        <v>3368</v>
      </c>
      <c r="B118" s="95"/>
      <c r="C118" s="72"/>
      <c r="D118" s="73"/>
      <c r="E118" s="96" t="s">
        <v>834</v>
      </c>
      <c r="F118" s="97" t="s">
        <v>803</v>
      </c>
      <c r="G118" s="96" t="s">
        <v>835</v>
      </c>
      <c r="I118" s="79"/>
    </row>
    <row r="119" spans="1:9" ht="18" customHeight="1" x14ac:dyDescent="0.25">
      <c r="A119" s="98" t="s">
        <v>3368</v>
      </c>
      <c r="B119" s="95"/>
      <c r="C119" s="72"/>
      <c r="D119" s="73"/>
      <c r="E119" s="96"/>
      <c r="F119" s="97"/>
      <c r="G119" s="96" t="s">
        <v>3368</v>
      </c>
      <c r="I119" s="79"/>
    </row>
    <row r="120" spans="1:9" ht="18" customHeight="1" x14ac:dyDescent="0.25">
      <c r="A120" s="75" t="s">
        <v>836</v>
      </c>
      <c r="B120" s="149" t="s">
        <v>41</v>
      </c>
      <c r="C120" s="149"/>
      <c r="D120" s="149"/>
      <c r="E120" s="149"/>
      <c r="F120" s="149"/>
      <c r="G120" s="149"/>
      <c r="I120" s="79"/>
    </row>
    <row r="121" spans="1:9" x14ac:dyDescent="0.25">
      <c r="A121" s="98" t="s">
        <v>3368</v>
      </c>
      <c r="B121" s="95"/>
      <c r="C121" s="72"/>
      <c r="D121" s="73"/>
      <c r="E121" s="96"/>
      <c r="F121" s="97"/>
      <c r="G121" s="96" t="s">
        <v>3368</v>
      </c>
      <c r="I121" s="79"/>
    </row>
    <row r="122" spans="1:9" ht="25.5" customHeight="1" x14ac:dyDescent="0.25">
      <c r="A122" s="98" t="s">
        <v>40</v>
      </c>
      <c r="B122" s="95" t="s">
        <v>41</v>
      </c>
      <c r="C122" s="72" t="s">
        <v>837</v>
      </c>
      <c r="D122" s="73" t="s">
        <v>838</v>
      </c>
      <c r="E122" s="96" t="s">
        <v>802</v>
      </c>
      <c r="F122" s="97" t="s">
        <v>839</v>
      </c>
      <c r="G122" s="96" t="s">
        <v>804</v>
      </c>
      <c r="I122" s="79"/>
    </row>
    <row r="123" spans="1:9" x14ac:dyDescent="0.25">
      <c r="A123" s="98" t="s">
        <v>3368</v>
      </c>
      <c r="B123" s="95"/>
      <c r="C123" s="72" t="s">
        <v>840</v>
      </c>
      <c r="D123" s="73" t="s">
        <v>841</v>
      </c>
      <c r="E123" s="96" t="s">
        <v>807</v>
      </c>
      <c r="F123" s="97" t="s">
        <v>839</v>
      </c>
      <c r="G123" s="96" t="s">
        <v>808</v>
      </c>
      <c r="I123" s="79"/>
    </row>
    <row r="124" spans="1:9" x14ac:dyDescent="0.25">
      <c r="A124" s="98" t="s">
        <v>3368</v>
      </c>
      <c r="B124" s="95"/>
      <c r="C124" s="72" t="s">
        <v>842</v>
      </c>
      <c r="D124" s="73" t="s">
        <v>843</v>
      </c>
      <c r="E124" s="96" t="s">
        <v>809</v>
      </c>
      <c r="F124" s="97" t="s">
        <v>839</v>
      </c>
      <c r="G124" s="96" t="s">
        <v>810</v>
      </c>
      <c r="I124" s="79"/>
    </row>
    <row r="125" spans="1:9" ht="25.5" customHeight="1" x14ac:dyDescent="0.25">
      <c r="A125" s="98" t="s">
        <v>3368</v>
      </c>
      <c r="B125" s="95"/>
      <c r="C125" s="72" t="s">
        <v>844</v>
      </c>
      <c r="D125" s="73" t="s">
        <v>845</v>
      </c>
      <c r="E125" s="96" t="s">
        <v>811</v>
      </c>
      <c r="F125" s="97" t="s">
        <v>839</v>
      </c>
      <c r="G125" s="96" t="s">
        <v>812</v>
      </c>
      <c r="I125" s="79"/>
    </row>
    <row r="126" spans="1:9" x14ac:dyDescent="0.25">
      <c r="A126" s="98" t="s">
        <v>3368</v>
      </c>
      <c r="B126" s="95"/>
      <c r="C126" s="72" t="s">
        <v>846</v>
      </c>
      <c r="D126" s="73" t="s">
        <v>847</v>
      </c>
      <c r="E126" s="96" t="s">
        <v>815</v>
      </c>
      <c r="F126" s="97" t="s">
        <v>839</v>
      </c>
      <c r="G126" s="96" t="s">
        <v>3382</v>
      </c>
      <c r="I126" s="79"/>
    </row>
    <row r="127" spans="1:9" ht="25.5" customHeight="1" x14ac:dyDescent="0.25">
      <c r="A127" s="98" t="s">
        <v>3368</v>
      </c>
      <c r="B127" s="95"/>
      <c r="C127" s="72" t="s">
        <v>848</v>
      </c>
      <c r="D127" s="73" t="s">
        <v>849</v>
      </c>
      <c r="E127" s="96" t="s">
        <v>816</v>
      </c>
      <c r="F127" s="97" t="s">
        <v>839</v>
      </c>
      <c r="G127" s="96" t="s">
        <v>817</v>
      </c>
      <c r="I127" s="79"/>
    </row>
    <row r="128" spans="1:9" ht="25.5" customHeight="1" x14ac:dyDescent="0.25">
      <c r="A128" s="98" t="s">
        <v>3368</v>
      </c>
      <c r="B128" s="95"/>
      <c r="C128" s="72" t="s">
        <v>850</v>
      </c>
      <c r="D128" s="73" t="s">
        <v>851</v>
      </c>
      <c r="E128" s="96"/>
      <c r="F128" s="97"/>
      <c r="G128" s="96" t="s">
        <v>3368</v>
      </c>
      <c r="I128" s="79"/>
    </row>
    <row r="129" spans="1:9" ht="18" customHeight="1" x14ac:dyDescent="0.25">
      <c r="A129" s="98" t="s">
        <v>3368</v>
      </c>
      <c r="B129" s="95"/>
      <c r="C129" s="69"/>
      <c r="D129" s="69"/>
      <c r="E129" s="69"/>
      <c r="F129" s="97"/>
      <c r="G129" s="69"/>
      <c r="I129" s="79"/>
    </row>
    <row r="130" spans="1:9" ht="18" customHeight="1" x14ac:dyDescent="0.25">
      <c r="A130" s="75" t="s">
        <v>852</v>
      </c>
      <c r="B130" s="149" t="s">
        <v>853</v>
      </c>
      <c r="C130" s="149"/>
      <c r="D130" s="149"/>
      <c r="E130" s="149"/>
      <c r="F130" s="149"/>
      <c r="G130" s="149"/>
      <c r="I130" s="79"/>
    </row>
    <row r="131" spans="1:9" x14ac:dyDescent="0.25">
      <c r="A131" s="98" t="s">
        <v>3368</v>
      </c>
      <c r="B131" s="95"/>
      <c r="C131" s="72"/>
      <c r="D131" s="73"/>
      <c r="E131" s="96"/>
      <c r="F131" s="97"/>
      <c r="G131" s="96" t="s">
        <v>3368</v>
      </c>
      <c r="I131" s="79"/>
    </row>
    <row r="132" spans="1:9" x14ac:dyDescent="0.25">
      <c r="A132" s="98" t="s">
        <v>42</v>
      </c>
      <c r="B132" s="95" t="s">
        <v>43</v>
      </c>
      <c r="C132" s="72" t="s">
        <v>854</v>
      </c>
      <c r="D132" s="73" t="s">
        <v>855</v>
      </c>
      <c r="E132" s="96" t="s">
        <v>826</v>
      </c>
      <c r="F132" s="97" t="s">
        <v>839</v>
      </c>
      <c r="G132" s="96" t="s">
        <v>827</v>
      </c>
      <c r="I132" s="79"/>
    </row>
    <row r="133" spans="1:9" x14ac:dyDescent="0.25">
      <c r="A133" s="98" t="s">
        <v>3368</v>
      </c>
      <c r="B133" s="95"/>
      <c r="C133" s="72" t="s">
        <v>856</v>
      </c>
      <c r="D133" s="73" t="s">
        <v>857</v>
      </c>
      <c r="E133" s="96" t="s">
        <v>830</v>
      </c>
      <c r="F133" s="97" t="s">
        <v>839</v>
      </c>
      <c r="G133" s="96" t="s">
        <v>831</v>
      </c>
      <c r="I133" s="79"/>
    </row>
    <row r="134" spans="1:9" x14ac:dyDescent="0.25">
      <c r="A134" s="98" t="s">
        <v>3368</v>
      </c>
      <c r="B134" s="95"/>
      <c r="C134" s="72"/>
      <c r="D134" s="73"/>
      <c r="E134" s="96" t="s">
        <v>832</v>
      </c>
      <c r="F134" s="97" t="s">
        <v>839</v>
      </c>
      <c r="G134" s="96" t="s">
        <v>833</v>
      </c>
      <c r="I134" s="79"/>
    </row>
    <row r="135" spans="1:9" x14ac:dyDescent="0.25">
      <c r="A135" s="98"/>
      <c r="B135" s="95"/>
      <c r="C135" s="72"/>
      <c r="D135" s="73"/>
      <c r="E135" s="96" t="s">
        <v>834</v>
      </c>
      <c r="F135" s="97" t="s">
        <v>839</v>
      </c>
      <c r="G135" s="96" t="s">
        <v>835</v>
      </c>
      <c r="I135" s="79"/>
    </row>
    <row r="136" spans="1:9" x14ac:dyDescent="0.25">
      <c r="A136" s="98" t="s">
        <v>3368</v>
      </c>
      <c r="B136" s="95"/>
      <c r="C136" s="72"/>
      <c r="D136" s="73"/>
      <c r="E136" s="96"/>
      <c r="F136" s="97"/>
      <c r="G136" s="96" t="s">
        <v>3368</v>
      </c>
      <c r="I136" s="79"/>
    </row>
    <row r="137" spans="1:9" ht="25.5" customHeight="1" x14ac:dyDescent="0.25">
      <c r="A137" s="98" t="s">
        <v>44</v>
      </c>
      <c r="B137" s="95" t="s">
        <v>45</v>
      </c>
      <c r="C137" s="72" t="s">
        <v>858</v>
      </c>
      <c r="D137" s="73" t="s">
        <v>3383</v>
      </c>
      <c r="E137" s="96" t="s">
        <v>859</v>
      </c>
      <c r="F137" s="97"/>
      <c r="G137" s="96" t="s">
        <v>860</v>
      </c>
      <c r="I137" s="79"/>
    </row>
    <row r="138" spans="1:9" x14ac:dyDescent="0.25">
      <c r="A138" s="98" t="s">
        <v>3368</v>
      </c>
      <c r="B138" s="95"/>
      <c r="C138" s="72" t="s">
        <v>861</v>
      </c>
      <c r="D138" s="73" t="s">
        <v>862</v>
      </c>
      <c r="E138" s="96"/>
      <c r="F138" s="97"/>
      <c r="G138" s="96" t="s">
        <v>3368</v>
      </c>
      <c r="I138" s="79"/>
    </row>
    <row r="139" spans="1:9" x14ac:dyDescent="0.25">
      <c r="A139" s="98" t="s">
        <v>3368</v>
      </c>
      <c r="B139" s="95"/>
      <c r="C139" s="72"/>
      <c r="D139" s="73"/>
      <c r="E139" s="96"/>
      <c r="F139" s="97"/>
      <c r="G139" s="96" t="s">
        <v>3368</v>
      </c>
      <c r="I139" s="79"/>
    </row>
    <row r="140" spans="1:9" x14ac:dyDescent="0.25">
      <c r="A140" s="98" t="s">
        <v>46</v>
      </c>
      <c r="B140" s="95" t="s">
        <v>47</v>
      </c>
      <c r="C140" s="72" t="s">
        <v>863</v>
      </c>
      <c r="D140" s="73" t="s">
        <v>864</v>
      </c>
      <c r="E140" s="96" t="s">
        <v>822</v>
      </c>
      <c r="F140" s="97" t="s">
        <v>839</v>
      </c>
      <c r="G140" s="96" t="s">
        <v>823</v>
      </c>
      <c r="I140" s="79"/>
    </row>
    <row r="141" spans="1:9" x14ac:dyDescent="0.25">
      <c r="A141" s="98" t="s">
        <v>3368</v>
      </c>
      <c r="B141" s="95"/>
      <c r="C141" s="72" t="s">
        <v>3368</v>
      </c>
      <c r="D141" s="73"/>
      <c r="E141" s="96"/>
      <c r="F141" s="97"/>
      <c r="G141" s="96" t="s">
        <v>3368</v>
      </c>
      <c r="I141" s="79"/>
    </row>
    <row r="142" spans="1:9" x14ac:dyDescent="0.25">
      <c r="A142" s="98" t="s">
        <v>48</v>
      </c>
      <c r="B142" s="95" t="s">
        <v>865</v>
      </c>
      <c r="C142" s="72" t="s">
        <v>866</v>
      </c>
      <c r="D142" s="73" t="s">
        <v>867</v>
      </c>
      <c r="E142" s="96" t="s">
        <v>820</v>
      </c>
      <c r="F142" s="97" t="s">
        <v>839</v>
      </c>
      <c r="G142" s="96" t="s">
        <v>821</v>
      </c>
      <c r="I142" s="79"/>
    </row>
    <row r="143" spans="1:9" x14ac:dyDescent="0.25">
      <c r="A143" s="98" t="s">
        <v>3368</v>
      </c>
      <c r="B143" s="95"/>
      <c r="C143" s="72"/>
      <c r="D143" s="73"/>
      <c r="E143" s="96" t="s">
        <v>824</v>
      </c>
      <c r="F143" s="97" t="s">
        <v>839</v>
      </c>
      <c r="G143" s="96" t="s">
        <v>825</v>
      </c>
      <c r="I143" s="79"/>
    </row>
    <row r="144" spans="1:9" x14ac:dyDescent="0.25">
      <c r="A144" s="98" t="s">
        <v>3368</v>
      </c>
      <c r="B144" s="95"/>
      <c r="C144" s="72"/>
      <c r="D144" s="73"/>
      <c r="E144" s="96"/>
      <c r="F144" s="97"/>
      <c r="G144" s="96" t="s">
        <v>3368</v>
      </c>
      <c r="I144" s="79"/>
    </row>
    <row r="145" spans="1:9" x14ac:dyDescent="0.25">
      <c r="A145" s="98" t="s">
        <v>50</v>
      </c>
      <c r="B145" s="95" t="s">
        <v>51</v>
      </c>
      <c r="C145" s="72" t="s">
        <v>868</v>
      </c>
      <c r="D145" s="73" t="s">
        <v>869</v>
      </c>
      <c r="E145" s="96" t="s">
        <v>828</v>
      </c>
      <c r="F145" s="97" t="s">
        <v>839</v>
      </c>
      <c r="G145" s="96" t="s">
        <v>829</v>
      </c>
      <c r="I145" s="79"/>
    </row>
    <row r="146" spans="1:9" x14ac:dyDescent="0.25">
      <c r="A146" s="98" t="s">
        <v>3368</v>
      </c>
      <c r="B146" s="95"/>
      <c r="C146" s="72" t="s">
        <v>870</v>
      </c>
      <c r="D146" s="73" t="s">
        <v>871</v>
      </c>
      <c r="F146" s="97"/>
      <c r="I146" s="79"/>
    </row>
    <row r="147" spans="1:9" ht="18" customHeight="1" x14ac:dyDescent="0.25">
      <c r="A147" s="98" t="s">
        <v>3368</v>
      </c>
      <c r="B147" s="95"/>
      <c r="C147" s="72"/>
      <c r="D147" s="73"/>
      <c r="E147" s="96"/>
      <c r="F147" s="97"/>
      <c r="G147" s="96" t="s">
        <v>3368</v>
      </c>
      <c r="I147" s="79"/>
    </row>
    <row r="148" spans="1:9" ht="18" customHeight="1" x14ac:dyDescent="0.25">
      <c r="A148" s="75" t="s">
        <v>872</v>
      </c>
      <c r="B148" s="149" t="s">
        <v>53</v>
      </c>
      <c r="C148" s="149"/>
      <c r="D148" s="149"/>
      <c r="E148" s="102"/>
      <c r="F148" s="103"/>
      <c r="G148" s="102" t="s">
        <v>3368</v>
      </c>
      <c r="I148" s="79"/>
    </row>
    <row r="149" spans="1:9" x14ac:dyDescent="0.25">
      <c r="A149" s="98" t="s">
        <v>3368</v>
      </c>
      <c r="B149" s="95"/>
      <c r="C149" s="72"/>
      <c r="D149" s="73"/>
      <c r="E149" s="70"/>
      <c r="F149" s="101"/>
      <c r="G149" s="70" t="s">
        <v>3368</v>
      </c>
      <c r="I149" s="79"/>
    </row>
    <row r="150" spans="1:9" x14ac:dyDescent="0.25">
      <c r="A150" s="98" t="s">
        <v>52</v>
      </c>
      <c r="B150" s="95" t="s">
        <v>53</v>
      </c>
      <c r="C150" s="72" t="s">
        <v>873</v>
      </c>
      <c r="D150" s="73" t="s">
        <v>874</v>
      </c>
      <c r="E150" s="96" t="s">
        <v>875</v>
      </c>
      <c r="F150" s="97" t="s">
        <v>803</v>
      </c>
      <c r="G150" s="96" t="s">
        <v>876</v>
      </c>
      <c r="I150" s="79"/>
    </row>
    <row r="151" spans="1:9" x14ac:dyDescent="0.25">
      <c r="A151" s="98" t="s">
        <v>3368</v>
      </c>
      <c r="B151" s="95"/>
      <c r="C151" s="72" t="s">
        <v>3368</v>
      </c>
      <c r="D151" s="73"/>
      <c r="E151" s="96" t="s">
        <v>877</v>
      </c>
      <c r="F151" s="97" t="s">
        <v>803</v>
      </c>
      <c r="G151" s="96" t="s">
        <v>878</v>
      </c>
      <c r="I151" s="79"/>
    </row>
    <row r="152" spans="1:9" x14ac:dyDescent="0.25">
      <c r="A152" s="98" t="s">
        <v>3368</v>
      </c>
      <c r="B152" s="95"/>
      <c r="C152" s="72" t="s">
        <v>3368</v>
      </c>
      <c r="D152" s="73"/>
      <c r="E152" s="96" t="s">
        <v>879</v>
      </c>
      <c r="F152" s="97" t="s">
        <v>803</v>
      </c>
      <c r="G152" s="96" t="s">
        <v>880</v>
      </c>
      <c r="I152" s="79"/>
    </row>
    <row r="153" spans="1:9" x14ac:dyDescent="0.25">
      <c r="A153" s="98" t="s">
        <v>3368</v>
      </c>
      <c r="B153" s="95"/>
      <c r="C153" s="72" t="s">
        <v>3368</v>
      </c>
      <c r="D153" s="73"/>
      <c r="E153" s="96" t="s">
        <v>881</v>
      </c>
      <c r="F153" s="97" t="s">
        <v>803</v>
      </c>
      <c r="G153" s="96" t="s">
        <v>882</v>
      </c>
      <c r="I153" s="79"/>
    </row>
    <row r="154" spans="1:9" x14ac:dyDescent="0.25">
      <c r="A154" s="98" t="s">
        <v>3368</v>
      </c>
      <c r="B154" s="95"/>
      <c r="C154" s="72" t="s">
        <v>3368</v>
      </c>
      <c r="D154" s="73"/>
      <c r="E154" s="96" t="s">
        <v>883</v>
      </c>
      <c r="F154" s="97" t="s">
        <v>803</v>
      </c>
      <c r="G154" s="96" t="s">
        <v>884</v>
      </c>
      <c r="I154" s="79"/>
    </row>
    <row r="155" spans="1:9" x14ac:dyDescent="0.25">
      <c r="A155" s="98" t="s">
        <v>3368</v>
      </c>
      <c r="B155" s="95"/>
      <c r="C155" s="72" t="s">
        <v>3368</v>
      </c>
      <c r="D155" s="73"/>
      <c r="E155" s="96" t="s">
        <v>885</v>
      </c>
      <c r="F155" s="97" t="s">
        <v>803</v>
      </c>
      <c r="G155" s="96" t="s">
        <v>886</v>
      </c>
      <c r="I155" s="79"/>
    </row>
    <row r="156" spans="1:9" x14ac:dyDescent="0.25">
      <c r="A156" s="98" t="s">
        <v>3368</v>
      </c>
      <c r="B156" s="95"/>
      <c r="C156" s="72" t="s">
        <v>3368</v>
      </c>
      <c r="D156" s="73"/>
      <c r="E156" s="96" t="s">
        <v>887</v>
      </c>
      <c r="F156" s="97" t="s">
        <v>803</v>
      </c>
      <c r="G156" s="96" t="s">
        <v>888</v>
      </c>
      <c r="I156" s="79"/>
    </row>
    <row r="157" spans="1:9" x14ac:dyDescent="0.25">
      <c r="A157" s="98" t="s">
        <v>3368</v>
      </c>
      <c r="B157" s="95"/>
      <c r="C157" s="72"/>
      <c r="D157" s="73"/>
      <c r="E157" s="96" t="s">
        <v>889</v>
      </c>
      <c r="F157" s="97" t="s">
        <v>803</v>
      </c>
      <c r="G157" s="96" t="s">
        <v>890</v>
      </c>
      <c r="I157" s="79"/>
    </row>
    <row r="158" spans="1:9" x14ac:dyDescent="0.25">
      <c r="A158" s="98" t="s">
        <v>3368</v>
      </c>
      <c r="B158" s="95"/>
      <c r="C158" s="72"/>
      <c r="D158" s="73"/>
      <c r="E158" s="96" t="s">
        <v>891</v>
      </c>
      <c r="F158" s="97" t="s">
        <v>803</v>
      </c>
      <c r="G158" s="96" t="s">
        <v>892</v>
      </c>
      <c r="I158" s="79"/>
    </row>
    <row r="159" spans="1:9" ht="18" customHeight="1" x14ac:dyDescent="0.25">
      <c r="A159" s="98" t="s">
        <v>3368</v>
      </c>
      <c r="B159" s="95"/>
      <c r="C159" s="72"/>
      <c r="D159" s="73"/>
      <c r="E159" s="69"/>
      <c r="F159" s="97"/>
      <c r="G159" s="69"/>
      <c r="I159" s="79"/>
    </row>
    <row r="160" spans="1:9" ht="18" customHeight="1" x14ac:dyDescent="0.25">
      <c r="A160" s="75" t="s">
        <v>893</v>
      </c>
      <c r="B160" s="149" t="s">
        <v>894</v>
      </c>
      <c r="C160" s="149"/>
      <c r="D160" s="149"/>
      <c r="E160" s="149"/>
      <c r="F160" s="149"/>
      <c r="G160" s="149"/>
      <c r="I160" s="79"/>
    </row>
    <row r="161" spans="1:9" x14ac:dyDescent="0.25">
      <c r="A161" s="98" t="s">
        <v>3368</v>
      </c>
      <c r="B161" s="95"/>
      <c r="C161" s="72"/>
      <c r="D161" s="73"/>
      <c r="E161" s="96"/>
      <c r="F161" s="97"/>
      <c r="G161" s="96" t="s">
        <v>3368</v>
      </c>
      <c r="I161" s="79"/>
    </row>
    <row r="162" spans="1:9" x14ac:dyDescent="0.25">
      <c r="A162" s="98" t="s">
        <v>54</v>
      </c>
      <c r="B162" s="95" t="s">
        <v>55</v>
      </c>
      <c r="C162" s="72" t="s">
        <v>895</v>
      </c>
      <c r="D162" s="73" t="s">
        <v>896</v>
      </c>
      <c r="E162" s="96" t="s">
        <v>879</v>
      </c>
      <c r="F162" s="97" t="s">
        <v>839</v>
      </c>
      <c r="G162" s="96" t="s">
        <v>880</v>
      </c>
      <c r="I162" s="79"/>
    </row>
    <row r="163" spans="1:9" x14ac:dyDescent="0.25">
      <c r="A163" s="98" t="s">
        <v>3368</v>
      </c>
      <c r="B163" s="95"/>
      <c r="C163" s="72" t="s">
        <v>897</v>
      </c>
      <c r="D163" s="73" t="s">
        <v>898</v>
      </c>
      <c r="E163" s="96"/>
      <c r="F163" s="97"/>
      <c r="G163" s="96" t="s">
        <v>3368</v>
      </c>
      <c r="I163" s="79"/>
    </row>
    <row r="164" spans="1:9" x14ac:dyDescent="0.25">
      <c r="A164" s="98" t="s">
        <v>3368</v>
      </c>
      <c r="B164" s="95"/>
      <c r="C164" s="72"/>
      <c r="D164" s="73"/>
      <c r="E164" s="96"/>
      <c r="F164" s="97"/>
      <c r="G164" s="96" t="s">
        <v>3368</v>
      </c>
      <c r="I164" s="79"/>
    </row>
    <row r="165" spans="1:9" x14ac:dyDescent="0.25">
      <c r="A165" s="98" t="s">
        <v>56</v>
      </c>
      <c r="B165" s="98" t="s">
        <v>57</v>
      </c>
      <c r="C165" s="72" t="s">
        <v>899</v>
      </c>
      <c r="D165" s="73" t="s">
        <v>900</v>
      </c>
      <c r="E165" s="96" t="s">
        <v>881</v>
      </c>
      <c r="F165" s="97" t="s">
        <v>839</v>
      </c>
      <c r="G165" s="96" t="s">
        <v>882</v>
      </c>
      <c r="I165" s="79"/>
    </row>
    <row r="166" spans="1:9" x14ac:dyDescent="0.25">
      <c r="A166" s="98" t="s">
        <v>3368</v>
      </c>
      <c r="B166" s="98"/>
      <c r="C166" s="72" t="s">
        <v>901</v>
      </c>
      <c r="D166" s="73" t="s">
        <v>902</v>
      </c>
      <c r="E166" s="96" t="s">
        <v>887</v>
      </c>
      <c r="F166" s="97" t="s">
        <v>839</v>
      </c>
      <c r="G166" s="96" t="s">
        <v>888</v>
      </c>
      <c r="I166" s="79"/>
    </row>
    <row r="167" spans="1:9" x14ac:dyDescent="0.25">
      <c r="A167" s="98" t="s">
        <v>3368</v>
      </c>
      <c r="B167" s="95"/>
      <c r="C167" s="72" t="s">
        <v>903</v>
      </c>
      <c r="D167" s="73" t="s">
        <v>904</v>
      </c>
      <c r="E167" s="96" t="s">
        <v>891</v>
      </c>
      <c r="F167" s="97" t="s">
        <v>839</v>
      </c>
      <c r="G167" s="96" t="s">
        <v>892</v>
      </c>
      <c r="I167" s="79"/>
    </row>
    <row r="168" spans="1:9" x14ac:dyDescent="0.25">
      <c r="A168" s="98" t="s">
        <v>3368</v>
      </c>
      <c r="B168" s="95"/>
      <c r="C168" s="72"/>
      <c r="D168" s="73"/>
      <c r="F168" s="97"/>
      <c r="I168" s="79"/>
    </row>
    <row r="169" spans="1:9" x14ac:dyDescent="0.25">
      <c r="A169" s="98" t="s">
        <v>58</v>
      </c>
      <c r="B169" s="95" t="s">
        <v>59</v>
      </c>
      <c r="C169" s="72" t="s">
        <v>905</v>
      </c>
      <c r="D169" s="73" t="s">
        <v>906</v>
      </c>
      <c r="E169" s="96" t="s">
        <v>877</v>
      </c>
      <c r="F169" s="97" t="s">
        <v>839</v>
      </c>
      <c r="G169" s="96" t="s">
        <v>878</v>
      </c>
      <c r="I169" s="79"/>
    </row>
    <row r="170" spans="1:9" x14ac:dyDescent="0.25">
      <c r="A170" s="98" t="s">
        <v>3368</v>
      </c>
      <c r="B170" s="95"/>
      <c r="C170" s="72" t="s">
        <v>907</v>
      </c>
      <c r="D170" s="73" t="s">
        <v>3384</v>
      </c>
      <c r="E170" s="96" t="s">
        <v>883</v>
      </c>
      <c r="F170" s="97" t="s">
        <v>839</v>
      </c>
      <c r="G170" s="96" t="s">
        <v>884</v>
      </c>
      <c r="I170" s="79"/>
    </row>
    <row r="171" spans="1:9" x14ac:dyDescent="0.25">
      <c r="A171" s="98" t="s">
        <v>3368</v>
      </c>
      <c r="B171" s="95"/>
      <c r="C171" s="72"/>
      <c r="D171" s="73"/>
      <c r="E171" s="96"/>
      <c r="F171" s="97"/>
      <c r="G171" s="96" t="s">
        <v>3368</v>
      </c>
      <c r="I171" s="79"/>
    </row>
    <row r="172" spans="1:9" x14ac:dyDescent="0.25">
      <c r="A172" s="98" t="s">
        <v>60</v>
      </c>
      <c r="B172" s="95" t="s">
        <v>61</v>
      </c>
      <c r="C172" s="72" t="s">
        <v>908</v>
      </c>
      <c r="D172" s="73" t="s">
        <v>909</v>
      </c>
      <c r="E172" s="96" t="s">
        <v>875</v>
      </c>
      <c r="F172" s="97" t="s">
        <v>839</v>
      </c>
      <c r="G172" s="96" t="s">
        <v>876</v>
      </c>
      <c r="I172" s="79"/>
    </row>
    <row r="173" spans="1:9" x14ac:dyDescent="0.25">
      <c r="A173" s="98" t="s">
        <v>3368</v>
      </c>
      <c r="B173" s="95"/>
      <c r="C173" s="72" t="s">
        <v>910</v>
      </c>
      <c r="D173" s="73" t="s">
        <v>911</v>
      </c>
      <c r="E173" s="96" t="s">
        <v>885</v>
      </c>
      <c r="F173" s="97" t="s">
        <v>839</v>
      </c>
      <c r="G173" s="96" t="s">
        <v>886</v>
      </c>
      <c r="I173" s="79"/>
    </row>
    <row r="174" spans="1:9" ht="25.5" customHeight="1" x14ac:dyDescent="0.25">
      <c r="A174" s="98" t="s">
        <v>3368</v>
      </c>
      <c r="B174" s="95"/>
      <c r="C174" s="72" t="s">
        <v>912</v>
      </c>
      <c r="D174" s="73" t="s">
        <v>913</v>
      </c>
      <c r="E174" s="96" t="s">
        <v>889</v>
      </c>
      <c r="F174" s="97" t="s">
        <v>839</v>
      </c>
      <c r="G174" s="96" t="s">
        <v>890</v>
      </c>
      <c r="I174" s="79"/>
    </row>
    <row r="175" spans="1:9" ht="18" customHeight="1" x14ac:dyDescent="0.25">
      <c r="A175" s="98" t="s">
        <v>3368</v>
      </c>
      <c r="B175" s="95"/>
      <c r="C175" s="72"/>
      <c r="D175" s="73"/>
      <c r="E175" s="69"/>
      <c r="F175" s="97"/>
      <c r="G175" s="69"/>
      <c r="I175" s="79"/>
    </row>
    <row r="176" spans="1:9" ht="18" customHeight="1" x14ac:dyDescent="0.25">
      <c r="A176" s="75" t="s">
        <v>914</v>
      </c>
      <c r="B176" s="149" t="s">
        <v>63</v>
      </c>
      <c r="C176" s="149"/>
      <c r="D176" s="149"/>
      <c r="E176" s="149"/>
      <c r="F176" s="149"/>
      <c r="G176" s="149"/>
      <c r="I176" s="79"/>
    </row>
    <row r="177" spans="1:9" x14ac:dyDescent="0.25">
      <c r="A177" s="98" t="s">
        <v>3368</v>
      </c>
      <c r="B177" s="95"/>
      <c r="C177" s="72"/>
      <c r="D177" s="73"/>
      <c r="E177" s="96"/>
      <c r="F177" s="97"/>
      <c r="G177" s="96" t="s">
        <v>3368</v>
      </c>
      <c r="I177" s="79"/>
    </row>
    <row r="178" spans="1:9" ht="25.5" customHeight="1" x14ac:dyDescent="0.25">
      <c r="A178" s="98" t="s">
        <v>62</v>
      </c>
      <c r="B178" s="95" t="s">
        <v>63</v>
      </c>
      <c r="C178" s="72" t="s">
        <v>915</v>
      </c>
      <c r="D178" s="73" t="s">
        <v>916</v>
      </c>
      <c r="E178" s="96" t="s">
        <v>917</v>
      </c>
      <c r="F178" s="97"/>
      <c r="G178" s="96" t="s">
        <v>918</v>
      </c>
      <c r="I178" s="79"/>
    </row>
    <row r="179" spans="1:9" x14ac:dyDescent="0.25">
      <c r="A179" s="98" t="s">
        <v>3368</v>
      </c>
      <c r="B179" s="95"/>
      <c r="C179" s="72" t="s">
        <v>919</v>
      </c>
      <c r="D179" s="73" t="s">
        <v>920</v>
      </c>
      <c r="E179" s="96" t="s">
        <v>921</v>
      </c>
      <c r="F179" s="97"/>
      <c r="G179" s="96" t="s">
        <v>922</v>
      </c>
      <c r="I179" s="79"/>
    </row>
    <row r="180" spans="1:9" x14ac:dyDescent="0.25">
      <c r="A180" s="98" t="s">
        <v>3368</v>
      </c>
      <c r="B180" s="95"/>
      <c r="C180" s="72"/>
      <c r="D180" s="73"/>
      <c r="E180" s="96" t="s">
        <v>923</v>
      </c>
      <c r="F180" s="97"/>
      <c r="G180" s="96" t="s">
        <v>924</v>
      </c>
      <c r="I180" s="79"/>
    </row>
    <row r="181" spans="1:9" ht="18" customHeight="1" x14ac:dyDescent="0.25">
      <c r="A181" s="98" t="s">
        <v>3368</v>
      </c>
      <c r="B181" s="95"/>
      <c r="C181" s="72"/>
      <c r="D181" s="73"/>
      <c r="E181" s="96"/>
      <c r="F181" s="97"/>
      <c r="G181" s="96" t="s">
        <v>3368</v>
      </c>
      <c r="I181" s="79"/>
    </row>
    <row r="182" spans="1:9" ht="18" customHeight="1" x14ac:dyDescent="0.25">
      <c r="A182" s="75" t="s">
        <v>925</v>
      </c>
      <c r="B182" s="149" t="s">
        <v>926</v>
      </c>
      <c r="C182" s="149"/>
      <c r="D182" s="149"/>
      <c r="E182" s="149"/>
      <c r="F182" s="149"/>
      <c r="G182" s="149"/>
      <c r="I182" s="79"/>
    </row>
    <row r="183" spans="1:9" x14ac:dyDescent="0.25">
      <c r="A183" s="98" t="s">
        <v>3368</v>
      </c>
      <c r="B183" s="95"/>
      <c r="C183" s="72"/>
      <c r="D183" s="73"/>
      <c r="E183" s="96"/>
      <c r="F183" s="97"/>
      <c r="G183" s="96" t="s">
        <v>3368</v>
      </c>
      <c r="I183" s="79"/>
    </row>
    <row r="184" spans="1:9" x14ac:dyDescent="0.25">
      <c r="A184" s="98" t="s">
        <v>64</v>
      </c>
      <c r="B184" s="95" t="s">
        <v>65</v>
      </c>
      <c r="C184" s="72" t="s">
        <v>927</v>
      </c>
      <c r="D184" s="73" t="s">
        <v>928</v>
      </c>
      <c r="E184" s="96" t="s">
        <v>929</v>
      </c>
      <c r="F184" s="97"/>
      <c r="G184" s="96" t="s">
        <v>930</v>
      </c>
      <c r="I184" s="79"/>
    </row>
    <row r="185" spans="1:9" x14ac:dyDescent="0.25">
      <c r="A185" s="98" t="s">
        <v>3368</v>
      </c>
      <c r="B185" s="95"/>
      <c r="C185" s="72"/>
      <c r="D185" s="73"/>
      <c r="E185" s="96"/>
      <c r="F185" s="97"/>
      <c r="G185" s="96" t="s">
        <v>3368</v>
      </c>
      <c r="I185" s="79"/>
    </row>
    <row r="186" spans="1:9" ht="25.5" customHeight="1" x14ac:dyDescent="0.25">
      <c r="A186" s="98" t="s">
        <v>66</v>
      </c>
      <c r="B186" s="95" t="s">
        <v>67</v>
      </c>
      <c r="C186" s="72" t="s">
        <v>931</v>
      </c>
      <c r="D186" s="73" t="s">
        <v>932</v>
      </c>
      <c r="E186" s="96" t="s">
        <v>933</v>
      </c>
      <c r="F186" s="97" t="s">
        <v>756</v>
      </c>
      <c r="G186" s="96" t="s">
        <v>934</v>
      </c>
      <c r="I186" s="79"/>
    </row>
    <row r="187" spans="1:9" x14ac:dyDescent="0.25">
      <c r="A187" s="98" t="s">
        <v>3368</v>
      </c>
      <c r="B187" s="95"/>
      <c r="C187" s="72" t="s">
        <v>935</v>
      </c>
      <c r="D187" s="73" t="s">
        <v>936</v>
      </c>
      <c r="E187" s="96" t="s">
        <v>937</v>
      </c>
      <c r="F187" s="97" t="s">
        <v>756</v>
      </c>
      <c r="G187" s="96" t="s">
        <v>938</v>
      </c>
      <c r="I187" s="79"/>
    </row>
    <row r="188" spans="1:9" x14ac:dyDescent="0.25">
      <c r="A188" s="98" t="s">
        <v>3368</v>
      </c>
      <c r="B188" s="95"/>
      <c r="C188" s="72" t="s">
        <v>939</v>
      </c>
      <c r="D188" s="73" t="s">
        <v>940</v>
      </c>
      <c r="E188" s="96" t="s">
        <v>941</v>
      </c>
      <c r="F188" s="97" t="s">
        <v>756</v>
      </c>
      <c r="G188" s="96" t="s">
        <v>942</v>
      </c>
      <c r="I188" s="79"/>
    </row>
    <row r="189" spans="1:9" x14ac:dyDescent="0.25">
      <c r="A189" s="98" t="s">
        <v>3368</v>
      </c>
      <c r="B189" s="95"/>
      <c r="C189" s="72" t="s">
        <v>3368</v>
      </c>
      <c r="D189" s="73"/>
      <c r="E189" s="96" t="s">
        <v>943</v>
      </c>
      <c r="F189" s="97" t="s">
        <v>756</v>
      </c>
      <c r="G189" s="96" t="s">
        <v>944</v>
      </c>
      <c r="I189" s="79"/>
    </row>
    <row r="190" spans="1:9" x14ac:dyDescent="0.25">
      <c r="A190" s="98" t="s">
        <v>3368</v>
      </c>
      <c r="B190" s="95"/>
      <c r="C190" s="72"/>
      <c r="D190" s="73"/>
      <c r="E190" s="96" t="s">
        <v>945</v>
      </c>
      <c r="F190" s="97" t="s">
        <v>756</v>
      </c>
      <c r="G190" s="96" t="s">
        <v>946</v>
      </c>
      <c r="I190" s="79"/>
    </row>
    <row r="191" spans="1:9" x14ac:dyDescent="0.25">
      <c r="A191" s="98" t="s">
        <v>3368</v>
      </c>
      <c r="B191" s="95"/>
      <c r="C191" s="72"/>
      <c r="D191" s="73"/>
      <c r="E191" s="96"/>
      <c r="F191" s="97"/>
      <c r="G191" s="96" t="s">
        <v>3368</v>
      </c>
      <c r="I191" s="79"/>
    </row>
    <row r="192" spans="1:9" x14ac:dyDescent="0.25">
      <c r="A192" s="98" t="s">
        <v>68</v>
      </c>
      <c r="B192" s="95" t="s">
        <v>3385</v>
      </c>
      <c r="C192" s="72" t="s">
        <v>947</v>
      </c>
      <c r="D192" s="73" t="s">
        <v>3386</v>
      </c>
      <c r="E192" s="96" t="s">
        <v>948</v>
      </c>
      <c r="F192" s="97"/>
      <c r="G192" s="96" t="s">
        <v>949</v>
      </c>
      <c r="I192" s="79"/>
    </row>
    <row r="193" spans="1:9" x14ac:dyDescent="0.25">
      <c r="A193" s="98" t="s">
        <v>3368</v>
      </c>
      <c r="B193" s="95"/>
      <c r="C193" s="72"/>
      <c r="D193" s="73"/>
      <c r="E193" s="96"/>
      <c r="F193" s="97"/>
      <c r="G193" s="96" t="s">
        <v>3368</v>
      </c>
      <c r="I193" s="79"/>
    </row>
    <row r="194" spans="1:9" x14ac:dyDescent="0.25">
      <c r="A194" s="98" t="s">
        <v>70</v>
      </c>
      <c r="B194" s="95" t="s">
        <v>71</v>
      </c>
      <c r="C194" s="72" t="s">
        <v>950</v>
      </c>
      <c r="D194" s="73" t="s">
        <v>951</v>
      </c>
      <c r="E194" s="96" t="s">
        <v>952</v>
      </c>
      <c r="F194" s="97" t="s">
        <v>756</v>
      </c>
      <c r="G194" s="96" t="s">
        <v>953</v>
      </c>
      <c r="I194" s="79"/>
    </row>
    <row r="195" spans="1:9" x14ac:dyDescent="0.25">
      <c r="A195" s="98" t="s">
        <v>3368</v>
      </c>
      <c r="B195" s="95"/>
      <c r="C195" s="72" t="s">
        <v>954</v>
      </c>
      <c r="D195" s="73" t="s">
        <v>955</v>
      </c>
      <c r="E195" s="96" t="s">
        <v>956</v>
      </c>
      <c r="F195" s="97" t="s">
        <v>756</v>
      </c>
      <c r="G195" s="96" t="s">
        <v>957</v>
      </c>
      <c r="I195" s="79"/>
    </row>
    <row r="196" spans="1:9" ht="18" customHeight="1" x14ac:dyDescent="0.25">
      <c r="A196" s="98" t="s">
        <v>3368</v>
      </c>
      <c r="B196" s="95"/>
      <c r="C196" s="72"/>
      <c r="D196" s="73"/>
      <c r="E196" s="96"/>
      <c r="F196" s="97"/>
      <c r="G196" s="96" t="s">
        <v>3368</v>
      </c>
      <c r="I196" s="79"/>
    </row>
    <row r="197" spans="1:9" ht="18" customHeight="1" x14ac:dyDescent="0.25">
      <c r="A197" s="75" t="s">
        <v>958</v>
      </c>
      <c r="B197" s="149" t="s">
        <v>959</v>
      </c>
      <c r="C197" s="149"/>
      <c r="D197" s="149"/>
      <c r="E197" s="149"/>
      <c r="F197" s="149"/>
      <c r="G197" s="149" t="s">
        <v>643</v>
      </c>
      <c r="I197" s="79"/>
    </row>
    <row r="198" spans="1:9" x14ac:dyDescent="0.25">
      <c r="A198" s="98" t="s">
        <v>3368</v>
      </c>
      <c r="B198" s="95"/>
      <c r="C198" s="72"/>
      <c r="D198" s="73"/>
      <c r="E198" s="96"/>
      <c r="F198" s="97"/>
      <c r="G198" s="96" t="s">
        <v>3368</v>
      </c>
      <c r="I198" s="79"/>
    </row>
    <row r="199" spans="1:9" x14ac:dyDescent="0.25">
      <c r="A199" s="98" t="s">
        <v>72</v>
      </c>
      <c r="B199" s="95" t="s">
        <v>73</v>
      </c>
      <c r="C199" s="72" t="s">
        <v>960</v>
      </c>
      <c r="D199" s="73" t="s">
        <v>961</v>
      </c>
      <c r="E199" s="96" t="s">
        <v>742</v>
      </c>
      <c r="F199" s="97" t="s">
        <v>766</v>
      </c>
      <c r="G199" s="96" t="s">
        <v>962</v>
      </c>
      <c r="I199" s="79"/>
    </row>
    <row r="200" spans="1:9" x14ac:dyDescent="0.25">
      <c r="A200" s="98" t="s">
        <v>3368</v>
      </c>
      <c r="B200" s="95"/>
      <c r="C200" s="72" t="s">
        <v>963</v>
      </c>
      <c r="D200" s="73" t="s">
        <v>964</v>
      </c>
      <c r="E200" s="96" t="s">
        <v>965</v>
      </c>
      <c r="F200" s="97" t="s">
        <v>766</v>
      </c>
      <c r="G200" s="96" t="s">
        <v>3387</v>
      </c>
      <c r="I200" s="79"/>
    </row>
    <row r="201" spans="1:9" x14ac:dyDescent="0.25">
      <c r="A201" s="98" t="s">
        <v>3368</v>
      </c>
      <c r="B201" s="95"/>
      <c r="C201" s="72"/>
      <c r="D201" s="73"/>
      <c r="E201" s="96"/>
      <c r="F201" s="97"/>
      <c r="G201" s="96" t="s">
        <v>3368</v>
      </c>
      <c r="I201" s="79"/>
    </row>
    <row r="202" spans="1:9" ht="25.5" customHeight="1" x14ac:dyDescent="0.25">
      <c r="A202" s="98" t="s">
        <v>74</v>
      </c>
      <c r="B202" s="95" t="s">
        <v>75</v>
      </c>
      <c r="C202" s="72" t="s">
        <v>966</v>
      </c>
      <c r="D202" s="73" t="s">
        <v>967</v>
      </c>
      <c r="E202" s="96" t="s">
        <v>933</v>
      </c>
      <c r="F202" s="97" t="s">
        <v>769</v>
      </c>
      <c r="G202" s="96" t="s">
        <v>934</v>
      </c>
      <c r="I202" s="79"/>
    </row>
    <row r="203" spans="1:9" ht="25.5" customHeight="1" x14ac:dyDescent="0.25">
      <c r="A203" s="98" t="s">
        <v>3368</v>
      </c>
      <c r="B203" s="95"/>
      <c r="C203" s="72" t="s">
        <v>968</v>
      </c>
      <c r="D203" s="73" t="s">
        <v>969</v>
      </c>
      <c r="E203" s="96" t="s">
        <v>937</v>
      </c>
      <c r="F203" s="97" t="s">
        <v>769</v>
      </c>
      <c r="G203" s="96" t="s">
        <v>938</v>
      </c>
      <c r="I203" s="79"/>
    </row>
    <row r="204" spans="1:9" x14ac:dyDescent="0.25">
      <c r="A204" s="98" t="s">
        <v>3368</v>
      </c>
      <c r="B204" s="95"/>
      <c r="C204" s="72" t="s">
        <v>3368</v>
      </c>
      <c r="D204" s="73"/>
      <c r="E204" s="96" t="s">
        <v>941</v>
      </c>
      <c r="F204" s="97" t="s">
        <v>769</v>
      </c>
      <c r="G204" s="96" t="s">
        <v>942</v>
      </c>
      <c r="I204" s="79"/>
    </row>
    <row r="205" spans="1:9" x14ac:dyDescent="0.25">
      <c r="A205" s="98" t="s">
        <v>3368</v>
      </c>
      <c r="B205" s="95"/>
      <c r="C205" s="72" t="s">
        <v>3368</v>
      </c>
      <c r="D205" s="73"/>
      <c r="E205" s="96" t="s">
        <v>943</v>
      </c>
      <c r="F205" s="97" t="s">
        <v>769</v>
      </c>
      <c r="G205" s="96" t="s">
        <v>944</v>
      </c>
      <c r="I205" s="79"/>
    </row>
    <row r="206" spans="1:9" x14ac:dyDescent="0.25">
      <c r="A206" s="98" t="s">
        <v>3368</v>
      </c>
      <c r="B206" s="95"/>
      <c r="C206" s="72" t="s">
        <v>3368</v>
      </c>
      <c r="D206" s="73"/>
      <c r="E206" s="96" t="s">
        <v>952</v>
      </c>
      <c r="F206" s="97" t="s">
        <v>769</v>
      </c>
      <c r="G206" s="96" t="s">
        <v>953</v>
      </c>
      <c r="I206" s="79"/>
    </row>
    <row r="207" spans="1:9" x14ac:dyDescent="0.25">
      <c r="A207" s="98" t="s">
        <v>3368</v>
      </c>
      <c r="B207" s="95"/>
      <c r="C207" s="72"/>
      <c r="D207" s="73"/>
      <c r="E207" s="96" t="s">
        <v>956</v>
      </c>
      <c r="F207" s="97" t="s">
        <v>769</v>
      </c>
      <c r="G207" s="96" t="s">
        <v>957</v>
      </c>
      <c r="I207" s="79"/>
    </row>
    <row r="208" spans="1:9" x14ac:dyDescent="0.25">
      <c r="A208" s="98" t="s">
        <v>3368</v>
      </c>
      <c r="B208" s="95"/>
      <c r="C208" s="72"/>
      <c r="D208" s="73"/>
      <c r="E208" s="96" t="s">
        <v>970</v>
      </c>
      <c r="F208" s="97"/>
      <c r="G208" s="96" t="s">
        <v>971</v>
      </c>
      <c r="I208" s="79"/>
    </row>
    <row r="209" spans="1:9" x14ac:dyDescent="0.25">
      <c r="A209" s="98" t="s">
        <v>3368</v>
      </c>
      <c r="B209" s="95"/>
      <c r="C209" s="72"/>
      <c r="D209" s="73"/>
      <c r="E209" s="96" t="s">
        <v>945</v>
      </c>
      <c r="F209" s="97" t="s">
        <v>769</v>
      </c>
      <c r="G209" s="96" t="s">
        <v>946</v>
      </c>
      <c r="I209" s="79"/>
    </row>
    <row r="210" spans="1:9" x14ac:dyDescent="0.25">
      <c r="A210" s="98" t="s">
        <v>3368</v>
      </c>
      <c r="B210" s="95"/>
      <c r="C210" s="72"/>
      <c r="D210" s="73"/>
      <c r="E210" s="96" t="s">
        <v>972</v>
      </c>
      <c r="F210" s="97"/>
      <c r="G210" s="96" t="s">
        <v>973</v>
      </c>
      <c r="I210" s="79"/>
    </row>
    <row r="211" spans="1:9" x14ac:dyDescent="0.25">
      <c r="A211" s="98" t="s">
        <v>3368</v>
      </c>
      <c r="B211" s="95"/>
      <c r="C211" s="72"/>
      <c r="D211" s="73"/>
      <c r="E211" s="96"/>
      <c r="F211" s="97"/>
      <c r="G211" s="96"/>
      <c r="I211" s="79"/>
    </row>
    <row r="212" spans="1:9" x14ac:dyDescent="0.25">
      <c r="A212" s="87" t="s">
        <v>3368</v>
      </c>
      <c r="B212" s="88"/>
      <c r="C212" s="89"/>
      <c r="D212" s="90"/>
      <c r="E212" s="91"/>
      <c r="F212" s="92"/>
      <c r="G212" s="91" t="s">
        <v>3368</v>
      </c>
      <c r="I212" s="79"/>
    </row>
    <row r="213" spans="1:9" ht="45" customHeight="1" x14ac:dyDescent="0.25">
      <c r="A213" s="93" t="s">
        <v>974</v>
      </c>
      <c r="B213" s="157" t="s">
        <v>975</v>
      </c>
      <c r="C213" s="157"/>
      <c r="D213" s="157"/>
      <c r="E213" s="157"/>
      <c r="F213" s="157"/>
      <c r="G213" s="157"/>
      <c r="I213" s="79"/>
    </row>
    <row r="214" spans="1:9" x14ac:dyDescent="0.25">
      <c r="A214" s="87" t="s">
        <v>3368</v>
      </c>
      <c r="B214" s="88"/>
      <c r="C214" s="89"/>
      <c r="D214" s="90"/>
      <c r="E214" s="91"/>
      <c r="F214" s="92"/>
      <c r="G214" s="91" t="s">
        <v>3368</v>
      </c>
      <c r="I214" s="79"/>
    </row>
    <row r="215" spans="1:9" ht="12.75" customHeight="1" x14ac:dyDescent="0.25">
      <c r="A215" s="94" t="s">
        <v>3368</v>
      </c>
      <c r="B215" s="95"/>
      <c r="C215" s="72"/>
      <c r="D215" s="73"/>
      <c r="E215" s="96"/>
      <c r="F215" s="97"/>
      <c r="G215" s="96" t="s">
        <v>3368</v>
      </c>
      <c r="I215" s="79"/>
    </row>
    <row r="216" spans="1:9" ht="12.75" customHeight="1" x14ac:dyDescent="0.25">
      <c r="A216" s="150" t="s">
        <v>976</v>
      </c>
      <c r="B216" s="150"/>
      <c r="C216" s="150"/>
      <c r="D216" s="150"/>
      <c r="E216" s="150"/>
      <c r="F216" s="150"/>
      <c r="G216" s="150"/>
      <c r="I216" s="79"/>
    </row>
    <row r="217" spans="1:9" ht="12.75" customHeight="1" x14ac:dyDescent="0.25">
      <c r="A217" s="94" t="s">
        <v>3368</v>
      </c>
      <c r="B217" s="95"/>
      <c r="C217" s="72"/>
      <c r="D217" s="73"/>
      <c r="E217" s="96"/>
      <c r="F217" s="97"/>
      <c r="G217" s="96" t="s">
        <v>3368</v>
      </c>
      <c r="I217" s="79"/>
    </row>
    <row r="218" spans="1:9" ht="18" customHeight="1" x14ac:dyDescent="0.25">
      <c r="A218" s="75" t="s">
        <v>977</v>
      </c>
      <c r="B218" s="149" t="s">
        <v>77</v>
      </c>
      <c r="C218" s="149"/>
      <c r="D218" s="149"/>
      <c r="E218" s="149"/>
      <c r="F218" s="149"/>
      <c r="G218" s="149"/>
      <c r="I218" s="79"/>
    </row>
    <row r="219" spans="1:9" x14ac:dyDescent="0.25">
      <c r="A219" s="98" t="s">
        <v>3368</v>
      </c>
      <c r="B219" s="95"/>
      <c r="C219" s="72"/>
      <c r="D219" s="73"/>
      <c r="E219" s="96"/>
      <c r="F219" s="97"/>
      <c r="G219" s="96" t="s">
        <v>3368</v>
      </c>
      <c r="I219" s="79"/>
    </row>
    <row r="220" spans="1:9" x14ac:dyDescent="0.25">
      <c r="A220" s="98" t="s">
        <v>76</v>
      </c>
      <c r="B220" s="95" t="s">
        <v>77</v>
      </c>
      <c r="C220" s="72" t="s">
        <v>978</v>
      </c>
      <c r="D220" s="73" t="s">
        <v>77</v>
      </c>
      <c r="E220" s="96" t="s">
        <v>979</v>
      </c>
      <c r="F220" s="97" t="s">
        <v>803</v>
      </c>
      <c r="G220" s="96" t="s">
        <v>3388</v>
      </c>
      <c r="I220" s="79"/>
    </row>
    <row r="221" spans="1:9" x14ac:dyDescent="0.25">
      <c r="A221" s="98" t="s">
        <v>3368</v>
      </c>
      <c r="B221" s="95"/>
      <c r="C221" s="72" t="s">
        <v>3368</v>
      </c>
      <c r="D221" s="73"/>
      <c r="E221" s="96" t="s">
        <v>980</v>
      </c>
      <c r="F221" s="97" t="s">
        <v>803</v>
      </c>
      <c r="G221" s="96" t="s">
        <v>981</v>
      </c>
      <c r="I221" s="79"/>
    </row>
    <row r="222" spans="1:9" ht="25.5" customHeight="1" x14ac:dyDescent="0.25">
      <c r="A222" s="98" t="s">
        <v>3368</v>
      </c>
      <c r="B222" s="95"/>
      <c r="C222" s="72"/>
      <c r="D222" s="73"/>
      <c r="E222" s="96" t="s">
        <v>982</v>
      </c>
      <c r="F222" s="97" t="s">
        <v>803</v>
      </c>
      <c r="G222" s="96" t="s">
        <v>983</v>
      </c>
      <c r="I222" s="79"/>
    </row>
    <row r="223" spans="1:9" x14ac:dyDescent="0.25">
      <c r="A223" s="98" t="s">
        <v>3368</v>
      </c>
      <c r="B223" s="95"/>
      <c r="C223" s="72" t="s">
        <v>3368</v>
      </c>
      <c r="D223" s="73"/>
      <c r="E223" s="96" t="s">
        <v>984</v>
      </c>
      <c r="F223" s="97" t="s">
        <v>803</v>
      </c>
      <c r="G223" s="96" t="s">
        <v>985</v>
      </c>
      <c r="I223" s="79"/>
    </row>
    <row r="224" spans="1:9" x14ac:dyDescent="0.25">
      <c r="A224" s="94" t="s">
        <v>3368</v>
      </c>
      <c r="B224" s="99"/>
      <c r="C224" s="72" t="s">
        <v>3368</v>
      </c>
      <c r="D224" s="73"/>
      <c r="E224" s="96" t="s">
        <v>986</v>
      </c>
      <c r="F224" s="97" t="s">
        <v>803</v>
      </c>
      <c r="G224" s="96" t="s">
        <v>987</v>
      </c>
      <c r="I224" s="79"/>
    </row>
    <row r="225" spans="1:9" ht="18" customHeight="1" x14ac:dyDescent="0.25">
      <c r="A225" s="98" t="s">
        <v>3368</v>
      </c>
      <c r="B225" s="95"/>
      <c r="C225" s="72" t="s">
        <v>3368</v>
      </c>
      <c r="D225" s="73"/>
      <c r="E225" s="70"/>
      <c r="F225" s="101"/>
      <c r="G225" s="70" t="s">
        <v>3368</v>
      </c>
      <c r="I225" s="79"/>
    </row>
    <row r="226" spans="1:9" ht="18" customHeight="1" x14ac:dyDescent="0.25">
      <c r="A226" s="75" t="s">
        <v>988</v>
      </c>
      <c r="B226" s="149" t="s">
        <v>79</v>
      </c>
      <c r="C226" s="149"/>
      <c r="D226" s="149"/>
      <c r="E226" s="149"/>
      <c r="F226" s="149"/>
      <c r="G226" s="149"/>
      <c r="I226" s="79"/>
    </row>
    <row r="227" spans="1:9" x14ac:dyDescent="0.25">
      <c r="A227" s="98" t="s">
        <v>3368</v>
      </c>
      <c r="B227" s="95"/>
      <c r="C227" s="72"/>
      <c r="D227" s="73"/>
      <c r="E227" s="96"/>
      <c r="F227" s="97"/>
      <c r="G227" s="96" t="s">
        <v>3368</v>
      </c>
      <c r="I227" s="79"/>
    </row>
    <row r="228" spans="1:9" ht="25.5" customHeight="1" x14ac:dyDescent="0.25">
      <c r="A228" s="98" t="s">
        <v>78</v>
      </c>
      <c r="B228" s="95" t="s">
        <v>79</v>
      </c>
      <c r="C228" s="72" t="s">
        <v>989</v>
      </c>
      <c r="D228" s="73" t="s">
        <v>990</v>
      </c>
      <c r="E228" s="96" t="s">
        <v>991</v>
      </c>
      <c r="F228" s="97" t="s">
        <v>682</v>
      </c>
      <c r="G228" s="96" t="s">
        <v>992</v>
      </c>
      <c r="I228" s="79"/>
    </row>
    <row r="229" spans="1:9" ht="25.5" customHeight="1" x14ac:dyDescent="0.25">
      <c r="A229" s="98" t="s">
        <v>3368</v>
      </c>
      <c r="B229" s="95"/>
      <c r="C229" s="72" t="s">
        <v>993</v>
      </c>
      <c r="D229" s="73" t="s">
        <v>994</v>
      </c>
      <c r="E229" s="96" t="s">
        <v>979</v>
      </c>
      <c r="F229" s="97" t="s">
        <v>839</v>
      </c>
      <c r="G229" s="96" t="s">
        <v>3388</v>
      </c>
      <c r="I229" s="79"/>
    </row>
    <row r="230" spans="1:9" x14ac:dyDescent="0.25">
      <c r="A230" s="98" t="s">
        <v>3368</v>
      </c>
      <c r="B230" s="95"/>
      <c r="C230" s="72" t="s">
        <v>995</v>
      </c>
      <c r="D230" s="73" t="s">
        <v>996</v>
      </c>
      <c r="E230" s="96" t="s">
        <v>980</v>
      </c>
      <c r="F230" s="97" t="s">
        <v>839</v>
      </c>
      <c r="G230" s="96" t="s">
        <v>981</v>
      </c>
      <c r="I230" s="79"/>
    </row>
    <row r="231" spans="1:9" ht="25.5" customHeight="1" x14ac:dyDescent="0.25">
      <c r="A231" s="98" t="s">
        <v>3368</v>
      </c>
      <c r="B231" s="95"/>
      <c r="E231" s="96" t="s">
        <v>982</v>
      </c>
      <c r="F231" s="97" t="s">
        <v>839</v>
      </c>
      <c r="G231" s="96" t="s">
        <v>983</v>
      </c>
      <c r="I231" s="79"/>
    </row>
    <row r="232" spans="1:9" x14ac:dyDescent="0.25">
      <c r="A232" s="98" t="s">
        <v>3368</v>
      </c>
      <c r="B232" s="95"/>
      <c r="E232" s="96" t="s">
        <v>984</v>
      </c>
      <c r="F232" s="97" t="s">
        <v>839</v>
      </c>
      <c r="G232" s="96" t="s">
        <v>985</v>
      </c>
      <c r="I232" s="79"/>
    </row>
    <row r="233" spans="1:9" x14ac:dyDescent="0.25">
      <c r="A233" s="98" t="s">
        <v>3368</v>
      </c>
      <c r="B233" s="95"/>
      <c r="E233" s="96" t="s">
        <v>986</v>
      </c>
      <c r="F233" s="97" t="s">
        <v>839</v>
      </c>
      <c r="G233" s="96" t="s">
        <v>987</v>
      </c>
      <c r="I233" s="79"/>
    </row>
    <row r="234" spans="1:9" ht="18" customHeight="1" x14ac:dyDescent="0.25">
      <c r="A234" s="98" t="s">
        <v>3368</v>
      </c>
      <c r="B234" s="95"/>
      <c r="C234" s="72"/>
      <c r="D234" s="73"/>
      <c r="E234" s="96"/>
      <c r="F234" s="97"/>
      <c r="G234" s="96" t="s">
        <v>3368</v>
      </c>
      <c r="I234" s="79"/>
    </row>
    <row r="235" spans="1:9" ht="18" customHeight="1" x14ac:dyDescent="0.25">
      <c r="A235" s="75" t="s">
        <v>997</v>
      </c>
      <c r="B235" s="149" t="s">
        <v>998</v>
      </c>
      <c r="C235" s="149"/>
      <c r="D235" s="149"/>
      <c r="E235" s="149"/>
      <c r="F235" s="149"/>
      <c r="G235" s="149"/>
      <c r="I235" s="79"/>
    </row>
    <row r="236" spans="1:9" x14ac:dyDescent="0.25">
      <c r="A236" s="98" t="s">
        <v>3368</v>
      </c>
      <c r="B236" s="95"/>
      <c r="C236" s="72"/>
      <c r="D236" s="73"/>
      <c r="E236" s="96"/>
      <c r="F236" s="97"/>
      <c r="G236" s="96" t="s">
        <v>3368</v>
      </c>
      <c r="I236" s="79"/>
    </row>
    <row r="237" spans="1:9" ht="25.5" customHeight="1" x14ac:dyDescent="0.25">
      <c r="A237" s="98" t="s">
        <v>80</v>
      </c>
      <c r="B237" s="95" t="s">
        <v>81</v>
      </c>
      <c r="C237" s="72" t="s">
        <v>999</v>
      </c>
      <c r="D237" s="73" t="s">
        <v>1000</v>
      </c>
      <c r="E237" s="96" t="s">
        <v>1001</v>
      </c>
      <c r="F237" s="97"/>
      <c r="G237" s="96" t="s">
        <v>1002</v>
      </c>
      <c r="I237" s="79"/>
    </row>
    <row r="238" spans="1:9" ht="25.5" customHeight="1" x14ac:dyDescent="0.25">
      <c r="A238" s="71" t="s">
        <v>3368</v>
      </c>
      <c r="C238" s="72" t="s">
        <v>1003</v>
      </c>
      <c r="D238" s="73" t="s">
        <v>1004</v>
      </c>
      <c r="E238" s="96" t="s">
        <v>1005</v>
      </c>
      <c r="F238" s="97"/>
      <c r="G238" s="96" t="s">
        <v>1006</v>
      </c>
      <c r="I238" s="79"/>
    </row>
    <row r="239" spans="1:9" ht="25.5" customHeight="1" x14ac:dyDescent="0.25">
      <c r="A239" s="98" t="s">
        <v>3368</v>
      </c>
      <c r="B239" s="95"/>
      <c r="E239" s="96" t="s">
        <v>991</v>
      </c>
      <c r="F239" s="97" t="s">
        <v>766</v>
      </c>
      <c r="G239" s="96" t="s">
        <v>992</v>
      </c>
      <c r="I239" s="79"/>
    </row>
    <row r="240" spans="1:9" x14ac:dyDescent="0.25">
      <c r="A240" s="98" t="s">
        <v>3368</v>
      </c>
      <c r="B240" s="95"/>
      <c r="C240" s="72"/>
      <c r="D240" s="73"/>
      <c r="E240" s="96"/>
      <c r="F240" s="97"/>
      <c r="G240" s="96" t="s">
        <v>3368</v>
      </c>
      <c r="I240" s="79"/>
    </row>
    <row r="241" spans="1:9" x14ac:dyDescent="0.25">
      <c r="A241" s="143" t="s">
        <v>3389</v>
      </c>
      <c r="B241" s="144"/>
      <c r="C241" s="144"/>
      <c r="D241" s="144"/>
      <c r="E241" s="144"/>
      <c r="F241" s="144"/>
      <c r="G241" s="145"/>
      <c r="I241" s="79"/>
    </row>
    <row r="242" spans="1:9" x14ac:dyDescent="0.25">
      <c r="A242" s="146" t="s">
        <v>1007</v>
      </c>
      <c r="B242" s="147"/>
      <c r="C242" s="147"/>
      <c r="D242" s="147"/>
      <c r="E242" s="147"/>
      <c r="F242" s="147"/>
      <c r="G242" s="148"/>
      <c r="I242" s="79"/>
    </row>
    <row r="243" spans="1:9" x14ac:dyDescent="0.25">
      <c r="A243" s="98" t="s">
        <v>3368</v>
      </c>
      <c r="B243" s="95"/>
      <c r="C243" s="72"/>
      <c r="D243" s="73"/>
      <c r="E243" s="96"/>
      <c r="F243" s="97"/>
      <c r="G243" s="96" t="s">
        <v>3368</v>
      </c>
      <c r="I243" s="79"/>
    </row>
    <row r="244" spans="1:9" x14ac:dyDescent="0.25">
      <c r="A244" s="98" t="s">
        <v>82</v>
      </c>
      <c r="B244" s="95" t="s">
        <v>3390</v>
      </c>
      <c r="C244" s="72" t="s">
        <v>1008</v>
      </c>
      <c r="D244" s="73" t="s">
        <v>3391</v>
      </c>
      <c r="E244" s="96" t="s">
        <v>1009</v>
      </c>
      <c r="F244" s="97"/>
      <c r="G244" s="96" t="s">
        <v>1010</v>
      </c>
      <c r="I244" s="79"/>
    </row>
    <row r="245" spans="1:9" x14ac:dyDescent="0.25">
      <c r="A245" s="98" t="s">
        <v>3368</v>
      </c>
      <c r="B245" s="95"/>
      <c r="C245" s="72" t="s">
        <v>3368</v>
      </c>
      <c r="D245" s="73"/>
      <c r="E245" s="96"/>
      <c r="F245" s="97"/>
      <c r="G245" s="96" t="s">
        <v>3368</v>
      </c>
      <c r="I245" s="79"/>
    </row>
    <row r="246" spans="1:9" x14ac:dyDescent="0.25">
      <c r="A246" s="158" t="s">
        <v>3392</v>
      </c>
      <c r="B246" s="159"/>
      <c r="C246" s="159"/>
      <c r="D246" s="159"/>
      <c r="E246" s="159"/>
      <c r="F246" s="159"/>
      <c r="G246" s="160"/>
      <c r="I246" s="79"/>
    </row>
    <row r="247" spans="1:9" x14ac:dyDescent="0.25">
      <c r="A247" s="98" t="s">
        <v>3368</v>
      </c>
      <c r="B247" s="95"/>
      <c r="C247" s="72"/>
      <c r="D247" s="73"/>
      <c r="E247" s="96"/>
      <c r="F247" s="97"/>
      <c r="G247" s="96" t="s">
        <v>3368</v>
      </c>
      <c r="I247" s="79"/>
    </row>
    <row r="248" spans="1:9" ht="25.5" customHeight="1" x14ac:dyDescent="0.25">
      <c r="A248" s="98" t="s">
        <v>84</v>
      </c>
      <c r="B248" s="95" t="s">
        <v>85</v>
      </c>
      <c r="C248" s="72" t="s">
        <v>1011</v>
      </c>
      <c r="D248" s="73" t="s">
        <v>1012</v>
      </c>
      <c r="E248" s="96" t="s">
        <v>1013</v>
      </c>
      <c r="F248" s="97"/>
      <c r="G248" s="96" t="s">
        <v>1014</v>
      </c>
      <c r="I248" s="79"/>
    </row>
    <row r="249" spans="1:9" x14ac:dyDescent="0.25">
      <c r="A249" s="98" t="s">
        <v>3368</v>
      </c>
      <c r="B249" s="95"/>
      <c r="C249" s="72"/>
      <c r="D249" s="73"/>
      <c r="E249" s="96"/>
      <c r="F249" s="97"/>
      <c r="G249" s="96" t="s">
        <v>3368</v>
      </c>
      <c r="I249" s="79"/>
    </row>
    <row r="250" spans="1:9" x14ac:dyDescent="0.25">
      <c r="A250" s="87" t="s">
        <v>3368</v>
      </c>
      <c r="B250" s="88"/>
      <c r="C250" s="89"/>
      <c r="D250" s="90"/>
      <c r="E250" s="91"/>
      <c r="F250" s="92"/>
      <c r="G250" s="91" t="s">
        <v>3368</v>
      </c>
      <c r="I250" s="79"/>
    </row>
    <row r="251" spans="1:9" ht="45" customHeight="1" x14ac:dyDescent="0.25">
      <c r="A251" s="93" t="s">
        <v>1015</v>
      </c>
      <c r="B251" s="157" t="s">
        <v>1016</v>
      </c>
      <c r="C251" s="157"/>
      <c r="D251" s="157"/>
      <c r="E251" s="157"/>
      <c r="F251" s="157"/>
      <c r="G251" s="157"/>
      <c r="I251" s="79"/>
    </row>
    <row r="252" spans="1:9" x14ac:dyDescent="0.25">
      <c r="A252" s="87" t="s">
        <v>3368</v>
      </c>
      <c r="B252" s="88"/>
      <c r="C252" s="89"/>
      <c r="D252" s="90"/>
      <c r="E252" s="91"/>
      <c r="F252" s="92"/>
      <c r="G252" s="91" t="s">
        <v>3368</v>
      </c>
      <c r="I252" s="79"/>
    </row>
    <row r="253" spans="1:9" ht="12.75" customHeight="1" x14ac:dyDescent="0.25">
      <c r="A253" s="94" t="s">
        <v>3368</v>
      </c>
      <c r="B253" s="95"/>
      <c r="C253" s="72"/>
      <c r="D253" s="73"/>
      <c r="E253" s="96"/>
      <c r="F253" s="97"/>
      <c r="G253" s="96" t="s">
        <v>3368</v>
      </c>
      <c r="I253" s="79"/>
    </row>
    <row r="254" spans="1:9" ht="12.75" customHeight="1" x14ac:dyDescent="0.25">
      <c r="A254" s="150" t="s">
        <v>1017</v>
      </c>
      <c r="B254" s="150"/>
      <c r="C254" s="150"/>
      <c r="D254" s="150"/>
      <c r="E254" s="150"/>
      <c r="F254" s="150"/>
      <c r="G254" s="150"/>
      <c r="I254" s="79"/>
    </row>
    <row r="255" spans="1:9" ht="12.75" customHeight="1" x14ac:dyDescent="0.25">
      <c r="A255" s="94" t="s">
        <v>3368</v>
      </c>
      <c r="B255" s="95"/>
      <c r="C255" s="72"/>
      <c r="D255" s="73"/>
      <c r="E255" s="96"/>
      <c r="F255" s="97"/>
      <c r="G255" s="96" t="s">
        <v>3368</v>
      </c>
      <c r="I255" s="79"/>
    </row>
    <row r="256" spans="1:9" ht="18" customHeight="1" x14ac:dyDescent="0.25">
      <c r="A256" s="75" t="s">
        <v>1018</v>
      </c>
      <c r="B256" s="149" t="s">
        <v>87</v>
      </c>
      <c r="C256" s="149"/>
      <c r="D256" s="149"/>
      <c r="E256" s="149"/>
      <c r="F256" s="149"/>
      <c r="G256" s="149"/>
      <c r="I256" s="79"/>
    </row>
    <row r="257" spans="1:9" x14ac:dyDescent="0.25">
      <c r="A257" s="98" t="s">
        <v>3368</v>
      </c>
      <c r="B257" s="95"/>
      <c r="C257" s="72"/>
      <c r="D257" s="73"/>
      <c r="E257" s="96"/>
      <c r="F257" s="97"/>
      <c r="G257" s="96" t="s">
        <v>3368</v>
      </c>
      <c r="I257" s="79"/>
    </row>
    <row r="258" spans="1:9" ht="25.5" customHeight="1" x14ac:dyDescent="0.25">
      <c r="A258" s="98" t="s">
        <v>86</v>
      </c>
      <c r="B258" s="95" t="s">
        <v>87</v>
      </c>
      <c r="C258" s="72" t="s">
        <v>1019</v>
      </c>
      <c r="D258" s="73" t="s">
        <v>1020</v>
      </c>
      <c r="E258" s="96" t="s">
        <v>1021</v>
      </c>
      <c r="F258" s="97" t="s">
        <v>803</v>
      </c>
      <c r="G258" s="96" t="s">
        <v>1022</v>
      </c>
      <c r="I258" s="79"/>
    </row>
    <row r="259" spans="1:9" x14ac:dyDescent="0.25">
      <c r="A259" s="98" t="s">
        <v>3368</v>
      </c>
      <c r="B259" s="95"/>
      <c r="C259" s="72" t="s">
        <v>1023</v>
      </c>
      <c r="D259" s="73" t="s">
        <v>1024</v>
      </c>
      <c r="E259" s="96" t="s">
        <v>1025</v>
      </c>
      <c r="F259" s="97" t="s">
        <v>803</v>
      </c>
      <c r="G259" s="96" t="s">
        <v>3393</v>
      </c>
      <c r="I259" s="79"/>
    </row>
    <row r="260" spans="1:9" x14ac:dyDescent="0.25">
      <c r="A260" s="98" t="s">
        <v>3368</v>
      </c>
      <c r="B260" s="95"/>
      <c r="C260" s="72"/>
      <c r="D260" s="73"/>
      <c r="E260" s="96" t="s">
        <v>1026</v>
      </c>
      <c r="F260" s="97" t="s">
        <v>803</v>
      </c>
      <c r="G260" s="96" t="s">
        <v>1027</v>
      </c>
      <c r="I260" s="79"/>
    </row>
    <row r="261" spans="1:9" x14ac:dyDescent="0.25">
      <c r="A261" s="98" t="s">
        <v>3368</v>
      </c>
      <c r="B261" s="95"/>
      <c r="C261" s="72" t="s">
        <v>3368</v>
      </c>
      <c r="D261" s="73"/>
      <c r="E261" s="96" t="s">
        <v>1028</v>
      </c>
      <c r="F261" s="97" t="s">
        <v>803</v>
      </c>
      <c r="G261" s="96" t="s">
        <v>1029</v>
      </c>
      <c r="I261" s="79"/>
    </row>
    <row r="262" spans="1:9" x14ac:dyDescent="0.25">
      <c r="A262" s="98" t="s">
        <v>3368</v>
      </c>
      <c r="B262" s="95"/>
      <c r="C262" s="72" t="s">
        <v>3368</v>
      </c>
      <c r="D262" s="73"/>
      <c r="E262" s="96" t="s">
        <v>1030</v>
      </c>
      <c r="F262" s="97" t="s">
        <v>803</v>
      </c>
      <c r="G262" s="96" t="s">
        <v>1031</v>
      </c>
      <c r="I262" s="79"/>
    </row>
    <row r="263" spans="1:9" x14ac:dyDescent="0.25">
      <c r="A263" s="98" t="s">
        <v>3368</v>
      </c>
      <c r="B263" s="95"/>
      <c r="C263" s="72" t="s">
        <v>3368</v>
      </c>
      <c r="D263" s="73"/>
      <c r="E263" s="96" t="s">
        <v>1032</v>
      </c>
      <c r="F263" s="97" t="s">
        <v>803</v>
      </c>
      <c r="G263" s="96" t="s">
        <v>1033</v>
      </c>
      <c r="I263" s="79"/>
    </row>
    <row r="264" spans="1:9" ht="18" customHeight="1" x14ac:dyDescent="0.25">
      <c r="A264" s="98" t="s">
        <v>3368</v>
      </c>
      <c r="B264" s="95"/>
      <c r="C264" s="72" t="s">
        <v>3368</v>
      </c>
      <c r="D264" s="73"/>
      <c r="E264" s="96" t="s">
        <v>1034</v>
      </c>
      <c r="F264" s="97" t="s">
        <v>803</v>
      </c>
      <c r="G264" s="96" t="s">
        <v>1035</v>
      </c>
      <c r="I264" s="79"/>
    </row>
    <row r="265" spans="1:9" x14ac:dyDescent="0.25">
      <c r="A265" s="98" t="s">
        <v>3368</v>
      </c>
      <c r="B265" s="95"/>
      <c r="C265" s="72"/>
      <c r="D265" s="73"/>
      <c r="E265" s="70"/>
      <c r="F265" s="101"/>
      <c r="G265" s="70" t="s">
        <v>3368</v>
      </c>
      <c r="I265" s="79"/>
    </row>
    <row r="266" spans="1:9" ht="18" customHeight="1" x14ac:dyDescent="0.25">
      <c r="A266" s="75" t="s">
        <v>1036</v>
      </c>
      <c r="B266" s="149" t="s">
        <v>91</v>
      </c>
      <c r="C266" s="149"/>
      <c r="D266" s="149"/>
      <c r="E266" s="149"/>
      <c r="F266" s="149"/>
      <c r="G266" s="149"/>
      <c r="I266" s="79"/>
    </row>
    <row r="267" spans="1:9" x14ac:dyDescent="0.25">
      <c r="A267" s="98" t="s">
        <v>3368</v>
      </c>
      <c r="B267" s="95"/>
      <c r="C267" s="72"/>
      <c r="D267" s="73"/>
      <c r="E267" s="96"/>
      <c r="F267" s="97"/>
      <c r="G267" s="96" t="s">
        <v>3368</v>
      </c>
      <c r="I267" s="79"/>
    </row>
    <row r="268" spans="1:9" ht="25.5" customHeight="1" x14ac:dyDescent="0.25">
      <c r="A268" s="98" t="s">
        <v>88</v>
      </c>
      <c r="B268" s="95" t="s">
        <v>89</v>
      </c>
      <c r="C268" s="72" t="s">
        <v>1037</v>
      </c>
      <c r="D268" s="73" t="s">
        <v>1038</v>
      </c>
      <c r="E268" s="96" t="s">
        <v>1039</v>
      </c>
      <c r="F268" s="97" t="s">
        <v>682</v>
      </c>
      <c r="G268" s="96" t="s">
        <v>1040</v>
      </c>
      <c r="I268" s="79"/>
    </row>
    <row r="269" spans="1:9" ht="25.5" customHeight="1" x14ac:dyDescent="0.25">
      <c r="A269" s="98" t="s">
        <v>3368</v>
      </c>
      <c r="B269" s="95"/>
      <c r="C269" s="72" t="s">
        <v>1041</v>
      </c>
      <c r="D269" s="73" t="s">
        <v>1042</v>
      </c>
      <c r="E269" s="96"/>
      <c r="F269" s="97"/>
      <c r="G269" s="96" t="s">
        <v>3368</v>
      </c>
      <c r="I269" s="79"/>
    </row>
    <row r="270" spans="1:9" x14ac:dyDescent="0.25">
      <c r="A270" s="98" t="s">
        <v>3368</v>
      </c>
      <c r="B270" s="95"/>
      <c r="C270" s="72"/>
      <c r="D270" s="73"/>
      <c r="E270" s="96"/>
      <c r="F270" s="97"/>
      <c r="G270" s="96" t="s">
        <v>3368</v>
      </c>
      <c r="I270" s="79"/>
    </row>
    <row r="271" spans="1:9" ht="25.5" customHeight="1" x14ac:dyDescent="0.25">
      <c r="A271" s="98" t="s">
        <v>90</v>
      </c>
      <c r="B271" s="95" t="s">
        <v>91</v>
      </c>
      <c r="C271" s="72" t="s">
        <v>1043</v>
      </c>
      <c r="D271" s="73" t="s">
        <v>3394</v>
      </c>
      <c r="E271" s="96" t="s">
        <v>1025</v>
      </c>
      <c r="F271" s="97" t="s">
        <v>839</v>
      </c>
      <c r="G271" s="96" t="s">
        <v>3393</v>
      </c>
      <c r="I271" s="79"/>
    </row>
    <row r="272" spans="1:9" ht="25.5" customHeight="1" x14ac:dyDescent="0.25">
      <c r="A272" s="98" t="s">
        <v>3368</v>
      </c>
      <c r="B272" s="95"/>
      <c r="C272" s="72" t="s">
        <v>1044</v>
      </c>
      <c r="D272" s="73" t="s">
        <v>3395</v>
      </c>
      <c r="E272" s="96" t="s">
        <v>1028</v>
      </c>
      <c r="F272" s="97" t="s">
        <v>839</v>
      </c>
      <c r="G272" s="96" t="s">
        <v>1029</v>
      </c>
      <c r="I272" s="79"/>
    </row>
    <row r="273" spans="1:9" x14ac:dyDescent="0.25">
      <c r="A273" s="98" t="s">
        <v>3368</v>
      </c>
      <c r="B273" s="95"/>
      <c r="E273" s="96" t="s">
        <v>1030</v>
      </c>
      <c r="F273" s="97" t="s">
        <v>839</v>
      </c>
      <c r="G273" s="96" t="s">
        <v>1031</v>
      </c>
      <c r="I273" s="79"/>
    </row>
    <row r="274" spans="1:9" x14ac:dyDescent="0.25">
      <c r="A274" s="98" t="s">
        <v>3368</v>
      </c>
      <c r="B274" s="95"/>
      <c r="C274" s="72"/>
      <c r="D274" s="73"/>
      <c r="E274" s="96" t="s">
        <v>1045</v>
      </c>
      <c r="F274" s="97" t="s">
        <v>682</v>
      </c>
      <c r="G274" s="96" t="s">
        <v>1046</v>
      </c>
      <c r="I274" s="79"/>
    </row>
    <row r="275" spans="1:9" x14ac:dyDescent="0.25">
      <c r="A275" s="98" t="s">
        <v>3368</v>
      </c>
      <c r="B275" s="95"/>
      <c r="C275" s="72"/>
      <c r="D275" s="73"/>
      <c r="E275" s="96" t="s">
        <v>1047</v>
      </c>
      <c r="F275" s="97" t="s">
        <v>682</v>
      </c>
      <c r="G275" s="96" t="s">
        <v>1048</v>
      </c>
      <c r="I275" s="79"/>
    </row>
    <row r="276" spans="1:9" ht="18" customHeight="1" x14ac:dyDescent="0.25">
      <c r="A276" s="98" t="s">
        <v>3368</v>
      </c>
      <c r="B276" s="95"/>
      <c r="C276" s="72"/>
      <c r="D276" s="73"/>
      <c r="E276" s="96" t="s">
        <v>1034</v>
      </c>
      <c r="F276" s="97" t="s">
        <v>839</v>
      </c>
      <c r="G276" s="96" t="s">
        <v>1035</v>
      </c>
      <c r="I276" s="79"/>
    </row>
    <row r="277" spans="1:9" x14ac:dyDescent="0.25">
      <c r="A277" s="98" t="s">
        <v>3368</v>
      </c>
      <c r="B277" s="95"/>
      <c r="C277" s="72"/>
      <c r="D277" s="73"/>
      <c r="E277" s="96"/>
      <c r="F277" s="97"/>
      <c r="G277" s="96"/>
      <c r="I277" s="79"/>
    </row>
    <row r="278" spans="1:9" ht="18" customHeight="1" x14ac:dyDescent="0.25">
      <c r="A278" s="75" t="s">
        <v>1049</v>
      </c>
      <c r="B278" s="149" t="s">
        <v>1050</v>
      </c>
      <c r="C278" s="149"/>
      <c r="D278" s="149"/>
      <c r="E278" s="149"/>
      <c r="F278" s="149"/>
      <c r="G278" s="149"/>
      <c r="I278" s="79"/>
    </row>
    <row r="279" spans="1:9" x14ac:dyDescent="0.25">
      <c r="A279" s="98" t="s">
        <v>3368</v>
      </c>
      <c r="B279" s="95"/>
      <c r="C279" s="72"/>
      <c r="D279" s="73"/>
      <c r="E279" s="96"/>
      <c r="F279" s="97"/>
      <c r="G279" s="96" t="s">
        <v>3368</v>
      </c>
      <c r="I279" s="79"/>
    </row>
    <row r="280" spans="1:9" ht="25.5" customHeight="1" x14ac:dyDescent="0.25">
      <c r="A280" s="98" t="s">
        <v>92</v>
      </c>
      <c r="B280" s="95" t="s">
        <v>93</v>
      </c>
      <c r="C280" s="72" t="s">
        <v>1051</v>
      </c>
      <c r="D280" s="73" t="s">
        <v>1052</v>
      </c>
      <c r="E280" s="96" t="s">
        <v>1021</v>
      </c>
      <c r="F280" s="97" t="s">
        <v>839</v>
      </c>
      <c r="G280" s="96" t="s">
        <v>1022</v>
      </c>
      <c r="I280" s="79"/>
    </row>
    <row r="281" spans="1:9" x14ac:dyDescent="0.25">
      <c r="A281" s="98" t="s">
        <v>3368</v>
      </c>
      <c r="B281" s="95"/>
      <c r="C281" s="72" t="s">
        <v>1053</v>
      </c>
      <c r="D281" s="73" t="s">
        <v>1054</v>
      </c>
      <c r="E281" s="96" t="s">
        <v>1026</v>
      </c>
      <c r="F281" s="97" t="s">
        <v>839</v>
      </c>
      <c r="G281" s="96" t="s">
        <v>1027</v>
      </c>
      <c r="I281" s="79"/>
    </row>
    <row r="282" spans="1:9" ht="25.5" customHeight="1" x14ac:dyDescent="0.25">
      <c r="A282" s="98" t="s">
        <v>3368</v>
      </c>
      <c r="B282" s="95"/>
      <c r="C282" s="72" t="s">
        <v>1055</v>
      </c>
      <c r="D282" s="73" t="s">
        <v>1056</v>
      </c>
      <c r="E282" s="96" t="s">
        <v>1057</v>
      </c>
      <c r="F282" s="97" t="s">
        <v>839</v>
      </c>
      <c r="G282" s="96" t="s">
        <v>1058</v>
      </c>
      <c r="I282" s="79"/>
    </row>
    <row r="283" spans="1:9" x14ac:dyDescent="0.25">
      <c r="A283" s="98" t="s">
        <v>3368</v>
      </c>
      <c r="B283" s="95"/>
      <c r="C283" s="72" t="s">
        <v>1059</v>
      </c>
      <c r="D283" s="73" t="s">
        <v>1060</v>
      </c>
      <c r="F283" s="97"/>
      <c r="I283" s="79"/>
    </row>
    <row r="284" spans="1:9" x14ac:dyDescent="0.25">
      <c r="A284" s="98" t="s">
        <v>3368</v>
      </c>
      <c r="B284" s="95"/>
      <c r="C284" s="72"/>
      <c r="D284" s="73"/>
      <c r="E284" s="96"/>
      <c r="F284" s="97"/>
      <c r="G284" s="96" t="s">
        <v>3368</v>
      </c>
      <c r="I284" s="79"/>
    </row>
    <row r="285" spans="1:9" x14ac:dyDescent="0.25">
      <c r="A285" s="98" t="s">
        <v>94</v>
      </c>
      <c r="B285" s="95" t="s">
        <v>95</v>
      </c>
      <c r="C285" s="72" t="s">
        <v>1061</v>
      </c>
      <c r="D285" s="73" t="s">
        <v>1062</v>
      </c>
      <c r="E285" s="96" t="s">
        <v>1032</v>
      </c>
      <c r="F285" s="97" t="s">
        <v>839</v>
      </c>
      <c r="G285" s="96" t="s">
        <v>1033</v>
      </c>
      <c r="I285" s="79"/>
    </row>
    <row r="286" spans="1:9" x14ac:dyDescent="0.25">
      <c r="A286" s="98" t="s">
        <v>3368</v>
      </c>
      <c r="B286" s="95"/>
      <c r="C286" s="72"/>
      <c r="D286" s="73"/>
      <c r="E286" s="96"/>
      <c r="F286" s="97"/>
      <c r="G286" s="96" t="s">
        <v>3368</v>
      </c>
      <c r="I286" s="79"/>
    </row>
    <row r="287" spans="1:9" ht="18" customHeight="1" x14ac:dyDescent="0.25">
      <c r="A287" s="98" t="s">
        <v>96</v>
      </c>
      <c r="B287" s="95" t="s">
        <v>97</v>
      </c>
      <c r="C287" s="72" t="s">
        <v>1063</v>
      </c>
      <c r="D287" s="73" t="s">
        <v>1064</v>
      </c>
      <c r="E287" s="96" t="s">
        <v>1065</v>
      </c>
      <c r="F287" s="97" t="s">
        <v>839</v>
      </c>
      <c r="G287" s="96" t="s">
        <v>1066</v>
      </c>
      <c r="I287" s="79"/>
    </row>
    <row r="288" spans="1:9" x14ac:dyDescent="0.25">
      <c r="A288" s="98" t="s">
        <v>3368</v>
      </c>
      <c r="B288" s="95"/>
      <c r="C288" s="72"/>
      <c r="D288" s="73"/>
      <c r="E288" s="96"/>
      <c r="F288" s="97"/>
      <c r="G288" s="96" t="s">
        <v>3368</v>
      </c>
      <c r="I288" s="79"/>
    </row>
    <row r="289" spans="1:9" ht="18" customHeight="1" x14ac:dyDescent="0.25">
      <c r="A289" s="75" t="s">
        <v>1067</v>
      </c>
      <c r="B289" s="149" t="s">
        <v>1068</v>
      </c>
      <c r="C289" s="149"/>
      <c r="D289" s="149"/>
      <c r="E289" s="149"/>
      <c r="F289" s="149"/>
      <c r="G289" s="149"/>
      <c r="I289" s="79"/>
    </row>
    <row r="290" spans="1:9" x14ac:dyDescent="0.25">
      <c r="A290" s="98" t="s">
        <v>3368</v>
      </c>
      <c r="B290" s="95"/>
      <c r="C290" s="72"/>
      <c r="D290" s="73"/>
      <c r="E290" s="96"/>
      <c r="F290" s="97"/>
      <c r="G290" s="96" t="s">
        <v>3368</v>
      </c>
      <c r="I290" s="79"/>
    </row>
    <row r="291" spans="1:9" ht="25.5" customHeight="1" x14ac:dyDescent="0.25">
      <c r="A291" s="98" t="s">
        <v>98</v>
      </c>
      <c r="B291" s="95" t="s">
        <v>99</v>
      </c>
      <c r="C291" s="72" t="s">
        <v>1069</v>
      </c>
      <c r="D291" s="73" t="s">
        <v>1070</v>
      </c>
      <c r="E291" s="96" t="s">
        <v>1071</v>
      </c>
      <c r="F291" s="97" t="s">
        <v>803</v>
      </c>
      <c r="G291" s="96" t="s">
        <v>1072</v>
      </c>
      <c r="I291" s="79"/>
    </row>
    <row r="292" spans="1:9" x14ac:dyDescent="0.25">
      <c r="A292" s="98" t="s">
        <v>3368</v>
      </c>
      <c r="B292" s="95"/>
      <c r="C292" s="72" t="s">
        <v>1073</v>
      </c>
      <c r="D292" s="73" t="s">
        <v>1074</v>
      </c>
      <c r="E292" s="96" t="s">
        <v>1075</v>
      </c>
      <c r="F292" s="97" t="s">
        <v>803</v>
      </c>
      <c r="G292" s="96" t="s">
        <v>1076</v>
      </c>
      <c r="I292" s="79"/>
    </row>
    <row r="293" spans="1:9" x14ac:dyDescent="0.25">
      <c r="A293" s="98" t="s">
        <v>3368</v>
      </c>
      <c r="B293" s="95"/>
      <c r="E293" s="96" t="s">
        <v>1057</v>
      </c>
      <c r="F293" s="97" t="s">
        <v>803</v>
      </c>
      <c r="G293" s="96" t="s">
        <v>1077</v>
      </c>
      <c r="I293" s="79"/>
    </row>
    <row r="294" spans="1:9" x14ac:dyDescent="0.25">
      <c r="A294" s="98" t="s">
        <v>3368</v>
      </c>
      <c r="B294" s="95"/>
      <c r="C294" s="72" t="s">
        <v>3368</v>
      </c>
      <c r="D294" s="73"/>
      <c r="E294" s="96" t="s">
        <v>1065</v>
      </c>
      <c r="F294" s="97" t="s">
        <v>803</v>
      </c>
      <c r="G294" s="96" t="s">
        <v>1078</v>
      </c>
      <c r="I294" s="79"/>
    </row>
    <row r="295" spans="1:9" x14ac:dyDescent="0.25">
      <c r="A295" s="98" t="s">
        <v>3368</v>
      </c>
      <c r="B295" s="95"/>
      <c r="C295" s="72" t="s">
        <v>3368</v>
      </c>
      <c r="D295" s="73"/>
      <c r="E295" s="96" t="s">
        <v>1079</v>
      </c>
      <c r="F295" s="97" t="s">
        <v>803</v>
      </c>
      <c r="G295" s="96" t="s">
        <v>1080</v>
      </c>
      <c r="I295" s="79"/>
    </row>
    <row r="296" spans="1:9" x14ac:dyDescent="0.25">
      <c r="A296" s="98" t="s">
        <v>3368</v>
      </c>
      <c r="B296" s="100"/>
      <c r="C296" s="72"/>
      <c r="D296" s="73"/>
      <c r="E296" s="96" t="s">
        <v>1081</v>
      </c>
      <c r="F296" s="97" t="s">
        <v>803</v>
      </c>
      <c r="G296" s="96" t="s">
        <v>1082</v>
      </c>
      <c r="I296" s="79"/>
    </row>
    <row r="297" spans="1:9" x14ac:dyDescent="0.25">
      <c r="A297" s="98" t="s">
        <v>3368</v>
      </c>
      <c r="B297" s="98"/>
      <c r="C297" s="96"/>
      <c r="D297" s="69"/>
      <c r="E297" s="96" t="s">
        <v>1083</v>
      </c>
      <c r="F297" s="97" t="s">
        <v>803</v>
      </c>
      <c r="G297" s="96" t="s">
        <v>1084</v>
      </c>
      <c r="I297" s="79"/>
    </row>
    <row r="298" spans="1:9" x14ac:dyDescent="0.25">
      <c r="A298" s="98" t="s">
        <v>3368</v>
      </c>
      <c r="B298" s="98"/>
      <c r="C298" s="96"/>
      <c r="D298" s="69"/>
      <c r="E298" s="96" t="s">
        <v>1085</v>
      </c>
      <c r="F298" s="97" t="s">
        <v>803</v>
      </c>
      <c r="G298" s="96" t="s">
        <v>1086</v>
      </c>
      <c r="I298" s="79"/>
    </row>
    <row r="299" spans="1:9" x14ac:dyDescent="0.25">
      <c r="A299" s="98" t="s">
        <v>3368</v>
      </c>
      <c r="B299" s="71"/>
      <c r="C299" s="96"/>
      <c r="D299" s="96"/>
      <c r="E299" s="96" t="s">
        <v>1087</v>
      </c>
      <c r="F299" s="97" t="s">
        <v>803</v>
      </c>
      <c r="G299" s="96" t="s">
        <v>3396</v>
      </c>
      <c r="I299" s="79"/>
    </row>
    <row r="300" spans="1:9" x14ac:dyDescent="0.25">
      <c r="A300" s="98" t="s">
        <v>3368</v>
      </c>
      <c r="B300" s="71"/>
      <c r="C300" s="96"/>
      <c r="D300" s="96"/>
      <c r="E300" s="96" t="s">
        <v>1088</v>
      </c>
      <c r="F300" s="97" t="s">
        <v>803</v>
      </c>
      <c r="G300" s="96" t="s">
        <v>1089</v>
      </c>
      <c r="I300" s="79"/>
    </row>
    <row r="301" spans="1:9" x14ac:dyDescent="0.25">
      <c r="A301" s="98" t="s">
        <v>3368</v>
      </c>
      <c r="B301" s="71"/>
      <c r="C301" s="96"/>
      <c r="D301" s="96"/>
      <c r="E301" s="96" t="s">
        <v>1090</v>
      </c>
      <c r="F301" s="97" t="s">
        <v>803</v>
      </c>
      <c r="G301" s="96" t="s">
        <v>1091</v>
      </c>
      <c r="I301" s="79"/>
    </row>
    <row r="302" spans="1:9" x14ac:dyDescent="0.25">
      <c r="A302" s="98" t="s">
        <v>3368</v>
      </c>
      <c r="B302" s="71"/>
      <c r="C302" s="96"/>
      <c r="D302" s="96"/>
      <c r="E302" s="96" t="s">
        <v>1092</v>
      </c>
      <c r="F302" s="97" t="s">
        <v>803</v>
      </c>
      <c r="G302" s="96" t="s">
        <v>1093</v>
      </c>
      <c r="I302" s="79"/>
    </row>
    <row r="303" spans="1:9" x14ac:dyDescent="0.25">
      <c r="A303" s="98" t="s">
        <v>3368</v>
      </c>
      <c r="B303" s="71"/>
      <c r="C303" s="96"/>
      <c r="D303" s="96"/>
      <c r="E303" s="96"/>
      <c r="F303" s="97"/>
      <c r="G303" s="96" t="s">
        <v>3368</v>
      </c>
      <c r="I303" s="79"/>
    </row>
    <row r="304" spans="1:9" x14ac:dyDescent="0.25">
      <c r="A304" s="143" t="s">
        <v>1094</v>
      </c>
      <c r="B304" s="144"/>
      <c r="C304" s="144"/>
      <c r="D304" s="144"/>
      <c r="E304" s="144"/>
      <c r="F304" s="144"/>
      <c r="G304" s="145"/>
      <c r="I304" s="79"/>
    </row>
    <row r="305" spans="1:9" ht="18" customHeight="1" x14ac:dyDescent="0.25">
      <c r="A305" s="146" t="s">
        <v>1095</v>
      </c>
      <c r="B305" s="147"/>
      <c r="C305" s="147"/>
      <c r="D305" s="147"/>
      <c r="E305" s="147"/>
      <c r="F305" s="147"/>
      <c r="G305" s="148"/>
      <c r="I305" s="79"/>
    </row>
    <row r="306" spans="1:9" x14ac:dyDescent="0.25">
      <c r="A306" s="71" t="s">
        <v>3368</v>
      </c>
      <c r="B306" s="100"/>
      <c r="C306" s="72"/>
      <c r="D306" s="73"/>
      <c r="E306" s="70"/>
      <c r="F306" s="101"/>
      <c r="G306" s="70" t="s">
        <v>3368</v>
      </c>
      <c r="I306" s="79"/>
    </row>
    <row r="307" spans="1:9" ht="18" customHeight="1" x14ac:dyDescent="0.25">
      <c r="A307" s="75" t="s">
        <v>1096</v>
      </c>
      <c r="B307" s="149" t="s">
        <v>1097</v>
      </c>
      <c r="C307" s="149"/>
      <c r="D307" s="149"/>
      <c r="E307" s="149"/>
      <c r="F307" s="149"/>
      <c r="G307" s="149"/>
      <c r="I307" s="79"/>
    </row>
    <row r="308" spans="1:9" x14ac:dyDescent="0.25">
      <c r="A308" s="98" t="s">
        <v>3368</v>
      </c>
      <c r="B308" s="95"/>
      <c r="C308" s="72"/>
      <c r="D308" s="73"/>
      <c r="E308" s="96"/>
      <c r="F308" s="97"/>
      <c r="G308" s="96" t="s">
        <v>3368</v>
      </c>
      <c r="I308" s="79"/>
    </row>
    <row r="309" spans="1:9" ht="25.5" customHeight="1" x14ac:dyDescent="0.25">
      <c r="A309" s="98" t="s">
        <v>100</v>
      </c>
      <c r="B309" s="95" t="s">
        <v>101</v>
      </c>
      <c r="C309" s="72" t="s">
        <v>1098</v>
      </c>
      <c r="D309" s="73" t="s">
        <v>1099</v>
      </c>
      <c r="E309" s="96" t="s">
        <v>1100</v>
      </c>
      <c r="F309" s="97" t="s">
        <v>682</v>
      </c>
      <c r="G309" s="96" t="s">
        <v>1101</v>
      </c>
      <c r="I309" s="79"/>
    </row>
    <row r="310" spans="1:9" x14ac:dyDescent="0.25">
      <c r="A310" s="98" t="s">
        <v>3368</v>
      </c>
      <c r="B310" s="95"/>
      <c r="C310" s="72" t="s">
        <v>1102</v>
      </c>
      <c r="D310" s="73" t="s">
        <v>1103</v>
      </c>
      <c r="E310" s="96" t="s">
        <v>1071</v>
      </c>
      <c r="F310" s="97" t="s">
        <v>839</v>
      </c>
      <c r="G310" s="96" t="s">
        <v>1072</v>
      </c>
      <c r="I310" s="79"/>
    </row>
    <row r="311" spans="1:9" x14ac:dyDescent="0.25">
      <c r="A311" s="98" t="s">
        <v>3368</v>
      </c>
      <c r="B311" s="95"/>
      <c r="C311" s="72" t="s">
        <v>1104</v>
      </c>
      <c r="D311" s="73" t="s">
        <v>1105</v>
      </c>
      <c r="E311" s="96" t="s">
        <v>1075</v>
      </c>
      <c r="F311" s="97" t="s">
        <v>839</v>
      </c>
      <c r="G311" s="96" t="s">
        <v>1076</v>
      </c>
      <c r="I311" s="79"/>
    </row>
    <row r="312" spans="1:9" x14ac:dyDescent="0.25">
      <c r="A312" s="98" t="s">
        <v>3368</v>
      </c>
      <c r="B312" s="95"/>
      <c r="C312" s="72"/>
      <c r="D312" s="73"/>
      <c r="E312" s="96"/>
      <c r="F312" s="97"/>
      <c r="G312" s="96" t="s">
        <v>3368</v>
      </c>
      <c r="I312" s="79"/>
    </row>
    <row r="313" spans="1:9" x14ac:dyDescent="0.25">
      <c r="A313" s="98" t="s">
        <v>102</v>
      </c>
      <c r="B313" s="95" t="s">
        <v>103</v>
      </c>
      <c r="C313" s="72" t="s">
        <v>1106</v>
      </c>
      <c r="D313" s="73" t="s">
        <v>1107</v>
      </c>
      <c r="E313" s="96" t="s">
        <v>1079</v>
      </c>
      <c r="F313" s="97" t="s">
        <v>839</v>
      </c>
      <c r="G313" s="96" t="s">
        <v>1080</v>
      </c>
      <c r="I313" s="79"/>
    </row>
    <row r="314" spans="1:9" x14ac:dyDescent="0.25">
      <c r="A314" s="98" t="s">
        <v>3368</v>
      </c>
      <c r="B314" s="95"/>
      <c r="C314" s="72" t="s">
        <v>3368</v>
      </c>
      <c r="D314" s="73"/>
      <c r="E314" s="96" t="s">
        <v>1081</v>
      </c>
      <c r="F314" s="97" t="s">
        <v>839</v>
      </c>
      <c r="G314" s="96" t="s">
        <v>1082</v>
      </c>
      <c r="I314" s="79"/>
    </row>
    <row r="315" spans="1:9" x14ac:dyDescent="0.25">
      <c r="A315" s="98" t="s">
        <v>3368</v>
      </c>
      <c r="B315" s="95"/>
      <c r="C315" s="72"/>
      <c r="D315" s="73"/>
      <c r="E315" s="96" t="s">
        <v>1083</v>
      </c>
      <c r="F315" s="97" t="s">
        <v>839</v>
      </c>
      <c r="G315" s="96" t="s">
        <v>1084</v>
      </c>
      <c r="I315" s="79"/>
    </row>
    <row r="316" spans="1:9" ht="18" customHeight="1" x14ac:dyDescent="0.25">
      <c r="A316" s="98" t="s">
        <v>3368</v>
      </c>
      <c r="B316" s="95"/>
      <c r="C316" s="72"/>
      <c r="D316" s="73"/>
      <c r="E316" s="96" t="s">
        <v>1085</v>
      </c>
      <c r="F316" s="97" t="s">
        <v>839</v>
      </c>
      <c r="G316" s="96" t="s">
        <v>1086</v>
      </c>
      <c r="I316" s="79"/>
    </row>
    <row r="317" spans="1:9" x14ac:dyDescent="0.25">
      <c r="A317" s="98" t="s">
        <v>3368</v>
      </c>
      <c r="B317" s="95"/>
      <c r="C317" s="72"/>
      <c r="D317" s="73"/>
      <c r="E317" s="96"/>
      <c r="F317" s="97"/>
      <c r="G317" s="96" t="s">
        <v>3368</v>
      </c>
      <c r="I317" s="79"/>
    </row>
    <row r="318" spans="1:9" ht="18" customHeight="1" x14ac:dyDescent="0.25">
      <c r="A318" s="75" t="s">
        <v>1108</v>
      </c>
      <c r="B318" s="149" t="s">
        <v>1109</v>
      </c>
      <c r="C318" s="149"/>
      <c r="D318" s="149"/>
      <c r="E318" s="149"/>
      <c r="F318" s="149"/>
      <c r="G318" s="149" t="s">
        <v>643</v>
      </c>
      <c r="I318" s="79"/>
    </row>
    <row r="319" spans="1:9" x14ac:dyDescent="0.25">
      <c r="A319" s="98" t="s">
        <v>3368</v>
      </c>
      <c r="B319" s="95"/>
      <c r="C319" s="72"/>
      <c r="D319" s="73"/>
      <c r="E319" s="96"/>
      <c r="F319" s="97"/>
      <c r="G319" s="96" t="s">
        <v>3368</v>
      </c>
      <c r="I319" s="79"/>
    </row>
    <row r="320" spans="1:9" ht="25.5" customHeight="1" x14ac:dyDescent="0.25">
      <c r="A320" s="98" t="s">
        <v>104</v>
      </c>
      <c r="B320" s="95" t="s">
        <v>105</v>
      </c>
      <c r="C320" s="72" t="s">
        <v>1110</v>
      </c>
      <c r="D320" s="73" t="s">
        <v>1111</v>
      </c>
      <c r="E320" s="96" t="s">
        <v>1100</v>
      </c>
      <c r="F320" s="97" t="s">
        <v>766</v>
      </c>
      <c r="G320" s="96" t="s">
        <v>1101</v>
      </c>
      <c r="I320" s="79"/>
    </row>
    <row r="321" spans="1:9" ht="25.5" customHeight="1" x14ac:dyDescent="0.25">
      <c r="A321" s="98" t="s">
        <v>3368</v>
      </c>
      <c r="B321" s="95"/>
      <c r="C321" s="72" t="s">
        <v>1112</v>
      </c>
      <c r="D321" s="73" t="s">
        <v>1113</v>
      </c>
      <c r="E321" s="96" t="s">
        <v>1045</v>
      </c>
      <c r="F321" s="97" t="s">
        <v>766</v>
      </c>
      <c r="G321" s="96" t="s">
        <v>1046</v>
      </c>
      <c r="I321" s="79"/>
    </row>
    <row r="322" spans="1:9" x14ac:dyDescent="0.25">
      <c r="A322" s="98" t="s">
        <v>3368</v>
      </c>
      <c r="B322" s="95"/>
      <c r="E322" s="96" t="s">
        <v>1047</v>
      </c>
      <c r="F322" s="97" t="s">
        <v>766</v>
      </c>
      <c r="G322" s="96" t="s">
        <v>1048</v>
      </c>
      <c r="I322" s="79"/>
    </row>
    <row r="323" spans="1:9" x14ac:dyDescent="0.25">
      <c r="A323" s="98" t="s">
        <v>3368</v>
      </c>
      <c r="B323" s="95"/>
      <c r="C323" s="72" t="s">
        <v>3368</v>
      </c>
      <c r="D323" s="73"/>
      <c r="E323" s="96" t="s">
        <v>1039</v>
      </c>
      <c r="F323" s="97" t="s">
        <v>1114</v>
      </c>
      <c r="G323" s="96" t="s">
        <v>1040</v>
      </c>
      <c r="I323" s="79"/>
    </row>
    <row r="324" spans="1:9" x14ac:dyDescent="0.25">
      <c r="A324" s="98" t="s">
        <v>3368</v>
      </c>
      <c r="B324" s="95"/>
      <c r="C324" s="72"/>
      <c r="D324" s="73"/>
      <c r="E324" s="96"/>
      <c r="F324" s="97"/>
      <c r="G324" s="96" t="s">
        <v>3368</v>
      </c>
      <c r="I324" s="79"/>
    </row>
    <row r="325" spans="1:9" x14ac:dyDescent="0.25">
      <c r="A325" s="98" t="s">
        <v>106</v>
      </c>
      <c r="B325" s="98" t="s">
        <v>3397</v>
      </c>
      <c r="C325" s="72" t="s">
        <v>1115</v>
      </c>
      <c r="D325" s="73" t="s">
        <v>3398</v>
      </c>
      <c r="E325" s="96" t="s">
        <v>1116</v>
      </c>
      <c r="F325" s="97"/>
      <c r="G325" s="96" t="s">
        <v>1117</v>
      </c>
      <c r="I325" s="79"/>
    </row>
    <row r="326" spans="1:9" x14ac:dyDescent="0.25">
      <c r="A326" s="98" t="s">
        <v>3368</v>
      </c>
      <c r="B326" s="98"/>
      <c r="C326" s="72" t="s">
        <v>3368</v>
      </c>
      <c r="D326" s="73"/>
      <c r="E326" s="96"/>
      <c r="F326" s="97"/>
      <c r="G326" s="96" t="s">
        <v>3368</v>
      </c>
      <c r="I326" s="79"/>
    </row>
    <row r="327" spans="1:9" x14ac:dyDescent="0.25">
      <c r="A327" s="158" t="s">
        <v>3399</v>
      </c>
      <c r="B327" s="159"/>
      <c r="C327" s="159"/>
      <c r="D327" s="159"/>
      <c r="E327" s="159"/>
      <c r="F327" s="159"/>
      <c r="G327" s="160"/>
      <c r="I327" s="79"/>
    </row>
    <row r="328" spans="1:9" x14ac:dyDescent="0.25">
      <c r="A328" s="98" t="s">
        <v>3368</v>
      </c>
      <c r="B328" s="95"/>
      <c r="C328" s="72"/>
      <c r="D328" s="73"/>
      <c r="E328" s="96"/>
      <c r="F328" s="97"/>
      <c r="G328" s="96" t="s">
        <v>3368</v>
      </c>
      <c r="I328" s="79"/>
    </row>
    <row r="329" spans="1:9" ht="25.5" customHeight="1" x14ac:dyDescent="0.25">
      <c r="A329" s="98" t="s">
        <v>108</v>
      </c>
      <c r="B329" s="95" t="s">
        <v>109</v>
      </c>
      <c r="C329" s="72" t="s">
        <v>1118</v>
      </c>
      <c r="D329" s="73" t="s">
        <v>1119</v>
      </c>
      <c r="E329" s="96" t="s">
        <v>1120</v>
      </c>
      <c r="F329" s="97"/>
      <c r="G329" s="96" t="s">
        <v>1121</v>
      </c>
      <c r="I329" s="79"/>
    </row>
    <row r="330" spans="1:9" x14ac:dyDescent="0.25">
      <c r="A330" s="98" t="s">
        <v>3368</v>
      </c>
      <c r="B330" s="95"/>
      <c r="C330" s="72" t="s">
        <v>1122</v>
      </c>
      <c r="D330" s="73" t="s">
        <v>1123</v>
      </c>
      <c r="E330" s="96" t="s">
        <v>1039</v>
      </c>
      <c r="F330" s="97" t="s">
        <v>795</v>
      </c>
      <c r="G330" s="96" t="s">
        <v>1040</v>
      </c>
      <c r="I330" s="79"/>
    </row>
    <row r="331" spans="1:9" x14ac:dyDescent="0.25">
      <c r="A331" s="98" t="s">
        <v>3368</v>
      </c>
      <c r="B331" s="95"/>
      <c r="C331" s="72" t="s">
        <v>1124</v>
      </c>
      <c r="D331" s="73" t="s">
        <v>1125</v>
      </c>
      <c r="E331" s="96"/>
      <c r="F331" s="97"/>
      <c r="G331" s="96" t="s">
        <v>3368</v>
      </c>
      <c r="I331" s="79"/>
    </row>
    <row r="332" spans="1:9" ht="12.75" customHeight="1" x14ac:dyDescent="0.25">
      <c r="A332" s="98" t="s">
        <v>3368</v>
      </c>
      <c r="B332" s="95"/>
      <c r="C332" s="72"/>
      <c r="D332" s="73"/>
      <c r="E332" s="96"/>
      <c r="F332" s="97"/>
      <c r="G332" s="96" t="s">
        <v>3368</v>
      </c>
      <c r="I332" s="79"/>
    </row>
    <row r="333" spans="1:9" x14ac:dyDescent="0.25">
      <c r="A333" s="87" t="s">
        <v>3368</v>
      </c>
      <c r="B333" s="88"/>
      <c r="C333" s="89"/>
      <c r="D333" s="90"/>
      <c r="E333" s="91"/>
      <c r="F333" s="92"/>
      <c r="G333" s="91" t="s">
        <v>3368</v>
      </c>
      <c r="I333" s="79"/>
    </row>
    <row r="334" spans="1:9" ht="45" customHeight="1" x14ac:dyDescent="0.25">
      <c r="A334" s="93" t="s">
        <v>1126</v>
      </c>
      <c r="B334" s="157" t="s">
        <v>1127</v>
      </c>
      <c r="C334" s="157"/>
      <c r="D334" s="157"/>
      <c r="E334" s="157"/>
      <c r="F334" s="157"/>
      <c r="G334" s="157"/>
      <c r="I334" s="79"/>
    </row>
    <row r="335" spans="1:9" ht="18" customHeight="1" x14ac:dyDescent="0.25">
      <c r="A335" s="87" t="s">
        <v>3368</v>
      </c>
      <c r="B335" s="88"/>
      <c r="C335" s="89"/>
      <c r="D335" s="90"/>
      <c r="E335" s="91"/>
      <c r="F335" s="92"/>
      <c r="G335" s="91" t="s">
        <v>3368</v>
      </c>
      <c r="I335" s="79"/>
    </row>
    <row r="336" spans="1:9" x14ac:dyDescent="0.25">
      <c r="A336" s="94" t="s">
        <v>3368</v>
      </c>
      <c r="B336" s="95"/>
      <c r="C336" s="72"/>
      <c r="D336" s="73"/>
      <c r="E336" s="96"/>
      <c r="F336" s="97"/>
      <c r="G336" s="96" t="s">
        <v>3368</v>
      </c>
      <c r="I336" s="79"/>
    </row>
    <row r="337" spans="1:9" x14ac:dyDescent="0.25">
      <c r="A337" s="150" t="s">
        <v>3400</v>
      </c>
      <c r="B337" s="150"/>
      <c r="C337" s="150"/>
      <c r="D337" s="150"/>
      <c r="E337" s="150"/>
      <c r="F337" s="150"/>
      <c r="G337" s="150"/>
      <c r="I337" s="79"/>
    </row>
    <row r="338" spans="1:9" x14ac:dyDescent="0.25">
      <c r="A338" s="98" t="s">
        <v>3368</v>
      </c>
      <c r="B338" s="95"/>
      <c r="C338" s="72"/>
      <c r="D338" s="73"/>
      <c r="E338" s="96"/>
      <c r="F338" s="97"/>
      <c r="G338" s="96" t="s">
        <v>3368</v>
      </c>
      <c r="I338" s="79"/>
    </row>
    <row r="339" spans="1:9" ht="18" customHeight="1" x14ac:dyDescent="0.25">
      <c r="A339" s="75" t="s">
        <v>1128</v>
      </c>
      <c r="B339" s="149" t="s">
        <v>1129</v>
      </c>
      <c r="C339" s="149"/>
      <c r="D339" s="149"/>
      <c r="E339" s="149"/>
      <c r="F339" s="149"/>
      <c r="G339" s="149"/>
      <c r="I339" s="79"/>
    </row>
    <row r="340" spans="1:9" x14ac:dyDescent="0.25">
      <c r="A340" s="98" t="s">
        <v>3368</v>
      </c>
      <c r="B340" s="95"/>
      <c r="C340" s="72"/>
      <c r="D340" s="73"/>
      <c r="E340" s="96"/>
      <c r="F340" s="97"/>
      <c r="G340" s="96" t="s">
        <v>3368</v>
      </c>
      <c r="I340" s="79"/>
    </row>
    <row r="341" spans="1:9" x14ac:dyDescent="0.25">
      <c r="A341" s="150" t="s">
        <v>1130</v>
      </c>
      <c r="B341" s="150"/>
      <c r="C341" s="150"/>
      <c r="D341" s="150"/>
      <c r="E341" s="150"/>
      <c r="F341" s="150"/>
      <c r="G341" s="150"/>
      <c r="I341" s="79"/>
    </row>
    <row r="342" spans="1:9" x14ac:dyDescent="0.25">
      <c r="A342" s="98" t="s">
        <v>3368</v>
      </c>
      <c r="B342" s="95"/>
      <c r="C342" s="72"/>
      <c r="D342" s="73"/>
      <c r="E342" s="96"/>
      <c r="F342" s="97"/>
      <c r="G342" s="96" t="s">
        <v>3368</v>
      </c>
      <c r="I342" s="79"/>
    </row>
    <row r="343" spans="1:9" x14ac:dyDescent="0.25">
      <c r="A343" s="98" t="s">
        <v>110</v>
      </c>
      <c r="B343" s="95" t="s">
        <v>111</v>
      </c>
      <c r="C343" s="72" t="s">
        <v>1131</v>
      </c>
      <c r="D343" s="73" t="s">
        <v>1132</v>
      </c>
      <c r="E343" s="96" t="s">
        <v>1133</v>
      </c>
      <c r="F343" s="97" t="s">
        <v>803</v>
      </c>
      <c r="G343" s="96" t="s">
        <v>1134</v>
      </c>
      <c r="I343" s="79"/>
    </row>
    <row r="344" spans="1:9" x14ac:dyDescent="0.25">
      <c r="A344" s="98" t="s">
        <v>3368</v>
      </c>
      <c r="B344" s="95"/>
      <c r="C344" s="72" t="s">
        <v>3368</v>
      </c>
      <c r="D344" s="73"/>
      <c r="E344" s="96" t="s">
        <v>1135</v>
      </c>
      <c r="F344" s="97" t="s">
        <v>803</v>
      </c>
      <c r="G344" s="96" t="s">
        <v>1136</v>
      </c>
      <c r="I344" s="79"/>
    </row>
    <row r="345" spans="1:9" x14ac:dyDescent="0.25">
      <c r="A345" s="98" t="s">
        <v>3368</v>
      </c>
      <c r="B345" s="95"/>
      <c r="C345" s="72"/>
      <c r="D345" s="73"/>
      <c r="E345" s="96"/>
      <c r="F345" s="97"/>
      <c r="G345" s="96"/>
      <c r="I345" s="79"/>
    </row>
    <row r="346" spans="1:9" x14ac:dyDescent="0.25">
      <c r="A346" s="98" t="s">
        <v>112</v>
      </c>
      <c r="B346" s="95" t="s">
        <v>1137</v>
      </c>
      <c r="C346" s="72" t="s">
        <v>1138</v>
      </c>
      <c r="D346" s="73" t="s">
        <v>1139</v>
      </c>
      <c r="E346" s="96" t="s">
        <v>1140</v>
      </c>
      <c r="F346" s="97" t="s">
        <v>803</v>
      </c>
      <c r="G346" s="96" t="s">
        <v>3401</v>
      </c>
      <c r="I346" s="79"/>
    </row>
    <row r="347" spans="1:9" x14ac:dyDescent="0.25">
      <c r="A347" s="98" t="s">
        <v>3368</v>
      </c>
      <c r="B347" s="95"/>
      <c r="C347" s="72" t="s">
        <v>1141</v>
      </c>
      <c r="D347" s="73" t="s">
        <v>1142</v>
      </c>
      <c r="E347" s="96" t="s">
        <v>1143</v>
      </c>
      <c r="F347" s="97" t="s">
        <v>803</v>
      </c>
      <c r="G347" s="96" t="s">
        <v>1144</v>
      </c>
      <c r="I347" s="79"/>
    </row>
    <row r="348" spans="1:9" x14ac:dyDescent="0.25">
      <c r="A348" s="98" t="s">
        <v>3368</v>
      </c>
      <c r="B348" s="95"/>
      <c r="C348" s="72"/>
      <c r="D348" s="73"/>
      <c r="E348" s="96" t="s">
        <v>1145</v>
      </c>
      <c r="F348" s="97" t="s">
        <v>803</v>
      </c>
      <c r="G348" s="96" t="s">
        <v>1146</v>
      </c>
      <c r="I348" s="79"/>
    </row>
    <row r="349" spans="1:9" x14ac:dyDescent="0.25">
      <c r="A349" s="98" t="s">
        <v>3368</v>
      </c>
      <c r="B349" s="95"/>
      <c r="C349" s="72" t="s">
        <v>3368</v>
      </c>
      <c r="D349" s="73"/>
      <c r="E349" s="96" t="s">
        <v>1147</v>
      </c>
      <c r="F349" s="97" t="s">
        <v>803</v>
      </c>
      <c r="G349" s="96" t="s">
        <v>1148</v>
      </c>
      <c r="I349" s="79"/>
    </row>
    <row r="350" spans="1:9" x14ac:dyDescent="0.25">
      <c r="A350" s="98" t="s">
        <v>3368</v>
      </c>
      <c r="B350" s="95"/>
      <c r="C350" s="72"/>
      <c r="D350" s="73"/>
      <c r="E350" s="96"/>
      <c r="F350" s="97"/>
      <c r="G350" s="96" t="s">
        <v>3368</v>
      </c>
      <c r="I350" s="79"/>
    </row>
    <row r="351" spans="1:9" ht="25.5" customHeight="1" x14ac:dyDescent="0.25">
      <c r="A351" s="98" t="s">
        <v>114</v>
      </c>
      <c r="B351" s="95" t="s">
        <v>115</v>
      </c>
      <c r="C351" s="72" t="s">
        <v>1149</v>
      </c>
      <c r="D351" s="73" t="s">
        <v>1150</v>
      </c>
      <c r="E351" s="96" t="s">
        <v>1151</v>
      </c>
      <c r="F351" s="97" t="s">
        <v>803</v>
      </c>
      <c r="G351" s="96" t="s">
        <v>1152</v>
      </c>
      <c r="I351" s="79"/>
    </row>
    <row r="352" spans="1:9" x14ac:dyDescent="0.25">
      <c r="A352" s="98" t="s">
        <v>3368</v>
      </c>
      <c r="B352" s="95"/>
      <c r="C352" s="72" t="s">
        <v>3368</v>
      </c>
      <c r="D352" s="73"/>
      <c r="E352" s="96" t="s">
        <v>1153</v>
      </c>
      <c r="F352" s="97" t="s">
        <v>803</v>
      </c>
      <c r="G352" s="96" t="s">
        <v>1154</v>
      </c>
      <c r="I352" s="79"/>
    </row>
    <row r="353" spans="1:9" x14ac:dyDescent="0.25">
      <c r="A353" s="98" t="s">
        <v>3368</v>
      </c>
      <c r="B353" s="95"/>
      <c r="C353" s="72" t="s">
        <v>3368</v>
      </c>
      <c r="D353" s="73"/>
      <c r="E353" s="96" t="s">
        <v>1155</v>
      </c>
      <c r="F353" s="97" t="s">
        <v>803</v>
      </c>
      <c r="G353" s="96" t="s">
        <v>3402</v>
      </c>
      <c r="I353" s="79"/>
    </row>
    <row r="354" spans="1:9" x14ac:dyDescent="0.25">
      <c r="A354" s="98" t="s">
        <v>3368</v>
      </c>
      <c r="B354" s="95"/>
      <c r="C354" s="72" t="s">
        <v>3368</v>
      </c>
      <c r="D354" s="73"/>
      <c r="E354" s="96" t="s">
        <v>1156</v>
      </c>
      <c r="F354" s="97" t="s">
        <v>803</v>
      </c>
      <c r="G354" s="96" t="s">
        <v>1157</v>
      </c>
      <c r="I354" s="79"/>
    </row>
    <row r="355" spans="1:9" x14ac:dyDescent="0.25">
      <c r="A355" s="98" t="s">
        <v>3368</v>
      </c>
      <c r="B355" s="95"/>
      <c r="C355" s="72"/>
      <c r="D355" s="73"/>
      <c r="E355" s="96"/>
      <c r="F355" s="97"/>
      <c r="G355" s="96" t="s">
        <v>3368</v>
      </c>
      <c r="I355" s="79"/>
    </row>
    <row r="356" spans="1:9" ht="25.5" customHeight="1" x14ac:dyDescent="0.25">
      <c r="A356" s="98" t="s">
        <v>116</v>
      </c>
      <c r="B356" s="95" t="s">
        <v>117</v>
      </c>
      <c r="C356" s="72" t="s">
        <v>1158</v>
      </c>
      <c r="D356" s="73" t="s">
        <v>1159</v>
      </c>
      <c r="E356" s="96" t="s">
        <v>1160</v>
      </c>
      <c r="F356" s="97" t="s">
        <v>803</v>
      </c>
      <c r="G356" s="96" t="s">
        <v>1161</v>
      </c>
      <c r="I356" s="79"/>
    </row>
    <row r="357" spans="1:9" x14ac:dyDescent="0.25">
      <c r="A357" s="98" t="s">
        <v>3368</v>
      </c>
      <c r="B357" s="95"/>
      <c r="C357" s="72" t="s">
        <v>3368</v>
      </c>
      <c r="D357" s="73"/>
      <c r="E357" s="96" t="s">
        <v>1162</v>
      </c>
      <c r="F357" s="97" t="s">
        <v>803</v>
      </c>
      <c r="G357" s="96" t="s">
        <v>1163</v>
      </c>
      <c r="I357" s="79"/>
    </row>
    <row r="358" spans="1:9" x14ac:dyDescent="0.25">
      <c r="A358" s="98" t="s">
        <v>3368</v>
      </c>
      <c r="B358" s="95"/>
      <c r="C358" s="72" t="s">
        <v>3368</v>
      </c>
      <c r="D358" s="73"/>
      <c r="E358" s="96" t="s">
        <v>1164</v>
      </c>
      <c r="F358" s="97" t="s">
        <v>803</v>
      </c>
      <c r="G358" s="96" t="s">
        <v>1165</v>
      </c>
      <c r="I358" s="79"/>
    </row>
    <row r="359" spans="1:9" x14ac:dyDescent="0.25">
      <c r="A359" s="98" t="s">
        <v>3368</v>
      </c>
      <c r="B359" s="95"/>
      <c r="C359" s="72"/>
      <c r="D359" s="73"/>
      <c r="E359" s="96"/>
      <c r="F359" s="97"/>
      <c r="G359" s="96" t="s">
        <v>3368</v>
      </c>
      <c r="I359" s="79"/>
    </row>
    <row r="360" spans="1:9" x14ac:dyDescent="0.25">
      <c r="A360" s="98" t="s">
        <v>118</v>
      </c>
      <c r="B360" s="95" t="s">
        <v>119</v>
      </c>
      <c r="C360" s="72" t="s">
        <v>1166</v>
      </c>
      <c r="D360" s="73" t="s">
        <v>1167</v>
      </c>
      <c r="E360" s="96" t="s">
        <v>1168</v>
      </c>
      <c r="F360" s="97" t="s">
        <v>803</v>
      </c>
      <c r="G360" s="96" t="s">
        <v>1169</v>
      </c>
      <c r="I360" s="79"/>
    </row>
    <row r="361" spans="1:9" x14ac:dyDescent="0.25">
      <c r="A361" s="98" t="s">
        <v>3368</v>
      </c>
      <c r="B361" s="95"/>
      <c r="C361" s="72" t="s">
        <v>3368</v>
      </c>
      <c r="D361" s="73"/>
      <c r="E361" s="96" t="s">
        <v>1170</v>
      </c>
      <c r="F361" s="97"/>
      <c r="G361" s="96" t="s">
        <v>1171</v>
      </c>
      <c r="I361" s="79"/>
    </row>
    <row r="362" spans="1:9" ht="18" customHeight="1" x14ac:dyDescent="0.25">
      <c r="A362" s="98" t="s">
        <v>3368</v>
      </c>
      <c r="B362" s="95"/>
      <c r="C362" s="72"/>
      <c r="D362" s="73"/>
      <c r="E362" s="96" t="s">
        <v>1172</v>
      </c>
      <c r="F362" s="97" t="s">
        <v>803</v>
      </c>
      <c r="G362" s="96" t="s">
        <v>1173</v>
      </c>
      <c r="I362" s="79"/>
    </row>
    <row r="363" spans="1:9" x14ac:dyDescent="0.25">
      <c r="A363" s="98" t="s">
        <v>3368</v>
      </c>
      <c r="B363" s="95"/>
      <c r="C363" s="72"/>
      <c r="D363" s="73"/>
      <c r="E363" s="96"/>
      <c r="F363" s="97"/>
      <c r="G363" s="96" t="s">
        <v>3368</v>
      </c>
      <c r="I363" s="79"/>
    </row>
    <row r="364" spans="1:9" ht="18" customHeight="1" x14ac:dyDescent="0.25">
      <c r="A364" s="75" t="s">
        <v>1174</v>
      </c>
      <c r="B364" s="149" t="s">
        <v>1175</v>
      </c>
      <c r="C364" s="149"/>
      <c r="D364" s="149"/>
      <c r="E364" s="149"/>
      <c r="F364" s="149"/>
      <c r="G364" s="149" t="s">
        <v>643</v>
      </c>
      <c r="I364" s="79"/>
    </row>
    <row r="365" spans="1:9" x14ac:dyDescent="0.25">
      <c r="A365" s="98" t="s">
        <v>3368</v>
      </c>
      <c r="B365" s="95"/>
      <c r="C365" s="72"/>
      <c r="D365" s="73"/>
      <c r="E365" s="96"/>
      <c r="F365" s="97"/>
      <c r="G365" s="96" t="s">
        <v>3368</v>
      </c>
      <c r="I365" s="79"/>
    </row>
    <row r="366" spans="1:9" ht="25.5" customHeight="1" x14ac:dyDescent="0.25">
      <c r="A366" s="98" t="s">
        <v>120</v>
      </c>
      <c r="B366" s="95" t="s">
        <v>121</v>
      </c>
      <c r="C366" s="72" t="s">
        <v>1176</v>
      </c>
      <c r="D366" s="73" t="s">
        <v>1177</v>
      </c>
      <c r="E366" s="96" t="s">
        <v>1178</v>
      </c>
      <c r="F366" s="97"/>
      <c r="G366" s="96" t="s">
        <v>1179</v>
      </c>
      <c r="I366" s="79"/>
    </row>
    <row r="367" spans="1:9" ht="25.5" customHeight="1" x14ac:dyDescent="0.25">
      <c r="A367" s="98" t="s">
        <v>3368</v>
      </c>
      <c r="B367" s="95"/>
      <c r="C367" s="72" t="s">
        <v>1180</v>
      </c>
      <c r="D367" s="73" t="s">
        <v>1181</v>
      </c>
      <c r="E367" s="96" t="s">
        <v>1182</v>
      </c>
      <c r="F367" s="97"/>
      <c r="G367" s="96" t="s">
        <v>1183</v>
      </c>
      <c r="I367" s="79"/>
    </row>
    <row r="368" spans="1:9" x14ac:dyDescent="0.25">
      <c r="A368" s="98" t="s">
        <v>3368</v>
      </c>
      <c r="B368" s="95"/>
      <c r="E368" s="96" t="s">
        <v>1184</v>
      </c>
      <c r="F368" s="97"/>
      <c r="G368" s="96" t="s">
        <v>1185</v>
      </c>
      <c r="I368" s="79"/>
    </row>
    <row r="369" spans="1:9" x14ac:dyDescent="0.25">
      <c r="A369" s="98" t="s">
        <v>3368</v>
      </c>
      <c r="B369" s="95"/>
      <c r="C369" s="72"/>
      <c r="D369" s="73"/>
      <c r="E369" s="96"/>
      <c r="F369" s="97"/>
      <c r="G369" s="96" t="s">
        <v>3368</v>
      </c>
      <c r="I369" s="79"/>
    </row>
    <row r="370" spans="1:9" ht="25.5" customHeight="1" x14ac:dyDescent="0.25">
      <c r="A370" s="98" t="s">
        <v>122</v>
      </c>
      <c r="B370" s="95" t="s">
        <v>1186</v>
      </c>
      <c r="C370" s="72" t="s">
        <v>1187</v>
      </c>
      <c r="D370" s="73" t="s">
        <v>1188</v>
      </c>
      <c r="E370" s="96" t="s">
        <v>1133</v>
      </c>
      <c r="F370" s="97" t="s">
        <v>839</v>
      </c>
      <c r="G370" s="96" t="s">
        <v>1134</v>
      </c>
      <c r="I370" s="79"/>
    </row>
    <row r="371" spans="1:9" x14ac:dyDescent="0.25">
      <c r="A371" s="98" t="s">
        <v>3368</v>
      </c>
      <c r="B371" s="95"/>
      <c r="C371" s="72" t="s">
        <v>3368</v>
      </c>
      <c r="D371" s="73"/>
      <c r="E371" s="96" t="s">
        <v>1135</v>
      </c>
      <c r="F371" s="97" t="s">
        <v>839</v>
      </c>
      <c r="G371" s="96" t="s">
        <v>1136</v>
      </c>
      <c r="I371" s="79"/>
    </row>
    <row r="372" spans="1:9" x14ac:dyDescent="0.25">
      <c r="A372" s="98" t="s">
        <v>3368</v>
      </c>
      <c r="B372" s="95"/>
      <c r="C372" s="72"/>
      <c r="D372" s="73"/>
      <c r="E372" s="96" t="s">
        <v>1189</v>
      </c>
      <c r="F372" s="97" t="s">
        <v>682</v>
      </c>
      <c r="G372" s="96" t="s">
        <v>1190</v>
      </c>
      <c r="I372" s="79"/>
    </row>
    <row r="373" spans="1:9" x14ac:dyDescent="0.25">
      <c r="A373" s="98" t="s">
        <v>3368</v>
      </c>
      <c r="B373" s="95"/>
      <c r="C373" s="72"/>
      <c r="D373" s="73"/>
      <c r="E373" s="96"/>
      <c r="F373" s="97"/>
      <c r="G373" s="96" t="s">
        <v>3368</v>
      </c>
      <c r="I373" s="79"/>
    </row>
    <row r="374" spans="1:9" ht="25.5" customHeight="1" x14ac:dyDescent="0.25">
      <c r="A374" s="98" t="s">
        <v>124</v>
      </c>
      <c r="B374" s="95" t="s">
        <v>125</v>
      </c>
      <c r="C374" s="72" t="s">
        <v>1191</v>
      </c>
      <c r="D374" s="73" t="s">
        <v>1192</v>
      </c>
      <c r="E374" s="96" t="s">
        <v>1140</v>
      </c>
      <c r="F374" s="97" t="s">
        <v>839</v>
      </c>
      <c r="G374" s="96" t="s">
        <v>3401</v>
      </c>
      <c r="I374" s="79"/>
    </row>
    <row r="375" spans="1:9" x14ac:dyDescent="0.25">
      <c r="A375" s="98" t="s">
        <v>3368</v>
      </c>
      <c r="B375" s="95"/>
      <c r="C375" s="72" t="s">
        <v>3368</v>
      </c>
      <c r="D375" s="73"/>
      <c r="E375" s="96" t="s">
        <v>1143</v>
      </c>
      <c r="F375" s="97" t="s">
        <v>839</v>
      </c>
      <c r="G375" s="96" t="s">
        <v>1144</v>
      </c>
      <c r="I375" s="79"/>
    </row>
    <row r="376" spans="1:9" x14ac:dyDescent="0.25">
      <c r="A376" s="98" t="s">
        <v>3368</v>
      </c>
      <c r="B376" s="95"/>
      <c r="C376" s="72"/>
      <c r="D376" s="73"/>
      <c r="E376" s="96" t="s">
        <v>1147</v>
      </c>
      <c r="F376" s="97" t="s">
        <v>839</v>
      </c>
      <c r="G376" s="96" t="s">
        <v>1148</v>
      </c>
      <c r="I376" s="79"/>
    </row>
    <row r="377" spans="1:9" x14ac:dyDescent="0.25">
      <c r="A377" s="98" t="s">
        <v>3368</v>
      </c>
      <c r="B377" s="95"/>
      <c r="C377" s="72"/>
      <c r="D377" s="73"/>
      <c r="E377" s="96"/>
      <c r="F377" s="97"/>
      <c r="G377" s="96" t="s">
        <v>3368</v>
      </c>
      <c r="I377" s="79"/>
    </row>
    <row r="378" spans="1:9" ht="38.25" customHeight="1" x14ac:dyDescent="0.25">
      <c r="A378" s="98" t="s">
        <v>126</v>
      </c>
      <c r="B378" s="95" t="s">
        <v>127</v>
      </c>
      <c r="C378" s="72" t="s">
        <v>1193</v>
      </c>
      <c r="D378" s="73" t="s">
        <v>1194</v>
      </c>
      <c r="E378" s="96" t="s">
        <v>1195</v>
      </c>
      <c r="F378" s="97"/>
      <c r="G378" s="96" t="s">
        <v>1196</v>
      </c>
      <c r="I378" s="79"/>
    </row>
    <row r="379" spans="1:9" x14ac:dyDescent="0.25">
      <c r="A379" s="98" t="s">
        <v>3368</v>
      </c>
      <c r="B379" s="95"/>
      <c r="C379" s="72" t="s">
        <v>1197</v>
      </c>
      <c r="D379" s="73" t="s">
        <v>1198</v>
      </c>
      <c r="E379" s="96" t="s">
        <v>1151</v>
      </c>
      <c r="F379" s="97" t="s">
        <v>839</v>
      </c>
      <c r="G379" s="96" t="s">
        <v>1152</v>
      </c>
      <c r="I379" s="79"/>
    </row>
    <row r="380" spans="1:9" ht="25.5" customHeight="1" x14ac:dyDescent="0.25">
      <c r="A380" s="98" t="s">
        <v>3368</v>
      </c>
      <c r="B380" s="95"/>
      <c r="C380" s="72" t="s">
        <v>1199</v>
      </c>
      <c r="D380" s="73" t="s">
        <v>1200</v>
      </c>
      <c r="E380" s="96" t="s">
        <v>1153</v>
      </c>
      <c r="F380" s="97" t="s">
        <v>839</v>
      </c>
      <c r="G380" s="96" t="s">
        <v>1154</v>
      </c>
      <c r="I380" s="79"/>
    </row>
    <row r="381" spans="1:9" x14ac:dyDescent="0.25">
      <c r="A381" s="98" t="s">
        <v>3368</v>
      </c>
      <c r="B381" s="95"/>
      <c r="C381" s="72" t="s">
        <v>3368</v>
      </c>
      <c r="D381" s="73"/>
      <c r="E381" s="96" t="s">
        <v>1155</v>
      </c>
      <c r="F381" s="97" t="s">
        <v>839</v>
      </c>
      <c r="G381" s="96" t="s">
        <v>3402</v>
      </c>
      <c r="I381" s="79"/>
    </row>
    <row r="382" spans="1:9" x14ac:dyDescent="0.25">
      <c r="A382" s="98" t="s">
        <v>3368</v>
      </c>
      <c r="B382" s="95"/>
      <c r="C382" s="72"/>
      <c r="D382" s="73"/>
      <c r="E382" s="96" t="s">
        <v>1156</v>
      </c>
      <c r="F382" s="97" t="s">
        <v>839</v>
      </c>
      <c r="G382" s="96" t="s">
        <v>1157</v>
      </c>
      <c r="I382" s="79"/>
    </row>
    <row r="383" spans="1:9" ht="25.5" customHeight="1" x14ac:dyDescent="0.25">
      <c r="A383" s="98" t="s">
        <v>3368</v>
      </c>
      <c r="B383" s="95"/>
      <c r="C383" s="72"/>
      <c r="D383" s="73"/>
      <c r="E383" s="96" t="s">
        <v>1201</v>
      </c>
      <c r="F383" s="97"/>
      <c r="G383" s="96" t="s">
        <v>1202</v>
      </c>
      <c r="I383" s="79"/>
    </row>
    <row r="384" spans="1:9" x14ac:dyDescent="0.25">
      <c r="A384" s="98" t="s">
        <v>3368</v>
      </c>
      <c r="B384" s="95"/>
      <c r="C384" s="72"/>
      <c r="D384" s="73"/>
      <c r="E384" s="96" t="s">
        <v>1203</v>
      </c>
      <c r="F384" s="97"/>
      <c r="G384" s="96" t="s">
        <v>1204</v>
      </c>
      <c r="I384" s="79"/>
    </row>
    <row r="385" spans="1:9" x14ac:dyDescent="0.25">
      <c r="A385" s="98" t="s">
        <v>3368</v>
      </c>
      <c r="B385" s="95"/>
      <c r="C385" s="72"/>
      <c r="D385" s="73"/>
      <c r="E385" s="96"/>
      <c r="F385" s="97"/>
      <c r="G385" s="96" t="s">
        <v>3368</v>
      </c>
      <c r="I385" s="79"/>
    </row>
    <row r="386" spans="1:9" ht="25.5" customHeight="1" x14ac:dyDescent="0.25">
      <c r="A386" s="98" t="s">
        <v>128</v>
      </c>
      <c r="B386" s="95" t="s">
        <v>129</v>
      </c>
      <c r="C386" s="72" t="s">
        <v>1205</v>
      </c>
      <c r="D386" s="73" t="s">
        <v>1206</v>
      </c>
      <c r="E386" s="96" t="s">
        <v>1160</v>
      </c>
      <c r="F386" s="97" t="s">
        <v>839</v>
      </c>
      <c r="G386" s="96" t="s">
        <v>1161</v>
      </c>
      <c r="I386" s="79"/>
    </row>
    <row r="387" spans="1:9" x14ac:dyDescent="0.25">
      <c r="A387" s="98" t="s">
        <v>3368</v>
      </c>
      <c r="B387" s="95"/>
      <c r="C387" s="72" t="s">
        <v>3368</v>
      </c>
      <c r="D387" s="73"/>
      <c r="E387" s="96" t="s">
        <v>1162</v>
      </c>
      <c r="F387" s="97" t="s">
        <v>839</v>
      </c>
      <c r="G387" s="96" t="s">
        <v>1163</v>
      </c>
      <c r="I387" s="79"/>
    </row>
    <row r="388" spans="1:9" x14ac:dyDescent="0.25">
      <c r="A388" s="98" t="s">
        <v>3368</v>
      </c>
      <c r="B388" s="95"/>
      <c r="C388" s="72" t="s">
        <v>3368</v>
      </c>
      <c r="D388" s="73"/>
      <c r="E388" s="96" t="s">
        <v>1164</v>
      </c>
      <c r="F388" s="97" t="s">
        <v>839</v>
      </c>
      <c r="G388" s="96" t="s">
        <v>1165</v>
      </c>
      <c r="I388" s="79"/>
    </row>
    <row r="389" spans="1:9" x14ac:dyDescent="0.25">
      <c r="A389" s="98" t="s">
        <v>3368</v>
      </c>
      <c r="B389" s="95"/>
      <c r="C389" s="72"/>
      <c r="D389" s="73"/>
      <c r="E389" s="96"/>
      <c r="F389" s="97"/>
      <c r="G389" s="96" t="s">
        <v>3368</v>
      </c>
      <c r="I389" s="79"/>
    </row>
    <row r="390" spans="1:9" x14ac:dyDescent="0.25">
      <c r="A390" s="98" t="s">
        <v>130</v>
      </c>
      <c r="B390" s="95" t="s">
        <v>131</v>
      </c>
      <c r="C390" s="72" t="s">
        <v>1207</v>
      </c>
      <c r="D390" s="73" t="s">
        <v>1208</v>
      </c>
      <c r="E390" s="96" t="s">
        <v>1209</v>
      </c>
      <c r="F390" s="97"/>
      <c r="G390" s="96" t="s">
        <v>1210</v>
      </c>
      <c r="I390" s="79"/>
    </row>
    <row r="391" spans="1:9" ht="25.5" customHeight="1" x14ac:dyDescent="0.25">
      <c r="A391" s="98" t="s">
        <v>3368</v>
      </c>
      <c r="B391" s="95"/>
      <c r="C391" s="72" t="s">
        <v>1211</v>
      </c>
      <c r="D391" s="73" t="s">
        <v>1212</v>
      </c>
      <c r="E391" s="96" t="s">
        <v>1213</v>
      </c>
      <c r="F391" s="97" t="s">
        <v>703</v>
      </c>
      <c r="G391" s="96" t="s">
        <v>3403</v>
      </c>
      <c r="I391" s="79"/>
    </row>
    <row r="392" spans="1:9" x14ac:dyDescent="0.25">
      <c r="A392" s="98" t="s">
        <v>3368</v>
      </c>
      <c r="B392" s="95"/>
      <c r="C392" s="72" t="s">
        <v>1214</v>
      </c>
      <c r="D392" s="73" t="s">
        <v>1215</v>
      </c>
      <c r="E392" s="96"/>
      <c r="F392" s="97"/>
      <c r="G392" s="96" t="s">
        <v>3368</v>
      </c>
      <c r="I392" s="79"/>
    </row>
    <row r="393" spans="1:9" x14ac:dyDescent="0.25">
      <c r="A393" s="98" t="s">
        <v>3368</v>
      </c>
      <c r="B393" s="95"/>
      <c r="C393" s="72"/>
      <c r="D393" s="73"/>
      <c r="E393" s="96"/>
      <c r="F393" s="97"/>
      <c r="G393" s="96" t="s">
        <v>3368</v>
      </c>
      <c r="I393" s="79"/>
    </row>
    <row r="394" spans="1:9" x14ac:dyDescent="0.25">
      <c r="A394" s="98" t="s">
        <v>132</v>
      </c>
      <c r="B394" s="95" t="s">
        <v>133</v>
      </c>
      <c r="C394" s="72" t="s">
        <v>1216</v>
      </c>
      <c r="D394" s="73" t="s">
        <v>1217</v>
      </c>
      <c r="E394" s="96" t="s">
        <v>1168</v>
      </c>
      <c r="F394" s="97" t="s">
        <v>839</v>
      </c>
      <c r="G394" s="96" t="s">
        <v>1169</v>
      </c>
      <c r="I394" s="79"/>
    </row>
    <row r="395" spans="1:9" ht="18" customHeight="1" x14ac:dyDescent="0.25">
      <c r="A395" s="98" t="s">
        <v>3368</v>
      </c>
      <c r="B395" s="95"/>
      <c r="C395" s="72"/>
      <c r="D395" s="73"/>
      <c r="E395" s="96" t="s">
        <v>1172</v>
      </c>
      <c r="F395" s="97" t="s">
        <v>839</v>
      </c>
      <c r="G395" s="96" t="s">
        <v>1173</v>
      </c>
      <c r="I395" s="79"/>
    </row>
    <row r="396" spans="1:9" x14ac:dyDescent="0.25">
      <c r="A396" s="98" t="s">
        <v>3368</v>
      </c>
      <c r="B396" s="95"/>
      <c r="C396" s="72"/>
      <c r="D396" s="73"/>
      <c r="E396" s="96"/>
      <c r="F396" s="97"/>
      <c r="G396" s="96" t="s">
        <v>3368</v>
      </c>
      <c r="I396" s="79"/>
    </row>
    <row r="397" spans="1:9" ht="18" customHeight="1" x14ac:dyDescent="0.25">
      <c r="A397" s="75" t="s">
        <v>1218</v>
      </c>
      <c r="B397" s="149" t="s">
        <v>1219</v>
      </c>
      <c r="C397" s="149"/>
      <c r="D397" s="149"/>
      <c r="E397" s="149"/>
      <c r="F397" s="149"/>
      <c r="G397" s="149" t="s">
        <v>643</v>
      </c>
      <c r="I397" s="79"/>
    </row>
    <row r="398" spans="1:9" x14ac:dyDescent="0.25">
      <c r="A398" s="98" t="s">
        <v>3368</v>
      </c>
      <c r="B398" s="95"/>
      <c r="C398" s="72"/>
      <c r="D398" s="73"/>
      <c r="E398" s="96"/>
      <c r="F398" s="97"/>
      <c r="G398" s="96" t="s">
        <v>3368</v>
      </c>
      <c r="I398" s="79"/>
    </row>
    <row r="399" spans="1:9" ht="25.5" customHeight="1" x14ac:dyDescent="0.25">
      <c r="A399" s="98" t="s">
        <v>134</v>
      </c>
      <c r="B399" s="95" t="s">
        <v>135</v>
      </c>
      <c r="C399" s="72" t="s">
        <v>1220</v>
      </c>
      <c r="D399" s="73" t="s">
        <v>1221</v>
      </c>
      <c r="E399" s="96" t="s">
        <v>1222</v>
      </c>
      <c r="F399" s="97"/>
      <c r="G399" s="96" t="s">
        <v>1223</v>
      </c>
      <c r="I399" s="79"/>
    </row>
    <row r="400" spans="1:9" ht="25.5" customHeight="1" x14ac:dyDescent="0.25">
      <c r="A400" s="98" t="s">
        <v>3368</v>
      </c>
      <c r="B400" s="95"/>
      <c r="C400" s="72" t="s">
        <v>1224</v>
      </c>
      <c r="D400" s="73" t="s">
        <v>1225</v>
      </c>
      <c r="E400" s="96" t="s">
        <v>1226</v>
      </c>
      <c r="F400" s="97"/>
      <c r="G400" s="96" t="s">
        <v>1227</v>
      </c>
      <c r="I400" s="79"/>
    </row>
    <row r="401" spans="1:9" ht="25.5" customHeight="1" x14ac:dyDescent="0.25">
      <c r="A401" s="98" t="s">
        <v>3368</v>
      </c>
      <c r="B401" s="95"/>
      <c r="C401" s="72" t="s">
        <v>1228</v>
      </c>
      <c r="D401" s="73" t="s">
        <v>1229</v>
      </c>
      <c r="E401" s="96" t="s">
        <v>1213</v>
      </c>
      <c r="F401" s="97" t="s">
        <v>1230</v>
      </c>
      <c r="G401" s="96" t="s">
        <v>3403</v>
      </c>
      <c r="I401" s="79"/>
    </row>
    <row r="402" spans="1:9" x14ac:dyDescent="0.25">
      <c r="A402" s="98" t="s">
        <v>3368</v>
      </c>
      <c r="B402" s="95"/>
      <c r="E402" s="96" t="s">
        <v>1231</v>
      </c>
      <c r="F402" s="97" t="s">
        <v>756</v>
      </c>
      <c r="G402" s="96" t="s">
        <v>3404</v>
      </c>
      <c r="I402" s="79"/>
    </row>
    <row r="403" spans="1:9" x14ac:dyDescent="0.25">
      <c r="A403" s="98" t="s">
        <v>3368</v>
      </c>
      <c r="B403" s="95"/>
      <c r="C403" s="72"/>
      <c r="D403" s="73"/>
      <c r="E403" s="96" t="s">
        <v>1189</v>
      </c>
      <c r="F403" s="97" t="s">
        <v>766</v>
      </c>
      <c r="G403" s="96" t="s">
        <v>1190</v>
      </c>
      <c r="I403" s="79"/>
    </row>
    <row r="404" spans="1:9" x14ac:dyDescent="0.25">
      <c r="A404" s="98" t="s">
        <v>3368</v>
      </c>
      <c r="B404" s="95"/>
      <c r="C404" s="72" t="s">
        <v>3368</v>
      </c>
      <c r="D404" s="73"/>
      <c r="E404" s="96"/>
      <c r="F404" s="97"/>
      <c r="G404" s="96" t="s">
        <v>3368</v>
      </c>
      <c r="I404" s="79"/>
    </row>
    <row r="405" spans="1:9" ht="25.5" customHeight="1" x14ac:dyDescent="0.25">
      <c r="A405" s="98" t="s">
        <v>136</v>
      </c>
      <c r="B405" s="95" t="s">
        <v>137</v>
      </c>
      <c r="C405" s="72" t="s">
        <v>1232</v>
      </c>
      <c r="D405" s="73" t="s">
        <v>1233</v>
      </c>
      <c r="E405" s="96" t="s">
        <v>1234</v>
      </c>
      <c r="F405" s="97"/>
      <c r="G405" s="96" t="s">
        <v>1235</v>
      </c>
      <c r="I405" s="79"/>
    </row>
    <row r="406" spans="1:9" ht="25.5" customHeight="1" x14ac:dyDescent="0.25">
      <c r="A406" s="98" t="s">
        <v>3368</v>
      </c>
      <c r="B406" s="95"/>
      <c r="C406" s="72" t="s">
        <v>1236</v>
      </c>
      <c r="D406" s="73" t="s">
        <v>1237</v>
      </c>
      <c r="E406" s="96"/>
      <c r="F406" s="97"/>
      <c r="G406" s="96" t="s">
        <v>3368</v>
      </c>
      <c r="I406" s="79"/>
    </row>
    <row r="407" spans="1:9" ht="12.75" customHeight="1" x14ac:dyDescent="0.25">
      <c r="A407" s="98" t="s">
        <v>3368</v>
      </c>
      <c r="B407" s="95"/>
      <c r="C407" s="72"/>
      <c r="D407" s="73"/>
      <c r="E407" s="96"/>
      <c r="F407" s="97"/>
      <c r="G407" s="96" t="s">
        <v>3368</v>
      </c>
      <c r="I407" s="79"/>
    </row>
    <row r="408" spans="1:9" x14ac:dyDescent="0.25">
      <c r="A408" s="87" t="s">
        <v>3368</v>
      </c>
      <c r="B408" s="88"/>
      <c r="C408" s="89"/>
      <c r="D408" s="90"/>
      <c r="E408" s="91"/>
      <c r="F408" s="92"/>
      <c r="G408" s="91" t="s">
        <v>3368</v>
      </c>
      <c r="I408" s="79"/>
    </row>
    <row r="409" spans="1:9" ht="45" customHeight="1" x14ac:dyDescent="0.25">
      <c r="A409" s="93" t="s">
        <v>1238</v>
      </c>
      <c r="B409" s="157" t="s">
        <v>1239</v>
      </c>
      <c r="C409" s="157"/>
      <c r="D409" s="157"/>
      <c r="E409" s="157"/>
      <c r="F409" s="157"/>
      <c r="G409" s="157" t="s">
        <v>643</v>
      </c>
      <c r="I409" s="79"/>
    </row>
    <row r="410" spans="1:9" ht="18" customHeight="1" x14ac:dyDescent="0.25">
      <c r="A410" s="87" t="s">
        <v>3368</v>
      </c>
      <c r="B410" s="88"/>
      <c r="C410" s="89"/>
      <c r="D410" s="90"/>
      <c r="E410" s="91"/>
      <c r="F410" s="92"/>
      <c r="G410" s="91" t="s">
        <v>3368</v>
      </c>
      <c r="I410" s="79"/>
    </row>
    <row r="411" spans="1:9" ht="18" customHeight="1" x14ac:dyDescent="0.25">
      <c r="A411" s="94" t="s">
        <v>3368</v>
      </c>
      <c r="B411" s="95"/>
      <c r="C411" s="72"/>
      <c r="D411" s="73"/>
      <c r="E411" s="96"/>
      <c r="F411" s="97"/>
      <c r="G411" s="96" t="s">
        <v>3368</v>
      </c>
      <c r="I411" s="79"/>
    </row>
    <row r="412" spans="1:9" x14ac:dyDescent="0.25">
      <c r="A412" s="158" t="s">
        <v>3405</v>
      </c>
      <c r="B412" s="159"/>
      <c r="C412" s="159"/>
      <c r="D412" s="159"/>
      <c r="E412" s="159"/>
      <c r="F412" s="159"/>
      <c r="G412" s="159"/>
      <c r="I412" s="79"/>
    </row>
    <row r="413" spans="1:9" x14ac:dyDescent="0.25">
      <c r="A413" s="98"/>
      <c r="B413" s="98"/>
      <c r="C413" s="70"/>
      <c r="D413" s="70"/>
      <c r="E413" s="70"/>
      <c r="F413" s="101"/>
      <c r="G413" s="70"/>
      <c r="I413" s="79"/>
    </row>
    <row r="414" spans="1:9" ht="18" customHeight="1" x14ac:dyDescent="0.25">
      <c r="A414" s="75" t="s">
        <v>1240</v>
      </c>
      <c r="B414" s="149" t="s">
        <v>139</v>
      </c>
      <c r="C414" s="149"/>
      <c r="D414" s="149"/>
      <c r="E414" s="149"/>
      <c r="F414" s="149"/>
      <c r="G414" s="149" t="s">
        <v>643</v>
      </c>
      <c r="I414" s="79"/>
    </row>
    <row r="415" spans="1:9" x14ac:dyDescent="0.25">
      <c r="A415" s="98" t="s">
        <v>3368</v>
      </c>
      <c r="B415" s="95"/>
      <c r="C415" s="72"/>
      <c r="D415" s="73"/>
      <c r="E415" s="96"/>
      <c r="F415" s="97"/>
      <c r="G415" s="96" t="s">
        <v>3368</v>
      </c>
      <c r="I415" s="79"/>
    </row>
    <row r="416" spans="1:9" ht="25.5" customHeight="1" x14ac:dyDescent="0.25">
      <c r="A416" s="98" t="s">
        <v>138</v>
      </c>
      <c r="B416" s="98" t="s">
        <v>139</v>
      </c>
      <c r="C416" s="72" t="s">
        <v>1241</v>
      </c>
      <c r="D416" s="72" t="s">
        <v>1242</v>
      </c>
      <c r="E416" s="96" t="s">
        <v>1243</v>
      </c>
      <c r="F416" s="97" t="s">
        <v>803</v>
      </c>
      <c r="G416" s="96" t="s">
        <v>1244</v>
      </c>
      <c r="I416" s="79"/>
    </row>
    <row r="417" spans="1:9" x14ac:dyDescent="0.25">
      <c r="A417" s="98" t="s">
        <v>3368</v>
      </c>
      <c r="B417" s="71"/>
      <c r="C417" s="72"/>
      <c r="D417" s="72"/>
      <c r="E417" s="96" t="s">
        <v>1245</v>
      </c>
      <c r="F417" s="97" t="s">
        <v>803</v>
      </c>
      <c r="G417" s="96" t="s">
        <v>1246</v>
      </c>
      <c r="I417" s="79"/>
    </row>
    <row r="418" spans="1:9" x14ac:dyDescent="0.25">
      <c r="A418" s="98" t="s">
        <v>3368</v>
      </c>
      <c r="B418" s="98"/>
      <c r="C418" s="72" t="s">
        <v>3368</v>
      </c>
      <c r="D418" s="72"/>
      <c r="E418" s="96" t="s">
        <v>1247</v>
      </c>
      <c r="F418" s="97" t="s">
        <v>803</v>
      </c>
      <c r="G418" s="96" t="s">
        <v>1248</v>
      </c>
      <c r="I418" s="79"/>
    </row>
    <row r="419" spans="1:9" x14ac:dyDescent="0.25">
      <c r="A419" s="98" t="s">
        <v>3368</v>
      </c>
      <c r="B419" s="98"/>
      <c r="C419" s="72" t="s">
        <v>3368</v>
      </c>
      <c r="D419" s="72"/>
      <c r="E419" s="96" t="s">
        <v>1249</v>
      </c>
      <c r="F419" s="97" t="s">
        <v>803</v>
      </c>
      <c r="G419" s="96" t="s">
        <v>1250</v>
      </c>
      <c r="I419" s="79"/>
    </row>
    <row r="420" spans="1:9" x14ac:dyDescent="0.25">
      <c r="A420" s="98" t="s">
        <v>3368</v>
      </c>
      <c r="B420" s="98"/>
      <c r="C420" s="72" t="s">
        <v>3368</v>
      </c>
      <c r="D420" s="72"/>
      <c r="E420" s="96" t="s">
        <v>1251</v>
      </c>
      <c r="F420" s="97" t="s">
        <v>803</v>
      </c>
      <c r="G420" s="96" t="s">
        <v>1252</v>
      </c>
      <c r="I420" s="79"/>
    </row>
    <row r="421" spans="1:9" x14ac:dyDescent="0.25">
      <c r="A421" s="98" t="s">
        <v>3368</v>
      </c>
      <c r="B421" s="98"/>
      <c r="C421" s="72" t="s">
        <v>3368</v>
      </c>
      <c r="D421" s="72"/>
      <c r="E421" s="96" t="s">
        <v>1253</v>
      </c>
      <c r="F421" s="97" t="s">
        <v>803</v>
      </c>
      <c r="G421" s="96" t="s">
        <v>1254</v>
      </c>
      <c r="I421" s="79"/>
    </row>
    <row r="422" spans="1:9" x14ac:dyDescent="0.25">
      <c r="A422" s="98" t="s">
        <v>3368</v>
      </c>
      <c r="B422" s="98"/>
      <c r="C422" s="72" t="s">
        <v>3368</v>
      </c>
      <c r="D422" s="72"/>
      <c r="E422" s="96" t="s">
        <v>1255</v>
      </c>
      <c r="F422" s="97" t="s">
        <v>803</v>
      </c>
      <c r="G422" s="96" t="s">
        <v>1256</v>
      </c>
      <c r="I422" s="79"/>
    </row>
    <row r="423" spans="1:9" x14ac:dyDescent="0.25">
      <c r="A423" s="98" t="s">
        <v>3368</v>
      </c>
      <c r="B423" s="98"/>
      <c r="C423" s="72" t="s">
        <v>3368</v>
      </c>
      <c r="D423" s="72"/>
      <c r="E423" s="96" t="s">
        <v>1257</v>
      </c>
      <c r="F423" s="97" t="s">
        <v>803</v>
      </c>
      <c r="G423" s="96" t="s">
        <v>1258</v>
      </c>
      <c r="I423" s="79"/>
    </row>
    <row r="424" spans="1:9" x14ac:dyDescent="0.25">
      <c r="A424" s="98" t="s">
        <v>3368</v>
      </c>
      <c r="B424" s="98"/>
      <c r="C424" s="72" t="s">
        <v>3368</v>
      </c>
      <c r="D424" s="72"/>
      <c r="E424" s="96" t="s">
        <v>1259</v>
      </c>
      <c r="F424" s="97" t="s">
        <v>803</v>
      </c>
      <c r="G424" s="96" t="s">
        <v>1260</v>
      </c>
      <c r="I424" s="79"/>
    </row>
    <row r="425" spans="1:9" x14ac:dyDescent="0.25">
      <c r="A425" s="98" t="s">
        <v>3368</v>
      </c>
      <c r="B425" s="98"/>
      <c r="C425" s="72" t="s">
        <v>3368</v>
      </c>
      <c r="D425" s="72"/>
      <c r="E425" s="96" t="s">
        <v>1261</v>
      </c>
      <c r="F425" s="97" t="s">
        <v>803</v>
      </c>
      <c r="G425" s="96" t="s">
        <v>1262</v>
      </c>
      <c r="I425" s="79"/>
    </row>
    <row r="426" spans="1:9" x14ac:dyDescent="0.25">
      <c r="A426" s="98" t="s">
        <v>3368</v>
      </c>
      <c r="B426" s="98"/>
      <c r="C426" s="72" t="s">
        <v>3368</v>
      </c>
      <c r="D426" s="72"/>
      <c r="E426" s="96" t="s">
        <v>1263</v>
      </c>
      <c r="F426" s="97" t="s">
        <v>803</v>
      </c>
      <c r="G426" s="96" t="s">
        <v>1264</v>
      </c>
      <c r="I426" s="79"/>
    </row>
    <row r="427" spans="1:9" x14ac:dyDescent="0.25">
      <c r="A427" s="98" t="s">
        <v>3368</v>
      </c>
      <c r="B427" s="98"/>
      <c r="C427" s="72" t="s">
        <v>3368</v>
      </c>
      <c r="D427" s="72"/>
      <c r="E427" s="96" t="s">
        <v>1265</v>
      </c>
      <c r="F427" s="97" t="s">
        <v>803</v>
      </c>
      <c r="G427" s="96" t="s">
        <v>1266</v>
      </c>
      <c r="I427" s="79"/>
    </row>
    <row r="428" spans="1:9" x14ac:dyDescent="0.25">
      <c r="A428" s="98" t="s">
        <v>3368</v>
      </c>
      <c r="B428" s="98"/>
      <c r="C428" s="72" t="s">
        <v>3368</v>
      </c>
      <c r="D428" s="72"/>
      <c r="E428" s="96" t="s">
        <v>1267</v>
      </c>
      <c r="F428" s="97" t="s">
        <v>803</v>
      </c>
      <c r="G428" s="96" t="s">
        <v>1268</v>
      </c>
      <c r="I428" s="79"/>
    </row>
    <row r="429" spans="1:9" x14ac:dyDescent="0.25">
      <c r="A429" s="98" t="s">
        <v>3368</v>
      </c>
      <c r="B429" s="98"/>
      <c r="C429" s="72" t="s">
        <v>3368</v>
      </c>
      <c r="D429" s="72"/>
      <c r="E429" s="96" t="s">
        <v>1269</v>
      </c>
      <c r="F429" s="97" t="s">
        <v>803</v>
      </c>
      <c r="G429" s="96" t="s">
        <v>1270</v>
      </c>
      <c r="I429" s="79"/>
    </row>
    <row r="430" spans="1:9" x14ac:dyDescent="0.25">
      <c r="A430" s="98" t="s">
        <v>3368</v>
      </c>
      <c r="B430" s="98"/>
      <c r="C430" s="72" t="s">
        <v>3368</v>
      </c>
      <c r="D430" s="72"/>
      <c r="E430" s="96" t="s">
        <v>1271</v>
      </c>
      <c r="F430" s="97" t="s">
        <v>803</v>
      </c>
      <c r="G430" s="96" t="s">
        <v>1272</v>
      </c>
      <c r="I430" s="79"/>
    </row>
    <row r="431" spans="1:9" x14ac:dyDescent="0.25">
      <c r="A431" s="98" t="s">
        <v>3368</v>
      </c>
      <c r="B431" s="98"/>
      <c r="C431" s="72" t="s">
        <v>3368</v>
      </c>
      <c r="D431" s="72"/>
      <c r="E431" s="96" t="s">
        <v>1273</v>
      </c>
      <c r="F431" s="97" t="s">
        <v>803</v>
      </c>
      <c r="G431" s="96" t="s">
        <v>1274</v>
      </c>
      <c r="I431" s="79"/>
    </row>
    <row r="432" spans="1:9" x14ac:dyDescent="0.25">
      <c r="A432" s="98" t="s">
        <v>3368</v>
      </c>
      <c r="B432" s="98"/>
      <c r="C432" s="72" t="s">
        <v>3368</v>
      </c>
      <c r="D432" s="72"/>
      <c r="E432" s="96" t="s">
        <v>1275</v>
      </c>
      <c r="F432" s="97" t="s">
        <v>803</v>
      </c>
      <c r="G432" s="96" t="s">
        <v>1276</v>
      </c>
      <c r="I432" s="79"/>
    </row>
    <row r="433" spans="1:9" x14ac:dyDescent="0.25">
      <c r="A433" s="98" t="s">
        <v>3368</v>
      </c>
      <c r="B433" s="98"/>
      <c r="C433" s="72"/>
      <c r="D433" s="72"/>
      <c r="E433" s="96" t="s">
        <v>1277</v>
      </c>
      <c r="F433" s="97" t="s">
        <v>803</v>
      </c>
      <c r="G433" s="96" t="s">
        <v>1278</v>
      </c>
      <c r="I433" s="79"/>
    </row>
    <row r="434" spans="1:9" ht="18" customHeight="1" x14ac:dyDescent="0.25">
      <c r="A434" s="98" t="s">
        <v>3368</v>
      </c>
      <c r="B434" s="98"/>
      <c r="C434" s="72"/>
      <c r="D434" s="72"/>
      <c r="E434" s="96" t="s">
        <v>1279</v>
      </c>
      <c r="F434" s="97" t="s">
        <v>803</v>
      </c>
      <c r="G434" s="96" t="s">
        <v>1280</v>
      </c>
      <c r="I434" s="79"/>
    </row>
    <row r="435" spans="1:9" x14ac:dyDescent="0.25">
      <c r="A435" s="98" t="s">
        <v>3368</v>
      </c>
      <c r="B435" s="98"/>
      <c r="C435" s="72"/>
      <c r="D435" s="72"/>
      <c r="E435" s="96" t="s">
        <v>1281</v>
      </c>
      <c r="F435" s="97" t="s">
        <v>803</v>
      </c>
      <c r="G435" s="96" t="s">
        <v>1282</v>
      </c>
      <c r="I435" s="79"/>
    </row>
    <row r="436" spans="1:9" x14ac:dyDescent="0.25">
      <c r="A436" s="98" t="s">
        <v>3368</v>
      </c>
      <c r="B436" s="95"/>
      <c r="C436" s="72"/>
      <c r="D436" s="73"/>
      <c r="E436" s="96"/>
      <c r="F436" s="97"/>
      <c r="G436" s="96" t="s">
        <v>3368</v>
      </c>
      <c r="I436" s="79"/>
    </row>
    <row r="437" spans="1:9" ht="18" customHeight="1" x14ac:dyDescent="0.25">
      <c r="A437" s="75" t="s">
        <v>1283</v>
      </c>
      <c r="B437" s="149" t="s">
        <v>1284</v>
      </c>
      <c r="C437" s="149"/>
      <c r="D437" s="149"/>
      <c r="E437" s="149"/>
      <c r="F437" s="149"/>
      <c r="G437" s="149" t="s">
        <v>643</v>
      </c>
      <c r="I437" s="79"/>
    </row>
    <row r="438" spans="1:9" x14ac:dyDescent="0.25">
      <c r="A438" s="98" t="s">
        <v>3368</v>
      </c>
      <c r="B438" s="95"/>
      <c r="C438" s="72"/>
      <c r="D438" s="73"/>
      <c r="E438" s="96"/>
      <c r="F438" s="97"/>
      <c r="G438" s="96" t="s">
        <v>3368</v>
      </c>
      <c r="I438" s="79"/>
    </row>
    <row r="439" spans="1:9" x14ac:dyDescent="0.25">
      <c r="A439" s="98" t="s">
        <v>140</v>
      </c>
      <c r="B439" s="95" t="s">
        <v>141</v>
      </c>
      <c r="C439" s="72" t="s">
        <v>1285</v>
      </c>
      <c r="D439" s="73" t="s">
        <v>1286</v>
      </c>
      <c r="E439" s="96" t="s">
        <v>1253</v>
      </c>
      <c r="F439" s="97" t="s">
        <v>839</v>
      </c>
      <c r="G439" s="96" t="s">
        <v>1254</v>
      </c>
      <c r="I439" s="79"/>
    </row>
    <row r="440" spans="1:9" ht="25.5" customHeight="1" x14ac:dyDescent="0.25">
      <c r="A440" s="98" t="s">
        <v>3368</v>
      </c>
      <c r="B440" s="95"/>
      <c r="C440" s="72" t="s">
        <v>1287</v>
      </c>
      <c r="D440" s="73" t="s">
        <v>1288</v>
      </c>
      <c r="E440" s="96" t="s">
        <v>1255</v>
      </c>
      <c r="F440" s="97" t="s">
        <v>839</v>
      </c>
      <c r="G440" s="96" t="s">
        <v>1256</v>
      </c>
      <c r="I440" s="79"/>
    </row>
    <row r="441" spans="1:9" x14ac:dyDescent="0.25">
      <c r="A441" s="98" t="s">
        <v>3368</v>
      </c>
      <c r="B441" s="95"/>
      <c r="C441" s="72" t="s">
        <v>1289</v>
      </c>
      <c r="D441" s="73" t="s">
        <v>1290</v>
      </c>
      <c r="E441" s="96" t="s">
        <v>1257</v>
      </c>
      <c r="F441" s="97" t="s">
        <v>839</v>
      </c>
      <c r="G441" s="96" t="s">
        <v>1258</v>
      </c>
      <c r="I441" s="79"/>
    </row>
    <row r="442" spans="1:9" x14ac:dyDescent="0.25">
      <c r="A442" s="98" t="s">
        <v>3368</v>
      </c>
      <c r="B442" s="95"/>
      <c r="C442" s="72" t="s">
        <v>3368</v>
      </c>
      <c r="D442" s="73"/>
      <c r="E442" s="96" t="s">
        <v>1259</v>
      </c>
      <c r="F442" s="97" t="s">
        <v>839</v>
      </c>
      <c r="G442" s="96" t="s">
        <v>1260</v>
      </c>
      <c r="I442" s="79"/>
    </row>
    <row r="443" spans="1:9" x14ac:dyDescent="0.25">
      <c r="A443" s="98" t="s">
        <v>3368</v>
      </c>
      <c r="B443" s="95"/>
      <c r="C443" s="72" t="s">
        <v>3368</v>
      </c>
      <c r="D443" s="73"/>
      <c r="E443" s="96" t="s">
        <v>1261</v>
      </c>
      <c r="F443" s="97" t="s">
        <v>839</v>
      </c>
      <c r="G443" s="96" t="s">
        <v>1262</v>
      </c>
      <c r="I443" s="79"/>
    </row>
    <row r="444" spans="1:9" x14ac:dyDescent="0.25">
      <c r="A444" s="98" t="s">
        <v>3368</v>
      </c>
      <c r="B444" s="95"/>
      <c r="C444" s="72" t="s">
        <v>3368</v>
      </c>
      <c r="D444" s="73"/>
      <c r="E444" s="96" t="s">
        <v>1263</v>
      </c>
      <c r="F444" s="97" t="s">
        <v>839</v>
      </c>
      <c r="G444" s="96" t="s">
        <v>1264</v>
      </c>
      <c r="I444" s="79"/>
    </row>
    <row r="445" spans="1:9" x14ac:dyDescent="0.25">
      <c r="A445" s="98" t="s">
        <v>3368</v>
      </c>
      <c r="B445" s="95"/>
      <c r="C445" s="72"/>
      <c r="D445" s="73"/>
      <c r="E445" s="96" t="s">
        <v>1265</v>
      </c>
      <c r="F445" s="97" t="s">
        <v>839</v>
      </c>
      <c r="G445" s="96" t="s">
        <v>1266</v>
      </c>
      <c r="I445" s="79"/>
    </row>
    <row r="446" spans="1:9" x14ac:dyDescent="0.25">
      <c r="A446" s="98" t="s">
        <v>3368</v>
      </c>
      <c r="B446" s="95"/>
      <c r="C446" s="72"/>
      <c r="D446" s="73"/>
      <c r="E446" s="96" t="s">
        <v>1267</v>
      </c>
      <c r="F446" s="97" t="s">
        <v>839</v>
      </c>
      <c r="G446" s="96" t="s">
        <v>1268</v>
      </c>
      <c r="I446" s="79"/>
    </row>
    <row r="447" spans="1:9" x14ac:dyDescent="0.25">
      <c r="A447" s="98" t="s">
        <v>3368</v>
      </c>
      <c r="B447" s="95"/>
      <c r="C447" s="72"/>
      <c r="D447" s="73"/>
      <c r="E447" s="96" t="s">
        <v>1269</v>
      </c>
      <c r="F447" s="97" t="s">
        <v>839</v>
      </c>
      <c r="G447" s="96" t="s">
        <v>1270</v>
      </c>
      <c r="I447" s="79"/>
    </row>
    <row r="448" spans="1:9" x14ac:dyDescent="0.25">
      <c r="A448" s="98" t="s">
        <v>3368</v>
      </c>
      <c r="B448" s="95"/>
      <c r="C448" s="72"/>
      <c r="D448" s="73"/>
      <c r="E448" s="96" t="s">
        <v>1271</v>
      </c>
      <c r="F448" s="97" t="s">
        <v>839</v>
      </c>
      <c r="G448" s="96" t="s">
        <v>1272</v>
      </c>
      <c r="I448" s="79"/>
    </row>
    <row r="449" spans="1:9" x14ac:dyDescent="0.25">
      <c r="A449" s="98" t="s">
        <v>3368</v>
      </c>
      <c r="B449" s="95"/>
      <c r="C449" s="72"/>
      <c r="D449" s="73"/>
      <c r="E449" s="96" t="s">
        <v>1273</v>
      </c>
      <c r="F449" s="97" t="s">
        <v>839</v>
      </c>
      <c r="G449" s="96" t="s">
        <v>1274</v>
      </c>
      <c r="I449" s="79"/>
    </row>
    <row r="450" spans="1:9" x14ac:dyDescent="0.25">
      <c r="A450" s="98" t="s">
        <v>3368</v>
      </c>
      <c r="B450" s="95"/>
      <c r="C450" s="72"/>
      <c r="D450" s="73"/>
      <c r="E450" s="96" t="s">
        <v>1291</v>
      </c>
      <c r="F450" s="97" t="s">
        <v>682</v>
      </c>
      <c r="G450" s="96" t="s">
        <v>3406</v>
      </c>
      <c r="I450" s="79"/>
    </row>
    <row r="451" spans="1:9" x14ac:dyDescent="0.25">
      <c r="A451" s="98" t="s">
        <v>3368</v>
      </c>
      <c r="B451" s="95"/>
      <c r="C451" s="72"/>
      <c r="D451" s="73"/>
      <c r="E451" s="96" t="s">
        <v>1275</v>
      </c>
      <c r="F451" s="97" t="s">
        <v>839</v>
      </c>
      <c r="G451" s="96" t="s">
        <v>1276</v>
      </c>
      <c r="I451" s="79"/>
    </row>
    <row r="452" spans="1:9" x14ac:dyDescent="0.25">
      <c r="A452" s="98" t="s">
        <v>3368</v>
      </c>
      <c r="B452" s="95"/>
      <c r="C452" s="72"/>
      <c r="D452" s="73"/>
      <c r="E452" s="96" t="s">
        <v>1277</v>
      </c>
      <c r="F452" s="97" t="s">
        <v>839</v>
      </c>
      <c r="G452" s="96" t="s">
        <v>1278</v>
      </c>
      <c r="I452" s="79"/>
    </row>
    <row r="453" spans="1:9" x14ac:dyDescent="0.25">
      <c r="A453" s="98" t="s">
        <v>3368</v>
      </c>
      <c r="B453" s="95"/>
      <c r="C453" s="72"/>
      <c r="D453" s="73"/>
      <c r="E453" s="96" t="s">
        <v>1279</v>
      </c>
      <c r="F453" s="97" t="s">
        <v>839</v>
      </c>
      <c r="G453" s="96" t="s">
        <v>1280</v>
      </c>
      <c r="I453" s="79"/>
    </row>
    <row r="454" spans="1:9" x14ac:dyDescent="0.25">
      <c r="A454" s="98" t="s">
        <v>3368</v>
      </c>
      <c r="B454" s="95"/>
      <c r="C454" s="72"/>
      <c r="D454" s="73"/>
      <c r="E454" s="96" t="s">
        <v>1281</v>
      </c>
      <c r="F454" s="97" t="s">
        <v>839</v>
      </c>
      <c r="G454" s="96" t="s">
        <v>1282</v>
      </c>
      <c r="I454" s="79"/>
    </row>
    <row r="455" spans="1:9" x14ac:dyDescent="0.25">
      <c r="A455" s="98" t="s">
        <v>3368</v>
      </c>
      <c r="B455" s="95"/>
      <c r="C455" s="72"/>
      <c r="D455" s="73"/>
      <c r="E455" s="96"/>
      <c r="F455" s="97"/>
      <c r="G455" s="96"/>
      <c r="I455" s="79"/>
    </row>
    <row r="456" spans="1:9" x14ac:dyDescent="0.25">
      <c r="A456" s="98" t="s">
        <v>142</v>
      </c>
      <c r="B456" s="95" t="s">
        <v>3407</v>
      </c>
      <c r="C456" s="72" t="s">
        <v>1292</v>
      </c>
      <c r="D456" s="73" t="s">
        <v>1293</v>
      </c>
      <c r="E456" s="96" t="s">
        <v>1243</v>
      </c>
      <c r="F456" s="97" t="s">
        <v>839</v>
      </c>
      <c r="G456" s="96" t="s">
        <v>1244</v>
      </c>
      <c r="I456" s="79"/>
    </row>
    <row r="457" spans="1:9" ht="38.25" customHeight="1" x14ac:dyDescent="0.25">
      <c r="A457" s="98" t="s">
        <v>3368</v>
      </c>
      <c r="B457" s="95"/>
      <c r="C457" s="72" t="s">
        <v>1294</v>
      </c>
      <c r="D457" s="73" t="s">
        <v>3408</v>
      </c>
      <c r="E457" s="96" t="s">
        <v>1245</v>
      </c>
      <c r="F457" s="97" t="s">
        <v>839</v>
      </c>
      <c r="G457" s="96" t="s">
        <v>1246</v>
      </c>
      <c r="I457" s="79"/>
    </row>
    <row r="458" spans="1:9" x14ac:dyDescent="0.25">
      <c r="A458" s="98" t="s">
        <v>3368</v>
      </c>
      <c r="B458" s="95"/>
      <c r="C458" s="72" t="s">
        <v>3368</v>
      </c>
      <c r="D458" s="73"/>
      <c r="E458" s="96" t="s">
        <v>1247</v>
      </c>
      <c r="F458" s="97" t="s">
        <v>839</v>
      </c>
      <c r="G458" s="96" t="s">
        <v>1248</v>
      </c>
      <c r="I458" s="79"/>
    </row>
    <row r="459" spans="1:9" x14ac:dyDescent="0.25">
      <c r="A459" s="98" t="s">
        <v>3368</v>
      </c>
      <c r="B459" s="95"/>
      <c r="C459" s="72" t="s">
        <v>3368</v>
      </c>
      <c r="D459" s="73"/>
      <c r="E459" s="96" t="s">
        <v>1295</v>
      </c>
      <c r="F459" s="97"/>
      <c r="G459" s="96" t="s">
        <v>1296</v>
      </c>
      <c r="I459" s="79"/>
    </row>
    <row r="460" spans="1:9" x14ac:dyDescent="0.25">
      <c r="A460" s="98" t="s">
        <v>3368</v>
      </c>
      <c r="B460" s="95"/>
      <c r="C460" s="72" t="s">
        <v>3368</v>
      </c>
      <c r="D460" s="73"/>
      <c r="E460" s="96" t="s">
        <v>1249</v>
      </c>
      <c r="F460" s="97" t="s">
        <v>839</v>
      </c>
      <c r="G460" s="96" t="s">
        <v>1250</v>
      </c>
      <c r="I460" s="79"/>
    </row>
    <row r="461" spans="1:9" x14ac:dyDescent="0.25">
      <c r="A461" s="98" t="s">
        <v>3368</v>
      </c>
      <c r="B461" s="95"/>
      <c r="C461" s="72"/>
      <c r="D461" s="73"/>
      <c r="E461" s="96" t="s">
        <v>1251</v>
      </c>
      <c r="F461" s="97" t="s">
        <v>839</v>
      </c>
      <c r="G461" s="96" t="s">
        <v>1252</v>
      </c>
      <c r="I461" s="79"/>
    </row>
    <row r="462" spans="1:9" x14ac:dyDescent="0.25">
      <c r="A462" s="98" t="s">
        <v>3368</v>
      </c>
      <c r="B462" s="95"/>
      <c r="C462" s="72"/>
      <c r="D462" s="73"/>
      <c r="E462" s="96"/>
      <c r="F462" s="97"/>
      <c r="G462" s="96" t="s">
        <v>3368</v>
      </c>
      <c r="I462" s="79"/>
    </row>
    <row r="463" spans="1:9" x14ac:dyDescent="0.25">
      <c r="A463" s="161" t="s">
        <v>1297</v>
      </c>
      <c r="B463" s="161"/>
      <c r="C463" s="161"/>
      <c r="D463" s="161"/>
      <c r="E463" s="161"/>
      <c r="F463" s="161"/>
      <c r="G463" s="161" t="s">
        <v>643</v>
      </c>
      <c r="I463" s="79"/>
    </row>
    <row r="464" spans="1:9" x14ac:dyDescent="0.25">
      <c r="A464" s="98" t="s">
        <v>3368</v>
      </c>
      <c r="B464" s="95"/>
      <c r="C464" s="72"/>
      <c r="D464" s="73"/>
      <c r="E464" s="96"/>
      <c r="F464" s="97"/>
      <c r="G464" s="96" t="s">
        <v>3368</v>
      </c>
      <c r="I464" s="79"/>
    </row>
    <row r="465" spans="1:9" ht="18" customHeight="1" x14ac:dyDescent="0.25">
      <c r="A465" s="75" t="s">
        <v>1298</v>
      </c>
      <c r="B465" s="149" t="s">
        <v>145</v>
      </c>
      <c r="C465" s="149"/>
      <c r="D465" s="149"/>
      <c r="E465" s="149"/>
      <c r="F465" s="149"/>
      <c r="G465" s="149" t="s">
        <v>643</v>
      </c>
      <c r="I465" s="79"/>
    </row>
    <row r="466" spans="1:9" x14ac:dyDescent="0.25">
      <c r="A466" s="98" t="s">
        <v>3368</v>
      </c>
      <c r="B466" s="95"/>
      <c r="C466" s="72"/>
      <c r="D466" s="73"/>
      <c r="E466" s="96"/>
      <c r="F466" s="97"/>
      <c r="G466" s="96" t="s">
        <v>3368</v>
      </c>
      <c r="I466" s="79"/>
    </row>
    <row r="467" spans="1:9" x14ac:dyDescent="0.25">
      <c r="A467" s="98" t="s">
        <v>144</v>
      </c>
      <c r="B467" s="95" t="s">
        <v>145</v>
      </c>
      <c r="C467" s="72" t="s">
        <v>1299</v>
      </c>
      <c r="D467" s="73" t="s">
        <v>1300</v>
      </c>
      <c r="E467" s="96" t="s">
        <v>1301</v>
      </c>
      <c r="F467" s="97" t="s">
        <v>803</v>
      </c>
      <c r="G467" s="96" t="s">
        <v>1302</v>
      </c>
      <c r="I467" s="79"/>
    </row>
    <row r="468" spans="1:9" x14ac:dyDescent="0.25">
      <c r="A468" s="98" t="s">
        <v>3368</v>
      </c>
      <c r="B468" s="95"/>
      <c r="C468" s="72" t="s">
        <v>3368</v>
      </c>
      <c r="D468" s="73"/>
      <c r="E468" s="96" t="s">
        <v>1303</v>
      </c>
      <c r="F468" s="97" t="s">
        <v>1304</v>
      </c>
      <c r="G468" s="96" t="s">
        <v>1305</v>
      </c>
      <c r="I468" s="79"/>
    </row>
    <row r="469" spans="1:9" x14ac:dyDescent="0.25">
      <c r="A469" s="98" t="s">
        <v>3368</v>
      </c>
      <c r="B469" s="95"/>
      <c r="C469" s="72" t="s">
        <v>3368</v>
      </c>
      <c r="D469" s="73"/>
      <c r="E469" s="96" t="s">
        <v>1306</v>
      </c>
      <c r="F469" s="97" t="s">
        <v>1304</v>
      </c>
      <c r="G469" s="96" t="s">
        <v>1307</v>
      </c>
      <c r="I469" s="79"/>
    </row>
    <row r="470" spans="1:9" x14ac:dyDescent="0.25">
      <c r="A470" s="98" t="s">
        <v>3368</v>
      </c>
      <c r="B470" s="95"/>
      <c r="C470" s="72" t="s">
        <v>3368</v>
      </c>
      <c r="D470" s="73"/>
      <c r="E470" s="96" t="s">
        <v>1308</v>
      </c>
      <c r="F470" s="97" t="s">
        <v>1304</v>
      </c>
      <c r="G470" s="96" t="s">
        <v>1309</v>
      </c>
      <c r="I470" s="79"/>
    </row>
    <row r="471" spans="1:9" x14ac:dyDescent="0.25">
      <c r="A471" s="98" t="s">
        <v>3368</v>
      </c>
      <c r="B471" s="95"/>
      <c r="C471" s="72" t="s">
        <v>3368</v>
      </c>
      <c r="D471" s="73"/>
      <c r="E471" s="96" t="s">
        <v>1310</v>
      </c>
      <c r="F471" s="97" t="s">
        <v>803</v>
      </c>
      <c r="G471" s="96" t="s">
        <v>1311</v>
      </c>
      <c r="I471" s="79"/>
    </row>
    <row r="472" spans="1:9" x14ac:dyDescent="0.25">
      <c r="A472" s="98" t="s">
        <v>3368</v>
      </c>
      <c r="B472" s="95"/>
      <c r="C472" s="72" t="s">
        <v>3368</v>
      </c>
      <c r="D472" s="73"/>
      <c r="E472" s="96" t="s">
        <v>1312</v>
      </c>
      <c r="F472" s="97" t="s">
        <v>803</v>
      </c>
      <c r="G472" s="96" t="s">
        <v>1313</v>
      </c>
      <c r="I472" s="79"/>
    </row>
    <row r="473" spans="1:9" x14ac:dyDescent="0.25">
      <c r="A473" s="98" t="s">
        <v>3368</v>
      </c>
      <c r="B473" s="95"/>
      <c r="C473" s="72"/>
      <c r="D473" s="73"/>
      <c r="E473" s="96"/>
      <c r="F473" s="97"/>
      <c r="G473" s="96" t="s">
        <v>3368</v>
      </c>
      <c r="I473" s="79"/>
    </row>
    <row r="474" spans="1:9" ht="18" customHeight="1" x14ac:dyDescent="0.25">
      <c r="A474" s="75" t="s">
        <v>1314</v>
      </c>
      <c r="B474" s="149" t="s">
        <v>1315</v>
      </c>
      <c r="C474" s="149"/>
      <c r="D474" s="149"/>
      <c r="E474" s="149"/>
      <c r="F474" s="149"/>
      <c r="G474" s="149" t="s">
        <v>643</v>
      </c>
      <c r="I474" s="79"/>
    </row>
    <row r="475" spans="1:9" x14ac:dyDescent="0.25">
      <c r="A475" s="71" t="s">
        <v>3368</v>
      </c>
      <c r="B475" s="100"/>
      <c r="C475" s="72"/>
      <c r="D475" s="73"/>
      <c r="E475" s="70"/>
      <c r="F475" s="101"/>
      <c r="G475" s="70" t="s">
        <v>3368</v>
      </c>
      <c r="I475" s="79"/>
    </row>
    <row r="476" spans="1:9" x14ac:dyDescent="0.25">
      <c r="A476" s="161" t="s">
        <v>1316</v>
      </c>
      <c r="B476" s="161"/>
      <c r="C476" s="161"/>
      <c r="D476" s="161"/>
      <c r="E476" s="161"/>
      <c r="F476" s="161"/>
      <c r="G476" s="161" t="s">
        <v>643</v>
      </c>
      <c r="I476" s="79"/>
    </row>
    <row r="477" spans="1:9" x14ac:dyDescent="0.25">
      <c r="A477" s="98"/>
      <c r="B477" s="95"/>
      <c r="C477" s="72"/>
      <c r="D477" s="73"/>
      <c r="E477" s="96"/>
      <c r="F477" s="97"/>
      <c r="G477" s="96" t="s">
        <v>3368</v>
      </c>
      <c r="I477" s="79"/>
    </row>
    <row r="478" spans="1:9" x14ac:dyDescent="0.25">
      <c r="A478" s="98" t="s">
        <v>1317</v>
      </c>
      <c r="B478" s="95" t="s">
        <v>1318</v>
      </c>
      <c r="C478" s="72" t="s">
        <v>1319</v>
      </c>
      <c r="D478" s="73" t="s">
        <v>1320</v>
      </c>
      <c r="E478" s="96" t="s">
        <v>1301</v>
      </c>
      <c r="F478" s="97" t="s">
        <v>839</v>
      </c>
      <c r="G478" s="96" t="s">
        <v>1302</v>
      </c>
      <c r="I478" s="79"/>
    </row>
    <row r="479" spans="1:9" x14ac:dyDescent="0.25">
      <c r="A479" s="98" t="s">
        <v>3368</v>
      </c>
      <c r="B479" s="95"/>
      <c r="C479" s="72" t="s">
        <v>1321</v>
      </c>
      <c r="D479" s="73" t="s">
        <v>1322</v>
      </c>
      <c r="E479" s="96" t="s">
        <v>1310</v>
      </c>
      <c r="F479" s="97" t="s">
        <v>839</v>
      </c>
      <c r="G479" s="96" t="s">
        <v>1311</v>
      </c>
      <c r="I479" s="79"/>
    </row>
    <row r="480" spans="1:9" x14ac:dyDescent="0.25">
      <c r="A480" s="98" t="s">
        <v>3368</v>
      </c>
      <c r="B480" s="95"/>
      <c r="C480" s="72" t="s">
        <v>3368</v>
      </c>
      <c r="D480" s="73"/>
      <c r="E480" s="96" t="s">
        <v>1312</v>
      </c>
      <c r="F480" s="97" t="s">
        <v>839</v>
      </c>
      <c r="G480" s="96" t="s">
        <v>1313</v>
      </c>
      <c r="I480" s="79"/>
    </row>
    <row r="481" spans="1:9" x14ac:dyDescent="0.25">
      <c r="A481" s="98" t="s">
        <v>3368</v>
      </c>
      <c r="B481" s="95"/>
      <c r="C481" s="72"/>
      <c r="D481" s="73"/>
      <c r="E481" s="96"/>
      <c r="F481" s="97"/>
      <c r="G481" s="96" t="s">
        <v>3368</v>
      </c>
      <c r="I481" s="79"/>
    </row>
    <row r="482" spans="1:9" x14ac:dyDescent="0.25">
      <c r="A482" s="161" t="s">
        <v>1323</v>
      </c>
      <c r="B482" s="161"/>
      <c r="C482" s="161"/>
      <c r="D482" s="161"/>
      <c r="E482" s="161"/>
      <c r="F482" s="161"/>
      <c r="G482" s="161" t="s">
        <v>643</v>
      </c>
      <c r="I482" s="79"/>
    </row>
    <row r="483" spans="1:9" x14ac:dyDescent="0.25">
      <c r="A483" s="98" t="s">
        <v>3368</v>
      </c>
      <c r="B483" s="95"/>
      <c r="C483" s="72"/>
      <c r="D483" s="73"/>
      <c r="E483" s="96"/>
      <c r="F483" s="97"/>
      <c r="G483" s="96" t="s">
        <v>3368</v>
      </c>
      <c r="I483" s="79"/>
    </row>
    <row r="484" spans="1:9" ht="25.5" customHeight="1" x14ac:dyDescent="0.25">
      <c r="A484" s="98" t="s">
        <v>146</v>
      </c>
      <c r="B484" s="95" t="s">
        <v>147</v>
      </c>
      <c r="C484" s="72" t="s">
        <v>1324</v>
      </c>
      <c r="D484" s="73" t="s">
        <v>1325</v>
      </c>
      <c r="E484" s="96" t="s">
        <v>1303</v>
      </c>
      <c r="F484" s="97" t="s">
        <v>1326</v>
      </c>
      <c r="G484" s="96" t="s">
        <v>1305</v>
      </c>
      <c r="I484" s="79"/>
    </row>
    <row r="485" spans="1:9" ht="18" customHeight="1" x14ac:dyDescent="0.25">
      <c r="A485" s="98" t="s">
        <v>3368</v>
      </c>
      <c r="B485" s="100"/>
      <c r="C485" s="72" t="s">
        <v>3368</v>
      </c>
      <c r="D485" s="73"/>
      <c r="E485" s="96" t="s">
        <v>1306</v>
      </c>
      <c r="F485" s="97" t="s">
        <v>1326</v>
      </c>
      <c r="G485" s="96" t="s">
        <v>1307</v>
      </c>
      <c r="I485" s="79"/>
    </row>
    <row r="486" spans="1:9" x14ac:dyDescent="0.25">
      <c r="A486" s="98" t="s">
        <v>3368</v>
      </c>
      <c r="B486" s="95"/>
      <c r="C486" s="72" t="s">
        <v>3368</v>
      </c>
      <c r="D486" s="73"/>
      <c r="E486" s="96" t="s">
        <v>1308</v>
      </c>
      <c r="F486" s="97" t="s">
        <v>1326</v>
      </c>
      <c r="G486" s="96" t="s">
        <v>1309</v>
      </c>
      <c r="I486" s="79"/>
    </row>
    <row r="487" spans="1:9" x14ac:dyDescent="0.25">
      <c r="A487" s="98" t="s">
        <v>3368</v>
      </c>
      <c r="B487" s="95"/>
      <c r="C487" s="72"/>
      <c r="D487" s="73"/>
      <c r="E487" s="96"/>
      <c r="F487" s="97"/>
      <c r="G487" s="96" t="s">
        <v>3368</v>
      </c>
      <c r="I487" s="79"/>
    </row>
    <row r="488" spans="1:9" ht="18" customHeight="1" x14ac:dyDescent="0.25">
      <c r="A488" s="75" t="s">
        <v>1327</v>
      </c>
      <c r="B488" s="149" t="s">
        <v>1328</v>
      </c>
      <c r="C488" s="149"/>
      <c r="D488" s="149"/>
      <c r="E488" s="149"/>
      <c r="F488" s="149"/>
      <c r="G488" s="149" t="s">
        <v>643</v>
      </c>
      <c r="I488" s="79"/>
    </row>
    <row r="489" spans="1:9" x14ac:dyDescent="0.25">
      <c r="A489" s="98" t="s">
        <v>3368</v>
      </c>
      <c r="B489" s="95"/>
      <c r="C489" s="72"/>
      <c r="D489" s="73"/>
      <c r="E489" s="96"/>
      <c r="F489" s="97"/>
      <c r="G489" s="96" t="s">
        <v>3368</v>
      </c>
      <c r="I489" s="79"/>
    </row>
    <row r="490" spans="1:9" ht="25.5" customHeight="1" x14ac:dyDescent="0.25">
      <c r="A490" s="98" t="s">
        <v>148</v>
      </c>
      <c r="B490" s="95" t="s">
        <v>149</v>
      </c>
      <c r="C490" s="72" t="s">
        <v>1329</v>
      </c>
      <c r="D490" s="73" t="s">
        <v>1330</v>
      </c>
      <c r="E490" s="96" t="s">
        <v>1331</v>
      </c>
      <c r="F490" s="97" t="s">
        <v>803</v>
      </c>
      <c r="G490" s="96" t="s">
        <v>1332</v>
      </c>
      <c r="I490" s="79"/>
    </row>
    <row r="491" spans="1:9" x14ac:dyDescent="0.25">
      <c r="A491" s="98" t="s">
        <v>3368</v>
      </c>
      <c r="B491" s="95"/>
      <c r="C491" s="72" t="s">
        <v>3368</v>
      </c>
      <c r="D491" s="73"/>
      <c r="E491" s="96" t="s">
        <v>1333</v>
      </c>
      <c r="F491" s="97" t="s">
        <v>803</v>
      </c>
      <c r="G491" s="96" t="s">
        <v>1334</v>
      </c>
      <c r="I491" s="79"/>
    </row>
    <row r="492" spans="1:9" x14ac:dyDescent="0.25">
      <c r="A492" s="98" t="s">
        <v>3368</v>
      </c>
      <c r="B492" s="95"/>
      <c r="C492" s="72"/>
      <c r="D492" s="73"/>
      <c r="E492" s="96" t="s">
        <v>1335</v>
      </c>
      <c r="F492" s="97" t="s">
        <v>803</v>
      </c>
      <c r="G492" s="96" t="s">
        <v>1336</v>
      </c>
      <c r="I492" s="79"/>
    </row>
    <row r="493" spans="1:9" x14ac:dyDescent="0.25">
      <c r="A493" s="98" t="s">
        <v>3368</v>
      </c>
      <c r="B493" s="95"/>
      <c r="C493" s="72"/>
      <c r="D493" s="73"/>
      <c r="E493" s="96" t="s">
        <v>1337</v>
      </c>
      <c r="F493" s="97" t="s">
        <v>803</v>
      </c>
      <c r="G493" s="96" t="s">
        <v>3409</v>
      </c>
      <c r="I493" s="79"/>
    </row>
    <row r="494" spans="1:9" x14ac:dyDescent="0.25">
      <c r="A494" s="98" t="s">
        <v>3368</v>
      </c>
      <c r="B494" s="95"/>
      <c r="C494" s="72" t="s">
        <v>3368</v>
      </c>
      <c r="D494" s="73"/>
      <c r="E494" s="96" t="s">
        <v>1338</v>
      </c>
      <c r="F494" s="97" t="s">
        <v>803</v>
      </c>
      <c r="G494" s="96" t="s">
        <v>3410</v>
      </c>
      <c r="I494" s="79"/>
    </row>
    <row r="495" spans="1:9" x14ac:dyDescent="0.25">
      <c r="A495" s="98" t="s">
        <v>3368</v>
      </c>
      <c r="B495" s="95"/>
      <c r="C495" s="72" t="s">
        <v>3368</v>
      </c>
      <c r="D495" s="73"/>
      <c r="E495" s="96" t="s">
        <v>1339</v>
      </c>
      <c r="F495" s="97" t="s">
        <v>803</v>
      </c>
      <c r="G495" s="96" t="s">
        <v>1340</v>
      </c>
      <c r="I495" s="79"/>
    </row>
    <row r="496" spans="1:9" x14ac:dyDescent="0.25">
      <c r="A496" s="98" t="s">
        <v>3368</v>
      </c>
      <c r="B496" s="95"/>
      <c r="C496" s="72" t="s">
        <v>3368</v>
      </c>
      <c r="D496" s="73"/>
      <c r="E496" s="96" t="s">
        <v>1341</v>
      </c>
      <c r="F496" s="97" t="s">
        <v>803</v>
      </c>
      <c r="G496" s="96" t="s">
        <v>1342</v>
      </c>
      <c r="I496" s="79"/>
    </row>
    <row r="497" spans="1:9" x14ac:dyDescent="0.25">
      <c r="A497" s="98" t="s">
        <v>3368</v>
      </c>
      <c r="B497" s="95"/>
      <c r="C497" s="72"/>
      <c r="D497" s="73"/>
      <c r="E497" s="96"/>
      <c r="F497" s="97"/>
      <c r="G497" s="96" t="s">
        <v>3368</v>
      </c>
      <c r="I497" s="79"/>
    </row>
    <row r="498" spans="1:9" ht="25.5" customHeight="1" x14ac:dyDescent="0.25">
      <c r="A498" s="98" t="s">
        <v>150</v>
      </c>
      <c r="B498" s="95" t="s">
        <v>3411</v>
      </c>
      <c r="C498" s="72" t="s">
        <v>1343</v>
      </c>
      <c r="D498" s="73" t="s">
        <v>1344</v>
      </c>
      <c r="E498" s="96" t="s">
        <v>1331</v>
      </c>
      <c r="F498" s="97" t="s">
        <v>839</v>
      </c>
      <c r="G498" s="96" t="s">
        <v>1332</v>
      </c>
      <c r="I498" s="79"/>
    </row>
    <row r="499" spans="1:9" ht="25.5" customHeight="1" x14ac:dyDescent="0.25">
      <c r="A499" s="98" t="s">
        <v>3368</v>
      </c>
      <c r="C499" s="72" t="s">
        <v>1345</v>
      </c>
      <c r="D499" s="73" t="s">
        <v>1346</v>
      </c>
      <c r="E499" s="96" t="s">
        <v>1333</v>
      </c>
      <c r="F499" s="97" t="s">
        <v>839</v>
      </c>
      <c r="G499" s="96" t="s">
        <v>1334</v>
      </c>
      <c r="I499" s="79"/>
    </row>
    <row r="500" spans="1:9" ht="25.5" customHeight="1" x14ac:dyDescent="0.25">
      <c r="A500" s="98" t="s">
        <v>3368</v>
      </c>
      <c r="C500" s="72" t="s">
        <v>1347</v>
      </c>
      <c r="D500" s="73" t="s">
        <v>3412</v>
      </c>
      <c r="E500" s="96" t="s">
        <v>1335</v>
      </c>
      <c r="F500" s="97" t="s">
        <v>839</v>
      </c>
      <c r="G500" s="96" t="s">
        <v>1336</v>
      </c>
      <c r="I500" s="79"/>
    </row>
    <row r="501" spans="1:9" x14ac:dyDescent="0.25">
      <c r="A501" s="98" t="s">
        <v>3368</v>
      </c>
      <c r="B501" s="95"/>
      <c r="E501" s="96" t="s">
        <v>1337</v>
      </c>
      <c r="F501" s="97" t="s">
        <v>839</v>
      </c>
      <c r="G501" s="96" t="s">
        <v>3409</v>
      </c>
      <c r="I501" s="79"/>
    </row>
    <row r="502" spans="1:9" x14ac:dyDescent="0.25">
      <c r="A502" s="98" t="s">
        <v>3368</v>
      </c>
      <c r="B502" s="95"/>
      <c r="C502" s="72"/>
      <c r="D502" s="73"/>
      <c r="E502" s="96" t="s">
        <v>1338</v>
      </c>
      <c r="F502" s="97" t="s">
        <v>839</v>
      </c>
      <c r="G502" s="96" t="s">
        <v>3410</v>
      </c>
      <c r="I502" s="79"/>
    </row>
    <row r="503" spans="1:9" ht="18" customHeight="1" x14ac:dyDescent="0.25">
      <c r="A503" s="98" t="s">
        <v>3368</v>
      </c>
      <c r="B503" s="95"/>
      <c r="C503" s="72" t="s">
        <v>3368</v>
      </c>
      <c r="D503" s="73"/>
      <c r="E503" s="96" t="s">
        <v>1339</v>
      </c>
      <c r="F503" s="97" t="s">
        <v>839</v>
      </c>
      <c r="G503" s="96" t="s">
        <v>1340</v>
      </c>
      <c r="I503" s="79"/>
    </row>
    <row r="504" spans="1:9" x14ac:dyDescent="0.25">
      <c r="A504" s="98" t="s">
        <v>3368</v>
      </c>
      <c r="B504" s="95"/>
      <c r="C504" s="72" t="s">
        <v>3368</v>
      </c>
      <c r="D504" s="73"/>
      <c r="E504" s="96" t="s">
        <v>1341</v>
      </c>
      <c r="F504" s="97" t="s">
        <v>839</v>
      </c>
      <c r="G504" s="96" t="s">
        <v>1342</v>
      </c>
      <c r="I504" s="79"/>
    </row>
    <row r="505" spans="1:9" x14ac:dyDescent="0.25">
      <c r="A505" s="98" t="s">
        <v>3368</v>
      </c>
      <c r="B505" s="95"/>
      <c r="C505" s="72"/>
      <c r="D505" s="73"/>
      <c r="E505" s="96"/>
      <c r="F505" s="97"/>
      <c r="G505" s="96" t="s">
        <v>3368</v>
      </c>
      <c r="I505" s="79"/>
    </row>
    <row r="506" spans="1:9" ht="18" customHeight="1" x14ac:dyDescent="0.25">
      <c r="A506" s="75" t="s">
        <v>1348</v>
      </c>
      <c r="B506" s="149" t="s">
        <v>153</v>
      </c>
      <c r="C506" s="149"/>
      <c r="D506" s="149"/>
      <c r="E506" s="149"/>
      <c r="F506" s="149"/>
      <c r="G506" s="149" t="s">
        <v>643</v>
      </c>
      <c r="I506" s="79"/>
    </row>
    <row r="507" spans="1:9" x14ac:dyDescent="0.25">
      <c r="A507" s="98" t="s">
        <v>3368</v>
      </c>
      <c r="B507" s="95"/>
      <c r="C507" s="72"/>
      <c r="D507" s="73"/>
      <c r="E507" s="96"/>
      <c r="F507" s="97"/>
      <c r="G507" s="96" t="s">
        <v>3368</v>
      </c>
      <c r="I507" s="79"/>
    </row>
    <row r="508" spans="1:9" ht="25.5" customHeight="1" x14ac:dyDescent="0.25">
      <c r="A508" s="98" t="s">
        <v>152</v>
      </c>
      <c r="B508" s="95" t="s">
        <v>153</v>
      </c>
      <c r="C508" s="72" t="s">
        <v>1349</v>
      </c>
      <c r="D508" s="73" t="s">
        <v>1350</v>
      </c>
      <c r="E508" s="96" t="s">
        <v>1351</v>
      </c>
      <c r="F508" s="97"/>
      <c r="G508" s="96" t="s">
        <v>1352</v>
      </c>
      <c r="I508" s="79"/>
    </row>
    <row r="509" spans="1:9" ht="25.5" customHeight="1" x14ac:dyDescent="0.25">
      <c r="A509" s="98" t="s">
        <v>3368</v>
      </c>
      <c r="B509" s="95"/>
      <c r="C509" s="72" t="s">
        <v>1353</v>
      </c>
      <c r="D509" s="73" t="s">
        <v>1354</v>
      </c>
      <c r="E509" s="96" t="s">
        <v>1355</v>
      </c>
      <c r="F509" s="97"/>
      <c r="G509" s="96" t="s">
        <v>1356</v>
      </c>
      <c r="I509" s="79"/>
    </row>
    <row r="510" spans="1:9" ht="25.5" customHeight="1" x14ac:dyDescent="0.25">
      <c r="A510" s="98" t="s">
        <v>3368</v>
      </c>
      <c r="B510" s="95"/>
      <c r="C510" s="72" t="s">
        <v>1357</v>
      </c>
      <c r="D510" s="73" t="s">
        <v>1358</v>
      </c>
      <c r="E510" s="96" t="s">
        <v>1359</v>
      </c>
      <c r="F510" s="97"/>
      <c r="G510" s="96" t="s">
        <v>1360</v>
      </c>
      <c r="I510" s="79"/>
    </row>
    <row r="511" spans="1:9" x14ac:dyDescent="0.25">
      <c r="A511" s="98" t="s">
        <v>3368</v>
      </c>
      <c r="B511" s="95"/>
      <c r="E511" s="96" t="s">
        <v>1361</v>
      </c>
      <c r="F511" s="97"/>
      <c r="G511" s="96" t="s">
        <v>1362</v>
      </c>
      <c r="I511" s="79"/>
    </row>
    <row r="512" spans="1:9" x14ac:dyDescent="0.25">
      <c r="A512" s="98" t="s">
        <v>3368</v>
      </c>
      <c r="B512" s="95"/>
      <c r="C512" s="72" t="s">
        <v>3368</v>
      </c>
      <c r="D512" s="73"/>
      <c r="E512" s="96" t="s">
        <v>1363</v>
      </c>
      <c r="F512" s="97"/>
      <c r="G512" s="96" t="s">
        <v>1364</v>
      </c>
      <c r="I512" s="79"/>
    </row>
    <row r="513" spans="1:9" x14ac:dyDescent="0.25">
      <c r="A513" s="98" t="s">
        <v>3368</v>
      </c>
      <c r="B513" s="95"/>
      <c r="C513" s="72" t="s">
        <v>3368</v>
      </c>
      <c r="D513" s="73"/>
      <c r="E513" s="96" t="s">
        <v>1365</v>
      </c>
      <c r="F513" s="97"/>
      <c r="G513" s="96" t="s">
        <v>1366</v>
      </c>
      <c r="I513" s="79"/>
    </row>
    <row r="514" spans="1:9" x14ac:dyDescent="0.25">
      <c r="A514" s="98" t="s">
        <v>3368</v>
      </c>
      <c r="B514" s="95"/>
      <c r="C514" s="72" t="s">
        <v>3368</v>
      </c>
      <c r="D514" s="73"/>
      <c r="E514" s="96" t="s">
        <v>1291</v>
      </c>
      <c r="F514" s="97" t="s">
        <v>766</v>
      </c>
      <c r="G514" s="96" t="s">
        <v>3406</v>
      </c>
      <c r="I514" s="79"/>
    </row>
    <row r="515" spans="1:9" x14ac:dyDescent="0.25">
      <c r="A515" s="98" t="s">
        <v>3368</v>
      </c>
      <c r="B515" s="95"/>
      <c r="C515" s="72" t="s">
        <v>3368</v>
      </c>
      <c r="D515" s="73"/>
      <c r="E515" s="96" t="s">
        <v>1367</v>
      </c>
      <c r="F515" s="97"/>
      <c r="G515" s="96" t="s">
        <v>1368</v>
      </c>
      <c r="I515" s="79"/>
    </row>
    <row r="516" spans="1:9" x14ac:dyDescent="0.25">
      <c r="A516" s="98" t="s">
        <v>3368</v>
      </c>
      <c r="B516" s="95"/>
      <c r="C516" s="72"/>
      <c r="D516" s="73"/>
      <c r="E516" s="96"/>
      <c r="F516" s="97"/>
      <c r="G516" s="96" t="s">
        <v>3368</v>
      </c>
      <c r="I516" s="79"/>
    </row>
    <row r="517" spans="1:9" ht="12.75" customHeight="1" x14ac:dyDescent="0.25">
      <c r="A517" s="98" t="s">
        <v>3368</v>
      </c>
      <c r="B517" s="95"/>
      <c r="C517" s="72"/>
      <c r="D517" s="73"/>
      <c r="E517" s="96"/>
      <c r="F517" s="97"/>
      <c r="G517" s="96" t="s">
        <v>3368</v>
      </c>
      <c r="I517" s="79"/>
    </row>
    <row r="518" spans="1:9" x14ac:dyDescent="0.25">
      <c r="A518" s="87" t="s">
        <v>3368</v>
      </c>
      <c r="B518" s="88"/>
      <c r="C518" s="89"/>
      <c r="D518" s="90"/>
      <c r="E518" s="91"/>
      <c r="F518" s="92"/>
      <c r="G518" s="91" t="s">
        <v>3368</v>
      </c>
      <c r="I518" s="79"/>
    </row>
    <row r="519" spans="1:9" ht="45" customHeight="1" x14ac:dyDescent="0.25">
      <c r="A519" s="93" t="s">
        <v>1369</v>
      </c>
      <c r="B519" s="157" t="s">
        <v>1370</v>
      </c>
      <c r="C519" s="157"/>
      <c r="D519" s="157"/>
      <c r="E519" s="157"/>
      <c r="F519" s="157"/>
      <c r="G519" s="157" t="s">
        <v>643</v>
      </c>
      <c r="I519" s="79"/>
    </row>
    <row r="520" spans="1:9" x14ac:dyDescent="0.25">
      <c r="A520" s="87" t="s">
        <v>3368</v>
      </c>
      <c r="B520" s="88"/>
      <c r="C520" s="89"/>
      <c r="D520" s="90"/>
      <c r="E520" s="91"/>
      <c r="F520" s="92"/>
      <c r="G520" s="91" t="s">
        <v>3368</v>
      </c>
      <c r="I520" s="79"/>
    </row>
    <row r="521" spans="1:9" x14ac:dyDescent="0.25">
      <c r="A521" s="94" t="s">
        <v>3368</v>
      </c>
      <c r="B521" s="95"/>
      <c r="C521" s="72"/>
      <c r="D521" s="73"/>
      <c r="E521" s="96"/>
      <c r="F521" s="97"/>
      <c r="G521" s="96" t="s">
        <v>3368</v>
      </c>
      <c r="I521" s="79"/>
    </row>
    <row r="522" spans="1:9" ht="18" customHeight="1" x14ac:dyDescent="0.25">
      <c r="A522" s="75" t="s">
        <v>1371</v>
      </c>
      <c r="B522" s="149" t="s">
        <v>1372</v>
      </c>
      <c r="C522" s="149"/>
      <c r="D522" s="149"/>
      <c r="E522" s="149"/>
      <c r="F522" s="149"/>
      <c r="G522" s="149" t="s">
        <v>643</v>
      </c>
      <c r="I522" s="79"/>
    </row>
    <row r="523" spans="1:9" x14ac:dyDescent="0.25">
      <c r="A523" s="98" t="s">
        <v>3368</v>
      </c>
      <c r="B523" s="95"/>
      <c r="C523" s="72"/>
      <c r="D523" s="73"/>
      <c r="E523" s="96"/>
      <c r="F523" s="97"/>
      <c r="G523" s="96" t="s">
        <v>3368</v>
      </c>
      <c r="I523" s="79"/>
    </row>
    <row r="524" spans="1:9" x14ac:dyDescent="0.25">
      <c r="A524" s="98" t="s">
        <v>154</v>
      </c>
      <c r="B524" s="95" t="s">
        <v>155</v>
      </c>
      <c r="C524" s="72" t="s">
        <v>1373</v>
      </c>
      <c r="D524" s="73" t="s">
        <v>3413</v>
      </c>
      <c r="E524" s="96" t="s">
        <v>1374</v>
      </c>
      <c r="F524" s="97" t="s">
        <v>682</v>
      </c>
      <c r="G524" s="96" t="s">
        <v>1375</v>
      </c>
      <c r="I524" s="79"/>
    </row>
    <row r="525" spans="1:9" ht="25.5" customHeight="1" x14ac:dyDescent="0.25">
      <c r="A525" s="98" t="s">
        <v>3368</v>
      </c>
      <c r="B525" s="95"/>
      <c r="C525" s="72" t="s">
        <v>1376</v>
      </c>
      <c r="D525" s="73" t="s">
        <v>3414</v>
      </c>
      <c r="E525" s="96" t="s">
        <v>1377</v>
      </c>
      <c r="F525" s="97" t="s">
        <v>682</v>
      </c>
      <c r="G525" s="96" t="s">
        <v>3415</v>
      </c>
      <c r="I525" s="79"/>
    </row>
    <row r="526" spans="1:9" x14ac:dyDescent="0.25">
      <c r="A526" s="98" t="s">
        <v>3368</v>
      </c>
      <c r="B526" s="95"/>
      <c r="E526" s="96" t="s">
        <v>1378</v>
      </c>
      <c r="F526" s="97" t="s">
        <v>682</v>
      </c>
      <c r="G526" s="96" t="s">
        <v>3416</v>
      </c>
      <c r="I526" s="79"/>
    </row>
    <row r="527" spans="1:9" x14ac:dyDescent="0.25">
      <c r="A527" s="98" t="s">
        <v>3368</v>
      </c>
      <c r="B527" s="95"/>
      <c r="C527" s="72" t="s">
        <v>3368</v>
      </c>
      <c r="D527" s="73"/>
      <c r="E527" s="96" t="s">
        <v>1379</v>
      </c>
      <c r="F527" s="97" t="s">
        <v>682</v>
      </c>
      <c r="G527" s="96" t="s">
        <v>3417</v>
      </c>
      <c r="I527" s="79"/>
    </row>
    <row r="528" spans="1:9" x14ac:dyDescent="0.25">
      <c r="A528" s="98" t="s">
        <v>3368</v>
      </c>
      <c r="B528" s="95"/>
      <c r="C528" s="72" t="s">
        <v>3368</v>
      </c>
      <c r="D528" s="73"/>
      <c r="E528" s="96" t="s">
        <v>1380</v>
      </c>
      <c r="F528" s="97" t="s">
        <v>682</v>
      </c>
      <c r="G528" s="96" t="s">
        <v>1381</v>
      </c>
      <c r="I528" s="79"/>
    </row>
    <row r="529" spans="1:9" x14ac:dyDescent="0.25">
      <c r="A529" s="98" t="s">
        <v>3368</v>
      </c>
      <c r="B529" s="95"/>
      <c r="C529" s="72"/>
      <c r="D529" s="73"/>
      <c r="E529" s="96"/>
      <c r="F529" s="97"/>
      <c r="G529" s="96" t="s">
        <v>3368</v>
      </c>
      <c r="I529" s="79"/>
    </row>
    <row r="530" spans="1:9" ht="25.5" customHeight="1" x14ac:dyDescent="0.25">
      <c r="A530" s="98" t="s">
        <v>156</v>
      </c>
      <c r="B530" s="95" t="s">
        <v>157</v>
      </c>
      <c r="C530" s="72" t="s">
        <v>1382</v>
      </c>
      <c r="D530" s="73" t="s">
        <v>1383</v>
      </c>
      <c r="E530" s="96" t="s">
        <v>1384</v>
      </c>
      <c r="F530" s="97"/>
      <c r="G530" s="96" t="s">
        <v>3418</v>
      </c>
      <c r="I530" s="79"/>
    </row>
    <row r="531" spans="1:9" ht="25.5" customHeight="1" x14ac:dyDescent="0.25">
      <c r="A531" s="98" t="s">
        <v>3368</v>
      </c>
      <c r="B531" s="95"/>
      <c r="C531" s="72" t="s">
        <v>1385</v>
      </c>
      <c r="D531" s="73" t="s">
        <v>3419</v>
      </c>
      <c r="E531" s="96" t="s">
        <v>1386</v>
      </c>
      <c r="F531" s="97" t="s">
        <v>682</v>
      </c>
      <c r="G531" s="96" t="s">
        <v>3420</v>
      </c>
      <c r="I531" s="79"/>
    </row>
    <row r="532" spans="1:9" x14ac:dyDescent="0.25">
      <c r="A532" s="98" t="s">
        <v>3368</v>
      </c>
      <c r="B532" s="95"/>
      <c r="C532" s="72"/>
      <c r="D532" s="73"/>
      <c r="E532" s="96"/>
      <c r="F532" s="97"/>
      <c r="G532" s="96" t="s">
        <v>3368</v>
      </c>
      <c r="I532" s="79"/>
    </row>
    <row r="533" spans="1:9" x14ac:dyDescent="0.25">
      <c r="A533" s="98" t="s">
        <v>158</v>
      </c>
      <c r="B533" s="95" t="s">
        <v>159</v>
      </c>
      <c r="C533" s="72" t="s">
        <v>1387</v>
      </c>
      <c r="D533" s="73" t="s">
        <v>1388</v>
      </c>
      <c r="E533" s="96" t="s">
        <v>1389</v>
      </c>
      <c r="F533" s="97"/>
      <c r="G533" s="96" t="s">
        <v>1390</v>
      </c>
      <c r="I533" s="79"/>
    </row>
    <row r="534" spans="1:9" ht="25.5" customHeight="1" x14ac:dyDescent="0.25">
      <c r="A534" s="98" t="s">
        <v>3368</v>
      </c>
      <c r="B534" s="95"/>
      <c r="C534" s="72" t="s">
        <v>1391</v>
      </c>
      <c r="D534" s="73" t="s">
        <v>3421</v>
      </c>
      <c r="E534" s="96"/>
      <c r="F534" s="97"/>
      <c r="G534" s="96" t="s">
        <v>3368</v>
      </c>
      <c r="I534" s="79"/>
    </row>
    <row r="535" spans="1:9" ht="18" customHeight="1" x14ac:dyDescent="0.25">
      <c r="A535" s="98" t="s">
        <v>3368</v>
      </c>
      <c r="B535" s="95"/>
      <c r="C535" s="72"/>
      <c r="D535" s="73"/>
      <c r="E535" s="96"/>
      <c r="F535" s="97"/>
      <c r="G535" s="96" t="s">
        <v>3368</v>
      </c>
      <c r="I535" s="79"/>
    </row>
    <row r="536" spans="1:9" x14ac:dyDescent="0.25">
      <c r="A536" s="98" t="s">
        <v>160</v>
      </c>
      <c r="B536" s="95" t="s">
        <v>161</v>
      </c>
      <c r="C536" s="72" t="s">
        <v>1392</v>
      </c>
      <c r="D536" s="73" t="s">
        <v>1393</v>
      </c>
      <c r="E536" s="96" t="s">
        <v>1394</v>
      </c>
      <c r="F536" s="97" t="s">
        <v>682</v>
      </c>
      <c r="G536" s="96" t="s">
        <v>3422</v>
      </c>
      <c r="I536" s="79"/>
    </row>
    <row r="537" spans="1:9" x14ac:dyDescent="0.25">
      <c r="A537" s="98" t="s">
        <v>3368</v>
      </c>
      <c r="B537" s="95"/>
      <c r="C537" s="72"/>
      <c r="D537" s="73"/>
      <c r="E537" s="96"/>
      <c r="F537" s="97"/>
      <c r="G537" s="96" t="s">
        <v>3368</v>
      </c>
      <c r="I537" s="79"/>
    </row>
    <row r="538" spans="1:9" ht="18" customHeight="1" x14ac:dyDescent="0.25">
      <c r="A538" s="75" t="s">
        <v>1395</v>
      </c>
      <c r="B538" s="149" t="s">
        <v>1396</v>
      </c>
      <c r="C538" s="149"/>
      <c r="D538" s="149"/>
      <c r="E538" s="149"/>
      <c r="F538" s="149"/>
      <c r="G538" s="149" t="s">
        <v>643</v>
      </c>
      <c r="I538" s="79"/>
    </row>
    <row r="539" spans="1:9" x14ac:dyDescent="0.25">
      <c r="A539" s="98" t="s">
        <v>3368</v>
      </c>
      <c r="B539" s="95"/>
      <c r="C539" s="72"/>
      <c r="D539" s="73"/>
      <c r="E539" s="96"/>
      <c r="F539" s="97"/>
      <c r="G539" s="96" t="s">
        <v>3368</v>
      </c>
      <c r="I539" s="79"/>
    </row>
    <row r="540" spans="1:9" x14ac:dyDescent="0.25">
      <c r="A540" s="98" t="s">
        <v>162</v>
      </c>
      <c r="B540" s="95" t="s">
        <v>163</v>
      </c>
      <c r="C540" s="72" t="s">
        <v>1397</v>
      </c>
      <c r="D540" s="73" t="s">
        <v>1398</v>
      </c>
      <c r="E540" s="96" t="s">
        <v>1090</v>
      </c>
      <c r="F540" s="97" t="s">
        <v>839</v>
      </c>
      <c r="G540" s="96" t="s">
        <v>1399</v>
      </c>
      <c r="I540" s="79"/>
    </row>
    <row r="541" spans="1:9" x14ac:dyDescent="0.25">
      <c r="A541" s="98" t="s">
        <v>3368</v>
      </c>
      <c r="B541" s="95"/>
      <c r="C541" s="72" t="s">
        <v>1400</v>
      </c>
      <c r="D541" s="73" t="s">
        <v>1401</v>
      </c>
      <c r="E541" s="96"/>
      <c r="F541" s="97"/>
      <c r="G541" s="96" t="s">
        <v>3368</v>
      </c>
      <c r="I541" s="79"/>
    </row>
    <row r="542" spans="1:9" x14ac:dyDescent="0.25">
      <c r="A542" s="98" t="s">
        <v>3368</v>
      </c>
      <c r="B542" s="95"/>
      <c r="C542" s="72"/>
      <c r="D542" s="73"/>
      <c r="E542" s="96"/>
      <c r="F542" s="97"/>
      <c r="G542" s="96" t="s">
        <v>3368</v>
      </c>
      <c r="I542" s="79"/>
    </row>
    <row r="543" spans="1:9" x14ac:dyDescent="0.25">
      <c r="A543" s="98" t="s">
        <v>164</v>
      </c>
      <c r="B543" s="95" t="s">
        <v>165</v>
      </c>
      <c r="C543" s="72" t="s">
        <v>1402</v>
      </c>
      <c r="D543" s="73" t="s">
        <v>1403</v>
      </c>
      <c r="E543" s="96" t="s">
        <v>1087</v>
      </c>
      <c r="F543" s="97" t="s">
        <v>1404</v>
      </c>
      <c r="G543" s="96" t="s">
        <v>3423</v>
      </c>
      <c r="I543" s="79"/>
    </row>
    <row r="544" spans="1:9" x14ac:dyDescent="0.25">
      <c r="A544" s="98" t="s">
        <v>3368</v>
      </c>
      <c r="B544" s="95"/>
      <c r="C544" s="72" t="s">
        <v>1405</v>
      </c>
      <c r="D544" s="73" t="s">
        <v>1406</v>
      </c>
      <c r="E544" s="96" t="s">
        <v>1088</v>
      </c>
      <c r="F544" s="97" t="s">
        <v>1404</v>
      </c>
      <c r="G544" s="96" t="s">
        <v>1407</v>
      </c>
      <c r="I544" s="79"/>
    </row>
    <row r="545" spans="1:9" ht="25.5" customHeight="1" x14ac:dyDescent="0.25">
      <c r="A545" s="98" t="s">
        <v>3368</v>
      </c>
      <c r="B545" s="95"/>
      <c r="C545" s="72" t="s">
        <v>1408</v>
      </c>
      <c r="D545" s="73" t="s">
        <v>3424</v>
      </c>
      <c r="E545" s="96" t="s">
        <v>1092</v>
      </c>
      <c r="F545" s="97" t="s">
        <v>1404</v>
      </c>
      <c r="G545" s="96" t="s">
        <v>1409</v>
      </c>
      <c r="I545" s="79"/>
    </row>
    <row r="546" spans="1:9" x14ac:dyDescent="0.25">
      <c r="A546" s="98" t="s">
        <v>3368</v>
      </c>
      <c r="B546" s="95"/>
      <c r="C546" s="72" t="s">
        <v>1410</v>
      </c>
      <c r="D546" s="73" t="s">
        <v>3425</v>
      </c>
      <c r="E546" s="96"/>
      <c r="F546" s="97"/>
      <c r="G546" s="96" t="s">
        <v>3368</v>
      </c>
      <c r="I546" s="79"/>
    </row>
    <row r="547" spans="1:9" x14ac:dyDescent="0.25">
      <c r="A547" s="98" t="s">
        <v>3368</v>
      </c>
      <c r="B547" s="95"/>
      <c r="E547" s="96"/>
      <c r="F547" s="97"/>
      <c r="G547" s="96" t="s">
        <v>3368</v>
      </c>
      <c r="I547" s="79"/>
    </row>
    <row r="548" spans="1:9" ht="18" customHeight="1" x14ac:dyDescent="0.25">
      <c r="A548" s="75" t="s">
        <v>1411</v>
      </c>
      <c r="B548" s="149" t="s">
        <v>3426</v>
      </c>
      <c r="C548" s="149"/>
      <c r="D548" s="149"/>
      <c r="E548" s="149"/>
      <c r="F548" s="149"/>
      <c r="G548" s="149" t="s">
        <v>643</v>
      </c>
      <c r="I548" s="79"/>
    </row>
    <row r="549" spans="1:9" x14ac:dyDescent="0.25">
      <c r="A549" s="98" t="s">
        <v>3368</v>
      </c>
      <c r="B549" s="95"/>
      <c r="C549" s="72"/>
      <c r="D549" s="73"/>
      <c r="E549" s="96"/>
      <c r="F549" s="97"/>
      <c r="G549" s="96" t="s">
        <v>3368</v>
      </c>
      <c r="I549" s="79"/>
    </row>
    <row r="550" spans="1:9" ht="25.5" customHeight="1" x14ac:dyDescent="0.25">
      <c r="A550" s="98" t="s">
        <v>166</v>
      </c>
      <c r="B550" s="95" t="s">
        <v>3427</v>
      </c>
      <c r="C550" s="72" t="s">
        <v>1412</v>
      </c>
      <c r="D550" s="72" t="s">
        <v>3428</v>
      </c>
      <c r="E550" s="96" t="s">
        <v>702</v>
      </c>
      <c r="F550" s="97" t="s">
        <v>1413</v>
      </c>
      <c r="G550" s="96" t="s">
        <v>3374</v>
      </c>
      <c r="I550" s="79"/>
    </row>
    <row r="551" spans="1:9" ht="25.5" customHeight="1" x14ac:dyDescent="0.25">
      <c r="A551" s="98" t="s">
        <v>3368</v>
      </c>
      <c r="B551" s="95"/>
      <c r="C551" s="72" t="s">
        <v>1414</v>
      </c>
      <c r="D551" s="73" t="s">
        <v>3429</v>
      </c>
      <c r="E551" s="96" t="s">
        <v>1374</v>
      </c>
      <c r="F551" s="97" t="s">
        <v>766</v>
      </c>
      <c r="G551" s="96" t="s">
        <v>1375</v>
      </c>
      <c r="I551" s="79"/>
    </row>
    <row r="552" spans="1:9" x14ac:dyDescent="0.25">
      <c r="A552" s="98" t="s">
        <v>3368</v>
      </c>
      <c r="B552" s="95"/>
      <c r="C552" s="72" t="s">
        <v>1415</v>
      </c>
      <c r="D552" s="73" t="s">
        <v>1416</v>
      </c>
      <c r="E552" s="96" t="s">
        <v>1417</v>
      </c>
      <c r="F552" s="97" t="s">
        <v>756</v>
      </c>
      <c r="G552" s="96" t="s">
        <v>1418</v>
      </c>
      <c r="I552" s="79"/>
    </row>
    <row r="553" spans="1:9" ht="25.5" customHeight="1" x14ac:dyDescent="0.25">
      <c r="A553" s="98" t="s">
        <v>3368</v>
      </c>
      <c r="B553" s="95"/>
      <c r="C553" s="72" t="s">
        <v>1419</v>
      </c>
      <c r="D553" s="73" t="s">
        <v>3430</v>
      </c>
      <c r="E553" s="96" t="s">
        <v>1420</v>
      </c>
      <c r="F553" s="97"/>
      <c r="G553" s="96" t="s">
        <v>1421</v>
      </c>
      <c r="I553" s="79"/>
    </row>
    <row r="554" spans="1:9" ht="25.5" customHeight="1" x14ac:dyDescent="0.25">
      <c r="A554" s="98" t="s">
        <v>3368</v>
      </c>
      <c r="B554" s="95"/>
      <c r="C554" s="72" t="s">
        <v>1422</v>
      </c>
      <c r="D554" s="73" t="s">
        <v>3431</v>
      </c>
      <c r="E554" s="96" t="s">
        <v>1423</v>
      </c>
      <c r="F554" s="97"/>
      <c r="G554" s="96" t="s">
        <v>1424</v>
      </c>
      <c r="I554" s="79"/>
    </row>
    <row r="555" spans="1:9" x14ac:dyDescent="0.25">
      <c r="A555" s="98" t="s">
        <v>3368</v>
      </c>
      <c r="B555" s="95"/>
      <c r="E555" s="96" t="s">
        <v>1425</v>
      </c>
      <c r="F555" s="97"/>
      <c r="G555" s="96" t="s">
        <v>3432</v>
      </c>
      <c r="I555" s="79"/>
    </row>
    <row r="556" spans="1:9" x14ac:dyDescent="0.25">
      <c r="A556" s="98" t="s">
        <v>3368</v>
      </c>
      <c r="B556" s="95"/>
      <c r="C556" s="72"/>
      <c r="D556" s="73"/>
      <c r="E556" s="96" t="s">
        <v>1426</v>
      </c>
      <c r="F556" s="97"/>
      <c r="G556" s="96" t="s">
        <v>3433</v>
      </c>
      <c r="I556" s="79"/>
    </row>
    <row r="557" spans="1:9" x14ac:dyDescent="0.25">
      <c r="A557" s="98" t="s">
        <v>3368</v>
      </c>
      <c r="B557" s="95"/>
      <c r="E557" s="96" t="s">
        <v>1427</v>
      </c>
      <c r="F557" s="97"/>
      <c r="G557" s="96" t="s">
        <v>3434</v>
      </c>
      <c r="I557" s="79"/>
    </row>
    <row r="558" spans="1:9" x14ac:dyDescent="0.25">
      <c r="A558" s="98" t="s">
        <v>3368</v>
      </c>
      <c r="B558" s="95"/>
      <c r="C558" s="72"/>
      <c r="D558" s="73"/>
      <c r="E558" s="96" t="s">
        <v>1428</v>
      </c>
      <c r="F558" s="97"/>
      <c r="G558" s="96" t="s">
        <v>3435</v>
      </c>
      <c r="I558" s="79"/>
    </row>
    <row r="559" spans="1:9" x14ac:dyDescent="0.25">
      <c r="A559" s="98" t="s">
        <v>3368</v>
      </c>
      <c r="B559" s="95"/>
      <c r="C559" s="72"/>
      <c r="D559" s="73"/>
      <c r="E559" s="96" t="s">
        <v>1429</v>
      </c>
      <c r="F559" s="97"/>
      <c r="G559" s="96" t="s">
        <v>3436</v>
      </c>
      <c r="I559" s="79"/>
    </row>
    <row r="560" spans="1:9" x14ac:dyDescent="0.25">
      <c r="A560" s="98" t="s">
        <v>3368</v>
      </c>
      <c r="B560" s="95"/>
      <c r="C560" s="72" t="s">
        <v>3368</v>
      </c>
      <c r="D560" s="73"/>
      <c r="E560" s="96" t="s">
        <v>1430</v>
      </c>
      <c r="F560" s="97"/>
      <c r="G560" s="96" t="s">
        <v>3437</v>
      </c>
      <c r="I560" s="79"/>
    </row>
    <row r="561" spans="1:9" x14ac:dyDescent="0.25">
      <c r="A561" s="98" t="s">
        <v>3368</v>
      </c>
      <c r="B561" s="95"/>
      <c r="C561" s="72" t="s">
        <v>3368</v>
      </c>
      <c r="D561" s="73"/>
      <c r="E561" s="96" t="s">
        <v>1431</v>
      </c>
      <c r="F561" s="97"/>
      <c r="G561" s="96" t="s">
        <v>3438</v>
      </c>
      <c r="I561" s="79"/>
    </row>
    <row r="562" spans="1:9" x14ac:dyDescent="0.25">
      <c r="A562" s="98" t="s">
        <v>3368</v>
      </c>
      <c r="B562" s="95"/>
      <c r="C562" s="72" t="s">
        <v>3368</v>
      </c>
      <c r="D562" s="73"/>
      <c r="E562" s="96" t="s">
        <v>1386</v>
      </c>
      <c r="F562" s="97" t="s">
        <v>766</v>
      </c>
      <c r="G562" s="96" t="s">
        <v>3420</v>
      </c>
      <c r="I562" s="79"/>
    </row>
    <row r="563" spans="1:9" x14ac:dyDescent="0.25">
      <c r="A563" s="98" t="s">
        <v>3368</v>
      </c>
      <c r="B563" s="95"/>
      <c r="C563" s="72" t="s">
        <v>3368</v>
      </c>
      <c r="D563" s="73"/>
      <c r="E563" s="96" t="s">
        <v>1377</v>
      </c>
      <c r="F563" s="97" t="s">
        <v>766</v>
      </c>
      <c r="G563" s="96" t="s">
        <v>3415</v>
      </c>
      <c r="I563" s="79"/>
    </row>
    <row r="564" spans="1:9" x14ac:dyDescent="0.25">
      <c r="A564" s="98" t="s">
        <v>3368</v>
      </c>
      <c r="B564" s="95"/>
      <c r="C564" s="72" t="s">
        <v>3368</v>
      </c>
      <c r="D564" s="73"/>
      <c r="E564" s="96" t="s">
        <v>1432</v>
      </c>
      <c r="F564" s="97" t="s">
        <v>766</v>
      </c>
      <c r="G564" s="96" t="s">
        <v>1433</v>
      </c>
      <c r="I564" s="79"/>
    </row>
    <row r="565" spans="1:9" x14ac:dyDescent="0.25">
      <c r="A565" s="98" t="s">
        <v>3368</v>
      </c>
      <c r="B565" s="95"/>
      <c r="C565" s="72" t="s">
        <v>3368</v>
      </c>
      <c r="D565" s="73"/>
      <c r="E565" s="96" t="s">
        <v>1378</v>
      </c>
      <c r="F565" s="97" t="s">
        <v>766</v>
      </c>
      <c r="G565" s="96" t="s">
        <v>3416</v>
      </c>
      <c r="I565" s="79"/>
    </row>
    <row r="566" spans="1:9" x14ac:dyDescent="0.25">
      <c r="A566" s="98" t="s">
        <v>3368</v>
      </c>
      <c r="B566" s="95"/>
      <c r="C566" s="72" t="s">
        <v>3368</v>
      </c>
      <c r="D566" s="73"/>
      <c r="E566" s="96" t="s">
        <v>1379</v>
      </c>
      <c r="F566" s="97" t="s">
        <v>766</v>
      </c>
      <c r="G566" s="96" t="s">
        <v>3417</v>
      </c>
      <c r="I566" s="79"/>
    </row>
    <row r="567" spans="1:9" x14ac:dyDescent="0.25">
      <c r="A567" s="98" t="s">
        <v>3368</v>
      </c>
      <c r="B567" s="95"/>
      <c r="C567" s="72"/>
      <c r="D567" s="73"/>
      <c r="E567" s="96" t="s">
        <v>1087</v>
      </c>
      <c r="F567" s="97" t="s">
        <v>766</v>
      </c>
      <c r="G567" s="96" t="s">
        <v>3423</v>
      </c>
      <c r="I567" s="79"/>
    </row>
    <row r="568" spans="1:9" x14ac:dyDescent="0.25">
      <c r="A568" s="98" t="s">
        <v>3368</v>
      </c>
      <c r="B568" s="95"/>
      <c r="C568" s="72"/>
      <c r="D568" s="73"/>
      <c r="E568" s="96" t="s">
        <v>1088</v>
      </c>
      <c r="F568" s="97" t="s">
        <v>766</v>
      </c>
      <c r="G568" s="96" t="s">
        <v>1407</v>
      </c>
      <c r="I568" s="79"/>
    </row>
    <row r="569" spans="1:9" x14ac:dyDescent="0.25">
      <c r="A569" s="98" t="s">
        <v>3368</v>
      </c>
      <c r="B569" s="95"/>
      <c r="C569" s="72"/>
      <c r="D569" s="73"/>
      <c r="E569" s="96" t="s">
        <v>1380</v>
      </c>
      <c r="F569" s="97" t="s">
        <v>766</v>
      </c>
      <c r="G569" s="96" t="s">
        <v>1381</v>
      </c>
      <c r="I569" s="79"/>
    </row>
    <row r="570" spans="1:9" x14ac:dyDescent="0.25">
      <c r="A570" s="98" t="s">
        <v>3368</v>
      </c>
      <c r="B570" s="95"/>
      <c r="C570" s="72"/>
      <c r="D570" s="73"/>
      <c r="E570" s="96" t="s">
        <v>1092</v>
      </c>
      <c r="F570" s="97" t="s">
        <v>766</v>
      </c>
      <c r="G570" s="96" t="s">
        <v>1409</v>
      </c>
      <c r="I570" s="79"/>
    </row>
    <row r="571" spans="1:9" x14ac:dyDescent="0.25">
      <c r="A571" s="98" t="s">
        <v>3368</v>
      </c>
      <c r="B571" s="95"/>
      <c r="C571" s="72" t="s">
        <v>3368</v>
      </c>
      <c r="D571" s="73"/>
      <c r="E571" s="96" t="s">
        <v>1434</v>
      </c>
      <c r="F571" s="97" t="s">
        <v>766</v>
      </c>
      <c r="G571" s="96" t="s">
        <v>1435</v>
      </c>
      <c r="I571" s="79"/>
    </row>
    <row r="572" spans="1:9" x14ac:dyDescent="0.25">
      <c r="A572" s="98" t="s">
        <v>3368</v>
      </c>
      <c r="B572" s="95"/>
      <c r="C572" s="72"/>
      <c r="D572" s="73"/>
      <c r="E572" s="96"/>
      <c r="F572" s="97"/>
      <c r="G572" s="96"/>
      <c r="I572" s="79"/>
    </row>
    <row r="573" spans="1:9" x14ac:dyDescent="0.25">
      <c r="A573" s="98" t="s">
        <v>168</v>
      </c>
      <c r="B573" s="95" t="s">
        <v>169</v>
      </c>
      <c r="C573" s="72" t="s">
        <v>1436</v>
      </c>
      <c r="D573" s="73" t="s">
        <v>1437</v>
      </c>
      <c r="E573" s="96" t="s">
        <v>1438</v>
      </c>
      <c r="F573" s="97" t="s">
        <v>756</v>
      </c>
      <c r="G573" s="96" t="s">
        <v>1439</v>
      </c>
      <c r="I573" s="79"/>
    </row>
    <row r="574" spans="1:9" x14ac:dyDescent="0.25">
      <c r="A574" s="98" t="s">
        <v>3368</v>
      </c>
      <c r="B574" s="95"/>
      <c r="C574" s="72"/>
      <c r="D574" s="73"/>
      <c r="E574" s="96" t="s">
        <v>1440</v>
      </c>
      <c r="F574" s="97"/>
      <c r="G574" s="96" t="s">
        <v>1441</v>
      </c>
      <c r="I574" s="79"/>
    </row>
    <row r="575" spans="1:9" x14ac:dyDescent="0.25">
      <c r="A575" s="98" t="s">
        <v>3368</v>
      </c>
      <c r="B575" s="95"/>
      <c r="C575" s="72"/>
      <c r="D575" s="73"/>
      <c r="E575" s="96" t="s">
        <v>1442</v>
      </c>
      <c r="F575" s="97" t="s">
        <v>682</v>
      </c>
      <c r="G575" s="96" t="s">
        <v>1443</v>
      </c>
      <c r="I575" s="79"/>
    </row>
    <row r="576" spans="1:9" x14ac:dyDescent="0.25">
      <c r="A576" s="98" t="s">
        <v>3368</v>
      </c>
      <c r="B576" s="95"/>
      <c r="C576" s="72"/>
      <c r="D576" s="73"/>
      <c r="F576" s="97"/>
      <c r="I576" s="79"/>
    </row>
    <row r="577" spans="1:9" x14ac:dyDescent="0.25">
      <c r="A577" s="162" t="s">
        <v>1444</v>
      </c>
      <c r="B577" s="162"/>
      <c r="C577" s="162"/>
      <c r="D577" s="162"/>
      <c r="E577" s="162"/>
      <c r="F577" s="162"/>
      <c r="G577" s="162" t="s">
        <v>643</v>
      </c>
      <c r="I577" s="79"/>
    </row>
    <row r="578" spans="1:9" x14ac:dyDescent="0.25">
      <c r="A578" s="163" t="s">
        <v>3439</v>
      </c>
      <c r="B578" s="163"/>
      <c r="C578" s="163"/>
      <c r="D578" s="163"/>
      <c r="E578" s="163"/>
      <c r="F578" s="163"/>
      <c r="G578" s="163" t="s">
        <v>643</v>
      </c>
      <c r="I578" s="79"/>
    </row>
    <row r="579" spans="1:9" x14ac:dyDescent="0.25">
      <c r="A579" s="98" t="s">
        <v>3368</v>
      </c>
      <c r="B579" s="95"/>
      <c r="C579" s="72"/>
      <c r="D579" s="73"/>
      <c r="E579" s="96"/>
      <c r="F579" s="97"/>
      <c r="G579" s="96" t="s">
        <v>3368</v>
      </c>
      <c r="I579" s="79"/>
    </row>
    <row r="580" spans="1:9" ht="25.5" customHeight="1" x14ac:dyDescent="0.25">
      <c r="A580" s="98" t="s">
        <v>170</v>
      </c>
      <c r="B580" s="95" t="s">
        <v>171</v>
      </c>
      <c r="C580" s="72" t="s">
        <v>1445</v>
      </c>
      <c r="D580" s="73" t="s">
        <v>1446</v>
      </c>
      <c r="E580" s="96" t="s">
        <v>1394</v>
      </c>
      <c r="F580" s="97" t="s">
        <v>766</v>
      </c>
      <c r="G580" s="96" t="s">
        <v>3422</v>
      </c>
      <c r="I580" s="79"/>
    </row>
    <row r="581" spans="1:9" ht="12.75" customHeight="1" x14ac:dyDescent="0.25">
      <c r="A581" s="98" t="s">
        <v>3368</v>
      </c>
      <c r="B581" s="95"/>
      <c r="C581" s="72"/>
      <c r="D581" s="73"/>
      <c r="E581" s="96"/>
      <c r="F581" s="97"/>
      <c r="G581" s="96" t="s">
        <v>3368</v>
      </c>
      <c r="I581" s="79"/>
    </row>
    <row r="582" spans="1:9" x14ac:dyDescent="0.25">
      <c r="A582" s="87" t="s">
        <v>3368</v>
      </c>
      <c r="B582" s="88"/>
      <c r="C582" s="89"/>
      <c r="D582" s="90"/>
      <c r="E582" s="91"/>
      <c r="F582" s="92"/>
      <c r="G582" s="91" t="s">
        <v>3368</v>
      </c>
      <c r="I582" s="79"/>
    </row>
    <row r="583" spans="1:9" ht="45" customHeight="1" x14ac:dyDescent="0.25">
      <c r="A583" s="93" t="s">
        <v>1447</v>
      </c>
      <c r="B583" s="157" t="s">
        <v>1448</v>
      </c>
      <c r="C583" s="157"/>
      <c r="D583" s="157"/>
      <c r="E583" s="157"/>
      <c r="F583" s="157"/>
      <c r="G583" s="157" t="s">
        <v>643</v>
      </c>
      <c r="I583" s="79"/>
    </row>
    <row r="584" spans="1:9" x14ac:dyDescent="0.25">
      <c r="A584" s="87" t="s">
        <v>3368</v>
      </c>
      <c r="B584" s="88"/>
      <c r="C584" s="89"/>
      <c r="D584" s="90"/>
      <c r="E584" s="91"/>
      <c r="F584" s="92"/>
      <c r="G584" s="91" t="s">
        <v>3368</v>
      </c>
      <c r="I584" s="79"/>
    </row>
    <row r="585" spans="1:9" x14ac:dyDescent="0.25">
      <c r="A585" s="94" t="s">
        <v>3368</v>
      </c>
      <c r="B585" s="95"/>
      <c r="C585" s="72"/>
      <c r="D585" s="73"/>
      <c r="E585" s="96"/>
      <c r="F585" s="97"/>
      <c r="G585" s="96" t="s">
        <v>3368</v>
      </c>
      <c r="I585" s="79"/>
    </row>
    <row r="586" spans="1:9" ht="18" customHeight="1" x14ac:dyDescent="0.25">
      <c r="A586" s="75" t="s">
        <v>1449</v>
      </c>
      <c r="B586" s="149" t="s">
        <v>1450</v>
      </c>
      <c r="C586" s="149"/>
      <c r="D586" s="149"/>
      <c r="E586" s="149"/>
      <c r="F586" s="149"/>
      <c r="G586" s="149" t="s">
        <v>643</v>
      </c>
      <c r="I586" s="79"/>
    </row>
    <row r="587" spans="1:9" x14ac:dyDescent="0.25">
      <c r="A587" s="98" t="s">
        <v>3368</v>
      </c>
      <c r="B587" s="95"/>
      <c r="C587" s="72"/>
      <c r="D587" s="73"/>
      <c r="E587" s="96"/>
      <c r="F587" s="97"/>
      <c r="G587" s="96" t="s">
        <v>3368</v>
      </c>
      <c r="I587" s="79"/>
    </row>
    <row r="588" spans="1:9" x14ac:dyDescent="0.25">
      <c r="A588" s="98" t="s">
        <v>172</v>
      </c>
      <c r="B588" s="95" t="s">
        <v>173</v>
      </c>
      <c r="C588" s="72" t="s">
        <v>1451</v>
      </c>
      <c r="D588" s="73" t="s">
        <v>1452</v>
      </c>
      <c r="E588" s="96" t="s">
        <v>1438</v>
      </c>
      <c r="F588" s="97" t="s">
        <v>769</v>
      </c>
      <c r="G588" s="96" t="s">
        <v>1439</v>
      </c>
      <c r="I588" s="79"/>
    </row>
    <row r="589" spans="1:9" x14ac:dyDescent="0.25">
      <c r="A589" s="98" t="s">
        <v>3368</v>
      </c>
      <c r="C589" s="72" t="s">
        <v>1453</v>
      </c>
      <c r="D589" s="73" t="s">
        <v>1454</v>
      </c>
      <c r="E589" s="96" t="s">
        <v>1231</v>
      </c>
      <c r="F589" s="97" t="s">
        <v>769</v>
      </c>
      <c r="G589" s="96" t="s">
        <v>3404</v>
      </c>
      <c r="I589" s="79"/>
    </row>
    <row r="590" spans="1:9" x14ac:dyDescent="0.25">
      <c r="A590" s="98" t="s">
        <v>3368</v>
      </c>
      <c r="B590" s="95"/>
      <c r="C590" s="72" t="s">
        <v>1455</v>
      </c>
      <c r="D590" s="73" t="s">
        <v>1456</v>
      </c>
      <c r="E590" s="96" t="s">
        <v>1457</v>
      </c>
      <c r="F590" s="97"/>
      <c r="G590" s="96" t="s">
        <v>3440</v>
      </c>
      <c r="I590" s="79"/>
    </row>
    <row r="591" spans="1:9" ht="25.5" customHeight="1" x14ac:dyDescent="0.25">
      <c r="A591" s="98" t="s">
        <v>3368</v>
      </c>
      <c r="B591" s="95"/>
      <c r="C591" s="72" t="s">
        <v>1458</v>
      </c>
      <c r="D591" s="73" t="s">
        <v>1459</v>
      </c>
      <c r="E591" s="96"/>
      <c r="F591" s="97"/>
      <c r="G591" s="96" t="s">
        <v>3368</v>
      </c>
      <c r="I591" s="79"/>
    </row>
    <row r="592" spans="1:9" x14ac:dyDescent="0.25">
      <c r="A592" s="94" t="s">
        <v>3368</v>
      </c>
      <c r="B592" s="99"/>
      <c r="C592" s="72" t="s">
        <v>1460</v>
      </c>
      <c r="D592" s="73" t="s">
        <v>1461</v>
      </c>
      <c r="E592" s="96"/>
      <c r="F592" s="97"/>
      <c r="G592" s="96" t="s">
        <v>3368</v>
      </c>
      <c r="I592" s="79"/>
    </row>
    <row r="593" spans="1:9" ht="25.5" customHeight="1" x14ac:dyDescent="0.25">
      <c r="A593" s="98" t="s">
        <v>3368</v>
      </c>
      <c r="B593" s="95"/>
      <c r="C593" s="72" t="s">
        <v>1462</v>
      </c>
      <c r="D593" s="73" t="s">
        <v>1463</v>
      </c>
      <c r="E593" s="96"/>
      <c r="F593" s="97"/>
      <c r="G593" s="96" t="s">
        <v>3368</v>
      </c>
      <c r="I593" s="79"/>
    </row>
    <row r="594" spans="1:9" x14ac:dyDescent="0.25">
      <c r="A594" s="98" t="s">
        <v>3368</v>
      </c>
      <c r="B594" s="95"/>
      <c r="C594" s="72"/>
      <c r="D594" s="73"/>
      <c r="E594" s="96"/>
      <c r="F594" s="97"/>
      <c r="G594" s="96" t="s">
        <v>3368</v>
      </c>
      <c r="I594" s="79"/>
    </row>
    <row r="595" spans="1:9" x14ac:dyDescent="0.25">
      <c r="A595" s="98" t="s">
        <v>174</v>
      </c>
      <c r="B595" s="98" t="s">
        <v>3441</v>
      </c>
      <c r="C595" s="72" t="s">
        <v>1464</v>
      </c>
      <c r="D595" s="73" t="s">
        <v>3442</v>
      </c>
      <c r="E595" s="96" t="s">
        <v>702</v>
      </c>
      <c r="F595" s="97" t="s">
        <v>769</v>
      </c>
      <c r="G595" s="96" t="s">
        <v>3374</v>
      </c>
      <c r="I595" s="79"/>
    </row>
    <row r="596" spans="1:9" ht="25.5" customHeight="1" x14ac:dyDescent="0.25">
      <c r="A596" s="98" t="s">
        <v>3368</v>
      </c>
      <c r="B596" s="98"/>
      <c r="C596" s="72" t="s">
        <v>1465</v>
      </c>
      <c r="D596" s="73" t="s">
        <v>1466</v>
      </c>
      <c r="E596" s="96" t="s">
        <v>1467</v>
      </c>
      <c r="F596" s="97"/>
      <c r="G596" s="96" t="s">
        <v>3443</v>
      </c>
      <c r="I596" s="79"/>
    </row>
    <row r="597" spans="1:9" x14ac:dyDescent="0.25">
      <c r="A597" s="98" t="s">
        <v>3368</v>
      </c>
      <c r="B597" s="95"/>
      <c r="C597" s="72"/>
      <c r="D597" s="73"/>
      <c r="E597" s="96" t="s">
        <v>1417</v>
      </c>
      <c r="F597" s="97" t="s">
        <v>769</v>
      </c>
      <c r="G597" s="96" t="s">
        <v>1418</v>
      </c>
      <c r="I597" s="79"/>
    </row>
    <row r="598" spans="1:9" x14ac:dyDescent="0.25">
      <c r="A598" s="98" t="s">
        <v>3368</v>
      </c>
      <c r="B598" s="95"/>
      <c r="C598" s="72"/>
      <c r="D598" s="73"/>
      <c r="E598" s="96" t="s">
        <v>1468</v>
      </c>
      <c r="F598" s="97"/>
      <c r="G598" s="96" t="s">
        <v>3444</v>
      </c>
      <c r="I598" s="79"/>
    </row>
    <row r="599" spans="1:9" x14ac:dyDescent="0.25">
      <c r="A599" s="98" t="s">
        <v>3368</v>
      </c>
      <c r="B599" s="95"/>
      <c r="C599" s="72"/>
      <c r="D599" s="73"/>
      <c r="E599" s="96" t="s">
        <v>1469</v>
      </c>
      <c r="F599" s="97"/>
      <c r="G599" s="96" t="s">
        <v>3445</v>
      </c>
      <c r="I599" s="79"/>
    </row>
    <row r="600" spans="1:9" x14ac:dyDescent="0.25">
      <c r="A600" s="98" t="s">
        <v>3368</v>
      </c>
      <c r="B600" s="95"/>
      <c r="C600" s="72"/>
      <c r="D600" s="73"/>
      <c r="E600" s="96" t="s">
        <v>1442</v>
      </c>
      <c r="F600" s="97" t="s">
        <v>766</v>
      </c>
      <c r="G600" s="96" t="s">
        <v>1443</v>
      </c>
      <c r="I600" s="79"/>
    </row>
    <row r="601" spans="1:9" x14ac:dyDescent="0.25">
      <c r="A601" s="98" t="s">
        <v>3368</v>
      </c>
      <c r="B601" s="95"/>
      <c r="C601" s="72"/>
      <c r="D601" s="73"/>
      <c r="E601" s="96"/>
      <c r="F601" s="97"/>
      <c r="G601" s="96"/>
      <c r="I601" s="79"/>
    </row>
    <row r="602" spans="1:9" x14ac:dyDescent="0.25">
      <c r="A602" s="98" t="s">
        <v>176</v>
      </c>
      <c r="B602" s="95" t="s">
        <v>177</v>
      </c>
      <c r="C602" s="72" t="s">
        <v>1470</v>
      </c>
      <c r="D602" s="73" t="s">
        <v>1471</v>
      </c>
      <c r="E602" s="96" t="s">
        <v>1472</v>
      </c>
      <c r="F602" s="97"/>
      <c r="G602" s="96" t="s">
        <v>3446</v>
      </c>
      <c r="I602" s="79"/>
    </row>
    <row r="603" spans="1:9" x14ac:dyDescent="0.25">
      <c r="A603" s="98" t="s">
        <v>3368</v>
      </c>
      <c r="C603" s="72" t="s">
        <v>1473</v>
      </c>
      <c r="D603" s="73" t="s">
        <v>1474</v>
      </c>
      <c r="E603" s="96" t="s">
        <v>1475</v>
      </c>
      <c r="F603" s="97"/>
      <c r="G603" s="96" t="s">
        <v>3447</v>
      </c>
      <c r="I603" s="79"/>
    </row>
    <row r="604" spans="1:9" x14ac:dyDescent="0.25">
      <c r="A604" s="98" t="s">
        <v>3368</v>
      </c>
      <c r="C604" s="72"/>
      <c r="D604" s="73"/>
      <c r="E604" s="96" t="s">
        <v>1476</v>
      </c>
      <c r="F604" s="97"/>
      <c r="G604" s="96" t="s">
        <v>3448</v>
      </c>
      <c r="I604" s="79"/>
    </row>
    <row r="605" spans="1:9" x14ac:dyDescent="0.25">
      <c r="A605" s="98" t="s">
        <v>3368</v>
      </c>
      <c r="C605" s="72"/>
      <c r="D605" s="73"/>
      <c r="E605" s="96" t="s">
        <v>1477</v>
      </c>
      <c r="F605" s="97"/>
      <c r="G605" s="96" t="s">
        <v>3449</v>
      </c>
      <c r="I605" s="79"/>
    </row>
    <row r="606" spans="1:9" ht="12.75" customHeight="1" x14ac:dyDescent="0.25">
      <c r="A606" s="98" t="s">
        <v>3368</v>
      </c>
      <c r="B606" s="95"/>
      <c r="C606" s="72"/>
      <c r="D606" s="73"/>
      <c r="E606" s="96"/>
      <c r="F606" s="97"/>
      <c r="G606" s="96" t="s">
        <v>3368</v>
      </c>
      <c r="I606" s="79"/>
    </row>
    <row r="607" spans="1:9" x14ac:dyDescent="0.25">
      <c r="A607" s="87" t="s">
        <v>3368</v>
      </c>
      <c r="B607" s="88"/>
      <c r="C607" s="89"/>
      <c r="D607" s="90"/>
      <c r="E607" s="91"/>
      <c r="F607" s="92"/>
      <c r="G607" s="91" t="s">
        <v>3368</v>
      </c>
      <c r="I607" s="79"/>
    </row>
    <row r="608" spans="1:9" ht="45" customHeight="1" x14ac:dyDescent="0.25">
      <c r="A608" s="93" t="s">
        <v>1478</v>
      </c>
      <c r="B608" s="157" t="s">
        <v>1479</v>
      </c>
      <c r="C608" s="157"/>
      <c r="D608" s="157"/>
      <c r="E608" s="157"/>
      <c r="F608" s="157"/>
      <c r="G608" s="157" t="s">
        <v>643</v>
      </c>
      <c r="I608" s="79"/>
    </row>
    <row r="609" spans="1:9" x14ac:dyDescent="0.25">
      <c r="A609" s="87" t="s">
        <v>3368</v>
      </c>
      <c r="B609" s="88"/>
      <c r="C609" s="89"/>
      <c r="D609" s="90"/>
      <c r="E609" s="91"/>
      <c r="F609" s="92"/>
      <c r="G609" s="91" t="s">
        <v>3368</v>
      </c>
      <c r="I609" s="79"/>
    </row>
    <row r="610" spans="1:9" x14ac:dyDescent="0.25">
      <c r="A610" s="94" t="s">
        <v>3368</v>
      </c>
      <c r="B610" s="95"/>
      <c r="C610" s="72"/>
      <c r="D610" s="73"/>
      <c r="E610" s="96"/>
      <c r="F610" s="97"/>
      <c r="G610" s="96" t="s">
        <v>3368</v>
      </c>
      <c r="I610" s="79"/>
    </row>
    <row r="611" spans="1:9" ht="18" customHeight="1" x14ac:dyDescent="0.25">
      <c r="A611" s="75" t="s">
        <v>1480</v>
      </c>
      <c r="B611" s="149" t="s">
        <v>1481</v>
      </c>
      <c r="C611" s="149"/>
      <c r="D611" s="149"/>
      <c r="E611" s="149"/>
      <c r="F611" s="149"/>
      <c r="G611" s="149" t="s">
        <v>643</v>
      </c>
      <c r="I611" s="79"/>
    </row>
    <row r="612" spans="1:9" x14ac:dyDescent="0.25">
      <c r="A612" s="98" t="s">
        <v>3368</v>
      </c>
      <c r="B612" s="95"/>
      <c r="C612" s="72"/>
      <c r="D612" s="73"/>
      <c r="E612" s="96"/>
      <c r="F612" s="97"/>
      <c r="G612" s="96" t="s">
        <v>3368</v>
      </c>
      <c r="I612" s="79"/>
    </row>
    <row r="613" spans="1:9" x14ac:dyDescent="0.25">
      <c r="A613" s="98" t="s">
        <v>178</v>
      </c>
      <c r="B613" s="95" t="s">
        <v>3450</v>
      </c>
      <c r="C613" s="72" t="s">
        <v>1482</v>
      </c>
      <c r="D613" s="73" t="s">
        <v>3451</v>
      </c>
      <c r="E613" s="96" t="s">
        <v>1483</v>
      </c>
      <c r="F613" s="97" t="s">
        <v>1484</v>
      </c>
      <c r="G613" s="96" t="s">
        <v>1485</v>
      </c>
      <c r="I613" s="79"/>
    </row>
    <row r="614" spans="1:9" x14ac:dyDescent="0.25">
      <c r="A614" s="98" t="s">
        <v>3368</v>
      </c>
      <c r="C614" s="72" t="s">
        <v>1486</v>
      </c>
      <c r="D614" s="73" t="s">
        <v>3452</v>
      </c>
      <c r="E614" s="96" t="s">
        <v>1487</v>
      </c>
      <c r="F614" s="97" t="s">
        <v>803</v>
      </c>
      <c r="G614" s="96" t="s">
        <v>3453</v>
      </c>
      <c r="I614" s="79"/>
    </row>
    <row r="615" spans="1:9" x14ac:dyDescent="0.25">
      <c r="A615" s="98" t="s">
        <v>3368</v>
      </c>
      <c r="B615" s="95"/>
      <c r="C615" s="72" t="s">
        <v>1488</v>
      </c>
      <c r="D615" s="73" t="s">
        <v>1489</v>
      </c>
      <c r="E615" s="96" t="s">
        <v>1490</v>
      </c>
      <c r="F615" s="97" t="s">
        <v>803</v>
      </c>
      <c r="G615" s="96" t="s">
        <v>3454</v>
      </c>
      <c r="I615" s="79"/>
    </row>
    <row r="616" spans="1:9" x14ac:dyDescent="0.25">
      <c r="A616" s="98" t="s">
        <v>3368</v>
      </c>
      <c r="B616" s="95"/>
      <c r="C616" s="72" t="s">
        <v>1491</v>
      </c>
      <c r="D616" s="73" t="s">
        <v>1492</v>
      </c>
      <c r="E616" s="96" t="s">
        <v>1493</v>
      </c>
      <c r="F616" s="97" t="s">
        <v>1484</v>
      </c>
      <c r="G616" s="96" t="s">
        <v>1494</v>
      </c>
      <c r="I616" s="79"/>
    </row>
    <row r="617" spans="1:9" x14ac:dyDescent="0.25">
      <c r="A617" s="98" t="s">
        <v>3368</v>
      </c>
      <c r="B617" s="95"/>
      <c r="C617" s="72"/>
      <c r="D617" s="73"/>
      <c r="E617" s="96" t="s">
        <v>1495</v>
      </c>
      <c r="F617" s="97" t="s">
        <v>1484</v>
      </c>
      <c r="G617" s="96" t="s">
        <v>1496</v>
      </c>
      <c r="I617" s="79"/>
    </row>
    <row r="618" spans="1:9" x14ac:dyDescent="0.25">
      <c r="A618" s="98" t="s">
        <v>3368</v>
      </c>
      <c r="B618" s="95"/>
      <c r="C618" s="72"/>
      <c r="D618" s="73"/>
      <c r="E618" s="96" t="s">
        <v>1497</v>
      </c>
      <c r="F618" s="97" t="s">
        <v>1484</v>
      </c>
      <c r="G618" s="96" t="s">
        <v>1498</v>
      </c>
      <c r="I618" s="79"/>
    </row>
    <row r="619" spans="1:9" x14ac:dyDescent="0.25">
      <c r="A619" s="98" t="s">
        <v>3368</v>
      </c>
      <c r="B619" s="95"/>
      <c r="C619" s="72"/>
      <c r="D619" s="73"/>
      <c r="F619" s="97"/>
      <c r="I619" s="79"/>
    </row>
    <row r="620" spans="1:9" ht="18" customHeight="1" x14ac:dyDescent="0.25">
      <c r="A620" s="75" t="s">
        <v>1499</v>
      </c>
      <c r="B620" s="149" t="s">
        <v>1500</v>
      </c>
      <c r="C620" s="149"/>
      <c r="D620" s="149"/>
      <c r="E620" s="149"/>
      <c r="F620" s="149"/>
      <c r="G620" s="149" t="s">
        <v>643</v>
      </c>
      <c r="I620" s="79"/>
    </row>
    <row r="621" spans="1:9" x14ac:dyDescent="0.25">
      <c r="A621" s="98" t="s">
        <v>3368</v>
      </c>
      <c r="B621" s="95"/>
      <c r="C621" s="72"/>
      <c r="D621" s="73"/>
      <c r="E621" s="96"/>
      <c r="F621" s="97"/>
      <c r="G621" s="96" t="s">
        <v>3368</v>
      </c>
      <c r="I621" s="79"/>
    </row>
    <row r="622" spans="1:9" ht="25.5" customHeight="1" x14ac:dyDescent="0.25">
      <c r="A622" s="98" t="s">
        <v>180</v>
      </c>
      <c r="B622" s="95" t="s">
        <v>3455</v>
      </c>
      <c r="C622" s="72" t="s">
        <v>1501</v>
      </c>
      <c r="D622" s="73" t="s">
        <v>1502</v>
      </c>
      <c r="E622" s="96" t="s">
        <v>1483</v>
      </c>
      <c r="F622" s="97" t="s">
        <v>1503</v>
      </c>
      <c r="G622" s="96" t="s">
        <v>1485</v>
      </c>
      <c r="I622" s="79"/>
    </row>
    <row r="623" spans="1:9" x14ac:dyDescent="0.25">
      <c r="A623" s="98" t="s">
        <v>3368</v>
      </c>
      <c r="C623" s="72" t="s">
        <v>1504</v>
      </c>
      <c r="D623" s="73" t="s">
        <v>1505</v>
      </c>
      <c r="E623" s="96" t="s">
        <v>1487</v>
      </c>
      <c r="F623" s="97" t="s">
        <v>839</v>
      </c>
      <c r="G623" s="96" t="s">
        <v>3453</v>
      </c>
      <c r="I623" s="79"/>
    </row>
    <row r="624" spans="1:9" x14ac:dyDescent="0.25">
      <c r="A624" s="98" t="s">
        <v>3368</v>
      </c>
      <c r="C624" s="72" t="s">
        <v>1506</v>
      </c>
      <c r="D624" s="73" t="s">
        <v>1507</v>
      </c>
      <c r="E624" s="96" t="s">
        <v>1490</v>
      </c>
      <c r="F624" s="97" t="s">
        <v>1404</v>
      </c>
      <c r="G624" s="96" t="s">
        <v>3454</v>
      </c>
      <c r="I624" s="79"/>
    </row>
    <row r="625" spans="1:9" x14ac:dyDescent="0.25">
      <c r="A625" s="98" t="s">
        <v>3368</v>
      </c>
      <c r="B625" s="95"/>
      <c r="E625" s="96" t="s">
        <v>1493</v>
      </c>
      <c r="F625" s="97" t="s">
        <v>1503</v>
      </c>
      <c r="G625" s="96" t="s">
        <v>1494</v>
      </c>
      <c r="I625" s="79"/>
    </row>
    <row r="626" spans="1:9" x14ac:dyDescent="0.25">
      <c r="A626" s="98" t="s">
        <v>3368</v>
      </c>
      <c r="B626" s="95"/>
      <c r="C626" s="72"/>
      <c r="D626" s="73"/>
      <c r="E626" s="96" t="s">
        <v>1495</v>
      </c>
      <c r="F626" s="97" t="s">
        <v>1503</v>
      </c>
      <c r="G626" s="96" t="s">
        <v>1496</v>
      </c>
      <c r="I626" s="79"/>
    </row>
    <row r="627" spans="1:9" x14ac:dyDescent="0.25">
      <c r="A627" s="98" t="s">
        <v>3368</v>
      </c>
      <c r="B627" s="95"/>
      <c r="C627" s="72"/>
      <c r="D627" s="73"/>
      <c r="E627" s="96" t="s">
        <v>1497</v>
      </c>
      <c r="F627" s="97" t="s">
        <v>1503</v>
      </c>
      <c r="G627" s="96" t="s">
        <v>1498</v>
      </c>
      <c r="I627" s="79"/>
    </row>
    <row r="628" spans="1:9" x14ac:dyDescent="0.25">
      <c r="A628" s="98" t="s">
        <v>3368</v>
      </c>
      <c r="B628" s="95"/>
      <c r="C628" s="72"/>
      <c r="D628" s="73"/>
      <c r="F628" s="97"/>
      <c r="I628" s="79"/>
    </row>
    <row r="629" spans="1:9" x14ac:dyDescent="0.25">
      <c r="A629" s="98" t="s">
        <v>182</v>
      </c>
      <c r="B629" s="95" t="s">
        <v>3456</v>
      </c>
      <c r="C629" s="72" t="s">
        <v>1508</v>
      </c>
      <c r="D629" s="73" t="s">
        <v>3457</v>
      </c>
      <c r="E629" s="96" t="s">
        <v>1490</v>
      </c>
      <c r="F629" s="97" t="s">
        <v>766</v>
      </c>
      <c r="G629" s="96" t="s">
        <v>3454</v>
      </c>
      <c r="I629" s="79"/>
    </row>
    <row r="630" spans="1:9" ht="25.5" customHeight="1" x14ac:dyDescent="0.25">
      <c r="A630" s="98" t="s">
        <v>3368</v>
      </c>
      <c r="B630" s="95"/>
      <c r="C630" s="72" t="s">
        <v>1509</v>
      </c>
      <c r="D630" s="73" t="s">
        <v>1510</v>
      </c>
      <c r="E630" s="96" t="s">
        <v>1511</v>
      </c>
      <c r="F630" s="97" t="s">
        <v>756</v>
      </c>
      <c r="G630" s="96" t="s">
        <v>1512</v>
      </c>
      <c r="I630" s="79"/>
    </row>
    <row r="631" spans="1:9" x14ac:dyDescent="0.25">
      <c r="A631" s="98" t="s">
        <v>3368</v>
      </c>
      <c r="B631" s="95"/>
      <c r="C631" s="72"/>
      <c r="D631" s="73"/>
      <c r="F631" s="97"/>
      <c r="I631" s="79"/>
    </row>
    <row r="632" spans="1:9" ht="18" customHeight="1" x14ac:dyDescent="0.25">
      <c r="A632" s="75" t="s">
        <v>1513</v>
      </c>
      <c r="B632" s="149" t="s">
        <v>1514</v>
      </c>
      <c r="C632" s="149"/>
      <c r="D632" s="149"/>
      <c r="E632" s="149"/>
      <c r="F632" s="149"/>
      <c r="G632" s="149" t="s">
        <v>643</v>
      </c>
      <c r="I632" s="79"/>
    </row>
    <row r="633" spans="1:9" x14ac:dyDescent="0.25">
      <c r="A633" s="98" t="s">
        <v>3368</v>
      </c>
      <c r="B633" s="95"/>
      <c r="C633" s="72"/>
      <c r="D633" s="73"/>
      <c r="E633" s="96"/>
      <c r="F633" s="97"/>
      <c r="G633" s="96" t="s">
        <v>3368</v>
      </c>
      <c r="I633" s="79"/>
    </row>
    <row r="634" spans="1:9" ht="25.5" customHeight="1" x14ac:dyDescent="0.25">
      <c r="A634" s="98" t="s">
        <v>184</v>
      </c>
      <c r="B634" s="95" t="s">
        <v>185</v>
      </c>
      <c r="C634" s="72" t="s">
        <v>1515</v>
      </c>
      <c r="D634" s="73" t="s">
        <v>1516</v>
      </c>
      <c r="E634" s="96" t="s">
        <v>1517</v>
      </c>
      <c r="F634" s="97"/>
      <c r="G634" s="96" t="s">
        <v>1518</v>
      </c>
      <c r="I634" s="79"/>
    </row>
    <row r="635" spans="1:9" x14ac:dyDescent="0.25">
      <c r="A635" s="98" t="s">
        <v>3368</v>
      </c>
      <c r="B635" s="95"/>
      <c r="C635" s="72" t="s">
        <v>1519</v>
      </c>
      <c r="D635" s="73" t="s">
        <v>1520</v>
      </c>
      <c r="E635" s="96" t="s">
        <v>1521</v>
      </c>
      <c r="F635" s="97"/>
      <c r="G635" s="96" t="s">
        <v>1522</v>
      </c>
      <c r="I635" s="79"/>
    </row>
    <row r="636" spans="1:9" x14ac:dyDescent="0.25">
      <c r="A636" s="98" t="s">
        <v>3368</v>
      </c>
      <c r="B636" s="95"/>
      <c r="C636" s="72" t="s">
        <v>1523</v>
      </c>
      <c r="D636" s="73" t="s">
        <v>1524</v>
      </c>
      <c r="E636" s="96"/>
      <c r="F636" s="97"/>
      <c r="G636" s="96" t="s">
        <v>3368</v>
      </c>
      <c r="I636" s="79"/>
    </row>
    <row r="637" spans="1:9" x14ac:dyDescent="0.25">
      <c r="A637" s="98" t="s">
        <v>3368</v>
      </c>
      <c r="B637" s="95"/>
      <c r="C637" s="72" t="s">
        <v>1525</v>
      </c>
      <c r="D637" s="73" t="s">
        <v>1526</v>
      </c>
      <c r="E637" s="96"/>
      <c r="F637" s="97"/>
      <c r="G637" s="96" t="s">
        <v>3368</v>
      </c>
      <c r="I637" s="79"/>
    </row>
    <row r="638" spans="1:9" x14ac:dyDescent="0.25">
      <c r="A638" s="98" t="s">
        <v>3368</v>
      </c>
      <c r="B638" s="95"/>
      <c r="C638" s="72"/>
      <c r="D638" s="73"/>
      <c r="E638" s="96"/>
      <c r="F638" s="97"/>
      <c r="G638" s="96" t="s">
        <v>3368</v>
      </c>
      <c r="I638" s="79"/>
    </row>
    <row r="639" spans="1:9" x14ac:dyDescent="0.25">
      <c r="A639" s="98" t="s">
        <v>186</v>
      </c>
      <c r="B639" s="95" t="s">
        <v>187</v>
      </c>
      <c r="C639" s="72" t="s">
        <v>1527</v>
      </c>
      <c r="D639" s="73" t="s">
        <v>1528</v>
      </c>
      <c r="E639" s="96" t="s">
        <v>1529</v>
      </c>
      <c r="F639" s="97"/>
      <c r="G639" s="96" t="s">
        <v>1530</v>
      </c>
      <c r="I639" s="79"/>
    </row>
    <row r="640" spans="1:9" x14ac:dyDescent="0.25">
      <c r="A640" s="98" t="s">
        <v>3368</v>
      </c>
      <c r="B640" s="95"/>
      <c r="C640" s="72"/>
      <c r="D640" s="73"/>
      <c r="E640" s="96"/>
      <c r="F640" s="97"/>
      <c r="G640" s="96" t="s">
        <v>3368</v>
      </c>
      <c r="I640" s="79"/>
    </row>
    <row r="641" spans="1:9" x14ac:dyDescent="0.25">
      <c r="A641" s="98" t="s">
        <v>188</v>
      </c>
      <c r="B641" s="95" t="s">
        <v>189</v>
      </c>
      <c r="C641" s="72" t="s">
        <v>1531</v>
      </c>
      <c r="D641" s="73" t="s">
        <v>1532</v>
      </c>
      <c r="E641" s="96" t="s">
        <v>1533</v>
      </c>
      <c r="F641" s="97"/>
      <c r="G641" s="96" t="s">
        <v>1534</v>
      </c>
      <c r="I641" s="79"/>
    </row>
    <row r="642" spans="1:9" x14ac:dyDescent="0.25">
      <c r="A642" s="98" t="s">
        <v>3368</v>
      </c>
      <c r="B642" s="95"/>
      <c r="C642" s="72" t="s">
        <v>1535</v>
      </c>
      <c r="D642" s="73" t="s">
        <v>3458</v>
      </c>
      <c r="E642" s="96" t="s">
        <v>1536</v>
      </c>
      <c r="F642" s="97"/>
      <c r="G642" s="96" t="s">
        <v>1537</v>
      </c>
      <c r="I642" s="79"/>
    </row>
    <row r="643" spans="1:9" x14ac:dyDescent="0.25">
      <c r="A643" s="98" t="s">
        <v>3368</v>
      </c>
      <c r="B643" s="95"/>
      <c r="C643" s="72"/>
      <c r="D643" s="73"/>
      <c r="E643" s="96" t="s">
        <v>1538</v>
      </c>
      <c r="F643" s="97"/>
      <c r="G643" s="96" t="s">
        <v>1539</v>
      </c>
      <c r="I643" s="79"/>
    </row>
    <row r="644" spans="1:9" x14ac:dyDescent="0.25">
      <c r="A644" s="98" t="s">
        <v>3368</v>
      </c>
      <c r="B644" s="95"/>
      <c r="C644" s="72"/>
      <c r="D644" s="73"/>
      <c r="E644" s="96"/>
      <c r="F644" s="97"/>
      <c r="G644" s="96"/>
      <c r="I644" s="79"/>
    </row>
    <row r="645" spans="1:9" x14ac:dyDescent="0.25">
      <c r="A645" s="161" t="s">
        <v>3459</v>
      </c>
      <c r="B645" s="161"/>
      <c r="C645" s="161"/>
      <c r="D645" s="161"/>
      <c r="E645" s="161"/>
      <c r="F645" s="161"/>
      <c r="G645" s="161" t="s">
        <v>643</v>
      </c>
      <c r="I645" s="79"/>
    </row>
    <row r="646" spans="1:9" x14ac:dyDescent="0.25">
      <c r="A646" s="98"/>
      <c r="B646" s="95"/>
      <c r="C646" s="72"/>
      <c r="D646" s="73"/>
      <c r="E646" s="96"/>
      <c r="F646" s="97"/>
      <c r="G646" s="96"/>
      <c r="I646" s="79"/>
    </row>
    <row r="647" spans="1:9" x14ac:dyDescent="0.25">
      <c r="A647" s="98" t="s">
        <v>190</v>
      </c>
      <c r="B647" s="95" t="s">
        <v>191</v>
      </c>
      <c r="C647" s="72" t="s">
        <v>1540</v>
      </c>
      <c r="D647" s="73" t="s">
        <v>3460</v>
      </c>
      <c r="E647" s="96" t="s">
        <v>1541</v>
      </c>
      <c r="F647" s="97"/>
      <c r="G647" s="96" t="s">
        <v>1542</v>
      </c>
      <c r="I647" s="79"/>
    </row>
    <row r="648" spans="1:9" x14ac:dyDescent="0.25">
      <c r="A648" s="98" t="s">
        <v>3368</v>
      </c>
      <c r="B648" s="95"/>
      <c r="C648" s="72" t="s">
        <v>1543</v>
      </c>
      <c r="D648" s="73" t="s">
        <v>1544</v>
      </c>
      <c r="E648" s="96"/>
      <c r="F648" s="97"/>
      <c r="G648" s="96" t="s">
        <v>3368</v>
      </c>
      <c r="I648" s="79"/>
    </row>
    <row r="649" spans="1:9" x14ac:dyDescent="0.25">
      <c r="A649" s="98" t="s">
        <v>3368</v>
      </c>
      <c r="B649" s="95"/>
      <c r="C649" s="72" t="s">
        <v>1545</v>
      </c>
      <c r="D649" s="73" t="s">
        <v>1546</v>
      </c>
      <c r="E649" s="96"/>
      <c r="F649" s="97"/>
      <c r="G649" s="96" t="s">
        <v>3368</v>
      </c>
      <c r="I649" s="79"/>
    </row>
    <row r="650" spans="1:9" x14ac:dyDescent="0.25">
      <c r="A650" s="98" t="s">
        <v>3368</v>
      </c>
      <c r="B650" s="95"/>
      <c r="C650" s="72"/>
      <c r="D650" s="73"/>
      <c r="E650" s="96"/>
      <c r="F650" s="97"/>
      <c r="G650" s="96" t="s">
        <v>3368</v>
      </c>
      <c r="I650" s="79"/>
    </row>
    <row r="651" spans="1:9" x14ac:dyDescent="0.25">
      <c r="A651" s="98" t="s">
        <v>192</v>
      </c>
      <c r="B651" s="95" t="s">
        <v>193</v>
      </c>
      <c r="C651" s="72" t="s">
        <v>1547</v>
      </c>
      <c r="D651" s="73" t="s">
        <v>1548</v>
      </c>
      <c r="E651" s="96" t="s">
        <v>1549</v>
      </c>
      <c r="F651" s="97"/>
      <c r="G651" s="96" t="s">
        <v>1550</v>
      </c>
      <c r="I651" s="79"/>
    </row>
    <row r="652" spans="1:9" x14ac:dyDescent="0.25">
      <c r="A652" s="98" t="s">
        <v>3368</v>
      </c>
      <c r="B652" s="95"/>
      <c r="C652" s="72" t="s">
        <v>1551</v>
      </c>
      <c r="D652" s="73" t="s">
        <v>1552</v>
      </c>
      <c r="E652" s="96" t="s">
        <v>1553</v>
      </c>
      <c r="F652" s="97"/>
      <c r="G652" s="96" t="s">
        <v>1554</v>
      </c>
      <c r="I652" s="79"/>
    </row>
    <row r="653" spans="1:9" x14ac:dyDescent="0.25">
      <c r="A653" s="98" t="s">
        <v>3368</v>
      </c>
      <c r="B653" s="95"/>
      <c r="C653" s="72"/>
      <c r="D653" s="73"/>
      <c r="F653" s="97"/>
      <c r="I653" s="79"/>
    </row>
    <row r="654" spans="1:9" ht="18" customHeight="1" x14ac:dyDescent="0.25">
      <c r="A654" s="75" t="s">
        <v>1555</v>
      </c>
      <c r="B654" s="149" t="s">
        <v>195</v>
      </c>
      <c r="C654" s="149"/>
      <c r="D654" s="149"/>
      <c r="E654" s="149"/>
      <c r="F654" s="149"/>
      <c r="G654" s="149" t="s">
        <v>643</v>
      </c>
      <c r="I654" s="79"/>
    </row>
    <row r="655" spans="1:9" x14ac:dyDescent="0.25">
      <c r="A655" s="98" t="s">
        <v>3368</v>
      </c>
      <c r="B655" s="95"/>
      <c r="C655" s="72"/>
      <c r="D655" s="73"/>
      <c r="E655" s="96"/>
      <c r="F655" s="97"/>
      <c r="G655" s="96" t="s">
        <v>3368</v>
      </c>
      <c r="I655" s="79"/>
    </row>
    <row r="656" spans="1:9" ht="25.5" customHeight="1" x14ac:dyDescent="0.25">
      <c r="A656" s="98" t="s">
        <v>194</v>
      </c>
      <c r="B656" s="95" t="s">
        <v>195</v>
      </c>
      <c r="C656" s="72" t="s">
        <v>1556</v>
      </c>
      <c r="D656" s="73" t="s">
        <v>1557</v>
      </c>
      <c r="E656" s="96" t="s">
        <v>1558</v>
      </c>
      <c r="F656" s="97"/>
      <c r="G656" s="96" t="s">
        <v>1559</v>
      </c>
      <c r="I656" s="79"/>
    </row>
    <row r="657" spans="1:9" x14ac:dyDescent="0.25">
      <c r="A657" s="98" t="s">
        <v>3368</v>
      </c>
      <c r="B657" s="95"/>
      <c r="C657" s="72" t="s">
        <v>3368</v>
      </c>
      <c r="D657" s="73"/>
      <c r="E657" s="96" t="s">
        <v>1560</v>
      </c>
      <c r="F657" s="97"/>
      <c r="G657" s="96" t="s">
        <v>1561</v>
      </c>
      <c r="I657" s="79"/>
    </row>
    <row r="658" spans="1:9" x14ac:dyDescent="0.25">
      <c r="A658" s="98" t="s">
        <v>3368</v>
      </c>
      <c r="B658" s="95"/>
      <c r="C658" s="72"/>
      <c r="D658" s="73"/>
      <c r="E658" s="96"/>
      <c r="F658" s="97"/>
      <c r="G658" s="96" t="s">
        <v>3368</v>
      </c>
      <c r="I658" s="79"/>
    </row>
    <row r="659" spans="1:9" x14ac:dyDescent="0.25">
      <c r="A659" s="98" t="s">
        <v>196</v>
      </c>
      <c r="B659" s="95" t="s">
        <v>197</v>
      </c>
      <c r="C659" s="72" t="s">
        <v>1562</v>
      </c>
      <c r="D659" s="73" t="s">
        <v>1563</v>
      </c>
      <c r="E659" s="96" t="s">
        <v>1564</v>
      </c>
      <c r="F659" s="97"/>
      <c r="G659" s="96" t="s">
        <v>1565</v>
      </c>
      <c r="I659" s="79"/>
    </row>
    <row r="660" spans="1:9" x14ac:dyDescent="0.25">
      <c r="A660" s="98" t="s">
        <v>3368</v>
      </c>
      <c r="B660" s="95"/>
      <c r="C660" s="72"/>
      <c r="D660" s="73"/>
      <c r="E660" s="96"/>
      <c r="F660" s="97"/>
      <c r="G660" s="96" t="s">
        <v>3368</v>
      </c>
      <c r="I660" s="79"/>
    </row>
    <row r="661" spans="1:9" ht="25.5" customHeight="1" x14ac:dyDescent="0.25">
      <c r="A661" s="98" t="s">
        <v>198</v>
      </c>
      <c r="B661" s="95" t="s">
        <v>199</v>
      </c>
      <c r="C661" s="72" t="s">
        <v>1566</v>
      </c>
      <c r="D661" s="73" t="s">
        <v>1567</v>
      </c>
      <c r="E661" s="96" t="s">
        <v>1568</v>
      </c>
      <c r="F661" s="97"/>
      <c r="G661" s="96" t="s">
        <v>1569</v>
      </c>
      <c r="I661" s="79"/>
    </row>
    <row r="662" spans="1:9" x14ac:dyDescent="0.25">
      <c r="A662" s="98" t="s">
        <v>3368</v>
      </c>
      <c r="C662" s="72" t="s">
        <v>1570</v>
      </c>
      <c r="D662" s="73" t="s">
        <v>3461</v>
      </c>
      <c r="E662" s="96" t="s">
        <v>1571</v>
      </c>
      <c r="F662" s="97" t="s">
        <v>766</v>
      </c>
      <c r="G662" s="96" t="s">
        <v>1572</v>
      </c>
      <c r="I662" s="79"/>
    </row>
    <row r="663" spans="1:9" x14ac:dyDescent="0.25">
      <c r="A663" s="98" t="s">
        <v>3368</v>
      </c>
      <c r="B663" s="95"/>
      <c r="E663" s="96" t="s">
        <v>1573</v>
      </c>
      <c r="F663" s="97" t="s">
        <v>766</v>
      </c>
      <c r="G663" s="96" t="s">
        <v>3462</v>
      </c>
      <c r="I663" s="79"/>
    </row>
    <row r="664" spans="1:9" x14ac:dyDescent="0.25">
      <c r="A664" s="98" t="s">
        <v>3368</v>
      </c>
      <c r="B664" s="95"/>
      <c r="C664" s="72" t="s">
        <v>3368</v>
      </c>
      <c r="D664" s="73"/>
      <c r="E664" s="96" t="s">
        <v>1574</v>
      </c>
      <c r="F664" s="97" t="s">
        <v>1575</v>
      </c>
      <c r="G664" s="96" t="s">
        <v>1576</v>
      </c>
      <c r="I664" s="79"/>
    </row>
    <row r="665" spans="1:9" x14ac:dyDescent="0.25">
      <c r="A665" s="98" t="s">
        <v>3368</v>
      </c>
      <c r="B665" s="95"/>
      <c r="C665" s="72"/>
      <c r="D665" s="73"/>
      <c r="E665" s="96" t="s">
        <v>1577</v>
      </c>
      <c r="F665" s="97"/>
      <c r="G665" s="96" t="s">
        <v>1578</v>
      </c>
      <c r="I665" s="79"/>
    </row>
    <row r="666" spans="1:9" x14ac:dyDescent="0.25">
      <c r="A666" s="98" t="s">
        <v>3368</v>
      </c>
      <c r="B666" s="95"/>
      <c r="C666" s="72" t="s">
        <v>3368</v>
      </c>
      <c r="D666" s="73"/>
      <c r="E666" s="96" t="s">
        <v>1579</v>
      </c>
      <c r="F666" s="97"/>
      <c r="G666" s="96" t="s">
        <v>1580</v>
      </c>
      <c r="I666" s="79"/>
    </row>
    <row r="667" spans="1:9" x14ac:dyDescent="0.25">
      <c r="A667" s="98" t="s">
        <v>3368</v>
      </c>
      <c r="B667" s="95"/>
      <c r="C667" s="72" t="s">
        <v>3368</v>
      </c>
      <c r="D667" s="73"/>
      <c r="E667" s="96" t="s">
        <v>1581</v>
      </c>
      <c r="F667" s="97" t="s">
        <v>1575</v>
      </c>
      <c r="G667" s="96" t="s">
        <v>1582</v>
      </c>
      <c r="I667" s="79"/>
    </row>
    <row r="668" spans="1:9" x14ac:dyDescent="0.25">
      <c r="A668" s="98" t="s">
        <v>3368</v>
      </c>
      <c r="B668" s="95"/>
      <c r="C668" s="72" t="s">
        <v>3368</v>
      </c>
      <c r="D668" s="73"/>
      <c r="E668" s="96" t="s">
        <v>1583</v>
      </c>
      <c r="F668" s="97" t="s">
        <v>1575</v>
      </c>
      <c r="G668" s="96" t="s">
        <v>1584</v>
      </c>
      <c r="I668" s="79"/>
    </row>
    <row r="669" spans="1:9" x14ac:dyDescent="0.25">
      <c r="A669" s="98" t="s">
        <v>3368</v>
      </c>
      <c r="B669" s="95"/>
      <c r="C669" s="72"/>
      <c r="D669" s="73"/>
      <c r="E669" s="96" t="s">
        <v>1585</v>
      </c>
      <c r="F669" s="97" t="s">
        <v>1575</v>
      </c>
      <c r="G669" s="96" t="s">
        <v>1586</v>
      </c>
      <c r="I669" s="79"/>
    </row>
    <row r="670" spans="1:9" x14ac:dyDescent="0.25">
      <c r="A670" s="98" t="s">
        <v>3368</v>
      </c>
      <c r="B670" s="95"/>
      <c r="C670" s="72"/>
      <c r="D670" s="73"/>
      <c r="E670" s="96" t="s">
        <v>1587</v>
      </c>
      <c r="F670" s="97" t="s">
        <v>1575</v>
      </c>
      <c r="G670" s="96" t="s">
        <v>1588</v>
      </c>
      <c r="I670" s="79"/>
    </row>
    <row r="671" spans="1:9" ht="25.5" customHeight="1" x14ac:dyDescent="0.25">
      <c r="A671" s="98" t="s">
        <v>3368</v>
      </c>
      <c r="B671" s="95"/>
      <c r="C671" s="72"/>
      <c r="D671" s="73"/>
      <c r="E671" s="96" t="s">
        <v>1589</v>
      </c>
      <c r="F671" s="97" t="s">
        <v>1575</v>
      </c>
      <c r="G671" s="96" t="s">
        <v>1590</v>
      </c>
      <c r="I671" s="79"/>
    </row>
    <row r="672" spans="1:9" x14ac:dyDescent="0.25">
      <c r="A672" s="98" t="s">
        <v>3368</v>
      </c>
      <c r="B672" s="95"/>
      <c r="C672" s="72"/>
      <c r="D672" s="73"/>
      <c r="E672" s="96" t="s">
        <v>1591</v>
      </c>
      <c r="F672" s="97" t="s">
        <v>1575</v>
      </c>
      <c r="G672" s="96" t="s">
        <v>1592</v>
      </c>
      <c r="I672" s="79"/>
    </row>
    <row r="673" spans="1:9" x14ac:dyDescent="0.25">
      <c r="A673" s="98" t="s">
        <v>3368</v>
      </c>
      <c r="B673" s="95"/>
      <c r="C673" s="72" t="s">
        <v>3368</v>
      </c>
      <c r="D673" s="73"/>
      <c r="F673" s="97"/>
      <c r="I673" s="79"/>
    </row>
    <row r="674" spans="1:9" x14ac:dyDescent="0.25">
      <c r="A674" s="161" t="s">
        <v>3463</v>
      </c>
      <c r="B674" s="161"/>
      <c r="C674" s="161"/>
      <c r="D674" s="161"/>
      <c r="E674" s="161"/>
      <c r="F674" s="161"/>
      <c r="G674" s="161" t="s">
        <v>643</v>
      </c>
      <c r="I674" s="79"/>
    </row>
    <row r="675" spans="1:9" x14ac:dyDescent="0.25">
      <c r="A675" s="98" t="s">
        <v>3368</v>
      </c>
      <c r="B675" s="95"/>
      <c r="C675" s="72"/>
      <c r="D675" s="73"/>
      <c r="E675" s="96"/>
      <c r="F675" s="97"/>
      <c r="G675" s="96" t="s">
        <v>3368</v>
      </c>
      <c r="I675" s="79"/>
    </row>
    <row r="676" spans="1:9" ht="18" customHeight="1" x14ac:dyDescent="0.25">
      <c r="A676" s="75" t="s">
        <v>1593</v>
      </c>
      <c r="B676" s="149" t="s">
        <v>1594</v>
      </c>
      <c r="C676" s="149"/>
      <c r="D676" s="149"/>
      <c r="E676" s="149"/>
      <c r="F676" s="149"/>
      <c r="G676" s="149" t="s">
        <v>643</v>
      </c>
      <c r="I676" s="79"/>
    </row>
    <row r="677" spans="1:9" x14ac:dyDescent="0.25">
      <c r="A677" s="98" t="s">
        <v>3368</v>
      </c>
      <c r="B677" s="95"/>
      <c r="C677" s="72"/>
      <c r="D677" s="73"/>
      <c r="E677" s="96"/>
      <c r="F677" s="97"/>
      <c r="G677" s="96" t="s">
        <v>3368</v>
      </c>
      <c r="I677" s="79"/>
    </row>
    <row r="678" spans="1:9" x14ac:dyDescent="0.25">
      <c r="A678" s="98" t="s">
        <v>200</v>
      </c>
      <c r="B678" s="95" t="s">
        <v>201</v>
      </c>
      <c r="C678" s="72" t="s">
        <v>1595</v>
      </c>
      <c r="D678" s="73" t="s">
        <v>1596</v>
      </c>
      <c r="E678" s="96" t="s">
        <v>1597</v>
      </c>
      <c r="F678" s="97"/>
      <c r="G678" s="96" t="s">
        <v>1598</v>
      </c>
      <c r="I678" s="79"/>
    </row>
    <row r="679" spans="1:9" x14ac:dyDescent="0.25">
      <c r="A679" s="98" t="s">
        <v>3368</v>
      </c>
      <c r="B679" s="95"/>
      <c r="C679" s="72" t="s">
        <v>1599</v>
      </c>
      <c r="D679" s="73" t="s">
        <v>1600</v>
      </c>
      <c r="E679" s="96" t="s">
        <v>1601</v>
      </c>
      <c r="F679" s="97"/>
      <c r="G679" s="96" t="s">
        <v>3464</v>
      </c>
      <c r="I679" s="79"/>
    </row>
    <row r="680" spans="1:9" x14ac:dyDescent="0.25">
      <c r="A680" s="98" t="s">
        <v>3368</v>
      </c>
      <c r="B680" s="95"/>
      <c r="C680" s="72"/>
      <c r="D680" s="73"/>
      <c r="F680" s="97"/>
      <c r="I680" s="79"/>
    </row>
    <row r="681" spans="1:9" x14ac:dyDescent="0.25">
      <c r="A681" s="98" t="s">
        <v>202</v>
      </c>
      <c r="B681" s="95" t="s">
        <v>203</v>
      </c>
      <c r="C681" s="72" t="s">
        <v>1602</v>
      </c>
      <c r="D681" s="73" t="s">
        <v>1603</v>
      </c>
      <c r="E681" s="96" t="s">
        <v>1571</v>
      </c>
      <c r="F681" s="97" t="s">
        <v>682</v>
      </c>
      <c r="G681" s="96" t="s">
        <v>1572</v>
      </c>
      <c r="I681" s="79"/>
    </row>
    <row r="682" spans="1:9" x14ac:dyDescent="0.25">
      <c r="A682" s="98" t="s">
        <v>3368</v>
      </c>
      <c r="C682" s="72" t="s">
        <v>3368</v>
      </c>
      <c r="D682" s="73"/>
      <c r="E682" s="96" t="s">
        <v>1573</v>
      </c>
      <c r="F682" s="97" t="s">
        <v>682</v>
      </c>
      <c r="G682" s="96" t="s">
        <v>3462</v>
      </c>
      <c r="I682" s="79"/>
    </row>
    <row r="683" spans="1:9" x14ac:dyDescent="0.25">
      <c r="A683" s="98" t="s">
        <v>3368</v>
      </c>
      <c r="B683" s="95"/>
      <c r="C683" s="72"/>
      <c r="D683" s="73"/>
      <c r="E683" s="96"/>
      <c r="F683" s="97"/>
      <c r="G683" s="96" t="s">
        <v>3368</v>
      </c>
      <c r="I683" s="79"/>
    </row>
    <row r="684" spans="1:9" ht="25.5" customHeight="1" x14ac:dyDescent="0.25">
      <c r="A684" s="98" t="s">
        <v>204</v>
      </c>
      <c r="B684" s="95" t="s">
        <v>205</v>
      </c>
      <c r="C684" s="72" t="s">
        <v>1604</v>
      </c>
      <c r="D684" s="73" t="s">
        <v>1605</v>
      </c>
      <c r="E684" s="96" t="s">
        <v>1606</v>
      </c>
      <c r="F684" s="97" t="s">
        <v>1607</v>
      </c>
      <c r="G684" s="96" t="s">
        <v>1608</v>
      </c>
      <c r="I684" s="79"/>
    </row>
    <row r="685" spans="1:9" x14ac:dyDescent="0.25">
      <c r="A685" s="98" t="s">
        <v>3368</v>
      </c>
      <c r="C685" s="72" t="s">
        <v>3368</v>
      </c>
      <c r="D685" s="73"/>
      <c r="E685" s="96" t="s">
        <v>1609</v>
      </c>
      <c r="F685" s="97"/>
      <c r="G685" s="96" t="s">
        <v>1610</v>
      </c>
      <c r="I685" s="79"/>
    </row>
    <row r="686" spans="1:9" x14ac:dyDescent="0.25">
      <c r="A686" s="98" t="s">
        <v>3368</v>
      </c>
      <c r="C686" s="72"/>
      <c r="D686" s="73"/>
      <c r="E686" s="96" t="s">
        <v>1611</v>
      </c>
      <c r="F686" s="97" t="s">
        <v>1607</v>
      </c>
      <c r="G686" s="96" t="s">
        <v>1612</v>
      </c>
      <c r="I686" s="79"/>
    </row>
    <row r="687" spans="1:9" x14ac:dyDescent="0.25">
      <c r="A687" s="98" t="s">
        <v>3368</v>
      </c>
      <c r="C687" s="72"/>
      <c r="D687" s="73"/>
      <c r="E687" s="96" t="s">
        <v>1613</v>
      </c>
      <c r="F687" s="97"/>
      <c r="G687" s="96" t="s">
        <v>1614</v>
      </c>
      <c r="I687" s="79"/>
    </row>
    <row r="688" spans="1:9" x14ac:dyDescent="0.25">
      <c r="A688" s="98" t="s">
        <v>3368</v>
      </c>
      <c r="B688" s="95"/>
      <c r="C688" s="72"/>
      <c r="D688" s="73"/>
      <c r="F688" s="97"/>
      <c r="I688" s="79"/>
    </row>
    <row r="689" spans="1:9" ht="25.5" customHeight="1" x14ac:dyDescent="0.25">
      <c r="A689" s="98" t="s">
        <v>206</v>
      </c>
      <c r="B689" s="95" t="s">
        <v>207</v>
      </c>
      <c r="C689" s="72" t="s">
        <v>1615</v>
      </c>
      <c r="D689" s="73" t="s">
        <v>1616</v>
      </c>
      <c r="E689" s="96" t="s">
        <v>1606</v>
      </c>
      <c r="F689" s="97" t="s">
        <v>1617</v>
      </c>
      <c r="G689" s="96" t="s">
        <v>1608</v>
      </c>
      <c r="I689" s="79"/>
    </row>
    <row r="690" spans="1:9" ht="25.5" customHeight="1" x14ac:dyDescent="0.25">
      <c r="A690" s="98" t="s">
        <v>3368</v>
      </c>
      <c r="C690" s="72" t="s">
        <v>1618</v>
      </c>
      <c r="D690" s="73" t="s">
        <v>1619</v>
      </c>
      <c r="E690" s="96" t="s">
        <v>1620</v>
      </c>
      <c r="F690" s="97"/>
      <c r="G690" s="96" t="s">
        <v>1621</v>
      </c>
      <c r="I690" s="79"/>
    </row>
    <row r="691" spans="1:9" ht="25.5" customHeight="1" x14ac:dyDescent="0.25">
      <c r="A691" s="98" t="s">
        <v>3368</v>
      </c>
      <c r="B691" s="95"/>
      <c r="C691" s="72" t="s">
        <v>1622</v>
      </c>
      <c r="D691" s="73" t="s">
        <v>1623</v>
      </c>
      <c r="E691" s="96" t="s">
        <v>1624</v>
      </c>
      <c r="F691" s="97"/>
      <c r="G691" s="96" t="s">
        <v>1625</v>
      </c>
      <c r="I691" s="79"/>
    </row>
    <row r="692" spans="1:9" x14ac:dyDescent="0.25">
      <c r="A692" s="98" t="s">
        <v>3368</v>
      </c>
      <c r="B692" s="95"/>
      <c r="C692" s="72"/>
      <c r="D692" s="73"/>
      <c r="E692" s="96" t="s">
        <v>1611</v>
      </c>
      <c r="F692" s="97" t="s">
        <v>1617</v>
      </c>
      <c r="G692" s="96" t="s">
        <v>1612</v>
      </c>
      <c r="I692" s="79"/>
    </row>
    <row r="693" spans="1:9" x14ac:dyDescent="0.25">
      <c r="A693" s="98" t="s">
        <v>3368</v>
      </c>
      <c r="B693" s="95"/>
      <c r="E693" s="96" t="s">
        <v>1574</v>
      </c>
      <c r="F693" s="97" t="s">
        <v>1607</v>
      </c>
      <c r="G693" s="96" t="s">
        <v>1576</v>
      </c>
      <c r="I693" s="79"/>
    </row>
    <row r="694" spans="1:9" x14ac:dyDescent="0.25">
      <c r="A694" s="98" t="s">
        <v>3368</v>
      </c>
      <c r="B694" s="95"/>
      <c r="C694" s="72"/>
      <c r="D694" s="73"/>
      <c r="E694" s="96" t="s">
        <v>1581</v>
      </c>
      <c r="F694" s="97" t="s">
        <v>1607</v>
      </c>
      <c r="G694" s="96" t="s">
        <v>1582</v>
      </c>
      <c r="I694" s="79"/>
    </row>
    <row r="695" spans="1:9" x14ac:dyDescent="0.25">
      <c r="A695" s="98" t="s">
        <v>3368</v>
      </c>
      <c r="B695" s="95"/>
      <c r="C695" s="72"/>
      <c r="D695" s="73"/>
      <c r="E695" s="96" t="s">
        <v>1583</v>
      </c>
      <c r="F695" s="97" t="s">
        <v>1607</v>
      </c>
      <c r="G695" s="96" t="s">
        <v>1584</v>
      </c>
      <c r="I695" s="79"/>
    </row>
    <row r="696" spans="1:9" x14ac:dyDescent="0.25">
      <c r="A696" s="98" t="s">
        <v>3368</v>
      </c>
      <c r="B696" s="95"/>
      <c r="C696" s="72"/>
      <c r="D696" s="73"/>
      <c r="E696" s="96" t="s">
        <v>1585</v>
      </c>
      <c r="F696" s="97" t="s">
        <v>1607</v>
      </c>
      <c r="G696" s="96" t="s">
        <v>1586</v>
      </c>
      <c r="I696" s="79"/>
    </row>
    <row r="697" spans="1:9" x14ac:dyDescent="0.25">
      <c r="A697" s="98" t="s">
        <v>3368</v>
      </c>
      <c r="B697" s="95"/>
      <c r="C697" s="72"/>
      <c r="D697" s="73"/>
      <c r="E697" s="96" t="s">
        <v>1587</v>
      </c>
      <c r="F697" s="97" t="s">
        <v>1607</v>
      </c>
      <c r="G697" s="96" t="s">
        <v>1588</v>
      </c>
      <c r="I697" s="79"/>
    </row>
    <row r="698" spans="1:9" ht="25.5" customHeight="1" x14ac:dyDescent="0.25">
      <c r="A698" s="98" t="s">
        <v>3368</v>
      </c>
      <c r="B698" s="95"/>
      <c r="C698" s="72"/>
      <c r="D698" s="73"/>
      <c r="E698" s="96" t="s">
        <v>1589</v>
      </c>
      <c r="F698" s="97" t="s">
        <v>1607</v>
      </c>
      <c r="G698" s="96" t="s">
        <v>1590</v>
      </c>
      <c r="I698" s="79"/>
    </row>
    <row r="699" spans="1:9" x14ac:dyDescent="0.25">
      <c r="A699" s="98" t="s">
        <v>3368</v>
      </c>
      <c r="B699" s="95"/>
      <c r="C699" s="72"/>
      <c r="D699" s="73"/>
      <c r="E699" s="96" t="s">
        <v>1591</v>
      </c>
      <c r="F699" s="97" t="s">
        <v>1607</v>
      </c>
      <c r="G699" s="96" t="s">
        <v>1592</v>
      </c>
      <c r="I699" s="79"/>
    </row>
    <row r="700" spans="1:9" x14ac:dyDescent="0.25">
      <c r="A700" s="98" t="s">
        <v>3368</v>
      </c>
      <c r="B700" s="95"/>
      <c r="C700" s="72"/>
      <c r="D700" s="73"/>
      <c r="F700" s="97"/>
      <c r="I700" s="79"/>
    </row>
    <row r="701" spans="1:9" ht="18" customHeight="1" x14ac:dyDescent="0.25">
      <c r="A701" s="75" t="s">
        <v>1626</v>
      </c>
      <c r="B701" s="149" t="s">
        <v>3465</v>
      </c>
      <c r="C701" s="149"/>
      <c r="D701" s="149"/>
      <c r="E701" s="149"/>
      <c r="F701" s="149"/>
      <c r="G701" s="149" t="s">
        <v>643</v>
      </c>
      <c r="I701" s="79"/>
    </row>
    <row r="702" spans="1:9" x14ac:dyDescent="0.25">
      <c r="A702" s="98" t="s">
        <v>3368</v>
      </c>
      <c r="B702" s="95"/>
      <c r="C702" s="72"/>
      <c r="D702" s="73"/>
      <c r="E702" s="96"/>
      <c r="F702" s="97"/>
      <c r="G702" s="96" t="s">
        <v>3368</v>
      </c>
      <c r="I702" s="79"/>
    </row>
    <row r="703" spans="1:9" x14ac:dyDescent="0.25">
      <c r="A703" s="98" t="s">
        <v>208</v>
      </c>
      <c r="B703" s="95" t="s">
        <v>209</v>
      </c>
      <c r="C703" s="72" t="s">
        <v>1627</v>
      </c>
      <c r="D703" s="73" t="s">
        <v>1628</v>
      </c>
      <c r="E703" s="96" t="s">
        <v>1629</v>
      </c>
      <c r="F703" s="97"/>
      <c r="G703" s="96" t="s">
        <v>3466</v>
      </c>
      <c r="I703" s="79"/>
    </row>
    <row r="704" spans="1:9" x14ac:dyDescent="0.25">
      <c r="A704" s="98" t="s">
        <v>3368</v>
      </c>
      <c r="B704" s="95"/>
      <c r="C704" s="72" t="s">
        <v>1630</v>
      </c>
      <c r="D704" s="73" t="s">
        <v>3467</v>
      </c>
      <c r="E704" s="96" t="s">
        <v>1631</v>
      </c>
      <c r="F704" s="97"/>
      <c r="G704" s="96" t="s">
        <v>1632</v>
      </c>
      <c r="I704" s="79"/>
    </row>
    <row r="705" spans="1:9" x14ac:dyDescent="0.25">
      <c r="A705" s="98" t="s">
        <v>3368</v>
      </c>
      <c r="B705" s="95"/>
      <c r="C705" s="72" t="s">
        <v>3368</v>
      </c>
      <c r="D705" s="73"/>
      <c r="E705" s="96" t="s">
        <v>1581</v>
      </c>
      <c r="F705" s="97" t="s">
        <v>769</v>
      </c>
      <c r="G705" s="96" t="s">
        <v>1582</v>
      </c>
      <c r="I705" s="79"/>
    </row>
    <row r="706" spans="1:9" x14ac:dyDescent="0.25">
      <c r="A706" s="98" t="s">
        <v>3368</v>
      </c>
      <c r="B706" s="95"/>
      <c r="C706" s="72"/>
      <c r="D706" s="73"/>
      <c r="E706" s="96" t="s">
        <v>1583</v>
      </c>
      <c r="F706" s="97" t="s">
        <v>769</v>
      </c>
      <c r="G706" s="96" t="s">
        <v>1584</v>
      </c>
      <c r="I706" s="79"/>
    </row>
    <row r="707" spans="1:9" x14ac:dyDescent="0.25">
      <c r="A707" s="98" t="s">
        <v>3368</v>
      </c>
      <c r="B707" s="95"/>
      <c r="C707" s="72"/>
      <c r="D707" s="73"/>
      <c r="E707" s="96" t="s">
        <v>1585</v>
      </c>
      <c r="F707" s="97" t="s">
        <v>769</v>
      </c>
      <c r="G707" s="96" t="s">
        <v>1586</v>
      </c>
      <c r="I707" s="79"/>
    </row>
    <row r="708" spans="1:9" x14ac:dyDescent="0.25">
      <c r="A708" s="98" t="s">
        <v>3368</v>
      </c>
      <c r="B708" s="95"/>
      <c r="C708" s="72"/>
      <c r="D708" s="73"/>
      <c r="E708" s="96" t="s">
        <v>1587</v>
      </c>
      <c r="F708" s="97" t="s">
        <v>769</v>
      </c>
      <c r="G708" s="96" t="s">
        <v>1588</v>
      </c>
      <c r="I708" s="79"/>
    </row>
    <row r="709" spans="1:9" ht="25.5" customHeight="1" x14ac:dyDescent="0.25">
      <c r="A709" s="98" t="s">
        <v>3368</v>
      </c>
      <c r="B709" s="95"/>
      <c r="C709" s="72"/>
      <c r="D709" s="73"/>
      <c r="E709" s="96" t="s">
        <v>1589</v>
      </c>
      <c r="F709" s="97" t="s">
        <v>769</v>
      </c>
      <c r="G709" s="96" t="s">
        <v>1590</v>
      </c>
      <c r="I709" s="79"/>
    </row>
    <row r="710" spans="1:9" x14ac:dyDescent="0.25">
      <c r="A710" s="98" t="s">
        <v>3368</v>
      </c>
      <c r="B710" s="95"/>
      <c r="C710" s="72"/>
      <c r="D710" s="73"/>
      <c r="E710" s="96" t="s">
        <v>1591</v>
      </c>
      <c r="F710" s="97" t="s">
        <v>769</v>
      </c>
      <c r="G710" s="96" t="s">
        <v>1592</v>
      </c>
      <c r="I710" s="79"/>
    </row>
    <row r="711" spans="1:9" x14ac:dyDescent="0.25">
      <c r="A711" s="98" t="s">
        <v>3368</v>
      </c>
      <c r="B711" s="95"/>
      <c r="C711" s="72"/>
      <c r="D711" s="73"/>
      <c r="E711" s="96"/>
      <c r="F711" s="97"/>
      <c r="G711" s="96"/>
      <c r="I711" s="79"/>
    </row>
    <row r="712" spans="1:9" x14ac:dyDescent="0.25">
      <c r="A712" s="98" t="s">
        <v>210</v>
      </c>
      <c r="B712" s="95" t="s">
        <v>3468</v>
      </c>
      <c r="C712" s="72" t="s">
        <v>1633</v>
      </c>
      <c r="D712" s="73" t="s">
        <v>3469</v>
      </c>
      <c r="E712" s="96" t="s">
        <v>1634</v>
      </c>
      <c r="F712" s="97"/>
      <c r="G712" s="96" t="s">
        <v>3470</v>
      </c>
      <c r="I712" s="79"/>
    </row>
    <row r="713" spans="1:9" x14ac:dyDescent="0.25">
      <c r="A713" s="98" t="s">
        <v>3368</v>
      </c>
      <c r="B713" s="95"/>
      <c r="C713" s="72"/>
      <c r="D713" s="73"/>
      <c r="E713" s="96"/>
      <c r="F713" s="97"/>
      <c r="G713" s="96" t="s">
        <v>3368</v>
      </c>
      <c r="I713" s="79"/>
    </row>
    <row r="714" spans="1:9" ht="25.5" customHeight="1" x14ac:dyDescent="0.25">
      <c r="A714" s="98" t="s">
        <v>212</v>
      </c>
      <c r="B714" s="98" t="s">
        <v>3471</v>
      </c>
      <c r="C714" s="72" t="s">
        <v>1635</v>
      </c>
      <c r="D714" s="73" t="s">
        <v>3471</v>
      </c>
      <c r="E714" s="96" t="s">
        <v>1636</v>
      </c>
      <c r="F714" s="97"/>
      <c r="G714" s="96" t="s">
        <v>1637</v>
      </c>
      <c r="I714" s="79"/>
    </row>
    <row r="715" spans="1:9" x14ac:dyDescent="0.25">
      <c r="A715" s="98" t="s">
        <v>3368</v>
      </c>
      <c r="B715" s="98"/>
      <c r="C715" s="72"/>
      <c r="D715" s="73"/>
      <c r="E715" s="96" t="s">
        <v>1574</v>
      </c>
      <c r="F715" s="97" t="s">
        <v>769</v>
      </c>
      <c r="G715" s="96" t="s">
        <v>1576</v>
      </c>
      <c r="I715" s="79"/>
    </row>
    <row r="716" spans="1:9" x14ac:dyDescent="0.25">
      <c r="A716" s="98" t="s">
        <v>3368</v>
      </c>
      <c r="B716" s="95"/>
      <c r="C716" s="72"/>
      <c r="D716" s="73"/>
      <c r="E716" s="96" t="s">
        <v>1511</v>
      </c>
      <c r="F716" s="97" t="s">
        <v>769</v>
      </c>
      <c r="G716" s="96" t="s">
        <v>1512</v>
      </c>
      <c r="I716" s="79"/>
    </row>
    <row r="717" spans="1:9" ht="12.75" customHeight="1" x14ac:dyDescent="0.25">
      <c r="A717" s="98" t="s">
        <v>3368</v>
      </c>
      <c r="B717" s="95"/>
      <c r="C717" s="72"/>
      <c r="D717" s="73"/>
      <c r="E717" s="96"/>
      <c r="F717" s="97"/>
      <c r="G717" s="96"/>
      <c r="I717" s="79"/>
    </row>
    <row r="718" spans="1:9" x14ac:dyDescent="0.25">
      <c r="A718" s="87" t="s">
        <v>3368</v>
      </c>
      <c r="B718" s="88"/>
      <c r="C718" s="89"/>
      <c r="D718" s="90"/>
      <c r="E718" s="91"/>
      <c r="F718" s="92"/>
      <c r="G718" s="91" t="s">
        <v>3368</v>
      </c>
      <c r="I718" s="79"/>
    </row>
    <row r="719" spans="1:9" ht="45" customHeight="1" x14ac:dyDescent="0.25">
      <c r="A719" s="93" t="s">
        <v>1638</v>
      </c>
      <c r="B719" s="157" t="s">
        <v>3472</v>
      </c>
      <c r="C719" s="157"/>
      <c r="D719" s="157"/>
      <c r="E719" s="157"/>
      <c r="F719" s="157"/>
      <c r="G719" s="157" t="s">
        <v>643</v>
      </c>
      <c r="I719" s="79"/>
    </row>
    <row r="720" spans="1:9" x14ac:dyDescent="0.25">
      <c r="A720" s="87" t="s">
        <v>3368</v>
      </c>
      <c r="B720" s="88"/>
      <c r="C720" s="89"/>
      <c r="D720" s="90"/>
      <c r="E720" s="91"/>
      <c r="F720" s="92"/>
      <c r="G720" s="91" t="s">
        <v>3368</v>
      </c>
      <c r="I720" s="79"/>
    </row>
    <row r="721" spans="1:9" x14ac:dyDescent="0.25">
      <c r="A721" s="94" t="s">
        <v>3368</v>
      </c>
      <c r="B721" s="95"/>
      <c r="C721" s="72"/>
      <c r="D721" s="73"/>
      <c r="E721" s="96"/>
      <c r="F721" s="97"/>
      <c r="G721" s="96" t="s">
        <v>3368</v>
      </c>
      <c r="I721" s="79"/>
    </row>
    <row r="722" spans="1:9" x14ac:dyDescent="0.25">
      <c r="A722" s="150" t="s">
        <v>3473</v>
      </c>
      <c r="B722" s="150"/>
      <c r="C722" s="150"/>
      <c r="D722" s="150"/>
      <c r="E722" s="150"/>
      <c r="F722" s="150"/>
      <c r="G722" s="150"/>
      <c r="I722" s="79"/>
    </row>
    <row r="723" spans="1:9" x14ac:dyDescent="0.25">
      <c r="A723" s="94" t="s">
        <v>3368</v>
      </c>
      <c r="B723" s="95"/>
      <c r="C723" s="72"/>
      <c r="D723" s="73"/>
      <c r="E723" s="96"/>
      <c r="F723" s="97"/>
      <c r="G723" s="96" t="s">
        <v>3368</v>
      </c>
      <c r="I723" s="79"/>
    </row>
    <row r="724" spans="1:9" ht="18" customHeight="1" x14ac:dyDescent="0.25">
      <c r="A724" s="75" t="s">
        <v>1639</v>
      </c>
      <c r="B724" s="149" t="s">
        <v>3474</v>
      </c>
      <c r="C724" s="149"/>
      <c r="D724" s="149"/>
      <c r="E724" s="149"/>
      <c r="F724" s="149"/>
      <c r="G724" s="149" t="s">
        <v>643</v>
      </c>
      <c r="I724" s="79"/>
    </row>
    <row r="725" spans="1:9" x14ac:dyDescent="0.25">
      <c r="A725" s="98" t="s">
        <v>3368</v>
      </c>
      <c r="B725" s="95"/>
      <c r="C725" s="72"/>
      <c r="D725" s="73"/>
      <c r="E725" s="70"/>
      <c r="F725" s="101"/>
      <c r="G725" s="70" t="s">
        <v>3368</v>
      </c>
      <c r="I725" s="79"/>
    </row>
    <row r="726" spans="1:9" x14ac:dyDescent="0.25">
      <c r="A726" s="98" t="s">
        <v>1640</v>
      </c>
      <c r="B726" s="95" t="s">
        <v>3475</v>
      </c>
      <c r="C726" s="72" t="s">
        <v>1641</v>
      </c>
      <c r="D726" s="73" t="s">
        <v>3476</v>
      </c>
      <c r="E726" s="96" t="s">
        <v>1642</v>
      </c>
      <c r="F726" s="97" t="s">
        <v>803</v>
      </c>
      <c r="G726" s="96" t="s">
        <v>1643</v>
      </c>
      <c r="I726" s="79"/>
    </row>
    <row r="727" spans="1:9" x14ac:dyDescent="0.25">
      <c r="A727" s="98" t="s">
        <v>3368</v>
      </c>
      <c r="B727" s="95"/>
      <c r="C727" s="72" t="s">
        <v>3368</v>
      </c>
      <c r="D727" s="73"/>
      <c r="E727" s="96" t="s">
        <v>1644</v>
      </c>
      <c r="F727" s="97" t="s">
        <v>803</v>
      </c>
      <c r="G727" s="96" t="s">
        <v>1645</v>
      </c>
      <c r="I727" s="79"/>
    </row>
    <row r="728" spans="1:9" x14ac:dyDescent="0.25">
      <c r="A728" s="98" t="s">
        <v>3368</v>
      </c>
      <c r="B728" s="95"/>
      <c r="C728" s="72" t="s">
        <v>3368</v>
      </c>
      <c r="D728" s="73"/>
      <c r="E728" s="96" t="s">
        <v>1646</v>
      </c>
      <c r="F728" s="97" t="s">
        <v>803</v>
      </c>
      <c r="G728" s="96" t="s">
        <v>3477</v>
      </c>
      <c r="I728" s="79"/>
    </row>
    <row r="729" spans="1:9" x14ac:dyDescent="0.25">
      <c r="A729" s="98" t="s">
        <v>3368</v>
      </c>
      <c r="B729" s="95"/>
      <c r="C729" s="72" t="s">
        <v>3368</v>
      </c>
      <c r="D729" s="73"/>
      <c r="E729" s="96" t="s">
        <v>1647</v>
      </c>
      <c r="F729" s="97" t="s">
        <v>803</v>
      </c>
      <c r="G729" s="96" t="s">
        <v>1648</v>
      </c>
      <c r="I729" s="79"/>
    </row>
    <row r="730" spans="1:9" x14ac:dyDescent="0.25">
      <c r="A730" s="98" t="s">
        <v>3368</v>
      </c>
      <c r="B730" s="95"/>
      <c r="C730" s="72" t="s">
        <v>3368</v>
      </c>
      <c r="D730" s="73"/>
      <c r="E730" s="96" t="s">
        <v>1649</v>
      </c>
      <c r="F730" s="97" t="s">
        <v>803</v>
      </c>
      <c r="G730" s="96" t="s">
        <v>1650</v>
      </c>
      <c r="I730" s="79"/>
    </row>
    <row r="731" spans="1:9" x14ac:dyDescent="0.25">
      <c r="A731" s="98" t="s">
        <v>3368</v>
      </c>
      <c r="B731" s="95"/>
      <c r="C731" s="72" t="s">
        <v>3368</v>
      </c>
      <c r="D731" s="73"/>
      <c r="E731" s="96" t="s">
        <v>1651</v>
      </c>
      <c r="F731" s="97" t="s">
        <v>803</v>
      </c>
      <c r="G731" s="96" t="s">
        <v>1652</v>
      </c>
      <c r="I731" s="79"/>
    </row>
    <row r="732" spans="1:9" x14ac:dyDescent="0.25">
      <c r="A732" s="98" t="s">
        <v>3368</v>
      </c>
      <c r="B732" s="95"/>
      <c r="C732" s="72" t="s">
        <v>3368</v>
      </c>
      <c r="D732" s="73"/>
      <c r="E732" s="96" t="s">
        <v>1653</v>
      </c>
      <c r="F732" s="97" t="s">
        <v>803</v>
      </c>
      <c r="G732" s="96" t="s">
        <v>1654</v>
      </c>
      <c r="I732" s="79"/>
    </row>
    <row r="733" spans="1:9" x14ac:dyDescent="0.25">
      <c r="A733" s="98" t="s">
        <v>3368</v>
      </c>
      <c r="B733" s="95"/>
      <c r="C733" s="72" t="s">
        <v>3368</v>
      </c>
      <c r="D733" s="73"/>
      <c r="E733" s="96" t="s">
        <v>1655</v>
      </c>
      <c r="F733" s="97" t="s">
        <v>803</v>
      </c>
      <c r="G733" s="96" t="s">
        <v>1656</v>
      </c>
      <c r="I733" s="79"/>
    </row>
    <row r="734" spans="1:9" x14ac:dyDescent="0.25">
      <c r="A734" s="98" t="s">
        <v>3368</v>
      </c>
      <c r="B734" s="95"/>
      <c r="C734" s="72" t="s">
        <v>3368</v>
      </c>
      <c r="D734" s="73"/>
      <c r="E734" s="96" t="s">
        <v>1657</v>
      </c>
      <c r="F734" s="97" t="s">
        <v>803</v>
      </c>
      <c r="G734" s="96" t="s">
        <v>1658</v>
      </c>
      <c r="I734" s="79"/>
    </row>
    <row r="735" spans="1:9" x14ac:dyDescent="0.25">
      <c r="A735" s="98" t="s">
        <v>3368</v>
      </c>
      <c r="B735" s="95"/>
      <c r="C735" s="72" t="s">
        <v>3368</v>
      </c>
      <c r="D735" s="73"/>
      <c r="E735" s="96" t="s">
        <v>1659</v>
      </c>
      <c r="F735" s="97" t="s">
        <v>803</v>
      </c>
      <c r="G735" s="96" t="s">
        <v>1660</v>
      </c>
      <c r="I735" s="79"/>
    </row>
    <row r="736" spans="1:9" x14ac:dyDescent="0.25">
      <c r="A736" s="98" t="s">
        <v>3368</v>
      </c>
      <c r="B736" s="95"/>
      <c r="C736" s="72"/>
      <c r="D736" s="73"/>
      <c r="E736" s="96" t="s">
        <v>1661</v>
      </c>
      <c r="F736" s="97" t="s">
        <v>803</v>
      </c>
      <c r="G736" s="96" t="s">
        <v>1662</v>
      </c>
      <c r="I736" s="79"/>
    </row>
    <row r="737" spans="1:9" x14ac:dyDescent="0.25">
      <c r="A737" s="98" t="s">
        <v>3368</v>
      </c>
      <c r="B737" s="95"/>
      <c r="C737" s="72"/>
      <c r="D737" s="73"/>
      <c r="E737" s="96"/>
      <c r="F737" s="97"/>
      <c r="G737" s="96" t="s">
        <v>3368</v>
      </c>
      <c r="I737" s="79"/>
    </row>
    <row r="738" spans="1:9" x14ac:dyDescent="0.25">
      <c r="A738" s="161" t="s">
        <v>3478</v>
      </c>
      <c r="B738" s="161"/>
      <c r="C738" s="161"/>
      <c r="D738" s="161"/>
      <c r="E738" s="161"/>
      <c r="F738" s="161"/>
      <c r="G738" s="161" t="s">
        <v>643</v>
      </c>
      <c r="I738" s="79"/>
    </row>
    <row r="739" spans="1:9" x14ac:dyDescent="0.25">
      <c r="A739" s="98" t="s">
        <v>3368</v>
      </c>
      <c r="B739" s="95"/>
      <c r="C739" s="72"/>
      <c r="D739" s="73"/>
      <c r="E739" s="96"/>
      <c r="F739" s="97"/>
      <c r="G739" s="96" t="s">
        <v>3368</v>
      </c>
      <c r="I739" s="79"/>
    </row>
    <row r="740" spans="1:9" x14ac:dyDescent="0.25">
      <c r="A740" s="98" t="s">
        <v>1663</v>
      </c>
      <c r="B740" s="95" t="s">
        <v>3479</v>
      </c>
      <c r="C740" s="72" t="s">
        <v>1664</v>
      </c>
      <c r="D740" s="73" t="s">
        <v>1665</v>
      </c>
      <c r="E740" s="96" t="s">
        <v>1642</v>
      </c>
      <c r="F740" s="97" t="s">
        <v>839</v>
      </c>
      <c r="G740" s="96" t="s">
        <v>1643</v>
      </c>
      <c r="I740" s="79"/>
    </row>
    <row r="741" spans="1:9" x14ac:dyDescent="0.25">
      <c r="A741" s="98" t="s">
        <v>3368</v>
      </c>
      <c r="B741" s="95"/>
      <c r="C741" s="72" t="s">
        <v>1666</v>
      </c>
      <c r="D741" s="73" t="s">
        <v>1667</v>
      </c>
      <c r="E741" s="96" t="s">
        <v>1644</v>
      </c>
      <c r="F741" s="97" t="s">
        <v>839</v>
      </c>
      <c r="G741" s="96" t="s">
        <v>1645</v>
      </c>
      <c r="I741" s="79"/>
    </row>
    <row r="742" spans="1:9" x14ac:dyDescent="0.25">
      <c r="A742" s="98" t="s">
        <v>3368</v>
      </c>
      <c r="B742" s="95"/>
      <c r="C742" s="72" t="s">
        <v>1668</v>
      </c>
      <c r="D742" s="73" t="s">
        <v>1669</v>
      </c>
      <c r="E742" s="96" t="s">
        <v>1646</v>
      </c>
      <c r="F742" s="97" t="s">
        <v>839</v>
      </c>
      <c r="G742" s="96" t="s">
        <v>3477</v>
      </c>
      <c r="I742" s="79"/>
    </row>
    <row r="743" spans="1:9" x14ac:dyDescent="0.25">
      <c r="A743" s="98" t="s">
        <v>3368</v>
      </c>
      <c r="B743" s="95"/>
      <c r="C743" s="72" t="s">
        <v>1670</v>
      </c>
      <c r="D743" s="73" t="s">
        <v>1671</v>
      </c>
      <c r="E743" s="96" t="s">
        <v>1647</v>
      </c>
      <c r="F743" s="97" t="s">
        <v>839</v>
      </c>
      <c r="G743" s="96" t="s">
        <v>1648</v>
      </c>
      <c r="I743" s="79"/>
    </row>
    <row r="744" spans="1:9" x14ac:dyDescent="0.25">
      <c r="A744" s="98" t="s">
        <v>3368</v>
      </c>
      <c r="B744" s="95"/>
      <c r="C744" s="72" t="s">
        <v>1672</v>
      </c>
      <c r="D744" s="73" t="s">
        <v>3480</v>
      </c>
      <c r="E744" s="96" t="s">
        <v>1649</v>
      </c>
      <c r="F744" s="97" t="s">
        <v>839</v>
      </c>
      <c r="G744" s="96" t="s">
        <v>1650</v>
      </c>
      <c r="I744" s="79"/>
    </row>
    <row r="745" spans="1:9" x14ac:dyDescent="0.25">
      <c r="A745" s="98" t="s">
        <v>3368</v>
      </c>
      <c r="B745" s="95"/>
      <c r="C745" s="72" t="s">
        <v>3368</v>
      </c>
      <c r="D745" s="73"/>
      <c r="E745" s="96" t="s">
        <v>1651</v>
      </c>
      <c r="F745" s="97" t="s">
        <v>839</v>
      </c>
      <c r="G745" s="96" t="s">
        <v>1652</v>
      </c>
      <c r="I745" s="79"/>
    </row>
    <row r="746" spans="1:9" x14ac:dyDescent="0.25">
      <c r="A746" s="98" t="s">
        <v>3368</v>
      </c>
      <c r="B746" s="95"/>
      <c r="C746" s="72" t="s">
        <v>3368</v>
      </c>
      <c r="D746" s="73"/>
      <c r="E746" s="96" t="s">
        <v>1653</v>
      </c>
      <c r="F746" s="97" t="s">
        <v>839</v>
      </c>
      <c r="G746" s="96" t="s">
        <v>1654</v>
      </c>
      <c r="I746" s="79"/>
    </row>
    <row r="747" spans="1:9" x14ac:dyDescent="0.25">
      <c r="A747" s="98" t="s">
        <v>3368</v>
      </c>
      <c r="B747" s="95"/>
      <c r="C747" s="72" t="s">
        <v>3368</v>
      </c>
      <c r="D747" s="73"/>
      <c r="E747" s="96" t="s">
        <v>1655</v>
      </c>
      <c r="F747" s="97" t="s">
        <v>839</v>
      </c>
      <c r="G747" s="96" t="s">
        <v>1656</v>
      </c>
      <c r="I747" s="79"/>
    </row>
    <row r="748" spans="1:9" x14ac:dyDescent="0.25">
      <c r="A748" s="98" t="s">
        <v>3368</v>
      </c>
      <c r="B748" s="95"/>
      <c r="C748" s="72" t="s">
        <v>3368</v>
      </c>
      <c r="D748" s="73"/>
      <c r="E748" s="96" t="s">
        <v>1657</v>
      </c>
      <c r="F748" s="97" t="s">
        <v>839</v>
      </c>
      <c r="G748" s="96" t="s">
        <v>1658</v>
      </c>
      <c r="I748" s="79"/>
    </row>
    <row r="749" spans="1:9" x14ac:dyDescent="0.25">
      <c r="A749" s="98" t="s">
        <v>3368</v>
      </c>
      <c r="B749" s="95"/>
      <c r="C749" s="72" t="s">
        <v>3368</v>
      </c>
      <c r="D749" s="73"/>
      <c r="E749" s="96" t="s">
        <v>1659</v>
      </c>
      <c r="F749" s="97" t="s">
        <v>839</v>
      </c>
      <c r="G749" s="96" t="s">
        <v>1660</v>
      </c>
      <c r="I749" s="79"/>
    </row>
    <row r="750" spans="1:9" x14ac:dyDescent="0.25">
      <c r="A750" s="98" t="s">
        <v>3368</v>
      </c>
      <c r="B750" s="95"/>
      <c r="C750" s="72"/>
      <c r="D750" s="73"/>
      <c r="E750" s="96" t="s">
        <v>1661</v>
      </c>
      <c r="F750" s="97" t="s">
        <v>839</v>
      </c>
      <c r="G750" s="96" t="s">
        <v>1662</v>
      </c>
      <c r="I750" s="79"/>
    </row>
    <row r="751" spans="1:9" ht="44.25" customHeight="1" x14ac:dyDescent="0.25">
      <c r="A751" s="98" t="s">
        <v>3368</v>
      </c>
      <c r="B751" s="95"/>
      <c r="C751" s="72"/>
      <c r="D751" s="73"/>
      <c r="E751" s="69"/>
      <c r="F751" s="97"/>
      <c r="G751" s="69" t="s">
        <v>3368</v>
      </c>
      <c r="I751" s="79"/>
    </row>
    <row r="752" spans="1:9" x14ac:dyDescent="0.25">
      <c r="A752" s="71" t="s">
        <v>3368</v>
      </c>
      <c r="B752" s="100"/>
      <c r="C752" s="72"/>
      <c r="D752" s="73"/>
      <c r="E752" s="70"/>
      <c r="F752" s="101"/>
      <c r="G752" s="70" t="s">
        <v>3368</v>
      </c>
      <c r="I752" s="79"/>
    </row>
    <row r="753" spans="1:9" x14ac:dyDescent="0.25">
      <c r="A753" s="87" t="s">
        <v>3368</v>
      </c>
      <c r="B753" s="88"/>
      <c r="C753" s="89"/>
      <c r="D753" s="90"/>
      <c r="E753" s="91"/>
      <c r="F753" s="92"/>
      <c r="G753" s="91" t="s">
        <v>3368</v>
      </c>
      <c r="I753" s="79"/>
    </row>
    <row r="754" spans="1:9" ht="45" customHeight="1" x14ac:dyDescent="0.25">
      <c r="A754" s="93" t="s">
        <v>1673</v>
      </c>
      <c r="B754" s="157" t="s">
        <v>1674</v>
      </c>
      <c r="C754" s="157"/>
      <c r="D754" s="157"/>
      <c r="E754" s="157"/>
      <c r="F754" s="157"/>
      <c r="G754" s="157" t="s">
        <v>643</v>
      </c>
      <c r="I754" s="79"/>
    </row>
    <row r="755" spans="1:9" x14ac:dyDescent="0.25">
      <c r="A755" s="87" t="s">
        <v>3368</v>
      </c>
      <c r="B755" s="88"/>
      <c r="C755" s="89"/>
      <c r="D755" s="90"/>
      <c r="E755" s="91"/>
      <c r="F755" s="92"/>
      <c r="G755" s="91" t="s">
        <v>3368</v>
      </c>
      <c r="I755" s="79"/>
    </row>
    <row r="756" spans="1:9" x14ac:dyDescent="0.25">
      <c r="A756" s="94" t="s">
        <v>3368</v>
      </c>
      <c r="B756" s="95"/>
      <c r="C756" s="72"/>
      <c r="D756" s="73"/>
      <c r="E756" s="96"/>
      <c r="F756" s="97"/>
      <c r="G756" s="96" t="s">
        <v>3368</v>
      </c>
      <c r="I756" s="79"/>
    </row>
    <row r="757" spans="1:9" ht="18" customHeight="1" x14ac:dyDescent="0.25">
      <c r="A757" s="75" t="s">
        <v>1675</v>
      </c>
      <c r="B757" s="149" t="s">
        <v>1676</v>
      </c>
      <c r="C757" s="149"/>
      <c r="D757" s="149"/>
      <c r="E757" s="149"/>
      <c r="F757" s="149"/>
      <c r="G757" s="149" t="s">
        <v>643</v>
      </c>
      <c r="I757" s="79"/>
    </row>
    <row r="758" spans="1:9" x14ac:dyDescent="0.25">
      <c r="A758" s="98" t="s">
        <v>3368</v>
      </c>
      <c r="B758" s="95"/>
      <c r="C758" s="72"/>
      <c r="D758" s="73"/>
      <c r="E758" s="96"/>
      <c r="F758" s="97"/>
      <c r="G758" s="96" t="s">
        <v>3368</v>
      </c>
      <c r="I758" s="79"/>
    </row>
    <row r="759" spans="1:9" x14ac:dyDescent="0.25">
      <c r="A759" s="98" t="s">
        <v>214</v>
      </c>
      <c r="B759" s="95" t="s">
        <v>215</v>
      </c>
      <c r="C759" s="72" t="s">
        <v>1677</v>
      </c>
      <c r="D759" s="73" t="s">
        <v>1676</v>
      </c>
      <c r="E759" s="96" t="s">
        <v>1678</v>
      </c>
      <c r="F759" s="97" t="s">
        <v>682</v>
      </c>
      <c r="G759" s="96" t="s">
        <v>3481</v>
      </c>
      <c r="I759" s="79"/>
    </row>
    <row r="760" spans="1:9" x14ac:dyDescent="0.25">
      <c r="A760" s="98" t="s">
        <v>3368</v>
      </c>
      <c r="C760" s="72" t="s">
        <v>1679</v>
      </c>
      <c r="D760" s="73" t="s">
        <v>1680</v>
      </c>
      <c r="E760" s="96" t="s">
        <v>1681</v>
      </c>
      <c r="F760" s="97" t="s">
        <v>682</v>
      </c>
      <c r="G760" s="96" t="s">
        <v>1682</v>
      </c>
      <c r="I760" s="79"/>
    </row>
    <row r="761" spans="1:9" x14ac:dyDescent="0.25">
      <c r="A761" s="98" t="s">
        <v>3368</v>
      </c>
      <c r="B761" s="95"/>
      <c r="C761" s="72" t="s">
        <v>3368</v>
      </c>
      <c r="D761" s="73"/>
      <c r="E761" s="96" t="s">
        <v>1683</v>
      </c>
      <c r="F761" s="97" t="s">
        <v>682</v>
      </c>
      <c r="G761" s="96" t="s">
        <v>1684</v>
      </c>
      <c r="I761" s="79"/>
    </row>
    <row r="762" spans="1:9" x14ac:dyDescent="0.25">
      <c r="A762" s="98" t="s">
        <v>3368</v>
      </c>
      <c r="B762" s="95"/>
      <c r="C762" s="72"/>
      <c r="D762" s="73"/>
      <c r="E762" s="96" t="s">
        <v>1685</v>
      </c>
      <c r="F762" s="97" t="s">
        <v>682</v>
      </c>
      <c r="G762" s="96" t="s">
        <v>3482</v>
      </c>
      <c r="I762" s="79"/>
    </row>
    <row r="763" spans="1:9" x14ac:dyDescent="0.25">
      <c r="A763" s="98" t="s">
        <v>3368</v>
      </c>
      <c r="B763" s="95"/>
      <c r="C763" s="72"/>
      <c r="D763" s="73"/>
      <c r="E763" s="96"/>
      <c r="F763" s="97"/>
      <c r="G763" s="96" t="s">
        <v>3368</v>
      </c>
      <c r="I763" s="79"/>
    </row>
    <row r="764" spans="1:9" ht="18" customHeight="1" x14ac:dyDescent="0.25">
      <c r="A764" s="75" t="s">
        <v>1686</v>
      </c>
      <c r="B764" s="149" t="s">
        <v>217</v>
      </c>
      <c r="C764" s="149"/>
      <c r="D764" s="149"/>
      <c r="E764" s="149"/>
      <c r="F764" s="149"/>
      <c r="G764" s="149" t="s">
        <v>643</v>
      </c>
      <c r="I764" s="79"/>
    </row>
    <row r="765" spans="1:9" x14ac:dyDescent="0.25">
      <c r="A765" s="98" t="s">
        <v>3368</v>
      </c>
      <c r="B765" s="95"/>
      <c r="C765" s="72"/>
      <c r="D765" s="73"/>
      <c r="E765" s="96"/>
      <c r="F765" s="97"/>
      <c r="G765" s="96" t="s">
        <v>3368</v>
      </c>
      <c r="I765" s="79"/>
    </row>
    <row r="766" spans="1:9" x14ac:dyDescent="0.25">
      <c r="A766" s="98" t="s">
        <v>216</v>
      </c>
      <c r="B766" s="95" t="s">
        <v>217</v>
      </c>
      <c r="C766" s="72" t="s">
        <v>1687</v>
      </c>
      <c r="D766" s="73" t="s">
        <v>3483</v>
      </c>
      <c r="E766" s="96" t="s">
        <v>1688</v>
      </c>
      <c r="F766" s="97" t="s">
        <v>682</v>
      </c>
      <c r="G766" s="96" t="s">
        <v>1689</v>
      </c>
      <c r="I766" s="79"/>
    </row>
    <row r="767" spans="1:9" x14ac:dyDescent="0.25">
      <c r="A767" s="98" t="s">
        <v>3368</v>
      </c>
      <c r="B767" s="95"/>
      <c r="C767" s="72"/>
      <c r="D767" s="73"/>
      <c r="E767" s="96"/>
      <c r="F767" s="97"/>
      <c r="G767" s="96" t="s">
        <v>3368</v>
      </c>
      <c r="I767" s="79"/>
    </row>
    <row r="768" spans="1:9" ht="18" customHeight="1" x14ac:dyDescent="0.25">
      <c r="A768" s="75" t="s">
        <v>1690</v>
      </c>
      <c r="B768" s="149" t="s">
        <v>1691</v>
      </c>
      <c r="C768" s="149"/>
      <c r="D768" s="149"/>
      <c r="E768" s="149"/>
      <c r="F768" s="149"/>
      <c r="G768" s="149" t="s">
        <v>643</v>
      </c>
      <c r="I768" s="79"/>
    </row>
    <row r="769" spans="1:9" x14ac:dyDescent="0.25">
      <c r="A769" s="98" t="s">
        <v>3368</v>
      </c>
      <c r="B769" s="95"/>
      <c r="C769" s="72"/>
      <c r="D769" s="73"/>
      <c r="E769" s="96"/>
      <c r="F769" s="97"/>
      <c r="G769" s="96" t="s">
        <v>3368</v>
      </c>
      <c r="I769" s="79"/>
    </row>
    <row r="770" spans="1:9" ht="25.5" customHeight="1" x14ac:dyDescent="0.25">
      <c r="A770" s="98" t="s">
        <v>218</v>
      </c>
      <c r="B770" s="95" t="s">
        <v>219</v>
      </c>
      <c r="C770" s="72" t="s">
        <v>1692</v>
      </c>
      <c r="D770" s="73" t="s">
        <v>1693</v>
      </c>
      <c r="E770" s="96" t="s">
        <v>1694</v>
      </c>
      <c r="F770" s="97"/>
      <c r="G770" s="96" t="s">
        <v>1695</v>
      </c>
      <c r="I770" s="79"/>
    </row>
    <row r="771" spans="1:9" x14ac:dyDescent="0.25">
      <c r="A771" s="98" t="s">
        <v>3368</v>
      </c>
      <c r="B771" s="95"/>
      <c r="C771" s="72" t="s">
        <v>1696</v>
      </c>
      <c r="D771" s="73" t="s">
        <v>1697</v>
      </c>
      <c r="E771" s="96"/>
      <c r="F771" s="97"/>
      <c r="G771" s="96" t="s">
        <v>3368</v>
      </c>
      <c r="I771" s="79"/>
    </row>
    <row r="772" spans="1:9" x14ac:dyDescent="0.25">
      <c r="A772" s="98" t="s">
        <v>3368</v>
      </c>
      <c r="B772" s="95"/>
      <c r="C772" s="72" t="s">
        <v>1698</v>
      </c>
      <c r="D772" s="73" t="s">
        <v>1699</v>
      </c>
      <c r="E772" s="96"/>
      <c r="F772" s="97"/>
      <c r="G772" s="96" t="s">
        <v>3368</v>
      </c>
      <c r="I772" s="79"/>
    </row>
    <row r="773" spans="1:9" x14ac:dyDescent="0.25">
      <c r="A773" s="98" t="s">
        <v>3368</v>
      </c>
      <c r="B773" s="95"/>
      <c r="E773" s="96"/>
      <c r="F773" s="97"/>
      <c r="G773" s="96" t="s">
        <v>3368</v>
      </c>
      <c r="I773" s="79"/>
    </row>
    <row r="774" spans="1:9" x14ac:dyDescent="0.25">
      <c r="A774" s="162" t="s">
        <v>1700</v>
      </c>
      <c r="B774" s="162"/>
      <c r="C774" s="162"/>
      <c r="D774" s="162"/>
      <c r="E774" s="162"/>
      <c r="F774" s="162"/>
      <c r="G774" s="162" t="s">
        <v>643</v>
      </c>
      <c r="I774" s="79"/>
    </row>
    <row r="775" spans="1:9" x14ac:dyDescent="0.25">
      <c r="A775" s="163" t="s">
        <v>1701</v>
      </c>
      <c r="B775" s="163"/>
      <c r="C775" s="163"/>
      <c r="D775" s="163"/>
      <c r="E775" s="163"/>
      <c r="F775" s="163"/>
      <c r="G775" s="163" t="s">
        <v>643</v>
      </c>
      <c r="I775" s="79"/>
    </row>
    <row r="776" spans="1:9" x14ac:dyDescent="0.25">
      <c r="A776" s="98" t="s">
        <v>3368</v>
      </c>
      <c r="B776" s="95"/>
      <c r="C776" s="72"/>
      <c r="D776" s="73"/>
      <c r="E776" s="96"/>
      <c r="F776" s="97"/>
      <c r="G776" s="96" t="s">
        <v>3368</v>
      </c>
      <c r="I776" s="79"/>
    </row>
    <row r="777" spans="1:9" x14ac:dyDescent="0.25">
      <c r="A777" s="98" t="s">
        <v>220</v>
      </c>
      <c r="B777" s="95" t="s">
        <v>221</v>
      </c>
      <c r="C777" s="72" t="s">
        <v>1702</v>
      </c>
      <c r="D777" s="73" t="s">
        <v>1703</v>
      </c>
      <c r="E777" s="96" t="s">
        <v>1704</v>
      </c>
      <c r="F777" s="97"/>
      <c r="G777" s="96" t="s">
        <v>1705</v>
      </c>
      <c r="I777" s="79"/>
    </row>
    <row r="778" spans="1:9" x14ac:dyDescent="0.25">
      <c r="A778" s="98" t="s">
        <v>3368</v>
      </c>
      <c r="B778" s="95"/>
      <c r="C778" s="72" t="s">
        <v>3368</v>
      </c>
      <c r="D778" s="73"/>
      <c r="E778" s="96" t="s">
        <v>1706</v>
      </c>
      <c r="F778" s="97" t="s">
        <v>682</v>
      </c>
      <c r="G778" s="96" t="s">
        <v>3484</v>
      </c>
      <c r="I778" s="79"/>
    </row>
    <row r="779" spans="1:9" x14ac:dyDescent="0.25">
      <c r="A779" s="98" t="s">
        <v>3368</v>
      </c>
      <c r="B779" s="95"/>
      <c r="C779" s="72" t="s">
        <v>3368</v>
      </c>
      <c r="D779" s="73"/>
      <c r="E779" s="96" t="s">
        <v>1707</v>
      </c>
      <c r="F779" s="97"/>
      <c r="G779" s="96" t="s">
        <v>1708</v>
      </c>
      <c r="I779" s="79"/>
    </row>
    <row r="780" spans="1:9" x14ac:dyDescent="0.25">
      <c r="A780" s="98" t="s">
        <v>3368</v>
      </c>
      <c r="B780" s="95"/>
      <c r="C780" s="72" t="s">
        <v>3368</v>
      </c>
      <c r="D780" s="73"/>
      <c r="E780" s="96" t="s">
        <v>1709</v>
      </c>
      <c r="F780" s="97" t="s">
        <v>682</v>
      </c>
      <c r="G780" s="96" t="s">
        <v>3485</v>
      </c>
      <c r="I780" s="79"/>
    </row>
    <row r="781" spans="1:9" x14ac:dyDescent="0.25">
      <c r="A781" s="98" t="s">
        <v>3368</v>
      </c>
      <c r="B781" s="95"/>
      <c r="C781" s="72"/>
      <c r="D781" s="73"/>
      <c r="E781" s="96" t="s">
        <v>1710</v>
      </c>
      <c r="F781" s="97"/>
      <c r="G781" s="96" t="s">
        <v>1711</v>
      </c>
      <c r="I781" s="79"/>
    </row>
    <row r="782" spans="1:9" x14ac:dyDescent="0.25">
      <c r="A782" s="98" t="s">
        <v>3368</v>
      </c>
      <c r="B782" s="95"/>
      <c r="C782" s="72"/>
      <c r="D782" s="73"/>
      <c r="E782" s="96"/>
      <c r="F782" s="97"/>
      <c r="G782" s="96" t="s">
        <v>3368</v>
      </c>
      <c r="I782" s="79"/>
    </row>
    <row r="783" spans="1:9" ht="18" customHeight="1" x14ac:dyDescent="0.25">
      <c r="A783" s="75" t="s">
        <v>1712</v>
      </c>
      <c r="B783" s="149" t="s">
        <v>223</v>
      </c>
      <c r="C783" s="149"/>
      <c r="D783" s="149"/>
      <c r="E783" s="149"/>
      <c r="F783" s="149"/>
      <c r="G783" s="149" t="s">
        <v>643</v>
      </c>
      <c r="I783" s="79"/>
    </row>
    <row r="784" spans="1:9" x14ac:dyDescent="0.25">
      <c r="A784" s="98" t="s">
        <v>3368</v>
      </c>
      <c r="B784" s="95"/>
      <c r="C784" s="72"/>
      <c r="D784" s="73"/>
      <c r="E784" s="96"/>
      <c r="F784" s="97"/>
      <c r="G784" s="96" t="s">
        <v>3368</v>
      </c>
      <c r="I784" s="79"/>
    </row>
    <row r="785" spans="1:9" ht="25.5" customHeight="1" x14ac:dyDescent="0.25">
      <c r="A785" s="98" t="s">
        <v>222</v>
      </c>
      <c r="B785" s="95" t="s">
        <v>223</v>
      </c>
      <c r="C785" s="72" t="s">
        <v>1713</v>
      </c>
      <c r="D785" s="73" t="s">
        <v>1714</v>
      </c>
      <c r="E785" s="96" t="s">
        <v>1678</v>
      </c>
      <c r="F785" s="97" t="s">
        <v>766</v>
      </c>
      <c r="G785" s="96" t="s">
        <v>3481</v>
      </c>
      <c r="I785" s="79"/>
    </row>
    <row r="786" spans="1:9" x14ac:dyDescent="0.25">
      <c r="A786" s="98" t="s">
        <v>3368</v>
      </c>
      <c r="B786" s="95"/>
      <c r="C786" s="72" t="s">
        <v>3368</v>
      </c>
      <c r="D786" s="73"/>
      <c r="E786" s="96" t="s">
        <v>1715</v>
      </c>
      <c r="F786" s="97"/>
      <c r="G786" s="96" t="s">
        <v>3486</v>
      </c>
      <c r="I786" s="79"/>
    </row>
    <row r="787" spans="1:9" x14ac:dyDescent="0.25">
      <c r="A787" s="98" t="s">
        <v>3368</v>
      </c>
      <c r="B787" s="95"/>
      <c r="C787" s="72" t="s">
        <v>3368</v>
      </c>
      <c r="D787" s="73"/>
      <c r="E787" s="96" t="s">
        <v>1681</v>
      </c>
      <c r="F787" s="97" t="s">
        <v>766</v>
      </c>
      <c r="G787" s="96" t="s">
        <v>1682</v>
      </c>
      <c r="I787" s="79"/>
    </row>
    <row r="788" spans="1:9" x14ac:dyDescent="0.25">
      <c r="A788" s="98" t="s">
        <v>3368</v>
      </c>
      <c r="B788" s="95"/>
      <c r="C788" s="72"/>
      <c r="D788" s="73"/>
      <c r="E788" s="96" t="s">
        <v>1683</v>
      </c>
      <c r="F788" s="97" t="s">
        <v>766</v>
      </c>
      <c r="G788" s="96" t="s">
        <v>1684</v>
      </c>
      <c r="I788" s="79"/>
    </row>
    <row r="789" spans="1:9" x14ac:dyDescent="0.25">
      <c r="A789" s="98" t="s">
        <v>3368</v>
      </c>
      <c r="B789" s="95"/>
      <c r="C789" s="72"/>
      <c r="D789" s="73"/>
      <c r="E789" s="96" t="s">
        <v>1685</v>
      </c>
      <c r="F789" s="97" t="s">
        <v>766</v>
      </c>
      <c r="G789" s="96" t="s">
        <v>3482</v>
      </c>
      <c r="I789" s="79"/>
    </row>
    <row r="790" spans="1:9" x14ac:dyDescent="0.25">
      <c r="A790" s="98" t="s">
        <v>3368</v>
      </c>
      <c r="B790" s="95"/>
      <c r="C790" s="72"/>
      <c r="D790" s="73"/>
      <c r="E790" s="96"/>
      <c r="F790" s="97"/>
      <c r="G790" s="96" t="s">
        <v>3368</v>
      </c>
      <c r="I790" s="79"/>
    </row>
    <row r="791" spans="1:9" ht="18" customHeight="1" x14ac:dyDescent="0.25">
      <c r="A791" s="75" t="s">
        <v>1716</v>
      </c>
      <c r="B791" s="149" t="s">
        <v>3487</v>
      </c>
      <c r="C791" s="149"/>
      <c r="D791" s="149"/>
      <c r="E791" s="149"/>
      <c r="F791" s="149"/>
      <c r="G791" s="149" t="s">
        <v>643</v>
      </c>
      <c r="I791" s="79"/>
    </row>
    <row r="792" spans="1:9" x14ac:dyDescent="0.25">
      <c r="A792" s="98" t="s">
        <v>3368</v>
      </c>
      <c r="B792" s="95"/>
      <c r="C792" s="72"/>
      <c r="D792" s="73"/>
      <c r="E792" s="96"/>
      <c r="F792" s="97"/>
      <c r="G792" s="96" t="s">
        <v>3368</v>
      </c>
      <c r="I792" s="79"/>
    </row>
    <row r="793" spans="1:9" ht="25.5" customHeight="1" x14ac:dyDescent="0.25">
      <c r="A793" s="98" t="s">
        <v>224</v>
      </c>
      <c r="B793" s="95" t="s">
        <v>225</v>
      </c>
      <c r="C793" s="72" t="s">
        <v>1717</v>
      </c>
      <c r="D793" s="73" t="s">
        <v>1718</v>
      </c>
      <c r="E793" s="96" t="s">
        <v>1719</v>
      </c>
      <c r="F793" s="97"/>
      <c r="G793" s="96" t="s">
        <v>3488</v>
      </c>
      <c r="I793" s="79"/>
    </row>
    <row r="794" spans="1:9" x14ac:dyDescent="0.25">
      <c r="A794" s="98" t="s">
        <v>3368</v>
      </c>
      <c r="C794" s="72" t="s">
        <v>1720</v>
      </c>
      <c r="D794" s="73" t="s">
        <v>1721</v>
      </c>
      <c r="E794" s="96" t="s">
        <v>1706</v>
      </c>
      <c r="F794" s="97" t="s">
        <v>766</v>
      </c>
      <c r="G794" s="96" t="s">
        <v>3484</v>
      </c>
      <c r="I794" s="79"/>
    </row>
    <row r="795" spans="1:9" x14ac:dyDescent="0.25">
      <c r="A795" s="98" t="s">
        <v>3368</v>
      </c>
      <c r="E795" s="96" t="s">
        <v>1709</v>
      </c>
      <c r="F795" s="97" t="s">
        <v>766</v>
      </c>
      <c r="G795" s="96" t="s">
        <v>3485</v>
      </c>
      <c r="I795" s="79"/>
    </row>
    <row r="796" spans="1:9" x14ac:dyDescent="0.25">
      <c r="A796" s="98" t="s">
        <v>3368</v>
      </c>
      <c r="B796" s="95"/>
      <c r="C796" s="72"/>
      <c r="D796" s="73"/>
      <c r="F796" s="97"/>
      <c r="I796" s="79"/>
    </row>
    <row r="797" spans="1:9" x14ac:dyDescent="0.25">
      <c r="A797" s="98" t="s">
        <v>226</v>
      </c>
      <c r="B797" s="95" t="s">
        <v>3489</v>
      </c>
      <c r="C797" s="72" t="s">
        <v>1722</v>
      </c>
      <c r="D797" s="73" t="s">
        <v>3490</v>
      </c>
      <c r="E797" s="96" t="s">
        <v>1688</v>
      </c>
      <c r="F797" s="97" t="s">
        <v>1723</v>
      </c>
      <c r="G797" s="96" t="s">
        <v>1689</v>
      </c>
      <c r="I797" s="79"/>
    </row>
    <row r="798" spans="1:9" x14ac:dyDescent="0.25">
      <c r="A798" s="98" t="s">
        <v>3368</v>
      </c>
      <c r="B798" s="95"/>
      <c r="C798" s="72"/>
      <c r="D798" s="73"/>
      <c r="E798" s="96"/>
      <c r="F798" s="97"/>
      <c r="G798" s="96" t="s">
        <v>3368</v>
      </c>
      <c r="I798" s="79"/>
    </row>
    <row r="799" spans="1:9" ht="18" customHeight="1" x14ac:dyDescent="0.25">
      <c r="A799" s="75" t="s">
        <v>1724</v>
      </c>
      <c r="B799" s="149" t="s">
        <v>3491</v>
      </c>
      <c r="C799" s="149"/>
      <c r="D799" s="149"/>
      <c r="E799" s="149"/>
      <c r="F799" s="149"/>
      <c r="G799" s="149" t="s">
        <v>643</v>
      </c>
      <c r="I799" s="79"/>
    </row>
    <row r="800" spans="1:9" x14ac:dyDescent="0.25">
      <c r="A800" s="98" t="s">
        <v>3368</v>
      </c>
      <c r="B800" s="95"/>
      <c r="C800" s="72"/>
      <c r="D800" s="73"/>
      <c r="E800" s="96"/>
      <c r="F800" s="97"/>
      <c r="G800" s="96" t="s">
        <v>3368</v>
      </c>
      <c r="I800" s="79"/>
    </row>
    <row r="801" spans="1:9" x14ac:dyDescent="0.25">
      <c r="A801" s="98" t="s">
        <v>228</v>
      </c>
      <c r="B801" s="95" t="s">
        <v>3492</v>
      </c>
      <c r="C801" s="72" t="s">
        <v>1725</v>
      </c>
      <c r="D801" s="73" t="s">
        <v>1726</v>
      </c>
      <c r="E801" s="96" t="s">
        <v>1727</v>
      </c>
      <c r="F801" s="97"/>
      <c r="G801" s="96" t="s">
        <v>3493</v>
      </c>
      <c r="I801" s="79"/>
    </row>
    <row r="802" spans="1:9" ht="25.5" customHeight="1" x14ac:dyDescent="0.25">
      <c r="A802" s="98" t="s">
        <v>3368</v>
      </c>
      <c r="B802" s="95"/>
      <c r="C802" s="72" t="s">
        <v>1728</v>
      </c>
      <c r="D802" s="73" t="s">
        <v>1729</v>
      </c>
      <c r="E802" s="96" t="s">
        <v>1730</v>
      </c>
      <c r="F802" s="97"/>
      <c r="G802" s="96" t="s">
        <v>3494</v>
      </c>
      <c r="I802" s="79"/>
    </row>
    <row r="803" spans="1:9" x14ac:dyDescent="0.25">
      <c r="A803" s="98" t="s">
        <v>3368</v>
      </c>
      <c r="B803" s="95"/>
      <c r="C803" s="72" t="s">
        <v>1731</v>
      </c>
      <c r="D803" s="73" t="s">
        <v>3495</v>
      </c>
      <c r="E803" s="96" t="s">
        <v>1688</v>
      </c>
      <c r="F803" s="97" t="s">
        <v>769</v>
      </c>
      <c r="G803" s="96" t="s">
        <v>1689</v>
      </c>
      <c r="I803" s="79"/>
    </row>
    <row r="804" spans="1:9" ht="25.5" customHeight="1" x14ac:dyDescent="0.25">
      <c r="A804" s="98" t="s">
        <v>3368</v>
      </c>
      <c r="B804" s="95"/>
      <c r="C804" s="72" t="s">
        <v>1732</v>
      </c>
      <c r="D804" s="73" t="s">
        <v>3496</v>
      </c>
      <c r="E804" s="96" t="s">
        <v>1733</v>
      </c>
      <c r="F804" s="97"/>
      <c r="G804" s="96" t="s">
        <v>1734</v>
      </c>
      <c r="I804" s="79"/>
    </row>
    <row r="805" spans="1:9" x14ac:dyDescent="0.25">
      <c r="A805" s="98" t="s">
        <v>3368</v>
      </c>
      <c r="B805" s="95"/>
      <c r="C805" s="72" t="s">
        <v>1735</v>
      </c>
      <c r="D805" s="73" t="s">
        <v>3497</v>
      </c>
      <c r="E805" s="96" t="s">
        <v>1736</v>
      </c>
      <c r="F805" s="97"/>
      <c r="G805" s="96" t="s">
        <v>3498</v>
      </c>
      <c r="I805" s="79"/>
    </row>
    <row r="806" spans="1:9" ht="25.5" customHeight="1" x14ac:dyDescent="0.25">
      <c r="A806" s="98" t="s">
        <v>3368</v>
      </c>
      <c r="B806" s="95"/>
      <c r="C806" s="72" t="s">
        <v>1737</v>
      </c>
      <c r="D806" s="73" t="s">
        <v>3499</v>
      </c>
      <c r="E806" s="96" t="s">
        <v>1738</v>
      </c>
      <c r="F806" s="97"/>
      <c r="G806" s="96" t="s">
        <v>3500</v>
      </c>
      <c r="I806" s="79"/>
    </row>
    <row r="807" spans="1:9" ht="25.5" customHeight="1" x14ac:dyDescent="0.25">
      <c r="A807" s="98" t="s">
        <v>3368</v>
      </c>
      <c r="B807" s="95"/>
      <c r="C807" s="72" t="s">
        <v>1739</v>
      </c>
      <c r="D807" s="73" t="s">
        <v>1740</v>
      </c>
      <c r="E807" s="96" t="s">
        <v>1741</v>
      </c>
      <c r="F807" s="97"/>
      <c r="G807" s="96" t="s">
        <v>3501</v>
      </c>
      <c r="I807" s="79"/>
    </row>
    <row r="808" spans="1:9" x14ac:dyDescent="0.25">
      <c r="A808" s="98" t="s">
        <v>3368</v>
      </c>
      <c r="B808" s="95"/>
      <c r="C808" s="72" t="s">
        <v>1742</v>
      </c>
      <c r="D808" s="73" t="s">
        <v>1743</v>
      </c>
      <c r="E808" s="96" t="s">
        <v>1744</v>
      </c>
      <c r="F808" s="97"/>
      <c r="G808" s="96" t="s">
        <v>3502</v>
      </c>
      <c r="I808" s="79"/>
    </row>
    <row r="809" spans="1:9" x14ac:dyDescent="0.25">
      <c r="A809" s="98" t="s">
        <v>3368</v>
      </c>
      <c r="B809" s="95"/>
      <c r="E809" s="96" t="s">
        <v>1745</v>
      </c>
      <c r="F809" s="97"/>
      <c r="G809" s="96" t="s">
        <v>1746</v>
      </c>
      <c r="I809" s="79"/>
    </row>
    <row r="810" spans="1:9" x14ac:dyDescent="0.25">
      <c r="A810" s="98" t="s">
        <v>3368</v>
      </c>
      <c r="B810" s="95"/>
      <c r="E810" s="96"/>
      <c r="F810" s="97"/>
      <c r="G810" s="96" t="s">
        <v>3368</v>
      </c>
      <c r="I810" s="79"/>
    </row>
    <row r="811" spans="1:9" x14ac:dyDescent="0.25">
      <c r="A811" s="98" t="s">
        <v>230</v>
      </c>
      <c r="B811" s="95" t="s">
        <v>231</v>
      </c>
      <c r="C811" s="72" t="s">
        <v>1747</v>
      </c>
      <c r="D811" s="73" t="s">
        <v>231</v>
      </c>
      <c r="E811" s="96" t="s">
        <v>1748</v>
      </c>
      <c r="F811" s="97"/>
      <c r="G811" s="96" t="s">
        <v>1749</v>
      </c>
      <c r="I811" s="79"/>
    </row>
    <row r="812" spans="1:9" x14ac:dyDescent="0.25">
      <c r="A812" s="98" t="s">
        <v>3368</v>
      </c>
      <c r="B812" s="95"/>
      <c r="C812" s="72"/>
      <c r="D812" s="73"/>
      <c r="E812" s="96"/>
      <c r="F812" s="97"/>
      <c r="G812" s="96" t="s">
        <v>3368</v>
      </c>
      <c r="I812" s="79"/>
    </row>
    <row r="813" spans="1:9" x14ac:dyDescent="0.25">
      <c r="A813" s="98" t="s">
        <v>232</v>
      </c>
      <c r="B813" s="95" t="s">
        <v>233</v>
      </c>
      <c r="C813" s="72" t="s">
        <v>1750</v>
      </c>
      <c r="D813" s="73" t="s">
        <v>1751</v>
      </c>
      <c r="E813" s="96" t="s">
        <v>1752</v>
      </c>
      <c r="F813" s="97"/>
      <c r="G813" s="96" t="s">
        <v>1753</v>
      </c>
      <c r="I813" s="79"/>
    </row>
    <row r="814" spans="1:9" x14ac:dyDescent="0.25">
      <c r="A814" s="98" t="s">
        <v>3368</v>
      </c>
      <c r="B814" s="95"/>
      <c r="C814" s="72" t="s">
        <v>1754</v>
      </c>
      <c r="D814" s="73" t="s">
        <v>1755</v>
      </c>
      <c r="E814" s="96" t="s">
        <v>1756</v>
      </c>
      <c r="F814" s="97"/>
      <c r="G814" s="96" t="s">
        <v>3503</v>
      </c>
      <c r="I814" s="79"/>
    </row>
    <row r="815" spans="1:9" x14ac:dyDescent="0.25">
      <c r="A815" s="98" t="s">
        <v>3368</v>
      </c>
      <c r="B815" s="95"/>
      <c r="C815" s="72"/>
      <c r="D815" s="73"/>
      <c r="E815" s="96" t="s">
        <v>1757</v>
      </c>
      <c r="F815" s="97"/>
      <c r="G815" s="96" t="s">
        <v>1758</v>
      </c>
      <c r="I815" s="79"/>
    </row>
    <row r="816" spans="1:9" x14ac:dyDescent="0.25">
      <c r="A816" s="98" t="s">
        <v>3368</v>
      </c>
      <c r="B816" s="95"/>
      <c r="C816" s="72" t="s">
        <v>3368</v>
      </c>
      <c r="D816" s="73"/>
      <c r="E816" s="96" t="s">
        <v>1759</v>
      </c>
      <c r="F816" s="97"/>
      <c r="G816" s="96" t="s">
        <v>3504</v>
      </c>
      <c r="I816" s="79"/>
    </row>
    <row r="817" spans="1:9" x14ac:dyDescent="0.25">
      <c r="A817" s="98" t="s">
        <v>3368</v>
      </c>
      <c r="B817" s="95"/>
      <c r="C817" s="72" t="s">
        <v>3368</v>
      </c>
      <c r="D817" s="73"/>
      <c r="E817" s="96"/>
      <c r="F817" s="97"/>
      <c r="G817" s="96" t="s">
        <v>3368</v>
      </c>
      <c r="I817" s="79"/>
    </row>
    <row r="818" spans="1:9" ht="18" customHeight="1" x14ac:dyDescent="0.25">
      <c r="A818" s="75" t="s">
        <v>1760</v>
      </c>
      <c r="B818" s="149" t="s">
        <v>1761</v>
      </c>
      <c r="C818" s="149"/>
      <c r="D818" s="149"/>
      <c r="E818" s="149"/>
      <c r="F818" s="149"/>
      <c r="G818" s="149" t="s">
        <v>643</v>
      </c>
      <c r="I818" s="79"/>
    </row>
    <row r="819" spans="1:9" x14ac:dyDescent="0.25">
      <c r="A819" s="98" t="s">
        <v>3368</v>
      </c>
      <c r="B819" s="95"/>
      <c r="C819" s="72"/>
      <c r="D819" s="73"/>
      <c r="E819" s="96"/>
      <c r="F819" s="97"/>
      <c r="G819" s="96" t="s">
        <v>3368</v>
      </c>
      <c r="I819" s="79"/>
    </row>
    <row r="820" spans="1:9" x14ac:dyDescent="0.25">
      <c r="A820" s="98" t="s">
        <v>1762</v>
      </c>
      <c r="B820" s="95" t="s">
        <v>1763</v>
      </c>
      <c r="C820" s="72" t="s">
        <v>1764</v>
      </c>
      <c r="D820" s="73" t="s">
        <v>1765</v>
      </c>
      <c r="E820" s="96" t="s">
        <v>1766</v>
      </c>
      <c r="F820" s="97"/>
      <c r="G820" s="96" t="s">
        <v>1767</v>
      </c>
      <c r="I820" s="79"/>
    </row>
    <row r="821" spans="1:9" x14ac:dyDescent="0.25">
      <c r="A821" s="98" t="s">
        <v>3368</v>
      </c>
      <c r="B821" s="95"/>
      <c r="C821" s="72" t="s">
        <v>1768</v>
      </c>
      <c r="D821" s="73" t="s">
        <v>1769</v>
      </c>
      <c r="E821" s="96"/>
      <c r="F821" s="97"/>
      <c r="G821" s="96" t="s">
        <v>3368</v>
      </c>
      <c r="I821" s="79"/>
    </row>
    <row r="822" spans="1:9" x14ac:dyDescent="0.25">
      <c r="A822" s="98" t="s">
        <v>3368</v>
      </c>
      <c r="B822" s="95"/>
      <c r="C822" s="72" t="s">
        <v>1770</v>
      </c>
      <c r="D822" s="73" t="s">
        <v>1771</v>
      </c>
      <c r="E822" s="96"/>
      <c r="F822" s="97"/>
      <c r="G822" s="96" t="s">
        <v>3368</v>
      </c>
      <c r="I822" s="79"/>
    </row>
    <row r="823" spans="1:9" x14ac:dyDescent="0.25">
      <c r="A823" s="98" t="s">
        <v>3368</v>
      </c>
      <c r="B823" s="95"/>
      <c r="C823" s="72" t="s">
        <v>1772</v>
      </c>
      <c r="D823" s="73" t="s">
        <v>1773</v>
      </c>
      <c r="E823" s="96"/>
      <c r="F823" s="97"/>
      <c r="G823" s="96" t="s">
        <v>3368</v>
      </c>
      <c r="I823" s="79"/>
    </row>
    <row r="824" spans="1:9" x14ac:dyDescent="0.25">
      <c r="A824" s="98" t="s">
        <v>3368</v>
      </c>
      <c r="B824" s="95"/>
      <c r="C824" s="72" t="s">
        <v>1774</v>
      </c>
      <c r="D824" s="73" t="s">
        <v>1775</v>
      </c>
      <c r="E824" s="96"/>
      <c r="F824" s="97"/>
      <c r="G824" s="96" t="s">
        <v>3368</v>
      </c>
      <c r="I824" s="79"/>
    </row>
    <row r="825" spans="1:9" x14ac:dyDescent="0.25">
      <c r="A825" s="98" t="s">
        <v>3368</v>
      </c>
      <c r="B825" s="95"/>
      <c r="C825" s="72"/>
      <c r="D825" s="73"/>
      <c r="E825" s="96"/>
      <c r="F825" s="97"/>
      <c r="G825" s="96" t="s">
        <v>3368</v>
      </c>
      <c r="I825" s="79"/>
    </row>
    <row r="826" spans="1:9" x14ac:dyDescent="0.25">
      <c r="A826" s="98" t="s">
        <v>1776</v>
      </c>
      <c r="B826" s="95" t="s">
        <v>1777</v>
      </c>
      <c r="C826" s="72" t="s">
        <v>1778</v>
      </c>
      <c r="D826" s="73" t="s">
        <v>1779</v>
      </c>
      <c r="E826" s="96" t="s">
        <v>1780</v>
      </c>
      <c r="F826" s="97"/>
      <c r="G826" s="96" t="s">
        <v>1781</v>
      </c>
      <c r="I826" s="79"/>
    </row>
    <row r="827" spans="1:9" ht="44.25" customHeight="1" x14ac:dyDescent="0.25">
      <c r="A827" s="98" t="s">
        <v>3368</v>
      </c>
      <c r="B827" s="95"/>
      <c r="C827" s="72" t="s">
        <v>1782</v>
      </c>
      <c r="D827" s="73" t="s">
        <v>3505</v>
      </c>
      <c r="E827" s="96"/>
      <c r="F827" s="97"/>
      <c r="G827" s="96" t="s">
        <v>3368</v>
      </c>
      <c r="I827" s="79"/>
    </row>
    <row r="828" spans="1:9" x14ac:dyDescent="0.25">
      <c r="A828" s="98" t="s">
        <v>3368</v>
      </c>
      <c r="B828" s="95"/>
      <c r="C828" s="72"/>
      <c r="D828" s="73"/>
      <c r="E828" s="96"/>
      <c r="F828" s="97"/>
      <c r="G828" s="96" t="s">
        <v>3368</v>
      </c>
      <c r="I828" s="79"/>
    </row>
    <row r="829" spans="1:9" x14ac:dyDescent="0.25">
      <c r="A829" s="87" t="s">
        <v>3368</v>
      </c>
      <c r="B829" s="88"/>
      <c r="C829" s="89"/>
      <c r="D829" s="90"/>
      <c r="E829" s="91"/>
      <c r="F829" s="92"/>
      <c r="G829" s="91" t="s">
        <v>3368</v>
      </c>
      <c r="I829" s="79"/>
    </row>
    <row r="830" spans="1:9" ht="45" customHeight="1" x14ac:dyDescent="0.25">
      <c r="A830" s="93" t="s">
        <v>1783</v>
      </c>
      <c r="B830" s="157" t="s">
        <v>1784</v>
      </c>
      <c r="C830" s="157"/>
      <c r="D830" s="157"/>
      <c r="E830" s="157"/>
      <c r="F830" s="157"/>
      <c r="G830" s="157" t="s">
        <v>643</v>
      </c>
      <c r="I830" s="79"/>
    </row>
    <row r="831" spans="1:9" x14ac:dyDescent="0.25">
      <c r="A831" s="87" t="s">
        <v>3368</v>
      </c>
      <c r="B831" s="88"/>
      <c r="C831" s="89"/>
      <c r="D831" s="90"/>
      <c r="E831" s="91"/>
      <c r="F831" s="92"/>
      <c r="G831" s="91" t="s">
        <v>3368</v>
      </c>
      <c r="I831" s="79"/>
    </row>
    <row r="832" spans="1:9" x14ac:dyDescent="0.25">
      <c r="A832" s="94" t="s">
        <v>3368</v>
      </c>
      <c r="B832" s="95"/>
      <c r="C832" s="72"/>
      <c r="D832" s="73"/>
      <c r="E832" s="96"/>
      <c r="F832" s="97"/>
      <c r="G832" s="96" t="s">
        <v>3368</v>
      </c>
      <c r="I832" s="79"/>
    </row>
    <row r="833" spans="1:9" ht="18" customHeight="1" x14ac:dyDescent="0.25">
      <c r="A833" s="75" t="s">
        <v>1785</v>
      </c>
      <c r="B833" s="149" t="s">
        <v>1786</v>
      </c>
      <c r="C833" s="149"/>
      <c r="D833" s="149"/>
      <c r="E833" s="149"/>
      <c r="F833" s="149"/>
      <c r="G833" s="149" t="s">
        <v>643</v>
      </c>
      <c r="I833" s="79"/>
    </row>
    <row r="834" spans="1:9" x14ac:dyDescent="0.25">
      <c r="A834" s="98" t="s">
        <v>3368</v>
      </c>
      <c r="B834" s="95"/>
      <c r="C834" s="72"/>
      <c r="D834" s="73"/>
      <c r="E834" s="96"/>
      <c r="F834" s="97"/>
      <c r="G834" s="96" t="s">
        <v>3368</v>
      </c>
      <c r="I834" s="79"/>
    </row>
    <row r="835" spans="1:9" x14ac:dyDescent="0.25">
      <c r="A835" s="98" t="s">
        <v>234</v>
      </c>
      <c r="B835" s="95" t="s">
        <v>235</v>
      </c>
      <c r="C835" s="72" t="s">
        <v>1787</v>
      </c>
      <c r="D835" s="73" t="s">
        <v>1788</v>
      </c>
      <c r="E835" s="96" t="s">
        <v>1789</v>
      </c>
      <c r="F835" s="97" t="s">
        <v>682</v>
      </c>
      <c r="G835" s="96" t="s">
        <v>1790</v>
      </c>
      <c r="I835" s="79"/>
    </row>
    <row r="836" spans="1:9" x14ac:dyDescent="0.25">
      <c r="A836" s="98" t="s">
        <v>3368</v>
      </c>
      <c r="B836" s="95"/>
      <c r="C836" s="72"/>
      <c r="D836" s="73"/>
      <c r="E836" s="96" t="s">
        <v>1791</v>
      </c>
      <c r="F836" s="97" t="s">
        <v>682</v>
      </c>
      <c r="G836" s="96" t="s">
        <v>1792</v>
      </c>
      <c r="I836" s="79"/>
    </row>
    <row r="837" spans="1:9" x14ac:dyDescent="0.25">
      <c r="A837" s="98" t="s">
        <v>3368</v>
      </c>
      <c r="B837" s="95"/>
      <c r="C837" s="72"/>
      <c r="D837" s="73"/>
      <c r="E837" s="96" t="s">
        <v>1793</v>
      </c>
      <c r="F837" s="97" t="s">
        <v>682</v>
      </c>
      <c r="G837" s="96" t="s">
        <v>1794</v>
      </c>
      <c r="I837" s="79"/>
    </row>
    <row r="838" spans="1:9" x14ac:dyDescent="0.25">
      <c r="A838" s="98" t="s">
        <v>3368</v>
      </c>
      <c r="B838" s="95"/>
      <c r="C838" s="72"/>
      <c r="D838" s="73"/>
      <c r="E838" s="96"/>
      <c r="F838" s="97"/>
      <c r="G838" s="96" t="s">
        <v>3368</v>
      </c>
      <c r="I838" s="79"/>
    </row>
    <row r="839" spans="1:9" ht="18" customHeight="1" x14ac:dyDescent="0.25">
      <c r="A839" s="75" t="s">
        <v>1795</v>
      </c>
      <c r="B839" s="149" t="s">
        <v>1796</v>
      </c>
      <c r="C839" s="149"/>
      <c r="D839" s="149"/>
      <c r="E839" s="149"/>
      <c r="F839" s="149"/>
      <c r="G839" s="149" t="s">
        <v>643</v>
      </c>
      <c r="I839" s="79"/>
    </row>
    <row r="840" spans="1:9" x14ac:dyDescent="0.25">
      <c r="A840" s="98" t="s">
        <v>3368</v>
      </c>
      <c r="B840" s="95"/>
      <c r="C840" s="72"/>
      <c r="D840" s="73"/>
      <c r="E840" s="96"/>
      <c r="F840" s="97"/>
      <c r="G840" s="96" t="s">
        <v>3368</v>
      </c>
      <c r="I840" s="79"/>
    </row>
    <row r="841" spans="1:9" x14ac:dyDescent="0.25">
      <c r="A841" s="98" t="s">
        <v>236</v>
      </c>
      <c r="B841" s="95" t="s">
        <v>237</v>
      </c>
      <c r="C841" s="72" t="s">
        <v>1797</v>
      </c>
      <c r="D841" s="73" t="s">
        <v>237</v>
      </c>
      <c r="E841" s="96" t="s">
        <v>1791</v>
      </c>
      <c r="F841" s="97" t="s">
        <v>1723</v>
      </c>
      <c r="G841" s="96" t="s">
        <v>1792</v>
      </c>
      <c r="I841" s="79"/>
    </row>
    <row r="842" spans="1:9" x14ac:dyDescent="0.25">
      <c r="A842" s="98" t="s">
        <v>3368</v>
      </c>
      <c r="B842" s="95"/>
      <c r="C842" s="72"/>
      <c r="D842" s="73"/>
      <c r="E842" s="96"/>
      <c r="F842" s="97"/>
      <c r="G842" s="96" t="s">
        <v>3368</v>
      </c>
      <c r="I842" s="79"/>
    </row>
    <row r="843" spans="1:9" ht="38.25" customHeight="1" x14ac:dyDescent="0.25">
      <c r="A843" s="98" t="s">
        <v>238</v>
      </c>
      <c r="B843" s="95" t="s">
        <v>3506</v>
      </c>
      <c r="C843" s="72" t="s">
        <v>1798</v>
      </c>
      <c r="D843" s="73" t="s">
        <v>1799</v>
      </c>
      <c r="E843" s="96" t="s">
        <v>1800</v>
      </c>
      <c r="F843" s="97" t="s">
        <v>756</v>
      </c>
      <c r="G843" s="96" t="s">
        <v>3507</v>
      </c>
      <c r="I843" s="79"/>
    </row>
    <row r="844" spans="1:9" ht="25.5" customHeight="1" x14ac:dyDescent="0.25">
      <c r="A844" s="98" t="s">
        <v>3368</v>
      </c>
      <c r="B844" s="95"/>
      <c r="C844" s="72" t="s">
        <v>1801</v>
      </c>
      <c r="D844" s="73" t="s">
        <v>3508</v>
      </c>
      <c r="E844" s="96" t="s">
        <v>1789</v>
      </c>
      <c r="F844" s="97" t="s">
        <v>1723</v>
      </c>
      <c r="G844" s="96" t="s">
        <v>1790</v>
      </c>
      <c r="I844" s="79"/>
    </row>
    <row r="845" spans="1:9" x14ac:dyDescent="0.25">
      <c r="A845" s="98" t="s">
        <v>3368</v>
      </c>
      <c r="B845" s="95"/>
      <c r="C845" s="72" t="s">
        <v>1802</v>
      </c>
      <c r="D845" s="73" t="s">
        <v>1803</v>
      </c>
      <c r="E845" s="96" t="s">
        <v>1793</v>
      </c>
      <c r="F845" s="97" t="s">
        <v>1723</v>
      </c>
      <c r="G845" s="96" t="s">
        <v>1794</v>
      </c>
      <c r="I845" s="79"/>
    </row>
    <row r="846" spans="1:9" x14ac:dyDescent="0.25">
      <c r="A846" s="98" t="s">
        <v>3368</v>
      </c>
      <c r="B846" s="95"/>
      <c r="E846" s="96"/>
      <c r="F846" s="97"/>
      <c r="G846" s="96" t="s">
        <v>3368</v>
      </c>
      <c r="I846" s="79"/>
    </row>
    <row r="847" spans="1:9" ht="18" customHeight="1" x14ac:dyDescent="0.25">
      <c r="A847" s="75" t="s">
        <v>1804</v>
      </c>
      <c r="B847" s="149" t="s">
        <v>1805</v>
      </c>
      <c r="C847" s="149"/>
      <c r="D847" s="149"/>
      <c r="E847" s="149"/>
      <c r="F847" s="149"/>
      <c r="G847" s="149" t="s">
        <v>643</v>
      </c>
      <c r="I847" s="79"/>
    </row>
    <row r="848" spans="1:9" x14ac:dyDescent="0.25">
      <c r="A848" s="98" t="s">
        <v>3368</v>
      </c>
      <c r="B848" s="95"/>
      <c r="C848" s="72"/>
      <c r="D848" s="73"/>
      <c r="E848" s="96"/>
      <c r="F848" s="97"/>
      <c r="G848" s="96" t="s">
        <v>3368</v>
      </c>
      <c r="I848" s="79"/>
    </row>
    <row r="849" spans="1:9" ht="25.5" customHeight="1" x14ac:dyDescent="0.25">
      <c r="A849" s="98" t="s">
        <v>240</v>
      </c>
      <c r="B849" s="95" t="s">
        <v>241</v>
      </c>
      <c r="C849" s="72" t="s">
        <v>1806</v>
      </c>
      <c r="D849" s="73" t="s">
        <v>1807</v>
      </c>
      <c r="E849" s="96" t="s">
        <v>1789</v>
      </c>
      <c r="F849" s="97" t="s">
        <v>769</v>
      </c>
      <c r="G849" s="96" t="s">
        <v>1790</v>
      </c>
      <c r="I849" s="79"/>
    </row>
    <row r="850" spans="1:9" x14ac:dyDescent="0.25">
      <c r="A850" s="98" t="s">
        <v>3368</v>
      </c>
      <c r="C850" s="72" t="s">
        <v>1808</v>
      </c>
      <c r="D850" s="73" t="s">
        <v>1809</v>
      </c>
      <c r="E850" s="96" t="s">
        <v>1810</v>
      </c>
      <c r="F850" s="97"/>
      <c r="G850" s="96" t="s">
        <v>1811</v>
      </c>
      <c r="I850" s="79"/>
    </row>
    <row r="851" spans="1:9" x14ac:dyDescent="0.25">
      <c r="A851" s="98" t="s">
        <v>3368</v>
      </c>
      <c r="E851" s="96" t="s">
        <v>1812</v>
      </c>
      <c r="F851" s="97"/>
      <c r="G851" s="96" t="s">
        <v>1813</v>
      </c>
      <c r="I851" s="79"/>
    </row>
    <row r="852" spans="1:9" x14ac:dyDescent="0.25">
      <c r="A852" s="98" t="s">
        <v>3368</v>
      </c>
      <c r="C852" s="72" t="s">
        <v>3368</v>
      </c>
      <c r="D852" s="73"/>
      <c r="E852" s="96" t="s">
        <v>1791</v>
      </c>
      <c r="F852" s="97" t="s">
        <v>769</v>
      </c>
      <c r="G852" s="96" t="s">
        <v>1792</v>
      </c>
      <c r="I852" s="79"/>
    </row>
    <row r="853" spans="1:9" x14ac:dyDescent="0.25">
      <c r="A853" s="98" t="s">
        <v>3368</v>
      </c>
      <c r="B853" s="95"/>
      <c r="C853" s="72"/>
      <c r="D853" s="73"/>
      <c r="E853" s="96" t="s">
        <v>1814</v>
      </c>
      <c r="F853" s="97"/>
      <c r="G853" s="96" t="s">
        <v>1815</v>
      </c>
      <c r="I853" s="79"/>
    </row>
    <row r="854" spans="1:9" x14ac:dyDescent="0.25">
      <c r="A854" s="98" t="s">
        <v>3368</v>
      </c>
      <c r="B854" s="95"/>
      <c r="C854" s="72"/>
      <c r="D854" s="73"/>
      <c r="E854" s="96" t="s">
        <v>1793</v>
      </c>
      <c r="F854" s="97" t="s">
        <v>769</v>
      </c>
      <c r="G854" s="96" t="s">
        <v>1794</v>
      </c>
      <c r="I854" s="79"/>
    </row>
    <row r="855" spans="1:9" x14ac:dyDescent="0.25">
      <c r="A855" s="98" t="s">
        <v>3368</v>
      </c>
      <c r="B855" s="95"/>
      <c r="C855" s="72"/>
      <c r="D855" s="73"/>
      <c r="E855" s="96"/>
      <c r="F855" s="97"/>
      <c r="G855" s="96" t="s">
        <v>3368</v>
      </c>
      <c r="I855" s="79"/>
    </row>
    <row r="856" spans="1:9" ht="25.5" customHeight="1" x14ac:dyDescent="0.25">
      <c r="A856" s="98" t="s">
        <v>242</v>
      </c>
      <c r="B856" s="95" t="s">
        <v>3509</v>
      </c>
      <c r="C856" s="72" t="s">
        <v>1816</v>
      </c>
      <c r="D856" s="73" t="s">
        <v>3510</v>
      </c>
      <c r="E856" s="96" t="s">
        <v>1800</v>
      </c>
      <c r="F856" s="97" t="s">
        <v>769</v>
      </c>
      <c r="G856" s="96" t="s">
        <v>3507</v>
      </c>
      <c r="I856" s="79"/>
    </row>
    <row r="857" spans="1:9" x14ac:dyDescent="0.25">
      <c r="A857" s="98" t="s">
        <v>3368</v>
      </c>
      <c r="C857" s="72" t="s">
        <v>3368</v>
      </c>
      <c r="D857" s="73"/>
      <c r="E857" s="96"/>
      <c r="F857" s="97"/>
      <c r="G857" s="96" t="s">
        <v>3368</v>
      </c>
      <c r="I857" s="79"/>
    </row>
    <row r="858" spans="1:9" x14ac:dyDescent="0.25">
      <c r="A858" s="98" t="s">
        <v>3368</v>
      </c>
      <c r="B858" s="95"/>
      <c r="C858" s="72"/>
      <c r="D858" s="73"/>
      <c r="E858" s="96"/>
      <c r="F858" s="97"/>
      <c r="G858" s="96" t="s">
        <v>3368</v>
      </c>
      <c r="I858" s="79"/>
    </row>
    <row r="859" spans="1:9" x14ac:dyDescent="0.25">
      <c r="A859" s="98" t="s">
        <v>244</v>
      </c>
      <c r="B859" s="95" t="s">
        <v>245</v>
      </c>
      <c r="C859" s="72" t="s">
        <v>1817</v>
      </c>
      <c r="D859" s="73" t="s">
        <v>1818</v>
      </c>
      <c r="E859" s="96" t="s">
        <v>1819</v>
      </c>
      <c r="F859" s="97"/>
      <c r="G859" s="96" t="s">
        <v>1820</v>
      </c>
      <c r="I859" s="79"/>
    </row>
    <row r="860" spans="1:9" ht="44.25" customHeight="1" x14ac:dyDescent="0.25">
      <c r="A860" s="98" t="s">
        <v>3368</v>
      </c>
      <c r="B860" s="95"/>
      <c r="C860" s="72"/>
      <c r="D860" s="73"/>
      <c r="E860" s="96" t="s">
        <v>1821</v>
      </c>
      <c r="F860" s="97"/>
      <c r="G860" s="96" t="s">
        <v>1822</v>
      </c>
      <c r="I860" s="79"/>
    </row>
    <row r="861" spans="1:9" x14ac:dyDescent="0.25">
      <c r="A861" s="98" t="s">
        <v>3368</v>
      </c>
      <c r="B861" s="95"/>
      <c r="C861" s="72"/>
      <c r="D861" s="73"/>
      <c r="E861" s="96"/>
      <c r="F861" s="97"/>
      <c r="G861" s="96" t="s">
        <v>3368</v>
      </c>
      <c r="I861" s="79"/>
    </row>
    <row r="862" spans="1:9" x14ac:dyDescent="0.25">
      <c r="A862" s="87" t="s">
        <v>3368</v>
      </c>
      <c r="B862" s="88"/>
      <c r="C862" s="89"/>
      <c r="D862" s="90"/>
      <c r="E862" s="91"/>
      <c r="F862" s="92"/>
      <c r="G862" s="91" t="s">
        <v>3368</v>
      </c>
      <c r="I862" s="79"/>
    </row>
    <row r="863" spans="1:9" ht="45" customHeight="1" x14ac:dyDescent="0.25">
      <c r="A863" s="93" t="s">
        <v>1823</v>
      </c>
      <c r="B863" s="157" t="s">
        <v>1824</v>
      </c>
      <c r="C863" s="157"/>
      <c r="D863" s="157"/>
      <c r="E863" s="157"/>
      <c r="F863" s="157"/>
      <c r="G863" s="157" t="s">
        <v>643</v>
      </c>
      <c r="I863" s="79"/>
    </row>
    <row r="864" spans="1:9" x14ac:dyDescent="0.25">
      <c r="A864" s="87" t="s">
        <v>3368</v>
      </c>
      <c r="B864" s="88"/>
      <c r="C864" s="89"/>
      <c r="D864" s="90"/>
      <c r="E864" s="91"/>
      <c r="F864" s="92"/>
      <c r="G864" s="91" t="s">
        <v>3368</v>
      </c>
      <c r="I864" s="79"/>
    </row>
    <row r="865" spans="1:9" x14ac:dyDescent="0.25">
      <c r="A865" s="94" t="s">
        <v>3368</v>
      </c>
      <c r="B865" s="95"/>
      <c r="C865" s="72"/>
      <c r="D865" s="73"/>
      <c r="E865" s="96"/>
      <c r="F865" s="97"/>
      <c r="G865" s="96" t="s">
        <v>3368</v>
      </c>
      <c r="I865" s="79"/>
    </row>
    <row r="866" spans="1:9" ht="18" customHeight="1" x14ac:dyDescent="0.25">
      <c r="A866" s="75" t="s">
        <v>1825</v>
      </c>
      <c r="B866" s="149" t="s">
        <v>1826</v>
      </c>
      <c r="C866" s="149"/>
      <c r="D866" s="149"/>
      <c r="E866" s="149"/>
      <c r="F866" s="149"/>
      <c r="G866" s="149" t="s">
        <v>643</v>
      </c>
      <c r="I866" s="79"/>
    </row>
    <row r="867" spans="1:9" x14ac:dyDescent="0.25">
      <c r="A867" s="98" t="s">
        <v>3368</v>
      </c>
      <c r="B867" s="95"/>
      <c r="C867" s="72"/>
      <c r="D867" s="73"/>
      <c r="E867" s="96"/>
      <c r="F867" s="97"/>
      <c r="G867" s="96" t="s">
        <v>3368</v>
      </c>
      <c r="I867" s="79"/>
    </row>
    <row r="868" spans="1:9" x14ac:dyDescent="0.25">
      <c r="A868" s="161" t="s">
        <v>1827</v>
      </c>
      <c r="B868" s="161"/>
      <c r="C868" s="161"/>
      <c r="D868" s="161"/>
      <c r="E868" s="161"/>
      <c r="F868" s="161"/>
      <c r="G868" s="161" t="s">
        <v>643</v>
      </c>
      <c r="I868" s="79"/>
    </row>
    <row r="869" spans="1:9" x14ac:dyDescent="0.25">
      <c r="A869" s="94" t="s">
        <v>3368</v>
      </c>
      <c r="B869" s="95"/>
      <c r="C869" s="72"/>
      <c r="D869" s="73"/>
      <c r="E869" s="96"/>
      <c r="F869" s="97"/>
      <c r="G869" s="96" t="s">
        <v>3368</v>
      </c>
      <c r="I869" s="79"/>
    </row>
    <row r="870" spans="1:9" ht="25.5" customHeight="1" x14ac:dyDescent="0.25">
      <c r="A870" s="98" t="s">
        <v>246</v>
      </c>
      <c r="B870" s="95" t="s">
        <v>247</v>
      </c>
      <c r="C870" s="72" t="s">
        <v>1828</v>
      </c>
      <c r="D870" s="73" t="s">
        <v>1829</v>
      </c>
      <c r="E870" s="96" t="s">
        <v>1830</v>
      </c>
      <c r="F870" s="97"/>
      <c r="G870" s="96" t="s">
        <v>3511</v>
      </c>
      <c r="I870" s="79"/>
    </row>
    <row r="871" spans="1:9" ht="25.5" customHeight="1" x14ac:dyDescent="0.25">
      <c r="A871" s="98" t="s">
        <v>3368</v>
      </c>
      <c r="C871" s="72" t="s">
        <v>1831</v>
      </c>
      <c r="D871" s="73" t="s">
        <v>1832</v>
      </c>
      <c r="E871" s="96" t="s">
        <v>1833</v>
      </c>
      <c r="F871" s="97"/>
      <c r="G871" s="96" t="s">
        <v>1834</v>
      </c>
      <c r="I871" s="79"/>
    </row>
    <row r="872" spans="1:9" ht="25.5" customHeight="1" x14ac:dyDescent="0.25">
      <c r="A872" s="98" t="s">
        <v>3368</v>
      </c>
      <c r="B872" s="95"/>
      <c r="C872" s="72" t="s">
        <v>1835</v>
      </c>
      <c r="D872" s="73" t="s">
        <v>1836</v>
      </c>
      <c r="E872" s="96" t="s">
        <v>1837</v>
      </c>
      <c r="F872" s="97"/>
      <c r="G872" s="96" t="s">
        <v>1838</v>
      </c>
      <c r="I872" s="79"/>
    </row>
    <row r="873" spans="1:9" ht="25.5" customHeight="1" x14ac:dyDescent="0.25">
      <c r="A873" s="98" t="s">
        <v>3368</v>
      </c>
      <c r="B873" s="95"/>
      <c r="C873" s="72" t="s">
        <v>1839</v>
      </c>
      <c r="D873" s="73" t="s">
        <v>1840</v>
      </c>
      <c r="F873" s="97"/>
      <c r="I873" s="79"/>
    </row>
    <row r="874" spans="1:9" ht="38.25" customHeight="1" x14ac:dyDescent="0.25">
      <c r="A874" s="98" t="s">
        <v>3368</v>
      </c>
      <c r="B874" s="95"/>
      <c r="C874" s="72" t="s">
        <v>1841</v>
      </c>
      <c r="D874" s="73" t="s">
        <v>1842</v>
      </c>
      <c r="E874" s="70"/>
      <c r="F874" s="101"/>
      <c r="G874" s="70" t="s">
        <v>3368</v>
      </c>
      <c r="I874" s="79"/>
    </row>
    <row r="875" spans="1:9" x14ac:dyDescent="0.25">
      <c r="A875" s="71" t="s">
        <v>3368</v>
      </c>
      <c r="B875" s="100"/>
      <c r="C875" s="72"/>
      <c r="D875" s="73"/>
      <c r="E875" s="70"/>
      <c r="F875" s="101"/>
      <c r="G875" s="70" t="s">
        <v>3368</v>
      </c>
      <c r="I875" s="79"/>
    </row>
    <row r="876" spans="1:9" x14ac:dyDescent="0.25">
      <c r="A876" s="98" t="s">
        <v>3368</v>
      </c>
      <c r="B876" s="95"/>
      <c r="C876" s="72"/>
      <c r="D876" s="73"/>
      <c r="E876" s="96"/>
      <c r="F876" s="97"/>
      <c r="G876" s="96" t="s">
        <v>3368</v>
      </c>
      <c r="I876" s="79"/>
    </row>
    <row r="877" spans="1:9" x14ac:dyDescent="0.25">
      <c r="A877" s="98" t="s">
        <v>248</v>
      </c>
      <c r="B877" s="95" t="s">
        <v>1843</v>
      </c>
      <c r="C877" s="72" t="s">
        <v>1844</v>
      </c>
      <c r="D877" s="73" t="s">
        <v>1845</v>
      </c>
      <c r="E877" s="96" t="s">
        <v>1846</v>
      </c>
      <c r="F877" s="97"/>
      <c r="G877" s="96" t="s">
        <v>1847</v>
      </c>
      <c r="I877" s="79"/>
    </row>
    <row r="878" spans="1:9" x14ac:dyDescent="0.25">
      <c r="A878" s="98" t="s">
        <v>3368</v>
      </c>
      <c r="B878" s="95"/>
      <c r="C878" s="72" t="s">
        <v>3368</v>
      </c>
      <c r="D878" s="73"/>
      <c r="E878" s="96" t="s">
        <v>1848</v>
      </c>
      <c r="F878" s="97"/>
      <c r="G878" s="96" t="s">
        <v>1849</v>
      </c>
      <c r="I878" s="79"/>
    </row>
    <row r="879" spans="1:9" x14ac:dyDescent="0.25">
      <c r="A879" s="98" t="s">
        <v>3368</v>
      </c>
      <c r="B879" s="95"/>
      <c r="C879" s="72"/>
      <c r="D879" s="73"/>
      <c r="E879" s="96"/>
      <c r="F879" s="97"/>
      <c r="G879" s="96" t="s">
        <v>3368</v>
      </c>
      <c r="I879" s="79"/>
    </row>
    <row r="880" spans="1:9" ht="12.75" customHeight="1" x14ac:dyDescent="0.25">
      <c r="A880" s="161" t="s">
        <v>1850</v>
      </c>
      <c r="B880" s="161"/>
      <c r="C880" s="161"/>
      <c r="D880" s="161"/>
      <c r="E880" s="161"/>
      <c r="F880" s="161"/>
      <c r="G880" s="161" t="s">
        <v>643</v>
      </c>
      <c r="I880" s="79"/>
    </row>
    <row r="881" spans="1:9" x14ac:dyDescent="0.25">
      <c r="A881" s="98" t="s">
        <v>3368</v>
      </c>
      <c r="B881" s="95"/>
      <c r="C881" s="72"/>
      <c r="D881" s="73"/>
      <c r="E881" s="96"/>
      <c r="F881" s="97"/>
      <c r="G881" s="96" t="s">
        <v>3368</v>
      </c>
      <c r="I881" s="79"/>
    </row>
    <row r="882" spans="1:9" x14ac:dyDescent="0.25">
      <c r="A882" s="87" t="s">
        <v>3368</v>
      </c>
      <c r="B882" s="88"/>
      <c r="C882" s="89"/>
      <c r="D882" s="90"/>
      <c r="E882" s="91"/>
      <c r="F882" s="92"/>
      <c r="G882" s="91" t="s">
        <v>3368</v>
      </c>
      <c r="I882" s="79"/>
    </row>
    <row r="883" spans="1:9" ht="45" customHeight="1" x14ac:dyDescent="0.25">
      <c r="A883" s="93" t="s">
        <v>1851</v>
      </c>
      <c r="B883" s="157" t="s">
        <v>1852</v>
      </c>
      <c r="C883" s="157"/>
      <c r="D883" s="157"/>
      <c r="E883" s="157"/>
      <c r="F883" s="157"/>
      <c r="G883" s="157" t="s">
        <v>643</v>
      </c>
      <c r="I883" s="79"/>
    </row>
    <row r="884" spans="1:9" x14ac:dyDescent="0.25">
      <c r="A884" s="87" t="s">
        <v>3368</v>
      </c>
      <c r="B884" s="88"/>
      <c r="C884" s="89"/>
      <c r="D884" s="90"/>
      <c r="E884" s="91"/>
      <c r="F884" s="92"/>
      <c r="G884" s="91" t="s">
        <v>3368</v>
      </c>
      <c r="I884" s="79"/>
    </row>
    <row r="885" spans="1:9" x14ac:dyDescent="0.25">
      <c r="A885" s="94" t="s">
        <v>3368</v>
      </c>
      <c r="B885" s="95"/>
      <c r="C885" s="72"/>
      <c r="D885" s="73"/>
      <c r="E885" s="96"/>
      <c r="F885" s="97"/>
      <c r="G885" s="96" t="s">
        <v>3368</v>
      </c>
      <c r="I885" s="79"/>
    </row>
    <row r="886" spans="1:9" ht="18" customHeight="1" x14ac:dyDescent="0.25">
      <c r="A886" s="75" t="s">
        <v>1853</v>
      </c>
      <c r="B886" s="149" t="s">
        <v>1854</v>
      </c>
      <c r="C886" s="149"/>
      <c r="D886" s="149"/>
      <c r="E886" s="149"/>
      <c r="F886" s="149"/>
      <c r="G886" s="149" t="s">
        <v>643</v>
      </c>
      <c r="I886" s="79"/>
    </row>
    <row r="887" spans="1:9" x14ac:dyDescent="0.25">
      <c r="A887" s="98" t="s">
        <v>3368</v>
      </c>
      <c r="B887" s="95"/>
      <c r="C887" s="72"/>
      <c r="D887" s="73"/>
      <c r="E887" s="96"/>
      <c r="F887" s="97"/>
      <c r="G887" s="96" t="s">
        <v>3368</v>
      </c>
      <c r="I887" s="79"/>
    </row>
    <row r="888" spans="1:9" ht="25.5" customHeight="1" x14ac:dyDescent="0.25">
      <c r="A888" s="98" t="s">
        <v>1855</v>
      </c>
      <c r="B888" s="95" t="s">
        <v>1856</v>
      </c>
      <c r="C888" s="72" t="s">
        <v>1857</v>
      </c>
      <c r="D888" s="73" t="s">
        <v>1858</v>
      </c>
      <c r="E888" s="96" t="s">
        <v>1859</v>
      </c>
      <c r="F888" s="97"/>
      <c r="G888" s="96" t="s">
        <v>3512</v>
      </c>
      <c r="I888" s="79"/>
    </row>
    <row r="889" spans="1:9" x14ac:dyDescent="0.25">
      <c r="A889" s="98" t="s">
        <v>3368</v>
      </c>
      <c r="B889" s="95"/>
      <c r="C889" s="72"/>
      <c r="D889" s="73"/>
      <c r="E889" s="96"/>
      <c r="F889" s="97"/>
      <c r="G889" s="96" t="s">
        <v>3368</v>
      </c>
      <c r="I889" s="79"/>
    </row>
    <row r="890" spans="1:9" x14ac:dyDescent="0.25">
      <c r="A890" s="98" t="s">
        <v>1860</v>
      </c>
      <c r="B890" s="95" t="s">
        <v>1861</v>
      </c>
      <c r="C890" s="72" t="s">
        <v>1862</v>
      </c>
      <c r="D890" s="73" t="s">
        <v>1863</v>
      </c>
      <c r="E890" s="96"/>
      <c r="F890" s="97"/>
      <c r="G890" s="96" t="s">
        <v>3368</v>
      </c>
      <c r="I890" s="79"/>
    </row>
    <row r="891" spans="1:9" x14ac:dyDescent="0.25">
      <c r="A891" s="98" t="s">
        <v>3368</v>
      </c>
      <c r="B891" s="95"/>
      <c r="C891" s="72" t="s">
        <v>1864</v>
      </c>
      <c r="D891" s="73" t="s">
        <v>1865</v>
      </c>
      <c r="E891" s="96"/>
      <c r="F891" s="97"/>
      <c r="G891" s="96" t="s">
        <v>3368</v>
      </c>
      <c r="I891" s="79"/>
    </row>
    <row r="892" spans="1:9" x14ac:dyDescent="0.25">
      <c r="A892" s="98" t="s">
        <v>3368</v>
      </c>
      <c r="B892" s="95"/>
      <c r="C892" s="72" t="s">
        <v>1866</v>
      </c>
      <c r="D892" s="73" t="s">
        <v>1867</v>
      </c>
      <c r="E892" s="96"/>
      <c r="F892" s="97"/>
      <c r="G892" s="96"/>
      <c r="I892" s="79"/>
    </row>
    <row r="893" spans="1:9" x14ac:dyDescent="0.25">
      <c r="A893" s="98" t="s">
        <v>3368</v>
      </c>
      <c r="B893" s="95"/>
      <c r="C893" s="72"/>
      <c r="D893" s="73"/>
      <c r="E893" s="96"/>
      <c r="F893" s="97"/>
      <c r="G893" s="96" t="s">
        <v>3368</v>
      </c>
      <c r="I893" s="79"/>
    </row>
    <row r="894" spans="1:9" x14ac:dyDescent="0.25">
      <c r="A894" s="98" t="s">
        <v>1868</v>
      </c>
      <c r="B894" s="95" t="s">
        <v>1869</v>
      </c>
      <c r="C894" s="72" t="s">
        <v>1870</v>
      </c>
      <c r="D894" s="73" t="s">
        <v>1871</v>
      </c>
      <c r="F894" s="97"/>
      <c r="I894" s="79"/>
    </row>
    <row r="895" spans="1:9" x14ac:dyDescent="0.25">
      <c r="A895" s="98" t="s">
        <v>3368</v>
      </c>
      <c r="B895" s="95"/>
      <c r="C895" s="72" t="s">
        <v>1872</v>
      </c>
      <c r="D895" s="73" t="s">
        <v>1873</v>
      </c>
      <c r="E895" s="96"/>
      <c r="F895" s="97"/>
      <c r="G895" s="96" t="s">
        <v>3368</v>
      </c>
      <c r="I895" s="79"/>
    </row>
    <row r="896" spans="1:9" x14ac:dyDescent="0.25">
      <c r="A896" s="98" t="s">
        <v>3368</v>
      </c>
      <c r="B896" s="95"/>
      <c r="C896" s="72"/>
      <c r="D896" s="73"/>
      <c r="E896" s="96"/>
      <c r="F896" s="97"/>
      <c r="G896" s="96" t="s">
        <v>3368</v>
      </c>
      <c r="I896" s="79"/>
    </row>
    <row r="897" spans="1:9" ht="18" customHeight="1" x14ac:dyDescent="0.25">
      <c r="A897" s="75" t="s">
        <v>1874</v>
      </c>
      <c r="B897" s="149" t="s">
        <v>1875</v>
      </c>
      <c r="C897" s="149"/>
      <c r="D897" s="149"/>
      <c r="E897" s="149"/>
      <c r="F897" s="149"/>
      <c r="G897" s="149" t="s">
        <v>643</v>
      </c>
      <c r="I897" s="79"/>
    </row>
    <row r="898" spans="1:9" x14ac:dyDescent="0.25">
      <c r="A898" s="98" t="s">
        <v>3368</v>
      </c>
      <c r="B898" s="95"/>
      <c r="C898" s="72"/>
      <c r="D898" s="73"/>
      <c r="E898" s="96"/>
      <c r="F898" s="97"/>
      <c r="G898" s="96" t="s">
        <v>3368</v>
      </c>
      <c r="I898" s="79"/>
    </row>
    <row r="899" spans="1:9" x14ac:dyDescent="0.25">
      <c r="A899" s="98" t="s">
        <v>1876</v>
      </c>
      <c r="B899" s="95" t="s">
        <v>1877</v>
      </c>
      <c r="C899" s="72" t="s">
        <v>1878</v>
      </c>
      <c r="D899" s="73" t="s">
        <v>1879</v>
      </c>
      <c r="E899" s="96" t="s">
        <v>1880</v>
      </c>
      <c r="F899" s="97" t="s">
        <v>682</v>
      </c>
      <c r="G899" s="96" t="s">
        <v>1881</v>
      </c>
      <c r="I899" s="79"/>
    </row>
    <row r="900" spans="1:9" x14ac:dyDescent="0.25">
      <c r="A900" s="98" t="s">
        <v>3368</v>
      </c>
      <c r="B900" s="95"/>
      <c r="C900" s="72" t="s">
        <v>3368</v>
      </c>
      <c r="D900" s="73"/>
      <c r="E900" s="96" t="s">
        <v>1882</v>
      </c>
      <c r="F900" s="97" t="s">
        <v>682</v>
      </c>
      <c r="G900" s="96" t="s">
        <v>1883</v>
      </c>
      <c r="I900" s="79"/>
    </row>
    <row r="901" spans="1:9" x14ac:dyDescent="0.25">
      <c r="A901" s="98" t="s">
        <v>3368</v>
      </c>
      <c r="B901" s="95"/>
      <c r="C901" s="72"/>
      <c r="D901" s="73"/>
      <c r="E901" s="96" t="s">
        <v>1884</v>
      </c>
      <c r="F901" s="97" t="s">
        <v>682</v>
      </c>
      <c r="G901" s="96" t="s">
        <v>1885</v>
      </c>
      <c r="I901" s="79"/>
    </row>
    <row r="902" spans="1:9" x14ac:dyDescent="0.25">
      <c r="A902" s="98" t="s">
        <v>3368</v>
      </c>
      <c r="B902" s="95"/>
      <c r="C902" s="72"/>
      <c r="D902" s="73"/>
      <c r="E902" s="96"/>
      <c r="F902" s="97"/>
      <c r="G902" s="96" t="s">
        <v>3368</v>
      </c>
      <c r="I902" s="79"/>
    </row>
    <row r="903" spans="1:9" ht="25.5" customHeight="1" x14ac:dyDescent="0.25">
      <c r="A903" s="98" t="s">
        <v>1886</v>
      </c>
      <c r="B903" s="95" t="s">
        <v>1887</v>
      </c>
      <c r="C903" s="72" t="s">
        <v>1888</v>
      </c>
      <c r="D903" s="73" t="s">
        <v>1889</v>
      </c>
      <c r="E903" s="96" t="s">
        <v>1890</v>
      </c>
      <c r="F903" s="97" t="s">
        <v>682</v>
      </c>
      <c r="G903" s="96" t="s">
        <v>1891</v>
      </c>
      <c r="I903" s="79"/>
    </row>
    <row r="904" spans="1:9" ht="25.5" customHeight="1" x14ac:dyDescent="0.25">
      <c r="A904" s="98" t="s">
        <v>3368</v>
      </c>
      <c r="B904" s="95"/>
      <c r="C904" s="72" t="s">
        <v>1892</v>
      </c>
      <c r="D904" s="73" t="s">
        <v>1893</v>
      </c>
      <c r="F904" s="97"/>
      <c r="I904" s="79"/>
    </row>
    <row r="905" spans="1:9" x14ac:dyDescent="0.25">
      <c r="A905" s="98" t="s">
        <v>3368</v>
      </c>
      <c r="B905" s="95"/>
      <c r="E905" s="96"/>
      <c r="F905" s="97"/>
      <c r="G905" s="96" t="s">
        <v>3368</v>
      </c>
      <c r="I905" s="79"/>
    </row>
    <row r="906" spans="1:9" ht="25.5" customHeight="1" x14ac:dyDescent="0.25">
      <c r="A906" s="98" t="s">
        <v>1894</v>
      </c>
      <c r="B906" s="95" t="s">
        <v>1895</v>
      </c>
      <c r="C906" s="72" t="s">
        <v>1896</v>
      </c>
      <c r="D906" s="73" t="s">
        <v>1897</v>
      </c>
      <c r="E906" s="96"/>
      <c r="F906" s="97"/>
      <c r="G906" s="96" t="s">
        <v>3368</v>
      </c>
      <c r="I906" s="79"/>
    </row>
    <row r="907" spans="1:9" ht="25.5" customHeight="1" x14ac:dyDescent="0.25">
      <c r="A907" s="98" t="s">
        <v>3368</v>
      </c>
      <c r="B907" s="95"/>
      <c r="C907" s="72" t="s">
        <v>1898</v>
      </c>
      <c r="D907" s="73" t="s">
        <v>1899</v>
      </c>
      <c r="E907" s="96"/>
      <c r="F907" s="97"/>
      <c r="G907" s="96" t="s">
        <v>3368</v>
      </c>
      <c r="I907" s="79"/>
    </row>
    <row r="908" spans="1:9" x14ac:dyDescent="0.25">
      <c r="A908" s="98" t="s">
        <v>3368</v>
      </c>
      <c r="B908" s="95"/>
      <c r="C908" s="72"/>
      <c r="D908" s="73"/>
      <c r="E908" s="96"/>
      <c r="F908" s="97"/>
      <c r="G908" s="96" t="s">
        <v>3368</v>
      </c>
      <c r="I908" s="79"/>
    </row>
    <row r="909" spans="1:9" ht="18" customHeight="1" x14ac:dyDescent="0.25">
      <c r="A909" s="75" t="s">
        <v>1900</v>
      </c>
      <c r="B909" s="149" t="s">
        <v>1901</v>
      </c>
      <c r="C909" s="149"/>
      <c r="D909" s="149"/>
      <c r="E909" s="149"/>
      <c r="F909" s="149"/>
      <c r="G909" s="149" t="s">
        <v>643</v>
      </c>
      <c r="I909" s="79"/>
    </row>
    <row r="910" spans="1:9" x14ac:dyDescent="0.25">
      <c r="A910" s="98" t="s">
        <v>3368</v>
      </c>
      <c r="B910" s="95"/>
      <c r="C910" s="72"/>
      <c r="D910" s="73"/>
      <c r="E910" s="96"/>
      <c r="F910" s="97"/>
      <c r="G910" s="96" t="s">
        <v>3368</v>
      </c>
      <c r="I910" s="79"/>
    </row>
    <row r="911" spans="1:9" ht="25.5" customHeight="1" x14ac:dyDescent="0.25">
      <c r="A911" s="98" t="s">
        <v>1902</v>
      </c>
      <c r="B911" s="95" t="s">
        <v>1903</v>
      </c>
      <c r="C911" s="72" t="s">
        <v>1904</v>
      </c>
      <c r="D911" s="73" t="s">
        <v>1905</v>
      </c>
      <c r="E911" s="96" t="s">
        <v>1906</v>
      </c>
      <c r="F911" s="97"/>
      <c r="G911" s="96" t="s">
        <v>1907</v>
      </c>
      <c r="I911" s="79"/>
    </row>
    <row r="912" spans="1:9" x14ac:dyDescent="0.25">
      <c r="A912" s="98" t="s">
        <v>3368</v>
      </c>
      <c r="B912" s="95"/>
      <c r="C912" s="72" t="s">
        <v>1908</v>
      </c>
      <c r="D912" s="73" t="s">
        <v>1909</v>
      </c>
      <c r="E912" s="96" t="s">
        <v>1910</v>
      </c>
      <c r="F912" s="97"/>
      <c r="G912" s="96" t="s">
        <v>3513</v>
      </c>
      <c r="I912" s="79"/>
    </row>
    <row r="913" spans="1:9" x14ac:dyDescent="0.25">
      <c r="A913" s="98" t="s">
        <v>3368</v>
      </c>
      <c r="B913" s="95"/>
      <c r="C913" s="72" t="s">
        <v>1911</v>
      </c>
      <c r="D913" s="73" t="s">
        <v>1912</v>
      </c>
      <c r="E913" s="96" t="s">
        <v>1913</v>
      </c>
      <c r="F913" s="97"/>
      <c r="G913" s="96" t="s">
        <v>1914</v>
      </c>
      <c r="I913" s="79"/>
    </row>
    <row r="914" spans="1:9" ht="25.5" customHeight="1" x14ac:dyDescent="0.25">
      <c r="A914" s="98" t="s">
        <v>3368</v>
      </c>
      <c r="B914" s="95"/>
      <c r="C914" s="72" t="s">
        <v>1915</v>
      </c>
      <c r="D914" s="73" t="s">
        <v>1916</v>
      </c>
      <c r="E914" s="96" t="s">
        <v>1917</v>
      </c>
      <c r="F914" s="97"/>
      <c r="G914" s="96" t="s">
        <v>3514</v>
      </c>
      <c r="I914" s="79"/>
    </row>
    <row r="915" spans="1:9" ht="25.5" customHeight="1" x14ac:dyDescent="0.25">
      <c r="A915" s="98" t="s">
        <v>3368</v>
      </c>
      <c r="B915" s="95"/>
      <c r="C915" s="72" t="s">
        <v>1918</v>
      </c>
      <c r="D915" s="73" t="s">
        <v>1919</v>
      </c>
      <c r="E915" s="96" t="s">
        <v>1890</v>
      </c>
      <c r="F915" s="97" t="s">
        <v>766</v>
      </c>
      <c r="G915" s="96" t="s">
        <v>1891</v>
      </c>
      <c r="I915" s="79"/>
    </row>
    <row r="916" spans="1:9" ht="25.5" customHeight="1" x14ac:dyDescent="0.25">
      <c r="A916" s="98" t="s">
        <v>3368</v>
      </c>
      <c r="B916" s="95"/>
      <c r="C916" s="72" t="s">
        <v>1920</v>
      </c>
      <c r="D916" s="73" t="s">
        <v>1921</v>
      </c>
      <c r="E916" s="96" t="s">
        <v>1880</v>
      </c>
      <c r="F916" s="97" t="s">
        <v>766</v>
      </c>
      <c r="G916" s="96" t="s">
        <v>1881</v>
      </c>
      <c r="I916" s="79"/>
    </row>
    <row r="917" spans="1:9" ht="25.5" customHeight="1" x14ac:dyDescent="0.25">
      <c r="A917" s="98" t="s">
        <v>3368</v>
      </c>
      <c r="B917" s="95"/>
      <c r="C917" s="72" t="s">
        <v>1922</v>
      </c>
      <c r="D917" s="73" t="s">
        <v>1923</v>
      </c>
      <c r="E917" s="96" t="s">
        <v>1882</v>
      </c>
      <c r="F917" s="97" t="s">
        <v>766</v>
      </c>
      <c r="G917" s="96" t="s">
        <v>1883</v>
      </c>
      <c r="I917" s="79"/>
    </row>
    <row r="918" spans="1:9" x14ac:dyDescent="0.25">
      <c r="A918" s="98" t="s">
        <v>3368</v>
      </c>
      <c r="B918" s="95"/>
      <c r="E918" s="96" t="s">
        <v>1884</v>
      </c>
      <c r="F918" s="97" t="s">
        <v>766</v>
      </c>
      <c r="G918" s="96" t="s">
        <v>1885</v>
      </c>
      <c r="I918" s="79"/>
    </row>
    <row r="919" spans="1:9" x14ac:dyDescent="0.25">
      <c r="A919" s="98" t="s">
        <v>3368</v>
      </c>
      <c r="B919" s="95"/>
      <c r="E919" s="96" t="s">
        <v>1924</v>
      </c>
      <c r="F919" s="97"/>
      <c r="G919" s="96" t="s">
        <v>1925</v>
      </c>
      <c r="I919" s="79"/>
    </row>
    <row r="920" spans="1:9" x14ac:dyDescent="0.25">
      <c r="A920" s="98" t="s">
        <v>3368</v>
      </c>
      <c r="B920" s="95"/>
      <c r="C920" s="72"/>
      <c r="D920" s="73"/>
      <c r="E920" s="96" t="s">
        <v>1926</v>
      </c>
      <c r="F920" s="97"/>
      <c r="G920" s="96" t="s">
        <v>1927</v>
      </c>
      <c r="I920" s="79"/>
    </row>
    <row r="921" spans="1:9" x14ac:dyDescent="0.25">
      <c r="A921" s="98" t="s">
        <v>3368</v>
      </c>
      <c r="B921" s="95"/>
      <c r="C921" s="72"/>
      <c r="D921" s="73"/>
      <c r="E921" s="96"/>
      <c r="F921" s="97"/>
      <c r="G921" s="96" t="s">
        <v>3368</v>
      </c>
      <c r="I921" s="79"/>
    </row>
    <row r="922" spans="1:9" x14ac:dyDescent="0.25">
      <c r="A922" s="162" t="s">
        <v>1928</v>
      </c>
      <c r="B922" s="162"/>
      <c r="C922" s="162"/>
      <c r="D922" s="162"/>
      <c r="E922" s="162"/>
      <c r="F922" s="162"/>
      <c r="G922" s="162" t="s">
        <v>643</v>
      </c>
      <c r="I922" s="79"/>
    </row>
    <row r="923" spans="1:9" x14ac:dyDescent="0.25">
      <c r="A923" s="163" t="s">
        <v>1929</v>
      </c>
      <c r="B923" s="163"/>
      <c r="C923" s="163"/>
      <c r="D923" s="163"/>
      <c r="E923" s="163"/>
      <c r="F923" s="163"/>
      <c r="G923" s="163" t="s">
        <v>643</v>
      </c>
      <c r="I923" s="79"/>
    </row>
    <row r="924" spans="1:9" x14ac:dyDescent="0.25">
      <c r="A924" s="98" t="s">
        <v>3368</v>
      </c>
      <c r="B924" s="95"/>
      <c r="C924" s="72"/>
      <c r="D924" s="73"/>
      <c r="E924" s="96"/>
      <c r="F924" s="97"/>
      <c r="G924" s="96" t="s">
        <v>3368</v>
      </c>
      <c r="I924" s="79"/>
    </row>
    <row r="925" spans="1:9" x14ac:dyDescent="0.25">
      <c r="A925" s="98" t="s">
        <v>1930</v>
      </c>
      <c r="B925" s="95" t="s">
        <v>1931</v>
      </c>
      <c r="C925" s="72" t="s">
        <v>1932</v>
      </c>
      <c r="D925" s="73" t="s">
        <v>1933</v>
      </c>
      <c r="E925" s="96"/>
      <c r="F925" s="97"/>
      <c r="G925" s="96" t="s">
        <v>3368</v>
      </c>
      <c r="I925" s="79"/>
    </row>
    <row r="926" spans="1:9" x14ac:dyDescent="0.25">
      <c r="A926" s="98" t="s">
        <v>3368</v>
      </c>
      <c r="B926" s="95"/>
      <c r="C926" s="72" t="s">
        <v>1934</v>
      </c>
      <c r="D926" s="73" t="s">
        <v>1935</v>
      </c>
      <c r="E926" s="96"/>
      <c r="F926" s="97"/>
      <c r="G926" s="96" t="s">
        <v>3368</v>
      </c>
      <c r="I926" s="79"/>
    </row>
    <row r="927" spans="1:9" x14ac:dyDescent="0.25">
      <c r="A927" s="98" t="s">
        <v>3368</v>
      </c>
      <c r="B927" s="95"/>
      <c r="C927" s="72"/>
      <c r="D927" s="73"/>
      <c r="E927" s="96"/>
      <c r="F927" s="97"/>
      <c r="G927" s="96" t="s">
        <v>3368</v>
      </c>
      <c r="I927" s="79"/>
    </row>
    <row r="928" spans="1:9" x14ac:dyDescent="0.25">
      <c r="A928" s="98" t="s">
        <v>1936</v>
      </c>
      <c r="B928" s="95" t="s">
        <v>1937</v>
      </c>
      <c r="C928" s="72" t="s">
        <v>1938</v>
      </c>
      <c r="D928" s="73" t="s">
        <v>1939</v>
      </c>
      <c r="E928" s="96"/>
      <c r="F928" s="97"/>
      <c r="G928" s="96" t="s">
        <v>3368</v>
      </c>
      <c r="I928" s="79"/>
    </row>
    <row r="929" spans="1:9" x14ac:dyDescent="0.25">
      <c r="A929" s="98" t="s">
        <v>3368</v>
      </c>
      <c r="B929" s="95"/>
      <c r="C929" s="72"/>
      <c r="D929" s="73"/>
      <c r="E929" s="96"/>
      <c r="F929" s="97"/>
      <c r="G929" s="96" t="s">
        <v>3368</v>
      </c>
      <c r="I929" s="79"/>
    </row>
    <row r="930" spans="1:9" ht="18" customHeight="1" x14ac:dyDescent="0.25">
      <c r="A930" s="75" t="s">
        <v>1940</v>
      </c>
      <c r="B930" s="149" t="s">
        <v>1941</v>
      </c>
      <c r="C930" s="149"/>
      <c r="D930" s="149"/>
      <c r="E930" s="149"/>
      <c r="F930" s="149"/>
      <c r="G930" s="149" t="s">
        <v>643</v>
      </c>
      <c r="I930" s="79"/>
    </row>
    <row r="931" spans="1:9" x14ac:dyDescent="0.25">
      <c r="A931" s="98" t="s">
        <v>3368</v>
      </c>
      <c r="B931" s="95"/>
      <c r="C931" s="72"/>
      <c r="D931" s="73"/>
      <c r="E931" s="96"/>
      <c r="F931" s="97"/>
      <c r="G931" s="96" t="s">
        <v>3368</v>
      </c>
      <c r="I931" s="79"/>
    </row>
    <row r="932" spans="1:9" x14ac:dyDescent="0.25">
      <c r="A932" s="98" t="s">
        <v>1942</v>
      </c>
      <c r="B932" s="95" t="s">
        <v>1943</v>
      </c>
      <c r="C932" s="72" t="s">
        <v>1944</v>
      </c>
      <c r="D932" s="73" t="s">
        <v>1945</v>
      </c>
      <c r="E932" s="96" t="s">
        <v>1946</v>
      </c>
      <c r="F932" s="97"/>
      <c r="G932" s="96" t="s">
        <v>1947</v>
      </c>
      <c r="I932" s="79"/>
    </row>
    <row r="933" spans="1:9" x14ac:dyDescent="0.25">
      <c r="A933" s="98" t="s">
        <v>3368</v>
      </c>
      <c r="B933" s="95"/>
      <c r="C933" s="72" t="s">
        <v>1948</v>
      </c>
      <c r="D933" s="73" t="s">
        <v>1949</v>
      </c>
      <c r="E933" s="96" t="s">
        <v>1950</v>
      </c>
      <c r="F933" s="97"/>
      <c r="G933" s="96" t="s">
        <v>1951</v>
      </c>
      <c r="I933" s="79"/>
    </row>
    <row r="934" spans="1:9" ht="25.5" customHeight="1" x14ac:dyDescent="0.25">
      <c r="A934" s="98" t="s">
        <v>3368</v>
      </c>
      <c r="B934" s="95"/>
      <c r="C934" s="72" t="s">
        <v>1952</v>
      </c>
      <c r="D934" s="73" t="s">
        <v>1953</v>
      </c>
      <c r="E934" s="96"/>
      <c r="F934" s="97"/>
      <c r="G934" s="96" t="s">
        <v>3368</v>
      </c>
      <c r="I934" s="79"/>
    </row>
    <row r="935" spans="1:9" x14ac:dyDescent="0.25">
      <c r="A935" s="98" t="s">
        <v>3368</v>
      </c>
      <c r="B935" s="95"/>
      <c r="C935" s="72"/>
      <c r="D935" s="73"/>
      <c r="E935" s="96"/>
      <c r="F935" s="97"/>
      <c r="G935" s="96" t="s">
        <v>3368</v>
      </c>
      <c r="I935" s="79"/>
    </row>
    <row r="936" spans="1:9" x14ac:dyDescent="0.25">
      <c r="A936" s="98" t="s">
        <v>1954</v>
      </c>
      <c r="B936" s="95" t="s">
        <v>1955</v>
      </c>
      <c r="C936" s="72" t="s">
        <v>1956</v>
      </c>
      <c r="D936" s="73" t="s">
        <v>1955</v>
      </c>
      <c r="E936" s="96" t="s">
        <v>1957</v>
      </c>
      <c r="F936" s="97"/>
      <c r="G936" s="96" t="s">
        <v>1958</v>
      </c>
      <c r="I936" s="79"/>
    </row>
    <row r="937" spans="1:9" x14ac:dyDescent="0.25">
      <c r="A937" s="98" t="s">
        <v>3368</v>
      </c>
      <c r="B937" s="95"/>
      <c r="C937" s="72"/>
      <c r="D937" s="73"/>
      <c r="E937" s="96"/>
      <c r="F937" s="97"/>
      <c r="G937" s="96" t="s">
        <v>3368</v>
      </c>
      <c r="I937" s="79"/>
    </row>
    <row r="938" spans="1:9" ht="18" customHeight="1" x14ac:dyDescent="0.25">
      <c r="A938" s="75" t="s">
        <v>1959</v>
      </c>
      <c r="B938" s="149" t="s">
        <v>1960</v>
      </c>
      <c r="C938" s="149"/>
      <c r="D938" s="149"/>
      <c r="E938" s="149"/>
      <c r="F938" s="149"/>
      <c r="G938" s="149" t="s">
        <v>643</v>
      </c>
      <c r="I938" s="79"/>
    </row>
    <row r="939" spans="1:9" x14ac:dyDescent="0.25">
      <c r="A939" s="98" t="s">
        <v>3368</v>
      </c>
      <c r="B939" s="95"/>
      <c r="C939" s="72"/>
      <c r="D939" s="73"/>
      <c r="E939" s="96"/>
      <c r="F939" s="97"/>
      <c r="G939" s="96" t="s">
        <v>3368</v>
      </c>
      <c r="I939" s="79"/>
    </row>
    <row r="940" spans="1:9" x14ac:dyDescent="0.25">
      <c r="A940" s="98" t="s">
        <v>1961</v>
      </c>
      <c r="B940" s="95" t="s">
        <v>1962</v>
      </c>
      <c r="C940" s="72" t="s">
        <v>1963</v>
      </c>
      <c r="D940" s="73" t="s">
        <v>1964</v>
      </c>
      <c r="E940" s="96" t="s">
        <v>1965</v>
      </c>
      <c r="F940" s="97"/>
      <c r="G940" s="96" t="s">
        <v>1966</v>
      </c>
      <c r="I940" s="79"/>
    </row>
    <row r="941" spans="1:9" x14ac:dyDescent="0.25">
      <c r="A941" s="98" t="s">
        <v>3368</v>
      </c>
      <c r="B941" s="95"/>
      <c r="C941" s="72" t="s">
        <v>1967</v>
      </c>
      <c r="D941" s="73" t="s">
        <v>1968</v>
      </c>
      <c r="E941" s="96" t="s">
        <v>1969</v>
      </c>
      <c r="F941" s="97"/>
      <c r="G941" s="96" t="s">
        <v>1970</v>
      </c>
      <c r="I941" s="79"/>
    </row>
    <row r="942" spans="1:9" x14ac:dyDescent="0.25">
      <c r="A942" s="98" t="s">
        <v>3368</v>
      </c>
      <c r="B942" s="95"/>
      <c r="C942" s="72" t="s">
        <v>1971</v>
      </c>
      <c r="D942" s="73" t="s">
        <v>1972</v>
      </c>
      <c r="E942" s="96" t="s">
        <v>1973</v>
      </c>
      <c r="F942" s="97"/>
      <c r="G942" s="96" t="s">
        <v>1974</v>
      </c>
      <c r="I942" s="79"/>
    </row>
    <row r="943" spans="1:9" ht="25.5" customHeight="1" x14ac:dyDescent="0.25">
      <c r="A943" s="98" t="s">
        <v>3368</v>
      </c>
      <c r="B943" s="95"/>
      <c r="C943" s="72" t="s">
        <v>1975</v>
      </c>
      <c r="D943" s="73" t="s">
        <v>1976</v>
      </c>
      <c r="E943" s="96"/>
      <c r="F943" s="97"/>
      <c r="G943" s="96" t="s">
        <v>3368</v>
      </c>
      <c r="I943" s="79"/>
    </row>
    <row r="944" spans="1:9" x14ac:dyDescent="0.25">
      <c r="A944" s="98" t="s">
        <v>3368</v>
      </c>
      <c r="B944" s="95"/>
      <c r="C944" s="72" t="s">
        <v>1977</v>
      </c>
      <c r="D944" s="73" t="s">
        <v>1978</v>
      </c>
      <c r="E944" s="96"/>
      <c r="F944" s="97"/>
      <c r="G944" s="96" t="s">
        <v>3368</v>
      </c>
      <c r="I944" s="79"/>
    </row>
    <row r="945" spans="1:9" x14ac:dyDescent="0.25">
      <c r="A945" s="98" t="s">
        <v>3368</v>
      </c>
      <c r="B945" s="95"/>
      <c r="C945" s="72" t="s">
        <v>1979</v>
      </c>
      <c r="D945" s="73" t="s">
        <v>1980</v>
      </c>
      <c r="E945" s="96"/>
      <c r="F945" s="97"/>
      <c r="G945" s="96" t="s">
        <v>3368</v>
      </c>
      <c r="I945" s="79"/>
    </row>
    <row r="946" spans="1:9" x14ac:dyDescent="0.25">
      <c r="A946" s="98" t="s">
        <v>3368</v>
      </c>
      <c r="B946" s="95"/>
      <c r="C946" s="72"/>
      <c r="D946" s="73"/>
      <c r="E946" s="96"/>
      <c r="F946" s="97"/>
      <c r="G946" s="96" t="s">
        <v>3368</v>
      </c>
      <c r="I946" s="79"/>
    </row>
    <row r="947" spans="1:9" x14ac:dyDescent="0.25">
      <c r="A947" s="98" t="s">
        <v>1981</v>
      </c>
      <c r="B947" s="95" t="s">
        <v>1982</v>
      </c>
      <c r="C947" s="72" t="s">
        <v>1983</v>
      </c>
      <c r="D947" s="73" t="s">
        <v>1984</v>
      </c>
      <c r="E947" s="96" t="s">
        <v>1985</v>
      </c>
      <c r="F947" s="97"/>
      <c r="G947" s="96" t="s">
        <v>1986</v>
      </c>
      <c r="I947" s="79"/>
    </row>
    <row r="948" spans="1:9" x14ac:dyDescent="0.25">
      <c r="A948" s="98" t="s">
        <v>3368</v>
      </c>
      <c r="B948" s="95"/>
      <c r="C948" s="72"/>
      <c r="D948" s="73"/>
      <c r="E948" s="96"/>
      <c r="F948" s="97"/>
      <c r="G948" s="96" t="s">
        <v>3368</v>
      </c>
      <c r="I948" s="79"/>
    </row>
    <row r="949" spans="1:9" x14ac:dyDescent="0.25">
      <c r="A949" s="98" t="s">
        <v>1987</v>
      </c>
      <c r="B949" s="95" t="s">
        <v>1988</v>
      </c>
      <c r="C949" s="72" t="s">
        <v>1989</v>
      </c>
      <c r="D949" s="73" t="s">
        <v>1990</v>
      </c>
      <c r="E949" s="96" t="s">
        <v>1991</v>
      </c>
      <c r="F949" s="97"/>
      <c r="G949" s="96" t="s">
        <v>1992</v>
      </c>
      <c r="I949" s="79"/>
    </row>
    <row r="950" spans="1:9" ht="25.5" customHeight="1" x14ac:dyDescent="0.25">
      <c r="A950" s="98" t="s">
        <v>3368</v>
      </c>
      <c r="C950" s="72" t="s">
        <v>1993</v>
      </c>
      <c r="D950" s="73" t="s">
        <v>1994</v>
      </c>
      <c r="E950" s="96" t="s">
        <v>1995</v>
      </c>
      <c r="F950" s="97"/>
      <c r="G950" s="96" t="s">
        <v>1996</v>
      </c>
      <c r="I950" s="79"/>
    </row>
    <row r="951" spans="1:9" x14ac:dyDescent="0.25">
      <c r="A951" s="98" t="s">
        <v>3368</v>
      </c>
      <c r="B951" s="95"/>
      <c r="C951" s="72"/>
      <c r="D951" s="73"/>
      <c r="E951" s="96" t="s">
        <v>1997</v>
      </c>
      <c r="F951" s="97"/>
      <c r="G951" s="96" t="s">
        <v>3515</v>
      </c>
      <c r="I951" s="79"/>
    </row>
    <row r="952" spans="1:9" x14ac:dyDescent="0.25">
      <c r="A952" s="98"/>
      <c r="B952" s="95"/>
      <c r="C952" s="72"/>
      <c r="D952" s="73"/>
      <c r="E952" s="96"/>
      <c r="F952" s="97"/>
      <c r="G952" s="96"/>
      <c r="I952" s="79"/>
    </row>
    <row r="953" spans="1:9" x14ac:dyDescent="0.25">
      <c r="A953" s="161" t="s">
        <v>1998</v>
      </c>
      <c r="B953" s="161"/>
      <c r="C953" s="161"/>
      <c r="D953" s="161"/>
      <c r="E953" s="161"/>
      <c r="F953" s="161"/>
      <c r="G953" s="161" t="s">
        <v>643</v>
      </c>
      <c r="I953" s="79"/>
    </row>
    <row r="954" spans="1:9" x14ac:dyDescent="0.25">
      <c r="A954" s="98"/>
      <c r="B954" s="95"/>
      <c r="C954" s="72"/>
      <c r="D954" s="73"/>
      <c r="E954" s="96"/>
      <c r="F954" s="97"/>
      <c r="G954" s="96"/>
      <c r="I954" s="79"/>
    </row>
    <row r="955" spans="1:9" x14ac:dyDescent="0.25">
      <c r="A955" s="87" t="s">
        <v>3368</v>
      </c>
      <c r="B955" s="88"/>
      <c r="C955" s="89"/>
      <c r="D955" s="90"/>
      <c r="E955" s="91"/>
      <c r="F955" s="92"/>
      <c r="G955" s="91" t="s">
        <v>3368</v>
      </c>
      <c r="I955" s="79"/>
    </row>
    <row r="956" spans="1:9" ht="45" customHeight="1" x14ac:dyDescent="0.25">
      <c r="A956" s="93" t="s">
        <v>1999</v>
      </c>
      <c r="B956" s="157" t="s">
        <v>2000</v>
      </c>
      <c r="C956" s="157"/>
      <c r="D956" s="157"/>
      <c r="E956" s="157"/>
      <c r="F956" s="157"/>
      <c r="G956" s="157" t="s">
        <v>643</v>
      </c>
      <c r="I956" s="79"/>
    </row>
    <row r="957" spans="1:9" x14ac:dyDescent="0.25">
      <c r="A957" s="87" t="s">
        <v>3368</v>
      </c>
      <c r="B957" s="88"/>
      <c r="C957" s="89"/>
      <c r="D957" s="90"/>
      <c r="E957" s="91"/>
      <c r="F957" s="92"/>
      <c r="G957" s="91" t="s">
        <v>3368</v>
      </c>
      <c r="I957" s="79"/>
    </row>
    <row r="958" spans="1:9" x14ac:dyDescent="0.25">
      <c r="A958" s="94" t="s">
        <v>3368</v>
      </c>
      <c r="B958" s="95"/>
      <c r="C958" s="72"/>
      <c r="D958" s="73"/>
      <c r="E958" s="96"/>
      <c r="F958" s="97"/>
      <c r="G958" s="96" t="s">
        <v>3368</v>
      </c>
      <c r="I958" s="79"/>
    </row>
    <row r="959" spans="1:9" ht="18" customHeight="1" x14ac:dyDescent="0.25">
      <c r="A959" s="75" t="s">
        <v>2001</v>
      </c>
      <c r="B959" s="149" t="s">
        <v>251</v>
      </c>
      <c r="C959" s="149"/>
      <c r="D959" s="149"/>
      <c r="E959" s="149"/>
      <c r="F959" s="149"/>
      <c r="G959" s="149" t="s">
        <v>643</v>
      </c>
      <c r="I959" s="79"/>
    </row>
    <row r="960" spans="1:9" x14ac:dyDescent="0.25">
      <c r="A960" s="98" t="s">
        <v>3368</v>
      </c>
      <c r="B960" s="95"/>
      <c r="C960" s="72"/>
      <c r="D960" s="73"/>
      <c r="E960" s="96"/>
      <c r="F960" s="97"/>
      <c r="G960" s="96" t="s">
        <v>3368</v>
      </c>
      <c r="I960" s="79"/>
    </row>
    <row r="961" spans="1:9" x14ac:dyDescent="0.25">
      <c r="A961" s="98" t="s">
        <v>250</v>
      </c>
      <c r="B961" s="95" t="s">
        <v>251</v>
      </c>
      <c r="C961" s="72" t="s">
        <v>2002</v>
      </c>
      <c r="D961" s="73" t="s">
        <v>2003</v>
      </c>
      <c r="E961" s="96" t="s">
        <v>2004</v>
      </c>
      <c r="F961" s="97" t="s">
        <v>682</v>
      </c>
      <c r="G961" s="96" t="s">
        <v>2005</v>
      </c>
      <c r="I961" s="79"/>
    </row>
    <row r="962" spans="1:9" x14ac:dyDescent="0.25">
      <c r="A962" s="98" t="s">
        <v>3368</v>
      </c>
      <c r="B962" s="95"/>
      <c r="C962" s="72" t="s">
        <v>2006</v>
      </c>
      <c r="D962" s="73" t="s">
        <v>2007</v>
      </c>
      <c r="E962" s="96" t="s">
        <v>2008</v>
      </c>
      <c r="F962" s="97" t="s">
        <v>682</v>
      </c>
      <c r="G962" s="96" t="s">
        <v>2009</v>
      </c>
      <c r="I962" s="79"/>
    </row>
    <row r="963" spans="1:9" x14ac:dyDescent="0.25">
      <c r="A963" s="98" t="s">
        <v>3368</v>
      </c>
      <c r="B963" s="95"/>
      <c r="C963" s="72" t="s">
        <v>2010</v>
      </c>
      <c r="D963" s="73" t="s">
        <v>2011</v>
      </c>
      <c r="E963" s="96" t="s">
        <v>2012</v>
      </c>
      <c r="F963" s="97" t="s">
        <v>682</v>
      </c>
      <c r="G963" s="96" t="s">
        <v>2013</v>
      </c>
      <c r="I963" s="79"/>
    </row>
    <row r="964" spans="1:9" ht="25.5" customHeight="1" x14ac:dyDescent="0.25">
      <c r="A964" s="98" t="s">
        <v>3368</v>
      </c>
      <c r="B964" s="95"/>
      <c r="C964" s="72" t="s">
        <v>2014</v>
      </c>
      <c r="D964" s="73" t="s">
        <v>2015</v>
      </c>
      <c r="E964" s="96" t="s">
        <v>2016</v>
      </c>
      <c r="F964" s="97" t="s">
        <v>682</v>
      </c>
      <c r="G964" s="96" t="s">
        <v>2017</v>
      </c>
      <c r="I964" s="79"/>
    </row>
    <row r="965" spans="1:9" x14ac:dyDescent="0.25">
      <c r="A965" s="98" t="s">
        <v>3368</v>
      </c>
      <c r="B965" s="95"/>
      <c r="C965" s="72" t="s">
        <v>3368</v>
      </c>
      <c r="D965" s="73"/>
      <c r="E965" s="96" t="s">
        <v>2018</v>
      </c>
      <c r="F965" s="97"/>
      <c r="G965" s="96" t="s">
        <v>2019</v>
      </c>
      <c r="I965" s="79"/>
    </row>
    <row r="966" spans="1:9" x14ac:dyDescent="0.25">
      <c r="A966" s="98" t="s">
        <v>3368</v>
      </c>
      <c r="B966" s="95"/>
      <c r="C966" s="72"/>
      <c r="D966" s="73"/>
      <c r="E966" s="96"/>
      <c r="F966" s="97"/>
      <c r="G966" s="96"/>
      <c r="I966" s="79"/>
    </row>
    <row r="967" spans="1:9" ht="18" customHeight="1" x14ac:dyDescent="0.25">
      <c r="A967" s="75" t="s">
        <v>2020</v>
      </c>
      <c r="B967" s="149" t="s">
        <v>2021</v>
      </c>
      <c r="C967" s="149"/>
      <c r="D967" s="149"/>
      <c r="E967" s="149"/>
      <c r="F967" s="149"/>
      <c r="G967" s="149" t="s">
        <v>643</v>
      </c>
      <c r="I967" s="79"/>
    </row>
    <row r="968" spans="1:9" x14ac:dyDescent="0.25">
      <c r="A968" s="98" t="s">
        <v>3368</v>
      </c>
      <c r="B968" s="95"/>
      <c r="C968" s="72"/>
      <c r="D968" s="73"/>
      <c r="E968" s="96"/>
      <c r="F968" s="97"/>
      <c r="G968" s="96" t="s">
        <v>3368</v>
      </c>
      <c r="I968" s="79"/>
    </row>
    <row r="969" spans="1:9" x14ac:dyDescent="0.25">
      <c r="A969" s="98" t="s">
        <v>252</v>
      </c>
      <c r="B969" s="95" t="s">
        <v>253</v>
      </c>
      <c r="C969" s="72" t="s">
        <v>2022</v>
      </c>
      <c r="D969" s="73" t="s">
        <v>2023</v>
      </c>
      <c r="E969" s="96" t="s">
        <v>2012</v>
      </c>
      <c r="F969" s="97" t="s">
        <v>766</v>
      </c>
      <c r="G969" s="96" t="s">
        <v>2013</v>
      </c>
      <c r="I969" s="79"/>
    </row>
    <row r="970" spans="1:9" x14ac:dyDescent="0.25">
      <c r="A970" s="98" t="s">
        <v>3368</v>
      </c>
      <c r="B970" s="95"/>
      <c r="C970" s="72" t="s">
        <v>2024</v>
      </c>
      <c r="D970" s="73" t="s">
        <v>2025</v>
      </c>
      <c r="E970" s="96" t="s">
        <v>2026</v>
      </c>
      <c r="F970" s="97" t="s">
        <v>756</v>
      </c>
      <c r="G970" s="96" t="s">
        <v>3516</v>
      </c>
      <c r="I970" s="79"/>
    </row>
    <row r="971" spans="1:9" x14ac:dyDescent="0.25">
      <c r="A971" s="98" t="s">
        <v>3368</v>
      </c>
      <c r="B971" s="95"/>
      <c r="C971" s="72" t="s">
        <v>3368</v>
      </c>
      <c r="D971" s="73"/>
      <c r="E971" s="96" t="s">
        <v>2027</v>
      </c>
      <c r="F971" s="97" t="s">
        <v>756</v>
      </c>
      <c r="G971" s="96" t="s">
        <v>3517</v>
      </c>
      <c r="I971" s="79"/>
    </row>
    <row r="972" spans="1:9" x14ac:dyDescent="0.25">
      <c r="A972" s="98" t="s">
        <v>3368</v>
      </c>
      <c r="B972" s="95"/>
      <c r="C972" s="72" t="s">
        <v>3368</v>
      </c>
      <c r="D972" s="73"/>
      <c r="E972" s="96" t="s">
        <v>2028</v>
      </c>
      <c r="F972" s="97" t="s">
        <v>756</v>
      </c>
      <c r="G972" s="96" t="s">
        <v>3518</v>
      </c>
      <c r="I972" s="79"/>
    </row>
    <row r="973" spans="1:9" x14ac:dyDescent="0.25">
      <c r="A973" s="98" t="s">
        <v>3368</v>
      </c>
      <c r="B973" s="95"/>
      <c r="C973" s="72" t="s">
        <v>3368</v>
      </c>
      <c r="D973" s="73"/>
      <c r="E973" s="96" t="s">
        <v>2016</v>
      </c>
      <c r="F973" s="97" t="s">
        <v>766</v>
      </c>
      <c r="G973" s="96" t="s">
        <v>2017</v>
      </c>
      <c r="I973" s="79"/>
    </row>
    <row r="974" spans="1:9" x14ac:dyDescent="0.25">
      <c r="A974" s="98" t="s">
        <v>3368</v>
      </c>
      <c r="B974" s="95"/>
      <c r="C974" s="72"/>
      <c r="D974" s="73"/>
      <c r="E974" s="96" t="s">
        <v>2029</v>
      </c>
      <c r="F974" s="97" t="s">
        <v>765</v>
      </c>
      <c r="G974" s="96" t="s">
        <v>3519</v>
      </c>
      <c r="I974" s="79"/>
    </row>
    <row r="975" spans="1:9" x14ac:dyDescent="0.25">
      <c r="A975" s="98" t="s">
        <v>3368</v>
      </c>
      <c r="B975" s="95"/>
      <c r="C975" s="72"/>
      <c r="D975" s="73"/>
      <c r="F975" s="97"/>
      <c r="I975" s="79"/>
    </row>
    <row r="976" spans="1:9" x14ac:dyDescent="0.25">
      <c r="A976" s="98" t="s">
        <v>254</v>
      </c>
      <c r="B976" s="95" t="s">
        <v>255</v>
      </c>
      <c r="C976" s="72" t="s">
        <v>2030</v>
      </c>
      <c r="D976" s="73" t="s">
        <v>2031</v>
      </c>
      <c r="E976" s="96" t="s">
        <v>2004</v>
      </c>
      <c r="F976" s="97" t="s">
        <v>766</v>
      </c>
      <c r="G976" s="96" t="s">
        <v>2005</v>
      </c>
      <c r="I976" s="79"/>
    </row>
    <row r="977" spans="1:9" x14ac:dyDescent="0.25">
      <c r="A977" s="98" t="s">
        <v>3368</v>
      </c>
      <c r="B977" s="95"/>
      <c r="C977" s="73" t="s">
        <v>2032</v>
      </c>
      <c r="D977" s="73" t="s">
        <v>2033</v>
      </c>
      <c r="E977" s="96" t="s">
        <v>2034</v>
      </c>
      <c r="F977" s="97" t="s">
        <v>682</v>
      </c>
      <c r="G977" s="96" t="s">
        <v>2035</v>
      </c>
      <c r="I977" s="79"/>
    </row>
    <row r="978" spans="1:9" x14ac:dyDescent="0.25">
      <c r="A978" s="98" t="s">
        <v>3368</v>
      </c>
      <c r="B978" s="95"/>
      <c r="C978" s="72"/>
      <c r="D978" s="73"/>
      <c r="E978" s="96" t="s">
        <v>2036</v>
      </c>
      <c r="F978" s="97" t="s">
        <v>765</v>
      </c>
      <c r="G978" s="96" t="s">
        <v>2037</v>
      </c>
      <c r="I978" s="79"/>
    </row>
    <row r="979" spans="1:9" x14ac:dyDescent="0.25">
      <c r="A979" s="98" t="s">
        <v>3368</v>
      </c>
      <c r="B979" s="95"/>
      <c r="C979" s="73" t="s">
        <v>3368</v>
      </c>
      <c r="D979" s="73"/>
      <c r="E979" s="96" t="s">
        <v>2038</v>
      </c>
      <c r="F979" s="97" t="s">
        <v>765</v>
      </c>
      <c r="G979" s="96" t="s">
        <v>2039</v>
      </c>
      <c r="I979" s="79"/>
    </row>
    <row r="980" spans="1:9" x14ac:dyDescent="0.25">
      <c r="A980" s="98" t="s">
        <v>3368</v>
      </c>
      <c r="B980" s="95"/>
      <c r="C980" s="72" t="s">
        <v>3368</v>
      </c>
      <c r="D980" s="73"/>
      <c r="E980" s="96" t="s">
        <v>2040</v>
      </c>
      <c r="F980" s="97" t="s">
        <v>765</v>
      </c>
      <c r="G980" s="96" t="s">
        <v>2041</v>
      </c>
      <c r="I980" s="79"/>
    </row>
    <row r="981" spans="1:9" x14ac:dyDescent="0.25">
      <c r="A981" s="98" t="s">
        <v>3368</v>
      </c>
      <c r="B981" s="95"/>
      <c r="C981" s="72" t="s">
        <v>3368</v>
      </c>
      <c r="D981" s="73"/>
      <c r="E981" s="96" t="s">
        <v>2008</v>
      </c>
      <c r="F981" s="97" t="s">
        <v>766</v>
      </c>
      <c r="G981" s="96" t="s">
        <v>2009</v>
      </c>
      <c r="I981" s="79"/>
    </row>
    <row r="982" spans="1:9" x14ac:dyDescent="0.25">
      <c r="A982" s="98" t="s">
        <v>3368</v>
      </c>
      <c r="B982" s="95"/>
      <c r="C982" s="72"/>
      <c r="D982" s="73"/>
      <c r="E982" s="96" t="s">
        <v>2042</v>
      </c>
      <c r="F982" s="97"/>
      <c r="G982" s="96" t="s">
        <v>2043</v>
      </c>
      <c r="I982" s="79"/>
    </row>
    <row r="983" spans="1:9" x14ac:dyDescent="0.25">
      <c r="A983" s="98" t="s">
        <v>3368</v>
      </c>
      <c r="B983" s="95"/>
      <c r="C983" s="72"/>
      <c r="D983" s="73"/>
      <c r="E983" s="96"/>
      <c r="F983" s="97"/>
      <c r="G983" s="96"/>
      <c r="I983" s="79"/>
    </row>
    <row r="984" spans="1:9" ht="18" customHeight="1" x14ac:dyDescent="0.25">
      <c r="A984" s="75" t="s">
        <v>2044</v>
      </c>
      <c r="B984" s="149" t="s">
        <v>2045</v>
      </c>
      <c r="C984" s="149"/>
      <c r="D984" s="149"/>
      <c r="E984" s="149"/>
      <c r="F984" s="149"/>
      <c r="G984" s="149" t="s">
        <v>643</v>
      </c>
      <c r="I984" s="79"/>
    </row>
    <row r="985" spans="1:9" x14ac:dyDescent="0.25">
      <c r="A985" s="98" t="s">
        <v>3368</v>
      </c>
      <c r="B985" s="95"/>
      <c r="C985" s="72"/>
      <c r="D985" s="73"/>
      <c r="E985" s="96"/>
      <c r="F985" s="97"/>
      <c r="G985" s="96" t="s">
        <v>3368</v>
      </c>
      <c r="I985" s="79"/>
    </row>
    <row r="986" spans="1:9" x14ac:dyDescent="0.25">
      <c r="A986" s="98" t="s">
        <v>256</v>
      </c>
      <c r="B986" s="95" t="s">
        <v>257</v>
      </c>
      <c r="C986" s="72" t="s">
        <v>2046</v>
      </c>
      <c r="D986" s="73" t="s">
        <v>3520</v>
      </c>
      <c r="E986" s="96" t="s">
        <v>2026</v>
      </c>
      <c r="F986" s="97" t="s">
        <v>769</v>
      </c>
      <c r="G986" s="96" t="s">
        <v>3516</v>
      </c>
      <c r="I986" s="79"/>
    </row>
    <row r="987" spans="1:9" x14ac:dyDescent="0.25">
      <c r="A987" s="98" t="s">
        <v>3368</v>
      </c>
      <c r="B987" s="95"/>
      <c r="C987" s="72" t="s">
        <v>2047</v>
      </c>
      <c r="D987" s="73" t="s">
        <v>2048</v>
      </c>
      <c r="E987" s="96" t="s">
        <v>2027</v>
      </c>
      <c r="F987" s="97" t="s">
        <v>769</v>
      </c>
      <c r="G987" s="96" t="s">
        <v>3517</v>
      </c>
      <c r="I987" s="79"/>
    </row>
    <row r="988" spans="1:9" x14ac:dyDescent="0.25">
      <c r="A988" s="98" t="s">
        <v>3368</v>
      </c>
      <c r="B988" s="95"/>
      <c r="C988" s="72" t="s">
        <v>2049</v>
      </c>
      <c r="D988" s="73" t="s">
        <v>2050</v>
      </c>
      <c r="E988" s="96" t="s">
        <v>2051</v>
      </c>
      <c r="F988" s="97"/>
      <c r="G988" s="96" t="s">
        <v>3521</v>
      </c>
      <c r="I988" s="79"/>
    </row>
    <row r="989" spans="1:9" x14ac:dyDescent="0.25">
      <c r="A989" s="98" t="s">
        <v>3368</v>
      </c>
      <c r="B989" s="95"/>
      <c r="C989" s="72" t="s">
        <v>2052</v>
      </c>
      <c r="D989" s="73" t="s">
        <v>2053</v>
      </c>
      <c r="E989" s="96" t="s">
        <v>2028</v>
      </c>
      <c r="F989" s="97" t="s">
        <v>769</v>
      </c>
      <c r="G989" s="96" t="s">
        <v>3518</v>
      </c>
      <c r="I989" s="79"/>
    </row>
    <row r="990" spans="1:9" x14ac:dyDescent="0.25">
      <c r="A990" s="98" t="s">
        <v>3368</v>
      </c>
      <c r="B990" s="95"/>
      <c r="C990" s="72" t="s">
        <v>3368</v>
      </c>
      <c r="D990" s="73"/>
      <c r="E990" s="96" t="s">
        <v>2054</v>
      </c>
      <c r="F990" s="97"/>
      <c r="G990" s="96" t="s">
        <v>3522</v>
      </c>
      <c r="I990" s="79"/>
    </row>
    <row r="991" spans="1:9" x14ac:dyDescent="0.25">
      <c r="A991" s="98" t="s">
        <v>3368</v>
      </c>
      <c r="B991" s="95"/>
      <c r="C991" s="72" t="s">
        <v>3368</v>
      </c>
      <c r="D991" s="73"/>
      <c r="E991" s="96" t="s">
        <v>2055</v>
      </c>
      <c r="F991" s="97"/>
      <c r="G991" s="96" t="s">
        <v>3523</v>
      </c>
      <c r="I991" s="79"/>
    </row>
    <row r="992" spans="1:9" x14ac:dyDescent="0.25">
      <c r="A992" s="98" t="s">
        <v>3368</v>
      </c>
      <c r="B992" s="95"/>
      <c r="C992" s="72"/>
      <c r="D992" s="73"/>
      <c r="E992" s="96" t="s">
        <v>2029</v>
      </c>
      <c r="F992" s="97" t="s">
        <v>770</v>
      </c>
      <c r="G992" s="96" t="s">
        <v>3519</v>
      </c>
      <c r="I992" s="79"/>
    </row>
    <row r="993" spans="1:9" x14ac:dyDescent="0.25">
      <c r="A993" s="98" t="s">
        <v>3368</v>
      </c>
      <c r="B993" s="95"/>
      <c r="C993" s="72"/>
      <c r="D993" s="73"/>
      <c r="E993" s="96" t="s">
        <v>2056</v>
      </c>
      <c r="F993" s="97"/>
      <c r="G993" s="96" t="s">
        <v>3524</v>
      </c>
      <c r="I993" s="79"/>
    </row>
    <row r="994" spans="1:9" x14ac:dyDescent="0.25">
      <c r="A994" s="98" t="s">
        <v>3368</v>
      </c>
      <c r="B994" s="95"/>
      <c r="C994" s="72"/>
      <c r="D994" s="73"/>
      <c r="E994" s="96"/>
      <c r="F994" s="97"/>
      <c r="G994" s="96" t="s">
        <v>3368</v>
      </c>
      <c r="I994" s="79"/>
    </row>
    <row r="995" spans="1:9" x14ac:dyDescent="0.25">
      <c r="A995" s="98" t="s">
        <v>258</v>
      </c>
      <c r="B995" s="95" t="s">
        <v>259</v>
      </c>
      <c r="C995" s="72" t="s">
        <v>2057</v>
      </c>
      <c r="D995" s="73" t="s">
        <v>2058</v>
      </c>
      <c r="E995" s="96" t="s">
        <v>2059</v>
      </c>
      <c r="F995" s="97"/>
      <c r="G995" s="96" t="s">
        <v>2060</v>
      </c>
      <c r="I995" s="79"/>
    </row>
    <row r="996" spans="1:9" x14ac:dyDescent="0.25">
      <c r="A996" s="98" t="s">
        <v>3368</v>
      </c>
      <c r="B996" s="95"/>
      <c r="C996" s="72" t="s">
        <v>2061</v>
      </c>
      <c r="D996" s="73" t="s">
        <v>2062</v>
      </c>
      <c r="E996" s="96" t="s">
        <v>2034</v>
      </c>
      <c r="F996" s="97" t="s">
        <v>766</v>
      </c>
      <c r="G996" s="96" t="s">
        <v>2035</v>
      </c>
      <c r="I996" s="79"/>
    </row>
    <row r="997" spans="1:9" ht="25.5" customHeight="1" x14ac:dyDescent="0.25">
      <c r="A997" s="98" t="s">
        <v>3368</v>
      </c>
      <c r="B997" s="95"/>
      <c r="C997" s="72" t="s">
        <v>2063</v>
      </c>
      <c r="D997" s="73" t="s">
        <v>2064</v>
      </c>
      <c r="E997" s="96" t="s">
        <v>2065</v>
      </c>
      <c r="F997" s="97"/>
      <c r="G997" s="96" t="s">
        <v>2066</v>
      </c>
      <c r="I997" s="79"/>
    </row>
    <row r="998" spans="1:9" x14ac:dyDescent="0.25">
      <c r="A998" s="98" t="s">
        <v>3368</v>
      </c>
      <c r="B998" s="95"/>
      <c r="C998" s="72" t="s">
        <v>3368</v>
      </c>
      <c r="D998" s="73"/>
      <c r="E998" s="96" t="s">
        <v>2036</v>
      </c>
      <c r="F998" s="97" t="s">
        <v>770</v>
      </c>
      <c r="G998" s="96" t="s">
        <v>2037</v>
      </c>
      <c r="I998" s="79"/>
    </row>
    <row r="999" spans="1:9" x14ac:dyDescent="0.25">
      <c r="A999" s="98" t="s">
        <v>3368</v>
      </c>
      <c r="B999" s="95"/>
      <c r="C999" s="72"/>
      <c r="D999" s="73"/>
      <c r="E999" s="96" t="s">
        <v>2038</v>
      </c>
      <c r="F999" s="97" t="s">
        <v>770</v>
      </c>
      <c r="G999" s="96" t="s">
        <v>2039</v>
      </c>
      <c r="I999" s="79"/>
    </row>
    <row r="1000" spans="1:9" x14ac:dyDescent="0.25">
      <c r="A1000" s="98" t="s">
        <v>3368</v>
      </c>
      <c r="B1000" s="95"/>
      <c r="C1000" s="72"/>
      <c r="D1000" s="73"/>
      <c r="E1000" s="96" t="s">
        <v>2040</v>
      </c>
      <c r="F1000" s="97" t="s">
        <v>770</v>
      </c>
      <c r="G1000" s="96" t="s">
        <v>2041</v>
      </c>
      <c r="I1000" s="79"/>
    </row>
    <row r="1001" spans="1:9" x14ac:dyDescent="0.25">
      <c r="A1001" s="98" t="s">
        <v>3368</v>
      </c>
      <c r="B1001" s="95"/>
      <c r="C1001" s="72"/>
      <c r="D1001" s="73"/>
      <c r="E1001" s="96" t="s">
        <v>2067</v>
      </c>
      <c r="F1001" s="97"/>
      <c r="G1001" s="96" t="s">
        <v>3525</v>
      </c>
      <c r="I1001" s="79"/>
    </row>
    <row r="1002" spans="1:9" x14ac:dyDescent="0.25">
      <c r="A1002" s="98" t="s">
        <v>3368</v>
      </c>
      <c r="B1002" s="95"/>
      <c r="C1002" s="72"/>
      <c r="D1002" s="73"/>
      <c r="E1002" s="96"/>
      <c r="F1002" s="97"/>
      <c r="G1002" s="96" t="s">
        <v>3368</v>
      </c>
      <c r="I1002" s="79"/>
    </row>
    <row r="1003" spans="1:9" x14ac:dyDescent="0.25">
      <c r="A1003" s="87" t="s">
        <v>3368</v>
      </c>
      <c r="B1003" s="88"/>
      <c r="C1003" s="89"/>
      <c r="D1003" s="90"/>
      <c r="E1003" s="91"/>
      <c r="F1003" s="92"/>
      <c r="G1003" s="91" t="s">
        <v>3368</v>
      </c>
      <c r="I1003" s="79"/>
    </row>
    <row r="1004" spans="1:9" ht="45" customHeight="1" x14ac:dyDescent="0.25">
      <c r="A1004" s="93" t="s">
        <v>2068</v>
      </c>
      <c r="B1004" s="157" t="s">
        <v>2069</v>
      </c>
      <c r="C1004" s="157"/>
      <c r="D1004" s="157"/>
      <c r="E1004" s="157"/>
      <c r="F1004" s="157"/>
      <c r="G1004" s="157" t="s">
        <v>643</v>
      </c>
      <c r="I1004" s="79"/>
    </row>
    <row r="1005" spans="1:9" x14ac:dyDescent="0.25">
      <c r="A1005" s="87" t="s">
        <v>3368</v>
      </c>
      <c r="B1005" s="88"/>
      <c r="C1005" s="89"/>
      <c r="D1005" s="90"/>
      <c r="E1005" s="91"/>
      <c r="F1005" s="92"/>
      <c r="G1005" s="91" t="s">
        <v>3368</v>
      </c>
      <c r="I1005" s="79"/>
    </row>
    <row r="1006" spans="1:9" x14ac:dyDescent="0.25">
      <c r="A1006" s="94" t="s">
        <v>3368</v>
      </c>
      <c r="B1006" s="95"/>
      <c r="C1006" s="72"/>
      <c r="D1006" s="73"/>
      <c r="E1006" s="96"/>
      <c r="F1006" s="97"/>
      <c r="G1006" s="96" t="s">
        <v>3368</v>
      </c>
      <c r="I1006" s="79"/>
    </row>
    <row r="1007" spans="1:9" ht="18" customHeight="1" x14ac:dyDescent="0.25">
      <c r="A1007" s="75" t="s">
        <v>2070</v>
      </c>
      <c r="B1007" s="149" t="s">
        <v>2071</v>
      </c>
      <c r="C1007" s="149"/>
      <c r="D1007" s="149"/>
      <c r="E1007" s="149"/>
      <c r="F1007" s="149"/>
      <c r="G1007" s="149" t="s">
        <v>643</v>
      </c>
      <c r="I1007" s="79"/>
    </row>
    <row r="1008" spans="1:9" x14ac:dyDescent="0.25">
      <c r="A1008" s="98" t="s">
        <v>3368</v>
      </c>
      <c r="B1008" s="95"/>
      <c r="C1008" s="72"/>
      <c r="D1008" s="73"/>
      <c r="E1008" s="96"/>
      <c r="F1008" s="97"/>
      <c r="G1008" s="96" t="s">
        <v>3368</v>
      </c>
      <c r="I1008" s="79"/>
    </row>
    <row r="1009" spans="1:9" x14ac:dyDescent="0.25">
      <c r="A1009" s="98" t="s">
        <v>260</v>
      </c>
      <c r="B1009" s="95" t="s">
        <v>261</v>
      </c>
      <c r="C1009" s="72" t="s">
        <v>2072</v>
      </c>
      <c r="D1009" s="73" t="s">
        <v>2073</v>
      </c>
      <c r="E1009" s="96" t="s">
        <v>2074</v>
      </c>
      <c r="F1009" s="97" t="s">
        <v>682</v>
      </c>
      <c r="G1009" s="96" t="s">
        <v>2075</v>
      </c>
      <c r="I1009" s="79"/>
    </row>
    <row r="1010" spans="1:9" x14ac:dyDescent="0.25">
      <c r="A1010" s="98" t="s">
        <v>3368</v>
      </c>
      <c r="B1010" s="95"/>
      <c r="C1010" s="72"/>
      <c r="D1010" s="73"/>
      <c r="E1010" s="96" t="s">
        <v>2076</v>
      </c>
      <c r="F1010" s="97"/>
      <c r="G1010" s="96" t="s">
        <v>2077</v>
      </c>
      <c r="I1010" s="79"/>
    </row>
    <row r="1011" spans="1:9" x14ac:dyDescent="0.25">
      <c r="A1011" s="98" t="s">
        <v>3368</v>
      </c>
      <c r="B1011" s="95"/>
      <c r="C1011" s="72"/>
      <c r="D1011" s="73"/>
      <c r="E1011" s="96"/>
      <c r="F1011" s="97"/>
      <c r="G1011" s="96" t="s">
        <v>3368</v>
      </c>
      <c r="I1011" s="79"/>
    </row>
    <row r="1012" spans="1:9" x14ac:dyDescent="0.25">
      <c r="A1012" s="98" t="s">
        <v>262</v>
      </c>
      <c r="B1012" s="95" t="s">
        <v>263</v>
      </c>
      <c r="C1012" s="72" t="s">
        <v>2078</v>
      </c>
      <c r="D1012" s="73" t="s">
        <v>2079</v>
      </c>
      <c r="E1012" s="96" t="s">
        <v>2080</v>
      </c>
      <c r="F1012" s="97"/>
      <c r="G1012" s="96" t="s">
        <v>2081</v>
      </c>
      <c r="I1012" s="79"/>
    </row>
    <row r="1013" spans="1:9" x14ac:dyDescent="0.25">
      <c r="A1013" s="94" t="s">
        <v>3368</v>
      </c>
      <c r="B1013" s="95"/>
      <c r="C1013" s="72" t="s">
        <v>2082</v>
      </c>
      <c r="D1013" s="73" t="s">
        <v>2083</v>
      </c>
      <c r="E1013" s="96"/>
      <c r="F1013" s="97"/>
      <c r="G1013" s="96" t="s">
        <v>3368</v>
      </c>
      <c r="I1013" s="79"/>
    </row>
    <row r="1014" spans="1:9" x14ac:dyDescent="0.25">
      <c r="A1014" s="94" t="s">
        <v>3368</v>
      </c>
      <c r="B1014" s="95"/>
      <c r="C1014" s="72"/>
      <c r="D1014" s="73"/>
      <c r="E1014" s="96"/>
      <c r="F1014" s="97"/>
      <c r="G1014" s="96" t="s">
        <v>3368</v>
      </c>
      <c r="I1014" s="79"/>
    </row>
    <row r="1015" spans="1:9" ht="18" customHeight="1" x14ac:dyDescent="0.25">
      <c r="A1015" s="75" t="s">
        <v>2084</v>
      </c>
      <c r="B1015" s="149" t="s">
        <v>2085</v>
      </c>
      <c r="C1015" s="149"/>
      <c r="D1015" s="149"/>
      <c r="E1015" s="149"/>
      <c r="F1015" s="149"/>
      <c r="G1015" s="149" t="s">
        <v>643</v>
      </c>
      <c r="I1015" s="79"/>
    </row>
    <row r="1016" spans="1:9" x14ac:dyDescent="0.25">
      <c r="A1016" s="98" t="s">
        <v>3368</v>
      </c>
      <c r="B1016" s="95"/>
      <c r="C1016" s="72"/>
      <c r="D1016" s="73"/>
      <c r="E1016" s="96"/>
      <c r="F1016" s="97"/>
      <c r="G1016" s="96" t="s">
        <v>3368</v>
      </c>
      <c r="I1016" s="79"/>
    </row>
    <row r="1017" spans="1:9" ht="25.5" customHeight="1" x14ac:dyDescent="0.25">
      <c r="A1017" s="98" t="s">
        <v>264</v>
      </c>
      <c r="B1017" s="95" t="s">
        <v>265</v>
      </c>
      <c r="C1017" s="72" t="s">
        <v>2086</v>
      </c>
      <c r="D1017" s="73" t="s">
        <v>2087</v>
      </c>
      <c r="E1017" s="96" t="s">
        <v>2088</v>
      </c>
      <c r="F1017" s="97"/>
      <c r="G1017" s="96" t="s">
        <v>2089</v>
      </c>
      <c r="I1017" s="79"/>
    </row>
    <row r="1018" spans="1:9" x14ac:dyDescent="0.25">
      <c r="A1018" s="98" t="s">
        <v>3368</v>
      </c>
      <c r="B1018" s="95"/>
      <c r="C1018" s="72" t="s">
        <v>2090</v>
      </c>
      <c r="D1018" s="73" t="s">
        <v>2091</v>
      </c>
      <c r="E1018" s="96" t="s">
        <v>2092</v>
      </c>
      <c r="F1018" s="97"/>
      <c r="G1018" s="96" t="s">
        <v>2093</v>
      </c>
      <c r="I1018" s="79"/>
    </row>
    <row r="1019" spans="1:9" x14ac:dyDescent="0.25">
      <c r="A1019" s="98" t="s">
        <v>3368</v>
      </c>
      <c r="B1019" s="95"/>
      <c r="E1019" s="96" t="s">
        <v>2094</v>
      </c>
      <c r="F1019" s="97"/>
      <c r="G1019" s="96" t="s">
        <v>2095</v>
      </c>
      <c r="I1019" s="79"/>
    </row>
    <row r="1020" spans="1:9" x14ac:dyDescent="0.25">
      <c r="A1020" s="98" t="s">
        <v>3368</v>
      </c>
      <c r="B1020" s="95"/>
      <c r="C1020" s="72"/>
      <c r="D1020" s="73"/>
      <c r="E1020" s="96"/>
      <c r="F1020" s="97"/>
      <c r="G1020" s="96" t="s">
        <v>3368</v>
      </c>
      <c r="I1020" s="79"/>
    </row>
    <row r="1021" spans="1:9" x14ac:dyDescent="0.25">
      <c r="A1021" s="161" t="s">
        <v>2096</v>
      </c>
      <c r="B1021" s="161"/>
      <c r="C1021" s="161"/>
      <c r="D1021" s="161"/>
      <c r="E1021" s="161"/>
      <c r="F1021" s="161"/>
      <c r="G1021" s="161" t="s">
        <v>643</v>
      </c>
      <c r="I1021" s="79"/>
    </row>
    <row r="1022" spans="1:9" x14ac:dyDescent="0.25">
      <c r="A1022" s="98" t="s">
        <v>3368</v>
      </c>
      <c r="B1022" s="95"/>
      <c r="C1022" s="72"/>
      <c r="D1022" s="73"/>
      <c r="E1022" s="96"/>
      <c r="F1022" s="97"/>
      <c r="G1022" s="96" t="s">
        <v>3368</v>
      </c>
      <c r="I1022" s="79"/>
    </row>
    <row r="1023" spans="1:9" x14ac:dyDescent="0.25">
      <c r="A1023" s="98" t="s">
        <v>266</v>
      </c>
      <c r="B1023" s="95" t="s">
        <v>267</v>
      </c>
      <c r="C1023" s="72" t="s">
        <v>2097</v>
      </c>
      <c r="D1023" s="73" t="s">
        <v>2098</v>
      </c>
      <c r="E1023" s="96" t="s">
        <v>2099</v>
      </c>
      <c r="F1023" s="97"/>
      <c r="G1023" s="96" t="s">
        <v>2100</v>
      </c>
      <c r="I1023" s="79"/>
    </row>
    <row r="1024" spans="1:9" x14ac:dyDescent="0.25">
      <c r="A1024" s="98" t="s">
        <v>3368</v>
      </c>
      <c r="B1024" s="95"/>
      <c r="C1024" s="72" t="s">
        <v>2101</v>
      </c>
      <c r="D1024" s="73" t="s">
        <v>2102</v>
      </c>
      <c r="E1024" s="96"/>
      <c r="F1024" s="97"/>
      <c r="G1024" s="96" t="s">
        <v>3368</v>
      </c>
      <c r="I1024" s="79"/>
    </row>
    <row r="1025" spans="1:9" x14ac:dyDescent="0.25">
      <c r="A1025" s="98" t="s">
        <v>3368</v>
      </c>
      <c r="B1025" s="95"/>
      <c r="C1025" s="72"/>
      <c r="D1025" s="73"/>
      <c r="E1025" s="96"/>
      <c r="F1025" s="97"/>
      <c r="G1025" s="96"/>
      <c r="I1025" s="79"/>
    </row>
    <row r="1026" spans="1:9" ht="25.5" customHeight="1" x14ac:dyDescent="0.25">
      <c r="A1026" s="98" t="s">
        <v>268</v>
      </c>
      <c r="B1026" s="95" t="s">
        <v>269</v>
      </c>
      <c r="C1026" s="72" t="s">
        <v>2103</v>
      </c>
      <c r="D1026" s="73" t="s">
        <v>2104</v>
      </c>
      <c r="E1026" s="96" t="s">
        <v>2105</v>
      </c>
      <c r="F1026" s="97"/>
      <c r="G1026" s="96" t="s">
        <v>2106</v>
      </c>
      <c r="I1026" s="79"/>
    </row>
    <row r="1027" spans="1:9" x14ac:dyDescent="0.25">
      <c r="A1027" s="98" t="s">
        <v>3368</v>
      </c>
      <c r="C1027" s="72" t="s">
        <v>2107</v>
      </c>
      <c r="D1027" s="73" t="s">
        <v>2108</v>
      </c>
      <c r="E1027" s="96" t="s">
        <v>2109</v>
      </c>
      <c r="F1027" s="97"/>
      <c r="G1027" s="96" t="s">
        <v>2110</v>
      </c>
      <c r="I1027" s="79"/>
    </row>
    <row r="1028" spans="1:9" x14ac:dyDescent="0.25">
      <c r="A1028" s="98" t="s">
        <v>3368</v>
      </c>
      <c r="B1028" s="95"/>
      <c r="C1028" s="72" t="s">
        <v>2111</v>
      </c>
      <c r="D1028" s="73" t="s">
        <v>2112</v>
      </c>
      <c r="E1028" s="96" t="s">
        <v>2113</v>
      </c>
      <c r="F1028" s="97"/>
      <c r="G1028" s="96" t="s">
        <v>2114</v>
      </c>
      <c r="I1028" s="79"/>
    </row>
    <row r="1029" spans="1:9" x14ac:dyDescent="0.25">
      <c r="A1029" s="98" t="s">
        <v>3368</v>
      </c>
      <c r="B1029" s="95"/>
      <c r="C1029" s="72" t="s">
        <v>2115</v>
      </c>
      <c r="D1029" s="73" t="s">
        <v>2116</v>
      </c>
      <c r="E1029" s="96" t="s">
        <v>2117</v>
      </c>
      <c r="F1029" s="97"/>
      <c r="G1029" s="96" t="s">
        <v>2118</v>
      </c>
      <c r="I1029" s="79"/>
    </row>
    <row r="1030" spans="1:9" x14ac:dyDescent="0.25">
      <c r="A1030" s="98" t="s">
        <v>3368</v>
      </c>
      <c r="B1030" s="95"/>
      <c r="C1030" s="72"/>
      <c r="D1030" s="73"/>
      <c r="E1030" s="96" t="s">
        <v>2119</v>
      </c>
      <c r="F1030" s="97"/>
      <c r="G1030" s="96" t="s">
        <v>2120</v>
      </c>
      <c r="I1030" s="79"/>
    </row>
    <row r="1031" spans="1:9" x14ac:dyDescent="0.25">
      <c r="A1031" s="98" t="s">
        <v>3368</v>
      </c>
      <c r="B1031" s="95"/>
      <c r="C1031" s="72"/>
      <c r="D1031" s="73"/>
      <c r="E1031" s="96"/>
      <c r="F1031" s="97"/>
      <c r="G1031" s="96"/>
      <c r="I1031" s="79"/>
    </row>
    <row r="1032" spans="1:9" x14ac:dyDescent="0.25">
      <c r="A1032" s="98" t="s">
        <v>270</v>
      </c>
      <c r="B1032" s="95" t="s">
        <v>271</v>
      </c>
      <c r="C1032" s="72" t="s">
        <v>2121</v>
      </c>
      <c r="D1032" s="73" t="s">
        <v>2122</v>
      </c>
      <c r="E1032" s="96" t="s">
        <v>2123</v>
      </c>
      <c r="F1032" s="97"/>
      <c r="G1032" s="96" t="s">
        <v>2124</v>
      </c>
      <c r="I1032" s="79"/>
    </row>
    <row r="1033" spans="1:9" x14ac:dyDescent="0.25">
      <c r="A1033" s="98" t="s">
        <v>3368</v>
      </c>
      <c r="B1033" s="95"/>
      <c r="F1033" s="97"/>
      <c r="I1033" s="79"/>
    </row>
    <row r="1034" spans="1:9" x14ac:dyDescent="0.25">
      <c r="A1034" s="98" t="s">
        <v>2125</v>
      </c>
      <c r="B1034" s="95" t="s">
        <v>2126</v>
      </c>
      <c r="C1034" s="72" t="s">
        <v>2127</v>
      </c>
      <c r="D1034" s="73" t="s">
        <v>2128</v>
      </c>
      <c r="E1034" s="96"/>
      <c r="F1034" s="97"/>
      <c r="G1034" s="96" t="s">
        <v>3368</v>
      </c>
      <c r="I1034" s="79"/>
    </row>
    <row r="1035" spans="1:9" x14ac:dyDescent="0.25">
      <c r="A1035" s="98" t="s">
        <v>3368</v>
      </c>
      <c r="B1035" s="95"/>
      <c r="C1035" s="72" t="s">
        <v>2129</v>
      </c>
      <c r="D1035" s="73" t="s">
        <v>2130</v>
      </c>
      <c r="E1035" s="96"/>
      <c r="F1035" s="97"/>
      <c r="G1035" s="96" t="s">
        <v>3368</v>
      </c>
      <c r="I1035" s="79"/>
    </row>
    <row r="1036" spans="1:9" x14ac:dyDescent="0.25">
      <c r="A1036" s="98" t="s">
        <v>3368</v>
      </c>
      <c r="B1036" s="95"/>
      <c r="C1036" s="72"/>
      <c r="D1036" s="73"/>
      <c r="E1036" s="96"/>
      <c r="F1036" s="97"/>
      <c r="G1036" s="96" t="s">
        <v>3368</v>
      </c>
      <c r="I1036" s="79"/>
    </row>
    <row r="1037" spans="1:9" x14ac:dyDescent="0.25">
      <c r="A1037" s="98" t="s">
        <v>272</v>
      </c>
      <c r="B1037" s="95" t="s">
        <v>273</v>
      </c>
      <c r="C1037" s="72" t="s">
        <v>2131</v>
      </c>
      <c r="D1037" s="73" t="s">
        <v>2132</v>
      </c>
      <c r="E1037" s="96" t="s">
        <v>2133</v>
      </c>
      <c r="F1037" s="97"/>
      <c r="G1037" s="96" t="s">
        <v>2134</v>
      </c>
      <c r="I1037" s="79"/>
    </row>
    <row r="1038" spans="1:9" x14ac:dyDescent="0.25">
      <c r="A1038" s="98" t="s">
        <v>3368</v>
      </c>
      <c r="B1038" s="95"/>
      <c r="C1038" s="72"/>
      <c r="D1038" s="73"/>
      <c r="E1038" s="96"/>
      <c r="F1038" s="97"/>
      <c r="G1038" s="96" t="s">
        <v>3368</v>
      </c>
      <c r="I1038" s="79"/>
    </row>
    <row r="1039" spans="1:9" ht="18" customHeight="1" x14ac:dyDescent="0.25">
      <c r="A1039" s="75" t="s">
        <v>2135</v>
      </c>
      <c r="B1039" s="149" t="s">
        <v>2136</v>
      </c>
      <c r="C1039" s="149"/>
      <c r="D1039" s="149"/>
      <c r="E1039" s="149"/>
      <c r="F1039" s="149"/>
      <c r="G1039" s="149" t="s">
        <v>643</v>
      </c>
      <c r="I1039" s="79"/>
    </row>
    <row r="1040" spans="1:9" x14ac:dyDescent="0.25">
      <c r="A1040" s="98" t="s">
        <v>3368</v>
      </c>
      <c r="B1040" s="95"/>
      <c r="C1040" s="72"/>
      <c r="D1040" s="73"/>
      <c r="E1040" s="96"/>
      <c r="F1040" s="97"/>
      <c r="G1040" s="96" t="s">
        <v>3368</v>
      </c>
      <c r="I1040" s="79"/>
    </row>
    <row r="1041" spans="1:9" x14ac:dyDescent="0.25">
      <c r="A1041" s="98" t="s">
        <v>274</v>
      </c>
      <c r="B1041" s="95" t="s">
        <v>2137</v>
      </c>
      <c r="C1041" s="72" t="s">
        <v>2138</v>
      </c>
      <c r="D1041" s="73" t="s">
        <v>2139</v>
      </c>
      <c r="E1041" s="96" t="s">
        <v>2140</v>
      </c>
      <c r="F1041" s="97" t="s">
        <v>682</v>
      </c>
      <c r="G1041" s="96" t="s">
        <v>2141</v>
      </c>
      <c r="I1041" s="79"/>
    </row>
    <row r="1042" spans="1:9" ht="25.5" customHeight="1" x14ac:dyDescent="0.25">
      <c r="A1042" s="98" t="s">
        <v>3368</v>
      </c>
      <c r="B1042" s="95"/>
      <c r="C1042" s="72" t="s">
        <v>2142</v>
      </c>
      <c r="D1042" s="73" t="s">
        <v>2143</v>
      </c>
      <c r="E1042" s="96" t="s">
        <v>2144</v>
      </c>
      <c r="F1042" s="97"/>
      <c r="G1042" s="96" t="s">
        <v>2145</v>
      </c>
      <c r="I1042" s="79"/>
    </row>
    <row r="1043" spans="1:9" ht="38.25" customHeight="1" x14ac:dyDescent="0.25">
      <c r="A1043" s="98" t="s">
        <v>3368</v>
      </c>
      <c r="B1043" s="95"/>
      <c r="C1043" s="72" t="s">
        <v>2146</v>
      </c>
      <c r="D1043" s="73" t="s">
        <v>2147</v>
      </c>
      <c r="E1043" s="96" t="s">
        <v>2148</v>
      </c>
      <c r="F1043" s="97"/>
      <c r="G1043" s="96" t="s">
        <v>2149</v>
      </c>
      <c r="I1043" s="79"/>
    </row>
    <row r="1044" spans="1:9" ht="25.5" customHeight="1" x14ac:dyDescent="0.25">
      <c r="A1044" s="98" t="s">
        <v>3368</v>
      </c>
      <c r="C1044" s="72" t="s">
        <v>2150</v>
      </c>
      <c r="D1044" s="73" t="s">
        <v>2151</v>
      </c>
      <c r="F1044" s="97"/>
      <c r="I1044" s="79"/>
    </row>
    <row r="1045" spans="1:9" ht="38.25" customHeight="1" x14ac:dyDescent="0.25">
      <c r="A1045" s="98" t="s">
        <v>3368</v>
      </c>
      <c r="C1045" s="72" t="s">
        <v>2152</v>
      </c>
      <c r="D1045" s="73" t="s">
        <v>2153</v>
      </c>
      <c r="F1045" s="97"/>
      <c r="I1045" s="79"/>
    </row>
    <row r="1046" spans="1:9" x14ac:dyDescent="0.25">
      <c r="A1046" s="98" t="s">
        <v>3368</v>
      </c>
      <c r="B1046" s="95"/>
      <c r="C1046" s="72" t="s">
        <v>3368</v>
      </c>
      <c r="D1046" s="73"/>
      <c r="F1046" s="97"/>
      <c r="I1046" s="79"/>
    </row>
    <row r="1047" spans="1:9" ht="25.5" customHeight="1" x14ac:dyDescent="0.25">
      <c r="A1047" s="98" t="s">
        <v>276</v>
      </c>
      <c r="B1047" s="95" t="s">
        <v>277</v>
      </c>
      <c r="C1047" s="72" t="s">
        <v>2154</v>
      </c>
      <c r="D1047" s="73" t="s">
        <v>2155</v>
      </c>
      <c r="E1047" s="96" t="s">
        <v>2156</v>
      </c>
      <c r="F1047" s="97"/>
      <c r="G1047" s="96" t="s">
        <v>2157</v>
      </c>
      <c r="I1047" s="79"/>
    </row>
    <row r="1048" spans="1:9" x14ac:dyDescent="0.25">
      <c r="A1048" s="98" t="s">
        <v>3368</v>
      </c>
      <c r="C1048" s="72" t="s">
        <v>3368</v>
      </c>
      <c r="D1048" s="73"/>
      <c r="E1048" s="96" t="s">
        <v>2158</v>
      </c>
      <c r="F1048" s="97"/>
      <c r="G1048" s="96" t="s">
        <v>2159</v>
      </c>
      <c r="I1048" s="79"/>
    </row>
    <row r="1049" spans="1:9" x14ac:dyDescent="0.25">
      <c r="A1049" s="98" t="s">
        <v>3368</v>
      </c>
      <c r="B1049" s="95"/>
      <c r="C1049" s="72" t="s">
        <v>3368</v>
      </c>
      <c r="D1049" s="73"/>
      <c r="E1049" s="96" t="s">
        <v>2074</v>
      </c>
      <c r="F1049" s="97" t="s">
        <v>766</v>
      </c>
      <c r="G1049" s="96" t="s">
        <v>2075</v>
      </c>
      <c r="I1049" s="79"/>
    </row>
    <row r="1050" spans="1:9" x14ac:dyDescent="0.25">
      <c r="A1050" s="98" t="s">
        <v>3368</v>
      </c>
      <c r="B1050" s="95"/>
      <c r="C1050" s="72"/>
      <c r="D1050" s="73"/>
      <c r="E1050" s="96"/>
      <c r="F1050" s="97"/>
      <c r="G1050" s="96" t="s">
        <v>3368</v>
      </c>
      <c r="I1050" s="79"/>
    </row>
    <row r="1051" spans="1:9" x14ac:dyDescent="0.25">
      <c r="A1051" s="161" t="s">
        <v>2160</v>
      </c>
      <c r="B1051" s="161"/>
      <c r="C1051" s="161"/>
      <c r="D1051" s="161"/>
      <c r="E1051" s="161"/>
      <c r="F1051" s="161"/>
      <c r="G1051" s="161" t="s">
        <v>643</v>
      </c>
      <c r="I1051" s="79"/>
    </row>
    <row r="1052" spans="1:9" x14ac:dyDescent="0.25">
      <c r="A1052" s="98" t="s">
        <v>3368</v>
      </c>
      <c r="B1052" s="95"/>
      <c r="C1052" s="72"/>
      <c r="D1052" s="73"/>
      <c r="E1052" s="96"/>
      <c r="F1052" s="97"/>
      <c r="G1052" s="96" t="s">
        <v>3368</v>
      </c>
      <c r="I1052" s="79"/>
    </row>
    <row r="1053" spans="1:9" ht="18" customHeight="1" x14ac:dyDescent="0.25">
      <c r="A1053" s="75" t="s">
        <v>2161</v>
      </c>
      <c r="B1053" s="149" t="s">
        <v>2162</v>
      </c>
      <c r="C1053" s="149"/>
      <c r="D1053" s="149"/>
      <c r="E1053" s="149"/>
      <c r="F1053" s="149"/>
      <c r="G1053" s="149" t="s">
        <v>643</v>
      </c>
      <c r="I1053" s="79"/>
    </row>
    <row r="1054" spans="1:9" x14ac:dyDescent="0.25">
      <c r="A1054" s="98" t="s">
        <v>3368</v>
      </c>
      <c r="B1054" s="95"/>
      <c r="C1054" s="72"/>
      <c r="D1054" s="73"/>
      <c r="E1054" s="96"/>
      <c r="F1054" s="97"/>
      <c r="G1054" s="96" t="s">
        <v>3368</v>
      </c>
      <c r="I1054" s="79"/>
    </row>
    <row r="1055" spans="1:9" x14ac:dyDescent="0.25">
      <c r="A1055" s="98" t="s">
        <v>278</v>
      </c>
      <c r="B1055" s="95" t="s">
        <v>279</v>
      </c>
      <c r="C1055" s="72" t="s">
        <v>2163</v>
      </c>
      <c r="D1055" s="72" t="s">
        <v>2164</v>
      </c>
      <c r="E1055" s="96" t="s">
        <v>2165</v>
      </c>
      <c r="F1055" s="97" t="s">
        <v>756</v>
      </c>
      <c r="G1055" s="96" t="s">
        <v>2166</v>
      </c>
      <c r="I1055" s="79"/>
    </row>
    <row r="1056" spans="1:9" x14ac:dyDescent="0.25">
      <c r="A1056" s="98" t="s">
        <v>3368</v>
      </c>
      <c r="B1056" s="95"/>
      <c r="C1056" s="72" t="s">
        <v>2167</v>
      </c>
      <c r="D1056" s="73" t="s">
        <v>2168</v>
      </c>
      <c r="E1056" s="96" t="s">
        <v>2169</v>
      </c>
      <c r="F1056" s="97"/>
      <c r="G1056" s="96" t="s">
        <v>3526</v>
      </c>
      <c r="I1056" s="79"/>
    </row>
    <row r="1057" spans="1:9" x14ac:dyDescent="0.25">
      <c r="A1057" s="98" t="s">
        <v>3368</v>
      </c>
      <c r="B1057" s="95"/>
      <c r="C1057" s="72" t="s">
        <v>2170</v>
      </c>
      <c r="D1057" s="73" t="s">
        <v>2171</v>
      </c>
      <c r="E1057" s="96" t="s">
        <v>2172</v>
      </c>
      <c r="F1057" s="97"/>
      <c r="G1057" s="96" t="s">
        <v>3527</v>
      </c>
      <c r="I1057" s="79"/>
    </row>
    <row r="1058" spans="1:9" x14ac:dyDescent="0.25">
      <c r="A1058" s="98" t="s">
        <v>3368</v>
      </c>
      <c r="B1058" s="95"/>
      <c r="C1058" s="72" t="s">
        <v>2173</v>
      </c>
      <c r="D1058" s="73" t="s">
        <v>2174</v>
      </c>
      <c r="E1058" s="96" t="s">
        <v>2175</v>
      </c>
      <c r="F1058" s="97"/>
      <c r="G1058" s="96" t="s">
        <v>2176</v>
      </c>
      <c r="I1058" s="79"/>
    </row>
    <row r="1059" spans="1:9" x14ac:dyDescent="0.25">
      <c r="A1059" s="98" t="s">
        <v>3368</v>
      </c>
      <c r="B1059" s="95"/>
      <c r="C1059" s="72" t="s">
        <v>2177</v>
      </c>
      <c r="D1059" s="73" t="s">
        <v>2178</v>
      </c>
      <c r="F1059" s="97"/>
      <c r="G1059" s="69" t="s">
        <v>3368</v>
      </c>
      <c r="I1059" s="79"/>
    </row>
    <row r="1060" spans="1:9" x14ac:dyDescent="0.25">
      <c r="A1060" s="98" t="s">
        <v>3368</v>
      </c>
      <c r="B1060" s="95"/>
      <c r="C1060" s="72" t="s">
        <v>2179</v>
      </c>
      <c r="D1060" s="73" t="s">
        <v>2180</v>
      </c>
      <c r="E1060" s="96"/>
      <c r="F1060" s="97"/>
      <c r="G1060" s="96" t="s">
        <v>3368</v>
      </c>
      <c r="I1060" s="79"/>
    </row>
    <row r="1061" spans="1:9" ht="25.5" customHeight="1" x14ac:dyDescent="0.25">
      <c r="A1061" s="98" t="s">
        <v>3368</v>
      </c>
      <c r="B1061" s="95"/>
      <c r="C1061" s="72" t="s">
        <v>2181</v>
      </c>
      <c r="D1061" s="73" t="s">
        <v>2182</v>
      </c>
      <c r="E1061" s="96"/>
      <c r="F1061" s="97"/>
      <c r="G1061" s="96" t="s">
        <v>3368</v>
      </c>
      <c r="I1061" s="79"/>
    </row>
    <row r="1062" spans="1:9" ht="25.5" customHeight="1" x14ac:dyDescent="0.25">
      <c r="A1062" s="98" t="s">
        <v>3368</v>
      </c>
      <c r="B1062" s="95"/>
      <c r="C1062" s="72" t="s">
        <v>2183</v>
      </c>
      <c r="D1062" s="73" t="s">
        <v>2184</v>
      </c>
      <c r="E1062" s="96"/>
      <c r="F1062" s="97"/>
      <c r="G1062" s="96" t="s">
        <v>3368</v>
      </c>
      <c r="I1062" s="79"/>
    </row>
    <row r="1063" spans="1:9" x14ac:dyDescent="0.25">
      <c r="A1063" s="98" t="s">
        <v>3368</v>
      </c>
      <c r="B1063" s="95"/>
      <c r="C1063" s="72" t="s">
        <v>2185</v>
      </c>
      <c r="D1063" s="73" t="s">
        <v>2186</v>
      </c>
      <c r="E1063" s="96"/>
      <c r="F1063" s="97"/>
      <c r="G1063" s="96" t="s">
        <v>3368</v>
      </c>
      <c r="I1063" s="79"/>
    </row>
    <row r="1064" spans="1:9" x14ac:dyDescent="0.25">
      <c r="A1064" s="98" t="s">
        <v>3368</v>
      </c>
      <c r="B1064" s="95"/>
      <c r="C1064" s="72" t="s">
        <v>2187</v>
      </c>
      <c r="D1064" s="73" t="s">
        <v>2188</v>
      </c>
      <c r="E1064" s="96"/>
      <c r="F1064" s="97"/>
      <c r="G1064" s="96" t="s">
        <v>3368</v>
      </c>
      <c r="I1064" s="79"/>
    </row>
    <row r="1065" spans="1:9" x14ac:dyDescent="0.25">
      <c r="A1065" s="98" t="s">
        <v>3368</v>
      </c>
      <c r="B1065" s="95"/>
      <c r="C1065" s="72" t="s">
        <v>2189</v>
      </c>
      <c r="D1065" s="73" t="s">
        <v>2190</v>
      </c>
      <c r="E1065" s="96"/>
      <c r="F1065" s="97"/>
      <c r="G1065" s="96" t="s">
        <v>3368</v>
      </c>
      <c r="I1065" s="79"/>
    </row>
    <row r="1066" spans="1:9" x14ac:dyDescent="0.25">
      <c r="A1066" s="98" t="s">
        <v>3368</v>
      </c>
      <c r="B1066" s="95"/>
      <c r="C1066" s="72" t="s">
        <v>2191</v>
      </c>
      <c r="D1066" s="73" t="s">
        <v>2192</v>
      </c>
      <c r="E1066" s="96"/>
      <c r="F1066" s="97"/>
      <c r="G1066" s="96" t="s">
        <v>3368</v>
      </c>
      <c r="I1066" s="79"/>
    </row>
    <row r="1067" spans="1:9" ht="25.5" customHeight="1" x14ac:dyDescent="0.25">
      <c r="A1067" s="98" t="s">
        <v>3368</v>
      </c>
      <c r="B1067" s="95"/>
      <c r="C1067" s="72" t="s">
        <v>2193</v>
      </c>
      <c r="D1067" s="73" t="s">
        <v>2194</v>
      </c>
      <c r="E1067" s="96"/>
      <c r="F1067" s="97"/>
      <c r="G1067" s="96" t="s">
        <v>3368</v>
      </c>
      <c r="I1067" s="79"/>
    </row>
    <row r="1068" spans="1:9" x14ac:dyDescent="0.25">
      <c r="A1068" s="98" t="s">
        <v>3368</v>
      </c>
      <c r="B1068" s="95"/>
      <c r="C1068" s="72"/>
      <c r="D1068" s="73"/>
      <c r="E1068" s="96"/>
      <c r="F1068" s="97"/>
      <c r="G1068" s="96"/>
      <c r="I1068" s="79"/>
    </row>
    <row r="1069" spans="1:9" x14ac:dyDescent="0.25">
      <c r="A1069" s="98" t="s">
        <v>2195</v>
      </c>
      <c r="B1069" s="95" t="s">
        <v>2196</v>
      </c>
      <c r="C1069" s="72" t="s">
        <v>2197</v>
      </c>
      <c r="D1069" s="73" t="s">
        <v>2198</v>
      </c>
      <c r="E1069" s="96"/>
      <c r="F1069" s="97"/>
      <c r="G1069" s="96" t="s">
        <v>3368</v>
      </c>
      <c r="I1069" s="79"/>
    </row>
    <row r="1070" spans="1:9" x14ac:dyDescent="0.25">
      <c r="A1070" s="98" t="s">
        <v>3368</v>
      </c>
      <c r="B1070" s="95"/>
      <c r="C1070" s="72" t="s">
        <v>2199</v>
      </c>
      <c r="D1070" s="73" t="s">
        <v>2200</v>
      </c>
      <c r="E1070" s="96"/>
      <c r="F1070" s="97"/>
      <c r="G1070" s="96" t="s">
        <v>3368</v>
      </c>
      <c r="I1070" s="79"/>
    </row>
    <row r="1071" spans="1:9" x14ac:dyDescent="0.25">
      <c r="A1071" s="98" t="s">
        <v>3368</v>
      </c>
      <c r="B1071" s="95"/>
      <c r="C1071" s="72"/>
      <c r="D1071" s="73"/>
      <c r="E1071" s="96"/>
      <c r="F1071" s="97"/>
      <c r="G1071" s="96" t="s">
        <v>3368</v>
      </c>
      <c r="I1071" s="79"/>
    </row>
    <row r="1072" spans="1:9" x14ac:dyDescent="0.25">
      <c r="A1072" s="162" t="s">
        <v>2201</v>
      </c>
      <c r="B1072" s="162"/>
      <c r="C1072" s="162"/>
      <c r="D1072" s="162"/>
      <c r="E1072" s="162"/>
      <c r="F1072" s="162"/>
      <c r="G1072" s="162" t="s">
        <v>643</v>
      </c>
      <c r="I1072" s="79"/>
    </row>
    <row r="1073" spans="1:9" x14ac:dyDescent="0.25">
      <c r="A1073" s="163" t="s">
        <v>2202</v>
      </c>
      <c r="B1073" s="163"/>
      <c r="C1073" s="163"/>
      <c r="D1073" s="163"/>
      <c r="E1073" s="163"/>
      <c r="F1073" s="163"/>
      <c r="G1073" s="163" t="s">
        <v>643</v>
      </c>
      <c r="I1073" s="79"/>
    </row>
    <row r="1074" spans="1:9" x14ac:dyDescent="0.25">
      <c r="A1074" s="98"/>
      <c r="B1074" s="95"/>
      <c r="C1074" s="72"/>
      <c r="D1074" s="73"/>
      <c r="E1074" s="96"/>
      <c r="F1074" s="97"/>
      <c r="G1074" s="96" t="s">
        <v>3368</v>
      </c>
      <c r="I1074" s="79"/>
    </row>
    <row r="1075" spans="1:9" x14ac:dyDescent="0.25">
      <c r="A1075" s="98" t="s">
        <v>280</v>
      </c>
      <c r="B1075" s="95" t="s">
        <v>281</v>
      </c>
      <c r="C1075" s="72" t="s">
        <v>2203</v>
      </c>
      <c r="D1075" s="73" t="s">
        <v>2204</v>
      </c>
      <c r="E1075" s="96" t="s">
        <v>2205</v>
      </c>
      <c r="F1075" s="97" t="s">
        <v>756</v>
      </c>
      <c r="G1075" s="96" t="s">
        <v>2206</v>
      </c>
      <c r="I1075" s="79"/>
    </row>
    <row r="1076" spans="1:9" ht="25.5" customHeight="1" x14ac:dyDescent="0.25">
      <c r="A1076" s="98" t="s">
        <v>3368</v>
      </c>
      <c r="B1076" s="95"/>
      <c r="C1076" s="72" t="s">
        <v>2207</v>
      </c>
      <c r="D1076" s="73" t="s">
        <v>2208</v>
      </c>
      <c r="E1076" s="96" t="s">
        <v>2209</v>
      </c>
      <c r="F1076" s="97" t="s">
        <v>765</v>
      </c>
      <c r="G1076" s="96" t="s">
        <v>2210</v>
      </c>
      <c r="I1076" s="79"/>
    </row>
    <row r="1077" spans="1:9" x14ac:dyDescent="0.25">
      <c r="A1077" s="98" t="s">
        <v>3368</v>
      </c>
      <c r="B1077" s="95"/>
      <c r="C1077" s="72"/>
      <c r="D1077" s="73"/>
      <c r="E1077" s="96"/>
      <c r="F1077" s="97"/>
      <c r="G1077" s="96" t="s">
        <v>3368</v>
      </c>
      <c r="I1077" s="79"/>
    </row>
    <row r="1078" spans="1:9" ht="18" customHeight="1" x14ac:dyDescent="0.25">
      <c r="A1078" s="75" t="s">
        <v>2211</v>
      </c>
      <c r="B1078" s="149" t="s">
        <v>2212</v>
      </c>
      <c r="C1078" s="149"/>
      <c r="D1078" s="149"/>
      <c r="E1078" s="149"/>
      <c r="F1078" s="149"/>
      <c r="G1078" s="149" t="s">
        <v>643</v>
      </c>
      <c r="I1078" s="79"/>
    </row>
    <row r="1079" spans="1:9" x14ac:dyDescent="0.25">
      <c r="A1079" s="98" t="s">
        <v>3368</v>
      </c>
      <c r="B1079" s="95"/>
      <c r="C1079" s="72"/>
      <c r="D1079" s="73"/>
      <c r="E1079" s="96"/>
      <c r="F1079" s="97"/>
      <c r="G1079" s="96" t="s">
        <v>3368</v>
      </c>
      <c r="I1079" s="79"/>
    </row>
    <row r="1080" spans="1:9" ht="25.5" customHeight="1" x14ac:dyDescent="0.25">
      <c r="A1080" s="98" t="s">
        <v>282</v>
      </c>
      <c r="B1080" s="95" t="s">
        <v>283</v>
      </c>
      <c r="C1080" s="72" t="s">
        <v>2213</v>
      </c>
      <c r="D1080" s="73" t="s">
        <v>2214</v>
      </c>
      <c r="E1080" s="96" t="s">
        <v>2215</v>
      </c>
      <c r="F1080" s="97"/>
      <c r="G1080" s="96" t="s">
        <v>3528</v>
      </c>
      <c r="I1080" s="79"/>
    </row>
    <row r="1081" spans="1:9" x14ac:dyDescent="0.25">
      <c r="A1081" s="71" t="s">
        <v>3368</v>
      </c>
      <c r="C1081" s="72" t="s">
        <v>2216</v>
      </c>
      <c r="D1081" s="73" t="s">
        <v>2217</v>
      </c>
      <c r="E1081" s="96" t="s">
        <v>2218</v>
      </c>
      <c r="F1081" s="97"/>
      <c r="G1081" s="96" t="s">
        <v>2219</v>
      </c>
      <c r="I1081" s="79"/>
    </row>
    <row r="1082" spans="1:9" ht="25.5" customHeight="1" x14ac:dyDescent="0.25">
      <c r="A1082" s="98" t="s">
        <v>3368</v>
      </c>
      <c r="C1082" s="72" t="s">
        <v>2220</v>
      </c>
      <c r="D1082" s="73" t="s">
        <v>2221</v>
      </c>
      <c r="E1082" s="96" t="s">
        <v>2222</v>
      </c>
      <c r="F1082" s="97"/>
      <c r="G1082" s="96" t="s">
        <v>3529</v>
      </c>
      <c r="I1082" s="79"/>
    </row>
    <row r="1083" spans="1:9" x14ac:dyDescent="0.25">
      <c r="A1083" s="98" t="s">
        <v>3368</v>
      </c>
      <c r="B1083" s="95"/>
      <c r="C1083" s="72"/>
      <c r="D1083" s="73"/>
      <c r="E1083" s="96" t="s">
        <v>2223</v>
      </c>
      <c r="F1083" s="97"/>
      <c r="G1083" s="96" t="s">
        <v>3530</v>
      </c>
      <c r="I1083" s="79"/>
    </row>
    <row r="1084" spans="1:9" x14ac:dyDescent="0.25">
      <c r="A1084" s="98" t="s">
        <v>3368</v>
      </c>
      <c r="B1084" s="95"/>
      <c r="E1084" s="96" t="s">
        <v>2224</v>
      </c>
      <c r="F1084" s="97"/>
      <c r="G1084" s="96" t="s">
        <v>3531</v>
      </c>
      <c r="I1084" s="79"/>
    </row>
    <row r="1085" spans="1:9" x14ac:dyDescent="0.25">
      <c r="A1085" s="98" t="s">
        <v>3368</v>
      </c>
      <c r="B1085" s="95"/>
      <c r="C1085" s="72" t="s">
        <v>3368</v>
      </c>
      <c r="D1085" s="73"/>
      <c r="E1085" s="96" t="s">
        <v>2225</v>
      </c>
      <c r="F1085" s="97"/>
      <c r="G1085" s="96" t="s">
        <v>2226</v>
      </c>
      <c r="I1085" s="79"/>
    </row>
    <row r="1086" spans="1:9" x14ac:dyDescent="0.25">
      <c r="A1086" s="98" t="s">
        <v>3368</v>
      </c>
      <c r="B1086" s="95"/>
      <c r="C1086" s="72"/>
      <c r="D1086" s="73"/>
      <c r="E1086" s="96" t="s">
        <v>2227</v>
      </c>
      <c r="F1086" s="97"/>
      <c r="G1086" s="96" t="s">
        <v>2228</v>
      </c>
      <c r="I1086" s="79"/>
    </row>
    <row r="1087" spans="1:9" x14ac:dyDescent="0.25">
      <c r="A1087" s="98" t="s">
        <v>3368</v>
      </c>
      <c r="B1087" s="95"/>
      <c r="C1087" s="72"/>
      <c r="D1087" s="73"/>
      <c r="E1087" s="96" t="s">
        <v>2209</v>
      </c>
      <c r="F1087" s="97" t="s">
        <v>770</v>
      </c>
      <c r="G1087" s="96" t="s">
        <v>2210</v>
      </c>
      <c r="I1087" s="79"/>
    </row>
    <row r="1088" spans="1:9" x14ac:dyDescent="0.25">
      <c r="A1088" s="98" t="s">
        <v>3368</v>
      </c>
      <c r="B1088" s="95"/>
      <c r="C1088" s="72"/>
      <c r="D1088" s="73"/>
      <c r="E1088" s="96" t="s">
        <v>2165</v>
      </c>
      <c r="F1088" s="97" t="s">
        <v>769</v>
      </c>
      <c r="G1088" s="96" t="s">
        <v>2166</v>
      </c>
      <c r="I1088" s="79"/>
    </row>
    <row r="1089" spans="1:9" x14ac:dyDescent="0.25">
      <c r="A1089" s="98" t="s">
        <v>3368</v>
      </c>
      <c r="B1089" s="95"/>
      <c r="C1089" s="72"/>
      <c r="D1089" s="73"/>
      <c r="E1089" s="96" t="s">
        <v>2205</v>
      </c>
      <c r="F1089" s="97" t="s">
        <v>769</v>
      </c>
      <c r="G1089" s="96" t="s">
        <v>2206</v>
      </c>
      <c r="I1089" s="79"/>
    </row>
    <row r="1090" spans="1:9" x14ac:dyDescent="0.25">
      <c r="A1090" s="98" t="s">
        <v>3368</v>
      </c>
      <c r="B1090" s="95"/>
      <c r="C1090" s="72"/>
      <c r="D1090" s="73"/>
      <c r="E1090" s="96"/>
      <c r="F1090" s="97"/>
      <c r="G1090" s="96" t="s">
        <v>3368</v>
      </c>
      <c r="I1090" s="79"/>
    </row>
    <row r="1091" spans="1:9" x14ac:dyDescent="0.25">
      <c r="A1091" s="98" t="s">
        <v>284</v>
      </c>
      <c r="B1091" s="95" t="s">
        <v>285</v>
      </c>
      <c r="C1091" s="72" t="s">
        <v>2229</v>
      </c>
      <c r="D1091" s="73" t="s">
        <v>2230</v>
      </c>
      <c r="E1091" s="96" t="s">
        <v>2231</v>
      </c>
      <c r="F1091" s="97"/>
      <c r="G1091" s="96" t="s">
        <v>3532</v>
      </c>
      <c r="I1091" s="79"/>
    </row>
    <row r="1092" spans="1:9" ht="25.5" customHeight="1" x14ac:dyDescent="0.25">
      <c r="A1092" s="98" t="s">
        <v>3368</v>
      </c>
      <c r="C1092" s="72" t="s">
        <v>2232</v>
      </c>
      <c r="D1092" s="73" t="s">
        <v>2233</v>
      </c>
      <c r="E1092" s="96" t="s">
        <v>2234</v>
      </c>
      <c r="F1092" s="97"/>
      <c r="G1092" s="96" t="s">
        <v>2235</v>
      </c>
      <c r="I1092" s="79"/>
    </row>
    <row r="1093" spans="1:9" ht="25.5" customHeight="1" x14ac:dyDescent="0.25">
      <c r="A1093" s="98" t="s">
        <v>3368</v>
      </c>
      <c r="B1093" s="95"/>
      <c r="C1093" s="72" t="s">
        <v>2236</v>
      </c>
      <c r="D1093" s="73" t="s">
        <v>2237</v>
      </c>
      <c r="E1093" s="96" t="s">
        <v>2140</v>
      </c>
      <c r="F1093" s="97" t="s">
        <v>766</v>
      </c>
      <c r="G1093" s="96" t="s">
        <v>2141</v>
      </c>
      <c r="I1093" s="79"/>
    </row>
    <row r="1094" spans="1:9" ht="25.5" customHeight="1" x14ac:dyDescent="0.25">
      <c r="A1094" s="98" t="s">
        <v>3368</v>
      </c>
      <c r="B1094" s="95"/>
      <c r="C1094" s="72" t="s">
        <v>2238</v>
      </c>
      <c r="D1094" s="73" t="s">
        <v>2239</v>
      </c>
      <c r="F1094" s="97"/>
      <c r="I1094" s="79"/>
    </row>
    <row r="1095" spans="1:9" x14ac:dyDescent="0.25">
      <c r="A1095" s="98" t="s">
        <v>3368</v>
      </c>
      <c r="B1095" s="95"/>
      <c r="C1095" s="72" t="s">
        <v>2240</v>
      </c>
      <c r="D1095" s="73" t="s">
        <v>2241</v>
      </c>
      <c r="E1095" s="96"/>
      <c r="F1095" s="97"/>
      <c r="G1095" s="96" t="s">
        <v>3368</v>
      </c>
      <c r="I1095" s="79"/>
    </row>
    <row r="1096" spans="1:9" ht="25.5" customHeight="1" x14ac:dyDescent="0.25">
      <c r="A1096" s="98" t="s">
        <v>3368</v>
      </c>
      <c r="B1096" s="95"/>
      <c r="C1096" s="72" t="s">
        <v>2242</v>
      </c>
      <c r="D1096" s="73" t="s">
        <v>2243</v>
      </c>
      <c r="E1096" s="96"/>
      <c r="F1096" s="97"/>
      <c r="G1096" s="96" t="s">
        <v>3368</v>
      </c>
      <c r="I1096" s="79"/>
    </row>
    <row r="1097" spans="1:9" x14ac:dyDescent="0.25">
      <c r="A1097" s="98" t="s">
        <v>3368</v>
      </c>
      <c r="B1097" s="95"/>
      <c r="C1097" s="96"/>
      <c r="D1097" s="96"/>
      <c r="E1097" s="96"/>
      <c r="F1097" s="97"/>
      <c r="G1097" s="96" t="s">
        <v>3368</v>
      </c>
      <c r="I1097" s="79"/>
    </row>
    <row r="1098" spans="1:9" x14ac:dyDescent="0.25">
      <c r="A1098" s="98" t="s">
        <v>286</v>
      </c>
      <c r="B1098" s="95" t="s">
        <v>287</v>
      </c>
      <c r="C1098" s="72" t="s">
        <v>2244</v>
      </c>
      <c r="D1098" s="73" t="s">
        <v>2245</v>
      </c>
      <c r="E1098" s="96" t="s">
        <v>2246</v>
      </c>
      <c r="F1098" s="97"/>
      <c r="G1098" s="96" t="s">
        <v>3533</v>
      </c>
      <c r="I1098" s="79"/>
    </row>
    <row r="1099" spans="1:9" x14ac:dyDescent="0.25">
      <c r="A1099" s="98" t="s">
        <v>3368</v>
      </c>
      <c r="B1099" s="95"/>
      <c r="C1099" s="72" t="s">
        <v>3368</v>
      </c>
      <c r="D1099" s="73"/>
      <c r="E1099" s="96" t="s">
        <v>2247</v>
      </c>
      <c r="F1099" s="97"/>
      <c r="G1099" s="96" t="s">
        <v>2248</v>
      </c>
      <c r="I1099" s="79"/>
    </row>
    <row r="1100" spans="1:9" x14ac:dyDescent="0.25">
      <c r="A1100" s="98" t="s">
        <v>3368</v>
      </c>
      <c r="B1100" s="95"/>
      <c r="C1100" s="72"/>
      <c r="D1100" s="73"/>
      <c r="E1100" s="96" t="s">
        <v>2249</v>
      </c>
      <c r="F1100" s="97"/>
      <c r="G1100" s="96" t="s">
        <v>3534</v>
      </c>
      <c r="I1100" s="79"/>
    </row>
    <row r="1101" spans="1:9" x14ac:dyDescent="0.25">
      <c r="A1101" s="98" t="s">
        <v>3368</v>
      </c>
      <c r="B1101" s="95"/>
      <c r="C1101" s="72"/>
      <c r="D1101" s="73"/>
      <c r="E1101" s="96"/>
      <c r="F1101" s="97"/>
      <c r="G1101" s="96" t="s">
        <v>3368</v>
      </c>
      <c r="I1101" s="79"/>
    </row>
    <row r="1102" spans="1:9" x14ac:dyDescent="0.25">
      <c r="A1102" s="98" t="s">
        <v>3368</v>
      </c>
      <c r="B1102" s="95"/>
      <c r="C1102" s="72"/>
      <c r="D1102" s="73"/>
      <c r="E1102" s="96"/>
      <c r="F1102" s="97"/>
      <c r="G1102" s="96" t="s">
        <v>3368</v>
      </c>
      <c r="I1102" s="79"/>
    </row>
    <row r="1103" spans="1:9" x14ac:dyDescent="0.25">
      <c r="A1103" s="98" t="s">
        <v>288</v>
      </c>
      <c r="B1103" s="95" t="s">
        <v>289</v>
      </c>
      <c r="C1103" s="72" t="s">
        <v>2250</v>
      </c>
      <c r="D1103" s="73" t="s">
        <v>2251</v>
      </c>
      <c r="E1103" s="96" t="s">
        <v>2252</v>
      </c>
      <c r="F1103" s="97"/>
      <c r="G1103" s="96" t="s">
        <v>2253</v>
      </c>
      <c r="I1103" s="79"/>
    </row>
    <row r="1104" spans="1:9" x14ac:dyDescent="0.25">
      <c r="A1104" s="98" t="s">
        <v>3368</v>
      </c>
      <c r="B1104" s="95"/>
      <c r="C1104" s="72" t="s">
        <v>2254</v>
      </c>
      <c r="D1104" s="73" t="s">
        <v>2255</v>
      </c>
      <c r="E1104" s="96" t="s">
        <v>2256</v>
      </c>
      <c r="F1104" s="97"/>
      <c r="G1104" s="96" t="s">
        <v>2257</v>
      </c>
      <c r="I1104" s="79"/>
    </row>
    <row r="1105" spans="1:9" x14ac:dyDescent="0.25">
      <c r="A1105" s="98" t="s">
        <v>3368</v>
      </c>
      <c r="B1105" s="95"/>
      <c r="C1105" s="72" t="s">
        <v>3368</v>
      </c>
      <c r="D1105" s="73"/>
      <c r="E1105" s="96" t="s">
        <v>2258</v>
      </c>
      <c r="F1105" s="97"/>
      <c r="G1105" s="96" t="s">
        <v>3535</v>
      </c>
      <c r="I1105" s="79"/>
    </row>
    <row r="1106" spans="1:9" x14ac:dyDescent="0.25">
      <c r="A1106" s="98" t="s">
        <v>3368</v>
      </c>
      <c r="B1106" s="95"/>
      <c r="C1106" s="72" t="s">
        <v>3368</v>
      </c>
      <c r="D1106" s="73"/>
      <c r="E1106" s="96" t="s">
        <v>2259</v>
      </c>
      <c r="F1106" s="97"/>
      <c r="G1106" s="96" t="s">
        <v>2260</v>
      </c>
      <c r="I1106" s="79"/>
    </row>
    <row r="1107" spans="1:9" x14ac:dyDescent="0.25">
      <c r="A1107" s="98" t="s">
        <v>3368</v>
      </c>
      <c r="B1107" s="95"/>
      <c r="C1107" s="72"/>
      <c r="D1107" s="73"/>
      <c r="E1107" s="96"/>
      <c r="F1107" s="97"/>
      <c r="G1107" s="96" t="s">
        <v>3368</v>
      </c>
      <c r="I1107" s="79"/>
    </row>
    <row r="1108" spans="1:9" x14ac:dyDescent="0.25">
      <c r="A1108" s="87" t="s">
        <v>3368</v>
      </c>
      <c r="B1108" s="88"/>
      <c r="C1108" s="89"/>
      <c r="D1108" s="90"/>
      <c r="E1108" s="91"/>
      <c r="F1108" s="92"/>
      <c r="G1108" s="91" t="s">
        <v>3368</v>
      </c>
      <c r="I1108" s="79"/>
    </row>
    <row r="1109" spans="1:9" ht="45" customHeight="1" x14ac:dyDescent="0.25">
      <c r="A1109" s="93" t="s">
        <v>2261</v>
      </c>
      <c r="B1109" s="157" t="s">
        <v>2262</v>
      </c>
      <c r="C1109" s="157"/>
      <c r="D1109" s="157"/>
      <c r="E1109" s="157"/>
      <c r="F1109" s="157"/>
      <c r="G1109" s="157" t="s">
        <v>643</v>
      </c>
      <c r="I1109" s="79"/>
    </row>
    <row r="1110" spans="1:9" x14ac:dyDescent="0.25">
      <c r="A1110" s="87" t="s">
        <v>3368</v>
      </c>
      <c r="B1110" s="88"/>
      <c r="C1110" s="89"/>
      <c r="D1110" s="90"/>
      <c r="E1110" s="91"/>
      <c r="F1110" s="92"/>
      <c r="G1110" s="91" t="s">
        <v>3368</v>
      </c>
      <c r="I1110" s="79"/>
    </row>
    <row r="1111" spans="1:9" x14ac:dyDescent="0.25">
      <c r="A1111" s="94" t="s">
        <v>3368</v>
      </c>
      <c r="B1111" s="95"/>
      <c r="C1111" s="72"/>
      <c r="D1111" s="73"/>
      <c r="E1111" s="96"/>
      <c r="F1111" s="97"/>
      <c r="G1111" s="96" t="s">
        <v>3368</v>
      </c>
      <c r="I1111" s="79"/>
    </row>
    <row r="1112" spans="1:9" ht="18" customHeight="1" x14ac:dyDescent="0.25">
      <c r="A1112" s="75" t="s">
        <v>2263</v>
      </c>
      <c r="B1112" s="149" t="s">
        <v>2264</v>
      </c>
      <c r="C1112" s="149"/>
      <c r="D1112" s="149"/>
      <c r="E1112" s="149"/>
      <c r="F1112" s="149"/>
      <c r="G1112" s="149" t="s">
        <v>643</v>
      </c>
      <c r="I1112" s="79"/>
    </row>
    <row r="1113" spans="1:9" x14ac:dyDescent="0.25">
      <c r="A1113" s="98" t="s">
        <v>3368</v>
      </c>
      <c r="B1113" s="95"/>
      <c r="C1113" s="72"/>
      <c r="D1113" s="73"/>
      <c r="F1113" s="97"/>
      <c r="I1113" s="79"/>
    </row>
    <row r="1114" spans="1:9" ht="25.5" customHeight="1" x14ac:dyDescent="0.25">
      <c r="A1114" s="98" t="s">
        <v>290</v>
      </c>
      <c r="B1114" s="95" t="s">
        <v>291</v>
      </c>
      <c r="C1114" s="72" t="s">
        <v>2265</v>
      </c>
      <c r="D1114" s="73" t="s">
        <v>2266</v>
      </c>
      <c r="E1114" s="96" t="s">
        <v>2267</v>
      </c>
      <c r="F1114" s="97" t="s">
        <v>803</v>
      </c>
      <c r="G1114" s="96" t="s">
        <v>2268</v>
      </c>
      <c r="I1114" s="79"/>
    </row>
    <row r="1115" spans="1:9" x14ac:dyDescent="0.25">
      <c r="A1115" s="98" t="s">
        <v>3368</v>
      </c>
      <c r="B1115" s="95"/>
      <c r="C1115" s="72" t="s">
        <v>2269</v>
      </c>
      <c r="D1115" s="73" t="s">
        <v>2270</v>
      </c>
      <c r="E1115" s="96" t="s">
        <v>2271</v>
      </c>
      <c r="F1115" s="97" t="s">
        <v>803</v>
      </c>
      <c r="G1115" s="96" t="s">
        <v>2272</v>
      </c>
      <c r="I1115" s="79"/>
    </row>
    <row r="1116" spans="1:9" x14ac:dyDescent="0.25">
      <c r="A1116" s="98" t="s">
        <v>3368</v>
      </c>
      <c r="B1116" s="95"/>
      <c r="C1116" s="72" t="s">
        <v>3368</v>
      </c>
      <c r="D1116" s="73"/>
      <c r="E1116" s="96" t="s">
        <v>2273</v>
      </c>
      <c r="F1116" s="97" t="s">
        <v>803</v>
      </c>
      <c r="G1116" s="96" t="s">
        <v>2274</v>
      </c>
      <c r="I1116" s="79"/>
    </row>
    <row r="1117" spans="1:9" x14ac:dyDescent="0.25">
      <c r="A1117" s="98" t="s">
        <v>3368</v>
      </c>
      <c r="B1117" s="95"/>
      <c r="C1117" s="72" t="s">
        <v>3368</v>
      </c>
      <c r="D1117" s="73"/>
      <c r="E1117" s="96" t="s">
        <v>2275</v>
      </c>
      <c r="F1117" s="97" t="s">
        <v>803</v>
      </c>
      <c r="G1117" s="96" t="s">
        <v>2276</v>
      </c>
      <c r="I1117" s="79"/>
    </row>
    <row r="1118" spans="1:9" x14ac:dyDescent="0.25">
      <c r="A1118" s="98" t="s">
        <v>3368</v>
      </c>
      <c r="B1118" s="95"/>
      <c r="C1118" s="72"/>
      <c r="D1118" s="73"/>
      <c r="F1118" s="97"/>
      <c r="G1118" s="69" t="s">
        <v>3368</v>
      </c>
      <c r="I1118" s="79"/>
    </row>
    <row r="1119" spans="1:9" x14ac:dyDescent="0.25">
      <c r="A1119" s="98" t="s">
        <v>292</v>
      </c>
      <c r="B1119" s="95" t="s">
        <v>293</v>
      </c>
      <c r="C1119" s="72" t="s">
        <v>2277</v>
      </c>
      <c r="D1119" s="73" t="s">
        <v>2278</v>
      </c>
      <c r="E1119" s="96" t="s">
        <v>2267</v>
      </c>
      <c r="F1119" s="97" t="s">
        <v>839</v>
      </c>
      <c r="G1119" s="96" t="s">
        <v>2268</v>
      </c>
      <c r="I1119" s="79"/>
    </row>
    <row r="1120" spans="1:9" x14ac:dyDescent="0.25">
      <c r="A1120" s="98" t="s">
        <v>3368</v>
      </c>
      <c r="B1120" s="95"/>
      <c r="C1120" s="72" t="s">
        <v>2279</v>
      </c>
      <c r="D1120" s="73" t="s">
        <v>2280</v>
      </c>
      <c r="E1120" s="96" t="s">
        <v>1145</v>
      </c>
      <c r="F1120" s="97" t="s">
        <v>839</v>
      </c>
      <c r="G1120" s="96" t="s">
        <v>1146</v>
      </c>
      <c r="I1120" s="79"/>
    </row>
    <row r="1121" spans="1:9" x14ac:dyDescent="0.25">
      <c r="A1121" s="98" t="s">
        <v>3368</v>
      </c>
      <c r="B1121" s="95"/>
      <c r="C1121" s="72" t="s">
        <v>2281</v>
      </c>
      <c r="D1121" s="73" t="s">
        <v>2282</v>
      </c>
      <c r="E1121" s="96"/>
      <c r="F1121" s="97"/>
      <c r="G1121" s="96" t="s">
        <v>3368</v>
      </c>
      <c r="I1121" s="79"/>
    </row>
    <row r="1122" spans="1:9" x14ac:dyDescent="0.25">
      <c r="A1122" s="98" t="s">
        <v>3368</v>
      </c>
      <c r="B1122" s="95"/>
      <c r="C1122" s="72"/>
      <c r="D1122" s="73"/>
      <c r="F1122" s="97"/>
      <c r="G1122" s="69" t="s">
        <v>3368</v>
      </c>
      <c r="I1122" s="79"/>
    </row>
    <row r="1123" spans="1:9" x14ac:dyDescent="0.25">
      <c r="A1123" s="98" t="s">
        <v>294</v>
      </c>
      <c r="B1123" s="95" t="s">
        <v>295</v>
      </c>
      <c r="C1123" s="72" t="s">
        <v>2283</v>
      </c>
      <c r="D1123" s="73" t="s">
        <v>2284</v>
      </c>
      <c r="E1123" s="96" t="s">
        <v>2273</v>
      </c>
      <c r="F1123" s="97" t="s">
        <v>839</v>
      </c>
      <c r="G1123" s="96" t="s">
        <v>2274</v>
      </c>
      <c r="I1123" s="79"/>
    </row>
    <row r="1124" spans="1:9" x14ac:dyDescent="0.25">
      <c r="A1124" s="98" t="s">
        <v>3368</v>
      </c>
      <c r="B1124" s="95"/>
      <c r="C1124" s="72" t="s">
        <v>2285</v>
      </c>
      <c r="D1124" s="73" t="s">
        <v>2286</v>
      </c>
      <c r="E1124" s="96"/>
      <c r="F1124" s="97"/>
      <c r="G1124" s="96" t="s">
        <v>3368</v>
      </c>
      <c r="I1124" s="79"/>
    </row>
    <row r="1125" spans="1:9" x14ac:dyDescent="0.25">
      <c r="A1125" s="98" t="s">
        <v>3368</v>
      </c>
      <c r="B1125" s="95"/>
      <c r="C1125" s="72"/>
      <c r="D1125" s="73"/>
      <c r="F1125" s="97"/>
      <c r="G1125" s="69" t="s">
        <v>3368</v>
      </c>
      <c r="I1125" s="79"/>
    </row>
    <row r="1126" spans="1:9" x14ac:dyDescent="0.25">
      <c r="A1126" s="98" t="s">
        <v>296</v>
      </c>
      <c r="B1126" s="95" t="s">
        <v>297</v>
      </c>
      <c r="C1126" s="72" t="s">
        <v>2287</v>
      </c>
      <c r="D1126" s="73" t="s">
        <v>2288</v>
      </c>
      <c r="E1126" s="96" t="s">
        <v>2271</v>
      </c>
      <c r="F1126" s="97" t="s">
        <v>839</v>
      </c>
      <c r="G1126" s="96" t="s">
        <v>2272</v>
      </c>
      <c r="I1126" s="79"/>
    </row>
    <row r="1127" spans="1:9" x14ac:dyDescent="0.25">
      <c r="A1127" s="98" t="s">
        <v>3368</v>
      </c>
      <c r="B1127" s="95"/>
      <c r="C1127" s="72" t="s">
        <v>2289</v>
      </c>
      <c r="D1127" s="73" t="s">
        <v>2290</v>
      </c>
      <c r="E1127" s="96" t="s">
        <v>2275</v>
      </c>
      <c r="F1127" s="97" t="s">
        <v>839</v>
      </c>
      <c r="G1127" s="96" t="s">
        <v>2276</v>
      </c>
      <c r="I1127" s="79"/>
    </row>
    <row r="1128" spans="1:9" x14ac:dyDescent="0.25">
      <c r="A1128" s="98" t="s">
        <v>3368</v>
      </c>
      <c r="B1128" s="95"/>
      <c r="C1128" s="72" t="s">
        <v>3368</v>
      </c>
      <c r="D1128" s="73"/>
      <c r="E1128" s="96"/>
      <c r="F1128" s="97"/>
      <c r="G1128" s="96" t="s">
        <v>3368</v>
      </c>
      <c r="I1128" s="79"/>
    </row>
    <row r="1129" spans="1:9" ht="18" customHeight="1" x14ac:dyDescent="0.25">
      <c r="A1129" s="75" t="s">
        <v>2291</v>
      </c>
      <c r="B1129" s="149" t="s">
        <v>301</v>
      </c>
      <c r="C1129" s="149"/>
      <c r="D1129" s="149"/>
      <c r="E1129" s="149"/>
      <c r="F1129" s="149"/>
      <c r="G1129" s="149" t="s">
        <v>643</v>
      </c>
      <c r="I1129" s="79"/>
    </row>
    <row r="1130" spans="1:9" x14ac:dyDescent="0.25">
      <c r="A1130" s="98" t="s">
        <v>3368</v>
      </c>
      <c r="B1130" s="95"/>
      <c r="C1130" s="72"/>
      <c r="D1130" s="73"/>
      <c r="F1130" s="97"/>
      <c r="G1130" s="69" t="s">
        <v>3368</v>
      </c>
      <c r="I1130" s="79"/>
    </row>
    <row r="1131" spans="1:9" ht="25.5" customHeight="1" x14ac:dyDescent="0.25">
      <c r="A1131" s="98" t="s">
        <v>298</v>
      </c>
      <c r="B1131" s="95" t="s">
        <v>299</v>
      </c>
      <c r="C1131" s="72" t="s">
        <v>2292</v>
      </c>
      <c r="D1131" s="73" t="s">
        <v>299</v>
      </c>
      <c r="E1131" s="96" t="s">
        <v>2293</v>
      </c>
      <c r="F1131" s="97"/>
      <c r="G1131" s="96" t="s">
        <v>2294</v>
      </c>
      <c r="I1131" s="79"/>
    </row>
    <row r="1132" spans="1:9" x14ac:dyDescent="0.25">
      <c r="A1132" s="98" t="s">
        <v>3368</v>
      </c>
      <c r="B1132" s="95"/>
      <c r="C1132" s="72" t="s">
        <v>3368</v>
      </c>
      <c r="D1132" s="73"/>
      <c r="E1132" s="96" t="s">
        <v>2295</v>
      </c>
      <c r="F1132" s="97"/>
      <c r="G1132" s="96" t="s">
        <v>2296</v>
      </c>
      <c r="I1132" s="79"/>
    </row>
    <row r="1133" spans="1:9" x14ac:dyDescent="0.25">
      <c r="A1133" s="98" t="s">
        <v>3368</v>
      </c>
      <c r="B1133" s="95"/>
      <c r="C1133" s="72"/>
      <c r="D1133" s="73"/>
      <c r="E1133" s="96" t="s">
        <v>2297</v>
      </c>
      <c r="F1133" s="97"/>
      <c r="G1133" s="96" t="s">
        <v>2298</v>
      </c>
      <c r="I1133" s="79"/>
    </row>
    <row r="1134" spans="1:9" x14ac:dyDescent="0.25">
      <c r="A1134" s="98" t="s">
        <v>3368</v>
      </c>
      <c r="B1134" s="95"/>
      <c r="C1134" s="72"/>
      <c r="D1134" s="73"/>
      <c r="E1134" s="96"/>
      <c r="F1134" s="97"/>
      <c r="G1134" s="96" t="s">
        <v>3368</v>
      </c>
      <c r="I1134" s="79"/>
    </row>
    <row r="1135" spans="1:9" x14ac:dyDescent="0.25">
      <c r="A1135" s="98" t="s">
        <v>300</v>
      </c>
      <c r="B1135" s="95" t="s">
        <v>301</v>
      </c>
      <c r="C1135" s="72" t="s">
        <v>2299</v>
      </c>
      <c r="D1135" s="73" t="s">
        <v>2300</v>
      </c>
      <c r="E1135" s="96" t="s">
        <v>2301</v>
      </c>
      <c r="F1135" s="97"/>
      <c r="G1135" s="96" t="s">
        <v>2302</v>
      </c>
      <c r="I1135" s="79"/>
    </row>
    <row r="1136" spans="1:9" x14ac:dyDescent="0.25">
      <c r="A1136" s="98" t="s">
        <v>3368</v>
      </c>
      <c r="B1136" s="95"/>
      <c r="C1136" s="72" t="s">
        <v>3368</v>
      </c>
      <c r="D1136" s="73"/>
      <c r="E1136" s="96"/>
      <c r="F1136" s="97"/>
      <c r="G1136" s="96" t="s">
        <v>3368</v>
      </c>
      <c r="I1136" s="79"/>
    </row>
    <row r="1137" spans="1:9" x14ac:dyDescent="0.25">
      <c r="A1137" s="98" t="s">
        <v>3368</v>
      </c>
      <c r="B1137" s="95"/>
      <c r="C1137" s="72"/>
      <c r="D1137" s="73"/>
      <c r="E1137" s="96"/>
      <c r="F1137" s="97"/>
      <c r="G1137" s="96" t="s">
        <v>3368</v>
      </c>
      <c r="I1137" s="79"/>
    </row>
    <row r="1138" spans="1:9" x14ac:dyDescent="0.25">
      <c r="A1138" s="98" t="s">
        <v>302</v>
      </c>
      <c r="B1138" s="95" t="s">
        <v>303</v>
      </c>
      <c r="C1138" s="72" t="s">
        <v>2303</v>
      </c>
      <c r="D1138" s="73" t="s">
        <v>2304</v>
      </c>
      <c r="E1138" s="96" t="s">
        <v>2305</v>
      </c>
      <c r="F1138" s="97"/>
      <c r="G1138" s="96" t="s">
        <v>3536</v>
      </c>
      <c r="I1138" s="79"/>
    </row>
    <row r="1139" spans="1:9" x14ac:dyDescent="0.25">
      <c r="A1139" s="98" t="s">
        <v>3368</v>
      </c>
      <c r="B1139" s="95"/>
      <c r="C1139" s="72"/>
      <c r="D1139" s="73"/>
      <c r="E1139" s="96"/>
      <c r="F1139" s="97"/>
      <c r="G1139" s="96" t="s">
        <v>3368</v>
      </c>
      <c r="I1139" s="79"/>
    </row>
    <row r="1140" spans="1:9" ht="18" customHeight="1" x14ac:dyDescent="0.25">
      <c r="A1140" s="75" t="s">
        <v>2306</v>
      </c>
      <c r="B1140" s="149" t="s">
        <v>2307</v>
      </c>
      <c r="C1140" s="149"/>
      <c r="D1140" s="149"/>
      <c r="E1140" s="149"/>
      <c r="F1140" s="149"/>
      <c r="G1140" s="149" t="s">
        <v>643</v>
      </c>
      <c r="I1140" s="79"/>
    </row>
    <row r="1141" spans="1:9" x14ac:dyDescent="0.25">
      <c r="A1141" s="98" t="s">
        <v>3368</v>
      </c>
      <c r="B1141" s="95"/>
      <c r="C1141" s="72"/>
      <c r="D1141" s="73"/>
      <c r="F1141" s="97"/>
      <c r="I1141" s="79"/>
    </row>
    <row r="1142" spans="1:9" x14ac:dyDescent="0.25">
      <c r="A1142" s="98" t="s">
        <v>304</v>
      </c>
      <c r="B1142" s="95" t="s">
        <v>305</v>
      </c>
      <c r="C1142" s="72" t="s">
        <v>2308</v>
      </c>
      <c r="D1142" s="73" t="s">
        <v>2309</v>
      </c>
      <c r="E1142" s="96" t="s">
        <v>2310</v>
      </c>
      <c r="F1142" s="97"/>
      <c r="G1142" s="96" t="s">
        <v>2311</v>
      </c>
      <c r="I1142" s="79"/>
    </row>
    <row r="1143" spans="1:9" x14ac:dyDescent="0.25">
      <c r="A1143" s="98" t="s">
        <v>3368</v>
      </c>
      <c r="B1143" s="95"/>
      <c r="C1143" s="72" t="s">
        <v>2312</v>
      </c>
      <c r="D1143" s="73" t="s">
        <v>2313</v>
      </c>
      <c r="E1143" s="96" t="s">
        <v>2314</v>
      </c>
      <c r="F1143" s="97"/>
      <c r="G1143" s="96" t="s">
        <v>2315</v>
      </c>
      <c r="I1143" s="79"/>
    </row>
    <row r="1144" spans="1:9" x14ac:dyDescent="0.25">
      <c r="A1144" s="98" t="s">
        <v>3368</v>
      </c>
      <c r="B1144" s="95"/>
      <c r="C1144" s="72" t="s">
        <v>3368</v>
      </c>
      <c r="D1144" s="73"/>
      <c r="E1144" s="96" t="s">
        <v>2316</v>
      </c>
      <c r="F1144" s="97"/>
      <c r="G1144" s="96" t="s">
        <v>2317</v>
      </c>
      <c r="I1144" s="79"/>
    </row>
    <row r="1145" spans="1:9" x14ac:dyDescent="0.25">
      <c r="A1145" s="98" t="s">
        <v>3368</v>
      </c>
      <c r="B1145" s="95"/>
      <c r="C1145" s="72"/>
      <c r="D1145" s="73"/>
      <c r="E1145" s="96" t="s">
        <v>2318</v>
      </c>
      <c r="F1145" s="97"/>
      <c r="G1145" s="96" t="s">
        <v>2319</v>
      </c>
      <c r="I1145" s="79"/>
    </row>
    <row r="1146" spans="1:9" x14ac:dyDescent="0.25">
      <c r="A1146" s="98" t="s">
        <v>3368</v>
      </c>
      <c r="B1146" s="95"/>
      <c r="C1146" s="72"/>
      <c r="D1146" s="73"/>
      <c r="E1146" s="96"/>
      <c r="F1146" s="97"/>
      <c r="G1146" s="96" t="s">
        <v>3368</v>
      </c>
      <c r="I1146" s="79"/>
    </row>
    <row r="1147" spans="1:9" ht="12.75" customHeight="1" x14ac:dyDescent="0.25">
      <c r="A1147" s="98" t="s">
        <v>306</v>
      </c>
      <c r="B1147" s="95" t="s">
        <v>307</v>
      </c>
      <c r="C1147" s="72" t="s">
        <v>2320</v>
      </c>
      <c r="D1147" s="73" t="s">
        <v>2321</v>
      </c>
      <c r="E1147" s="96" t="s">
        <v>2322</v>
      </c>
      <c r="F1147" s="97"/>
      <c r="G1147" s="96" t="s">
        <v>2323</v>
      </c>
      <c r="I1147" s="79"/>
    </row>
    <row r="1148" spans="1:9" x14ac:dyDescent="0.25">
      <c r="A1148" s="98" t="s">
        <v>3368</v>
      </c>
      <c r="B1148" s="95"/>
      <c r="C1148" s="72" t="s">
        <v>3368</v>
      </c>
      <c r="D1148" s="73"/>
      <c r="E1148" s="96" t="s">
        <v>2324</v>
      </c>
      <c r="F1148" s="97"/>
      <c r="G1148" s="96" t="s">
        <v>2325</v>
      </c>
      <c r="I1148" s="79"/>
    </row>
    <row r="1149" spans="1:9" x14ac:dyDescent="0.25">
      <c r="A1149" s="98" t="s">
        <v>3368</v>
      </c>
      <c r="B1149" s="95"/>
      <c r="C1149" s="72" t="s">
        <v>3368</v>
      </c>
      <c r="D1149" s="73"/>
      <c r="E1149" s="96"/>
      <c r="F1149" s="97"/>
      <c r="G1149" s="96"/>
      <c r="I1149" s="79"/>
    </row>
    <row r="1150" spans="1:9" x14ac:dyDescent="0.25">
      <c r="A1150" s="98" t="s">
        <v>308</v>
      </c>
      <c r="B1150" s="95" t="s">
        <v>309</v>
      </c>
      <c r="C1150" s="72" t="s">
        <v>2326</v>
      </c>
      <c r="D1150" s="73" t="s">
        <v>2327</v>
      </c>
      <c r="E1150" s="96" t="s">
        <v>2328</v>
      </c>
      <c r="F1150" s="97"/>
      <c r="G1150" s="96" t="s">
        <v>3537</v>
      </c>
      <c r="I1150" s="79"/>
    </row>
    <row r="1151" spans="1:9" x14ac:dyDescent="0.25">
      <c r="A1151" s="98" t="s">
        <v>3368</v>
      </c>
      <c r="B1151" s="95"/>
      <c r="C1151" s="72" t="s">
        <v>3368</v>
      </c>
      <c r="D1151" s="73"/>
      <c r="E1151" s="96" t="s">
        <v>2329</v>
      </c>
      <c r="F1151" s="97"/>
      <c r="G1151" s="96" t="s">
        <v>2330</v>
      </c>
      <c r="I1151" s="79"/>
    </row>
    <row r="1152" spans="1:9" x14ac:dyDescent="0.25">
      <c r="A1152" s="98" t="s">
        <v>3368</v>
      </c>
      <c r="B1152" s="95"/>
      <c r="C1152" s="72"/>
      <c r="D1152" s="73"/>
      <c r="E1152" s="96"/>
      <c r="F1152" s="97"/>
      <c r="G1152" s="96" t="s">
        <v>3368</v>
      </c>
      <c r="I1152" s="79"/>
    </row>
    <row r="1153" spans="1:9" x14ac:dyDescent="0.25">
      <c r="A1153" s="98" t="s">
        <v>310</v>
      </c>
      <c r="B1153" s="95" t="s">
        <v>311</v>
      </c>
      <c r="C1153" s="72" t="s">
        <v>2331</v>
      </c>
      <c r="D1153" s="73" t="s">
        <v>2332</v>
      </c>
      <c r="E1153" s="96" t="s">
        <v>2333</v>
      </c>
      <c r="F1153" s="97"/>
      <c r="G1153" s="96" t="s">
        <v>3538</v>
      </c>
      <c r="I1153" s="79"/>
    </row>
    <row r="1154" spans="1:9" x14ac:dyDescent="0.25">
      <c r="A1154" s="98" t="s">
        <v>3368</v>
      </c>
      <c r="B1154" s="95"/>
      <c r="C1154" s="72" t="s">
        <v>3368</v>
      </c>
      <c r="D1154" s="73"/>
      <c r="E1154" s="96" t="s">
        <v>2334</v>
      </c>
      <c r="F1154" s="97"/>
      <c r="G1154" s="96" t="s">
        <v>2335</v>
      </c>
      <c r="I1154" s="79"/>
    </row>
    <row r="1155" spans="1:9" x14ac:dyDescent="0.25">
      <c r="A1155" s="98" t="s">
        <v>3368</v>
      </c>
      <c r="B1155" s="95"/>
      <c r="C1155" s="72"/>
      <c r="D1155" s="73"/>
      <c r="E1155" s="96"/>
      <c r="F1155" s="97"/>
      <c r="G1155" s="96" t="s">
        <v>3368</v>
      </c>
      <c r="I1155" s="79"/>
    </row>
    <row r="1156" spans="1:9" ht="18" customHeight="1" x14ac:dyDescent="0.25">
      <c r="A1156" s="75" t="s">
        <v>2336</v>
      </c>
      <c r="B1156" s="149" t="s">
        <v>2337</v>
      </c>
      <c r="C1156" s="149"/>
      <c r="D1156" s="149"/>
      <c r="E1156" s="149"/>
      <c r="F1156" s="149"/>
      <c r="G1156" s="149" t="s">
        <v>643</v>
      </c>
      <c r="I1156" s="79"/>
    </row>
    <row r="1157" spans="1:9" x14ac:dyDescent="0.25">
      <c r="A1157" s="98" t="s">
        <v>3368</v>
      </c>
      <c r="B1157" s="95"/>
      <c r="C1157" s="72"/>
      <c r="D1157" s="73"/>
      <c r="E1157" s="96"/>
      <c r="F1157" s="97"/>
      <c r="G1157" s="96" t="s">
        <v>3368</v>
      </c>
      <c r="I1157" s="79"/>
    </row>
    <row r="1158" spans="1:9" x14ac:dyDescent="0.25">
      <c r="A1158" s="98" t="s">
        <v>2338</v>
      </c>
      <c r="B1158" s="95" t="s">
        <v>2339</v>
      </c>
      <c r="C1158" s="72" t="s">
        <v>2340</v>
      </c>
      <c r="D1158" s="73" t="s">
        <v>2341</v>
      </c>
      <c r="E1158" s="96"/>
      <c r="F1158" s="97"/>
      <c r="G1158" s="96" t="s">
        <v>3368</v>
      </c>
      <c r="I1158" s="79"/>
    </row>
    <row r="1159" spans="1:9" ht="25.5" customHeight="1" x14ac:dyDescent="0.25">
      <c r="A1159" s="98" t="s">
        <v>3368</v>
      </c>
      <c r="B1159" s="95"/>
      <c r="C1159" s="72" t="s">
        <v>2342</v>
      </c>
      <c r="D1159" s="73" t="s">
        <v>2343</v>
      </c>
      <c r="E1159" s="96"/>
      <c r="F1159" s="97"/>
      <c r="G1159" s="96" t="s">
        <v>3368</v>
      </c>
      <c r="I1159" s="79"/>
    </row>
    <row r="1160" spans="1:9" x14ac:dyDescent="0.25">
      <c r="A1160" s="98" t="s">
        <v>3368</v>
      </c>
      <c r="B1160" s="95"/>
      <c r="C1160" s="72" t="s">
        <v>2344</v>
      </c>
      <c r="D1160" s="73" t="s">
        <v>2345</v>
      </c>
      <c r="E1160" s="96"/>
      <c r="F1160" s="97"/>
      <c r="G1160" s="96" t="s">
        <v>3368</v>
      </c>
      <c r="I1160" s="79"/>
    </row>
    <row r="1161" spans="1:9" x14ac:dyDescent="0.25">
      <c r="A1161" s="98" t="s">
        <v>3368</v>
      </c>
      <c r="B1161" s="95"/>
      <c r="C1161" s="72" t="s">
        <v>2346</v>
      </c>
      <c r="D1161" s="73" t="s">
        <v>2347</v>
      </c>
      <c r="E1161" s="96"/>
      <c r="F1161" s="97"/>
      <c r="G1161" s="96" t="s">
        <v>3368</v>
      </c>
      <c r="I1161" s="79"/>
    </row>
    <row r="1162" spans="1:9" x14ac:dyDescent="0.25">
      <c r="A1162" s="98" t="s">
        <v>3368</v>
      </c>
      <c r="B1162" s="95"/>
      <c r="C1162" s="72"/>
      <c r="D1162" s="73"/>
      <c r="E1162" s="96"/>
      <c r="F1162" s="97"/>
      <c r="G1162" s="96" t="s">
        <v>3368</v>
      </c>
      <c r="I1162" s="79"/>
    </row>
    <row r="1163" spans="1:9" x14ac:dyDescent="0.25">
      <c r="A1163" s="98" t="s">
        <v>312</v>
      </c>
      <c r="B1163" s="95" t="s">
        <v>2348</v>
      </c>
      <c r="C1163" s="72" t="s">
        <v>2349</v>
      </c>
      <c r="D1163" s="73" t="s">
        <v>313</v>
      </c>
      <c r="E1163" s="96" t="s">
        <v>2350</v>
      </c>
      <c r="F1163" s="97"/>
      <c r="G1163" s="96" t="s">
        <v>2351</v>
      </c>
      <c r="I1163" s="79"/>
    </row>
    <row r="1164" spans="1:9" x14ac:dyDescent="0.25">
      <c r="A1164" s="98" t="s">
        <v>3368</v>
      </c>
      <c r="B1164" s="95"/>
      <c r="C1164" s="72" t="s">
        <v>2352</v>
      </c>
      <c r="D1164" s="73" t="s">
        <v>2353</v>
      </c>
      <c r="E1164" s="96" t="s">
        <v>2354</v>
      </c>
      <c r="F1164" s="97"/>
      <c r="G1164" s="96" t="s">
        <v>3539</v>
      </c>
      <c r="I1164" s="79"/>
    </row>
    <row r="1165" spans="1:9" x14ac:dyDescent="0.25">
      <c r="A1165" s="98" t="s">
        <v>3368</v>
      </c>
      <c r="B1165" s="74"/>
      <c r="C1165" s="72" t="s">
        <v>3368</v>
      </c>
      <c r="D1165" s="73"/>
      <c r="E1165" s="96" t="s">
        <v>2355</v>
      </c>
      <c r="F1165" s="97"/>
      <c r="G1165" s="96" t="s">
        <v>2356</v>
      </c>
      <c r="I1165" s="79"/>
    </row>
    <row r="1166" spans="1:9" x14ac:dyDescent="0.25">
      <c r="A1166" s="98" t="s">
        <v>3368</v>
      </c>
      <c r="B1166" s="74"/>
      <c r="C1166" s="72"/>
      <c r="D1166" s="73"/>
      <c r="E1166" s="96" t="s">
        <v>2357</v>
      </c>
      <c r="F1166" s="97"/>
      <c r="G1166" s="96" t="s">
        <v>3540</v>
      </c>
      <c r="I1166" s="79"/>
    </row>
    <row r="1167" spans="1:9" x14ac:dyDescent="0.25">
      <c r="A1167" s="98" t="s">
        <v>3368</v>
      </c>
      <c r="B1167" s="74"/>
      <c r="C1167" s="72"/>
      <c r="D1167" s="73"/>
      <c r="E1167" s="96"/>
      <c r="F1167" s="97"/>
      <c r="G1167" s="96" t="s">
        <v>3368</v>
      </c>
      <c r="I1167" s="79"/>
    </row>
    <row r="1168" spans="1:9" ht="12.75" customHeight="1" x14ac:dyDescent="0.25">
      <c r="A1168" s="161" t="s">
        <v>2358</v>
      </c>
      <c r="B1168" s="161"/>
      <c r="C1168" s="161"/>
      <c r="D1168" s="161"/>
      <c r="E1168" s="161"/>
      <c r="F1168" s="161"/>
      <c r="G1168" s="161" t="s">
        <v>643</v>
      </c>
      <c r="I1168" s="79"/>
    </row>
    <row r="1169" spans="1:9" x14ac:dyDescent="0.25">
      <c r="A1169" s="98" t="s">
        <v>3368</v>
      </c>
      <c r="B1169" s="95"/>
      <c r="C1169" s="72"/>
      <c r="D1169" s="73"/>
      <c r="E1169" s="96"/>
      <c r="F1169" s="97"/>
      <c r="G1169" s="96" t="s">
        <v>3368</v>
      </c>
      <c r="I1169" s="79"/>
    </row>
    <row r="1170" spans="1:9" x14ac:dyDescent="0.25">
      <c r="A1170" s="87" t="s">
        <v>3368</v>
      </c>
      <c r="B1170" s="88"/>
      <c r="C1170" s="89"/>
      <c r="D1170" s="90"/>
      <c r="E1170" s="91"/>
      <c r="F1170" s="92"/>
      <c r="G1170" s="91" t="s">
        <v>3368</v>
      </c>
      <c r="I1170" s="79"/>
    </row>
    <row r="1171" spans="1:9" ht="45" customHeight="1" x14ac:dyDescent="0.25">
      <c r="A1171" s="93" t="s">
        <v>2359</v>
      </c>
      <c r="B1171" s="157" t="s">
        <v>2360</v>
      </c>
      <c r="C1171" s="157"/>
      <c r="D1171" s="157"/>
      <c r="E1171" s="157"/>
      <c r="F1171" s="157"/>
      <c r="G1171" s="157" t="s">
        <v>643</v>
      </c>
      <c r="I1171" s="79"/>
    </row>
    <row r="1172" spans="1:9" x14ac:dyDescent="0.25">
      <c r="A1172" s="87" t="s">
        <v>3368</v>
      </c>
      <c r="B1172" s="88"/>
      <c r="C1172" s="89"/>
      <c r="D1172" s="90"/>
      <c r="E1172" s="91"/>
      <c r="F1172" s="92"/>
      <c r="G1172" s="91" t="s">
        <v>3368</v>
      </c>
      <c r="I1172" s="79"/>
    </row>
    <row r="1173" spans="1:9" x14ac:dyDescent="0.25">
      <c r="A1173" s="94" t="s">
        <v>3368</v>
      </c>
      <c r="B1173" s="95"/>
      <c r="C1173" s="72"/>
      <c r="D1173" s="73"/>
      <c r="E1173" s="96"/>
      <c r="F1173" s="97"/>
      <c r="G1173" s="96" t="s">
        <v>3368</v>
      </c>
      <c r="I1173" s="79"/>
    </row>
    <row r="1174" spans="1:9" ht="18" customHeight="1" x14ac:dyDescent="0.25">
      <c r="A1174" s="75" t="s">
        <v>2361</v>
      </c>
      <c r="B1174" s="149" t="s">
        <v>315</v>
      </c>
      <c r="C1174" s="149"/>
      <c r="D1174" s="149"/>
      <c r="E1174" s="149"/>
      <c r="F1174" s="149"/>
      <c r="G1174" s="149" t="s">
        <v>643</v>
      </c>
      <c r="I1174" s="79"/>
    </row>
    <row r="1175" spans="1:9" x14ac:dyDescent="0.25">
      <c r="A1175" s="98" t="s">
        <v>3368</v>
      </c>
      <c r="B1175" s="95"/>
      <c r="C1175" s="72"/>
      <c r="D1175" s="73"/>
      <c r="F1175" s="97"/>
      <c r="G1175" s="69" t="s">
        <v>3368</v>
      </c>
      <c r="I1175" s="79"/>
    </row>
    <row r="1176" spans="1:9" x14ac:dyDescent="0.25">
      <c r="A1176" s="98" t="s">
        <v>314</v>
      </c>
      <c r="B1176" s="95" t="s">
        <v>315</v>
      </c>
      <c r="C1176" s="72" t="s">
        <v>2362</v>
      </c>
      <c r="D1176" s="73" t="s">
        <v>2363</v>
      </c>
      <c r="E1176" s="96" t="s">
        <v>2364</v>
      </c>
      <c r="F1176" s="97"/>
      <c r="G1176" s="96" t="s">
        <v>2365</v>
      </c>
      <c r="I1176" s="79"/>
    </row>
    <row r="1177" spans="1:9" x14ac:dyDescent="0.25">
      <c r="A1177" s="98" t="s">
        <v>3368</v>
      </c>
      <c r="B1177" s="95"/>
      <c r="C1177" s="72" t="s">
        <v>2366</v>
      </c>
      <c r="D1177" s="73" t="s">
        <v>2367</v>
      </c>
      <c r="E1177" s="96" t="s">
        <v>2368</v>
      </c>
      <c r="F1177" s="97"/>
      <c r="G1177" s="96" t="s">
        <v>2369</v>
      </c>
      <c r="I1177" s="79"/>
    </row>
    <row r="1178" spans="1:9" x14ac:dyDescent="0.25">
      <c r="A1178" s="98" t="s">
        <v>3368</v>
      </c>
      <c r="B1178" s="95"/>
      <c r="C1178" s="72" t="s">
        <v>2370</v>
      </c>
      <c r="D1178" s="73" t="s">
        <v>2371</v>
      </c>
      <c r="E1178" s="96" t="s">
        <v>2372</v>
      </c>
      <c r="F1178" s="97"/>
      <c r="G1178" s="96" t="s">
        <v>2373</v>
      </c>
      <c r="I1178" s="79"/>
    </row>
    <row r="1179" spans="1:9" x14ac:dyDescent="0.25">
      <c r="A1179" s="98" t="s">
        <v>3368</v>
      </c>
      <c r="B1179" s="95"/>
      <c r="C1179" s="72"/>
      <c r="D1179" s="73"/>
      <c r="E1179" s="96"/>
      <c r="F1179" s="97"/>
      <c r="G1179" s="96" t="s">
        <v>3368</v>
      </c>
      <c r="I1179" s="79"/>
    </row>
    <row r="1180" spans="1:9" ht="18" customHeight="1" x14ac:dyDescent="0.25">
      <c r="A1180" s="75" t="s">
        <v>2374</v>
      </c>
      <c r="B1180" s="149" t="s">
        <v>2375</v>
      </c>
      <c r="C1180" s="149"/>
      <c r="D1180" s="149"/>
      <c r="E1180" s="149"/>
      <c r="F1180" s="149"/>
      <c r="G1180" s="149" t="s">
        <v>643</v>
      </c>
      <c r="I1180" s="79"/>
    </row>
    <row r="1181" spans="1:9" x14ac:dyDescent="0.25">
      <c r="A1181" s="98" t="s">
        <v>3368</v>
      </c>
      <c r="B1181" s="95"/>
      <c r="C1181" s="72"/>
      <c r="D1181" s="73"/>
      <c r="E1181" s="96"/>
      <c r="F1181" s="97"/>
      <c r="G1181" s="96" t="s">
        <v>3368</v>
      </c>
      <c r="I1181" s="79"/>
    </row>
    <row r="1182" spans="1:9" x14ac:dyDescent="0.25">
      <c r="A1182" s="98" t="s">
        <v>316</v>
      </c>
      <c r="B1182" s="95" t="s">
        <v>3541</v>
      </c>
      <c r="C1182" s="72" t="s">
        <v>2376</v>
      </c>
      <c r="D1182" s="73" t="s">
        <v>3542</v>
      </c>
      <c r="E1182" s="96" t="s">
        <v>2377</v>
      </c>
      <c r="F1182" s="97"/>
      <c r="G1182" s="96" t="s">
        <v>2378</v>
      </c>
      <c r="I1182" s="79"/>
    </row>
    <row r="1183" spans="1:9" x14ac:dyDescent="0.25">
      <c r="A1183" s="98" t="s">
        <v>3368</v>
      </c>
      <c r="B1183" s="95"/>
      <c r="C1183" s="72"/>
      <c r="D1183" s="73"/>
      <c r="E1183" s="96"/>
      <c r="F1183" s="97"/>
      <c r="G1183" s="96" t="s">
        <v>3368</v>
      </c>
      <c r="I1183" s="79"/>
    </row>
    <row r="1184" spans="1:9" ht="18" customHeight="1" x14ac:dyDescent="0.25">
      <c r="A1184" s="75" t="s">
        <v>2379</v>
      </c>
      <c r="B1184" s="149" t="s">
        <v>3543</v>
      </c>
      <c r="C1184" s="149"/>
      <c r="D1184" s="149"/>
      <c r="E1184" s="149"/>
      <c r="F1184" s="149"/>
      <c r="G1184" s="149" t="s">
        <v>643</v>
      </c>
      <c r="I1184" s="79"/>
    </row>
    <row r="1185" spans="1:9" x14ac:dyDescent="0.25">
      <c r="A1185" s="98" t="s">
        <v>3368</v>
      </c>
      <c r="B1185" s="95"/>
      <c r="C1185" s="72"/>
      <c r="D1185" s="73"/>
      <c r="E1185" s="96"/>
      <c r="F1185" s="97"/>
      <c r="G1185" s="96" t="s">
        <v>3368</v>
      </c>
      <c r="I1185" s="79"/>
    </row>
    <row r="1186" spans="1:9" x14ac:dyDescent="0.25">
      <c r="A1186" s="98" t="s">
        <v>318</v>
      </c>
      <c r="B1186" s="95" t="s">
        <v>3543</v>
      </c>
      <c r="C1186" s="72" t="s">
        <v>2380</v>
      </c>
      <c r="D1186" s="73" t="s">
        <v>3544</v>
      </c>
      <c r="E1186" s="96" t="s">
        <v>2381</v>
      </c>
      <c r="F1186" s="97"/>
      <c r="G1186" s="96" t="s">
        <v>2382</v>
      </c>
      <c r="I1186" s="79"/>
    </row>
    <row r="1187" spans="1:9" x14ac:dyDescent="0.25">
      <c r="A1187" s="98" t="s">
        <v>3368</v>
      </c>
      <c r="B1187" s="95"/>
      <c r="C1187" s="72"/>
      <c r="D1187" s="73"/>
      <c r="E1187" s="96" t="s">
        <v>2383</v>
      </c>
      <c r="F1187" s="97"/>
      <c r="G1187" s="96" t="s">
        <v>2384</v>
      </c>
      <c r="I1187" s="79"/>
    </row>
    <row r="1188" spans="1:9" x14ac:dyDescent="0.25">
      <c r="A1188" s="98" t="s">
        <v>3368</v>
      </c>
      <c r="B1188" s="95"/>
      <c r="C1188" s="72"/>
      <c r="D1188" s="73"/>
      <c r="E1188" s="96"/>
      <c r="F1188" s="97"/>
      <c r="G1188" s="96"/>
      <c r="I1188" s="79"/>
    </row>
    <row r="1189" spans="1:9" ht="18" customHeight="1" x14ac:dyDescent="0.25">
      <c r="A1189" s="75" t="s">
        <v>2385</v>
      </c>
      <c r="B1189" s="149" t="s">
        <v>321</v>
      </c>
      <c r="C1189" s="149"/>
      <c r="D1189" s="149"/>
      <c r="E1189" s="149"/>
      <c r="F1189" s="149"/>
      <c r="G1189" s="149" t="s">
        <v>643</v>
      </c>
      <c r="I1189" s="79"/>
    </row>
    <row r="1190" spans="1:9" x14ac:dyDescent="0.25">
      <c r="A1190" s="98" t="s">
        <v>3368</v>
      </c>
      <c r="B1190" s="95"/>
      <c r="C1190" s="72"/>
      <c r="D1190" s="73"/>
      <c r="E1190" s="96"/>
      <c r="F1190" s="97"/>
      <c r="G1190" s="96" t="s">
        <v>3368</v>
      </c>
      <c r="I1190" s="79"/>
    </row>
    <row r="1191" spans="1:9" x14ac:dyDescent="0.25">
      <c r="A1191" s="98" t="s">
        <v>320</v>
      </c>
      <c r="B1191" s="95" t="s">
        <v>321</v>
      </c>
      <c r="C1191" s="72" t="s">
        <v>2386</v>
      </c>
      <c r="D1191" s="73" t="s">
        <v>2387</v>
      </c>
      <c r="E1191" s="96" t="s">
        <v>2388</v>
      </c>
      <c r="F1191" s="97"/>
      <c r="G1191" s="96" t="s">
        <v>2389</v>
      </c>
      <c r="I1191" s="79"/>
    </row>
    <row r="1192" spans="1:9" x14ac:dyDescent="0.25">
      <c r="A1192" s="98" t="s">
        <v>3368</v>
      </c>
      <c r="B1192" s="95"/>
      <c r="C1192" s="72"/>
      <c r="D1192" s="73"/>
      <c r="E1192" s="96"/>
      <c r="F1192" s="97"/>
      <c r="G1192" s="96" t="s">
        <v>3368</v>
      </c>
      <c r="I1192" s="79"/>
    </row>
    <row r="1193" spans="1:9" ht="18" customHeight="1" x14ac:dyDescent="0.25">
      <c r="A1193" s="75" t="s">
        <v>2390</v>
      </c>
      <c r="B1193" s="149" t="s">
        <v>3545</v>
      </c>
      <c r="C1193" s="149"/>
      <c r="D1193" s="149"/>
      <c r="E1193" s="149"/>
      <c r="F1193" s="149"/>
      <c r="G1193" s="149" t="s">
        <v>643</v>
      </c>
      <c r="I1193" s="79"/>
    </row>
    <row r="1194" spans="1:9" x14ac:dyDescent="0.25">
      <c r="A1194" s="98" t="s">
        <v>3368</v>
      </c>
      <c r="B1194" s="95"/>
      <c r="C1194" s="72"/>
      <c r="D1194" s="73"/>
      <c r="E1194" s="96"/>
      <c r="F1194" s="97"/>
      <c r="G1194" s="96" t="s">
        <v>3368</v>
      </c>
      <c r="I1194" s="79"/>
    </row>
    <row r="1195" spans="1:9" x14ac:dyDescent="0.25">
      <c r="A1195" s="98" t="s">
        <v>322</v>
      </c>
      <c r="B1195" s="95" t="s">
        <v>323</v>
      </c>
      <c r="C1195" s="72" t="s">
        <v>2391</v>
      </c>
      <c r="D1195" s="73" t="s">
        <v>2392</v>
      </c>
      <c r="E1195" s="96" t="s">
        <v>2393</v>
      </c>
      <c r="F1195" s="97"/>
      <c r="G1195" s="96" t="s">
        <v>3546</v>
      </c>
      <c r="I1195" s="79"/>
    </row>
    <row r="1196" spans="1:9" x14ac:dyDescent="0.25">
      <c r="A1196" s="98" t="s">
        <v>3368</v>
      </c>
      <c r="B1196" s="95"/>
      <c r="C1196" s="72"/>
      <c r="D1196" s="73"/>
      <c r="E1196" s="96"/>
      <c r="F1196" s="97"/>
      <c r="G1196" s="96" t="s">
        <v>3368</v>
      </c>
      <c r="I1196" s="79"/>
    </row>
    <row r="1197" spans="1:9" x14ac:dyDescent="0.25">
      <c r="A1197" s="98" t="s">
        <v>324</v>
      </c>
      <c r="B1197" s="95" t="s">
        <v>325</v>
      </c>
      <c r="C1197" s="72" t="s">
        <v>2394</v>
      </c>
      <c r="D1197" s="73" t="s">
        <v>2395</v>
      </c>
      <c r="E1197" s="96" t="s">
        <v>2396</v>
      </c>
      <c r="F1197" s="97"/>
      <c r="G1197" s="96" t="s">
        <v>3547</v>
      </c>
      <c r="I1197" s="79"/>
    </row>
    <row r="1198" spans="1:9" ht="25.5" customHeight="1" x14ac:dyDescent="0.25">
      <c r="A1198" s="98" t="s">
        <v>3368</v>
      </c>
      <c r="B1198" s="95"/>
      <c r="C1198" s="72" t="s">
        <v>2397</v>
      </c>
      <c r="D1198" s="73" t="s">
        <v>2398</v>
      </c>
      <c r="E1198" s="96" t="s">
        <v>2399</v>
      </c>
      <c r="F1198" s="97"/>
      <c r="G1198" s="96" t="s">
        <v>2400</v>
      </c>
      <c r="I1198" s="79"/>
    </row>
    <row r="1199" spans="1:9" x14ac:dyDescent="0.25">
      <c r="A1199" s="98" t="s">
        <v>3368</v>
      </c>
      <c r="B1199" s="95"/>
      <c r="C1199" s="72"/>
      <c r="D1199" s="73"/>
      <c r="E1199" s="96"/>
      <c r="F1199" s="97"/>
      <c r="G1199" s="96" t="s">
        <v>3368</v>
      </c>
      <c r="I1199" s="79"/>
    </row>
    <row r="1200" spans="1:9" ht="18" customHeight="1" x14ac:dyDescent="0.25">
      <c r="A1200" s="75" t="s">
        <v>2401</v>
      </c>
      <c r="B1200" s="149" t="s">
        <v>2402</v>
      </c>
      <c r="C1200" s="149"/>
      <c r="D1200" s="149"/>
      <c r="E1200" s="149"/>
      <c r="F1200" s="149"/>
      <c r="G1200" s="149" t="s">
        <v>643</v>
      </c>
      <c r="I1200" s="79"/>
    </row>
    <row r="1201" spans="1:9" x14ac:dyDescent="0.25">
      <c r="A1201" s="98" t="s">
        <v>3368</v>
      </c>
      <c r="B1201" s="95"/>
      <c r="C1201" s="72"/>
      <c r="D1201" s="73"/>
      <c r="E1201" s="96"/>
      <c r="F1201" s="97"/>
      <c r="G1201" s="96" t="s">
        <v>3368</v>
      </c>
      <c r="I1201" s="79"/>
    </row>
    <row r="1202" spans="1:9" x14ac:dyDescent="0.25">
      <c r="A1202" s="98" t="s">
        <v>326</v>
      </c>
      <c r="B1202" s="95" t="s">
        <v>327</v>
      </c>
      <c r="C1202" s="72" t="s">
        <v>2403</v>
      </c>
      <c r="D1202" s="73" t="s">
        <v>2404</v>
      </c>
      <c r="E1202" s="96" t="s">
        <v>2405</v>
      </c>
      <c r="F1202" s="97"/>
      <c r="G1202" s="96" t="s">
        <v>2406</v>
      </c>
      <c r="I1202" s="79"/>
    </row>
    <row r="1203" spans="1:9" x14ac:dyDescent="0.25">
      <c r="A1203" s="98" t="s">
        <v>3368</v>
      </c>
      <c r="B1203" s="95"/>
      <c r="C1203" s="72" t="s">
        <v>2407</v>
      </c>
      <c r="D1203" s="73" t="s">
        <v>2408</v>
      </c>
      <c r="E1203" s="96" t="s">
        <v>2409</v>
      </c>
      <c r="F1203" s="97"/>
      <c r="G1203" s="96" t="s">
        <v>2410</v>
      </c>
      <c r="I1203" s="79"/>
    </row>
    <row r="1204" spans="1:9" x14ac:dyDescent="0.25">
      <c r="A1204" s="98" t="s">
        <v>3368</v>
      </c>
      <c r="B1204" s="95"/>
      <c r="C1204" s="72" t="s">
        <v>2411</v>
      </c>
      <c r="D1204" s="73" t="s">
        <v>2412</v>
      </c>
      <c r="E1204" s="96" t="s">
        <v>2413</v>
      </c>
      <c r="F1204" s="97"/>
      <c r="G1204" s="96" t="s">
        <v>3548</v>
      </c>
      <c r="I1204" s="79"/>
    </row>
    <row r="1205" spans="1:9" x14ac:dyDescent="0.25">
      <c r="A1205" s="98" t="s">
        <v>3368</v>
      </c>
      <c r="B1205" s="95"/>
      <c r="C1205" s="72" t="s">
        <v>2414</v>
      </c>
      <c r="D1205" s="73" t="s">
        <v>2415</v>
      </c>
      <c r="E1205" s="96" t="s">
        <v>2416</v>
      </c>
      <c r="F1205" s="97"/>
      <c r="G1205" s="96" t="s">
        <v>2417</v>
      </c>
      <c r="I1205" s="79"/>
    </row>
    <row r="1206" spans="1:9" x14ac:dyDescent="0.25">
      <c r="A1206" s="98" t="s">
        <v>3368</v>
      </c>
      <c r="B1206" s="95"/>
      <c r="C1206" s="72" t="s">
        <v>2418</v>
      </c>
      <c r="D1206" s="73" t="s">
        <v>2419</v>
      </c>
      <c r="F1206" s="97"/>
      <c r="I1206" s="79"/>
    </row>
    <row r="1207" spans="1:9" x14ac:dyDescent="0.25">
      <c r="A1207" s="98" t="s">
        <v>3368</v>
      </c>
      <c r="B1207" s="95"/>
      <c r="C1207" s="72"/>
      <c r="D1207" s="73"/>
      <c r="E1207" s="96"/>
      <c r="F1207" s="97"/>
      <c r="G1207" s="96" t="s">
        <v>3368</v>
      </c>
      <c r="I1207" s="79"/>
    </row>
    <row r="1208" spans="1:9" x14ac:dyDescent="0.25">
      <c r="A1208" s="161" t="s">
        <v>2420</v>
      </c>
      <c r="B1208" s="161"/>
      <c r="C1208" s="161"/>
      <c r="D1208" s="161"/>
      <c r="E1208" s="161"/>
      <c r="F1208" s="161"/>
      <c r="G1208" s="161" t="s">
        <v>643</v>
      </c>
      <c r="I1208" s="79"/>
    </row>
    <row r="1209" spans="1:9" x14ac:dyDescent="0.25">
      <c r="A1209" s="98" t="s">
        <v>3368</v>
      </c>
      <c r="B1209" s="95"/>
      <c r="C1209" s="72"/>
      <c r="D1209" s="73"/>
      <c r="E1209" s="96"/>
      <c r="F1209" s="97"/>
      <c r="G1209" s="96" t="s">
        <v>3368</v>
      </c>
      <c r="I1209" s="79"/>
    </row>
    <row r="1210" spans="1:9" x14ac:dyDescent="0.25">
      <c r="A1210" s="98" t="s">
        <v>328</v>
      </c>
      <c r="B1210" s="95" t="s">
        <v>329</v>
      </c>
      <c r="C1210" s="72" t="s">
        <v>2421</v>
      </c>
      <c r="D1210" s="73" t="s">
        <v>2422</v>
      </c>
      <c r="E1210" s="96" t="s">
        <v>2423</v>
      </c>
      <c r="F1210" s="97"/>
      <c r="G1210" s="96" t="s">
        <v>2424</v>
      </c>
      <c r="I1210" s="79"/>
    </row>
    <row r="1211" spans="1:9" x14ac:dyDescent="0.25">
      <c r="A1211" s="98" t="s">
        <v>3368</v>
      </c>
      <c r="B1211" s="95"/>
      <c r="C1211" s="72"/>
      <c r="D1211" s="73"/>
      <c r="E1211" s="96"/>
      <c r="F1211" s="97"/>
      <c r="G1211" s="96"/>
      <c r="I1211" s="79"/>
    </row>
    <row r="1212" spans="1:9" x14ac:dyDescent="0.25">
      <c r="A1212" s="98" t="s">
        <v>330</v>
      </c>
      <c r="B1212" s="95" t="s">
        <v>331</v>
      </c>
      <c r="C1212" s="72" t="s">
        <v>2425</v>
      </c>
      <c r="D1212" s="73" t="s">
        <v>2426</v>
      </c>
      <c r="E1212" s="96" t="s">
        <v>2427</v>
      </c>
      <c r="F1212" s="97"/>
      <c r="G1212" s="96" t="s">
        <v>2428</v>
      </c>
      <c r="I1212" s="79"/>
    </row>
    <row r="1213" spans="1:9" x14ac:dyDescent="0.25">
      <c r="A1213" s="98" t="s">
        <v>3368</v>
      </c>
      <c r="B1213" s="95"/>
      <c r="C1213" s="72" t="s">
        <v>2429</v>
      </c>
      <c r="D1213" s="73" t="s">
        <v>2430</v>
      </c>
      <c r="E1213" s="96" t="s">
        <v>2431</v>
      </c>
      <c r="F1213" s="97"/>
      <c r="G1213" s="96" t="s">
        <v>2432</v>
      </c>
      <c r="I1213" s="79"/>
    </row>
    <row r="1214" spans="1:9" x14ac:dyDescent="0.25">
      <c r="A1214" s="98" t="s">
        <v>3368</v>
      </c>
      <c r="B1214" s="95"/>
      <c r="E1214" s="96" t="s">
        <v>1432</v>
      </c>
      <c r="F1214" s="97" t="s">
        <v>682</v>
      </c>
      <c r="G1214" s="96" t="s">
        <v>1433</v>
      </c>
      <c r="I1214" s="79"/>
    </row>
    <row r="1215" spans="1:9" x14ac:dyDescent="0.25">
      <c r="A1215" s="98" t="s">
        <v>3368</v>
      </c>
      <c r="B1215" s="95"/>
      <c r="C1215" s="72"/>
      <c r="D1215" s="73"/>
      <c r="E1215" s="96" t="s">
        <v>1434</v>
      </c>
      <c r="F1215" s="97" t="s">
        <v>682</v>
      </c>
      <c r="G1215" s="96" t="s">
        <v>1435</v>
      </c>
      <c r="I1215" s="79"/>
    </row>
    <row r="1216" spans="1:9" x14ac:dyDescent="0.25">
      <c r="A1216" s="98" t="s">
        <v>3368</v>
      </c>
      <c r="B1216" s="95"/>
      <c r="C1216" s="72" t="s">
        <v>3368</v>
      </c>
      <c r="D1216" s="73"/>
      <c r="E1216" s="96" t="s">
        <v>2433</v>
      </c>
      <c r="F1216" s="97"/>
      <c r="G1216" s="96" t="s">
        <v>2434</v>
      </c>
      <c r="I1216" s="79"/>
    </row>
    <row r="1217" spans="1:9" x14ac:dyDescent="0.25">
      <c r="A1217" s="98" t="s">
        <v>3368</v>
      </c>
      <c r="B1217" s="95"/>
      <c r="C1217" s="72"/>
      <c r="D1217" s="73"/>
      <c r="E1217" s="96" t="s">
        <v>2435</v>
      </c>
      <c r="F1217" s="97"/>
      <c r="G1217" s="96" t="s">
        <v>2436</v>
      </c>
      <c r="I1217" s="79"/>
    </row>
    <row r="1218" spans="1:9" x14ac:dyDescent="0.25">
      <c r="A1218" s="98" t="s">
        <v>3368</v>
      </c>
      <c r="B1218" s="95"/>
      <c r="C1218" s="72"/>
      <c r="D1218" s="73"/>
      <c r="E1218" s="96" t="s">
        <v>2437</v>
      </c>
      <c r="F1218" s="97"/>
      <c r="G1218" s="96" t="s">
        <v>2438</v>
      </c>
      <c r="I1218" s="79"/>
    </row>
    <row r="1219" spans="1:9" x14ac:dyDescent="0.25">
      <c r="A1219" s="98" t="s">
        <v>3368</v>
      </c>
      <c r="B1219" s="95"/>
      <c r="C1219" s="72"/>
      <c r="D1219" s="73"/>
      <c r="F1219" s="97"/>
      <c r="I1219" s="79"/>
    </row>
    <row r="1220" spans="1:9" ht="18" customHeight="1" x14ac:dyDescent="0.25">
      <c r="A1220" s="75" t="s">
        <v>2439</v>
      </c>
      <c r="B1220" s="149" t="s">
        <v>333</v>
      </c>
      <c r="C1220" s="149"/>
      <c r="D1220" s="149"/>
      <c r="E1220" s="149"/>
      <c r="F1220" s="149"/>
      <c r="G1220" s="149" t="s">
        <v>643</v>
      </c>
      <c r="I1220" s="79"/>
    </row>
    <row r="1221" spans="1:9" x14ac:dyDescent="0.25">
      <c r="A1221" s="98" t="s">
        <v>3368</v>
      </c>
      <c r="B1221" s="95"/>
      <c r="C1221" s="72"/>
      <c r="D1221" s="73"/>
      <c r="E1221" s="96"/>
      <c r="F1221" s="97"/>
      <c r="G1221" s="96" t="s">
        <v>3368</v>
      </c>
      <c r="I1221" s="79"/>
    </row>
    <row r="1222" spans="1:9" ht="25.5" customHeight="1" x14ac:dyDescent="0.25">
      <c r="A1222" s="98" t="s">
        <v>332</v>
      </c>
      <c r="B1222" s="95" t="s">
        <v>2440</v>
      </c>
      <c r="C1222" s="72" t="s">
        <v>2441</v>
      </c>
      <c r="D1222" s="73" t="s">
        <v>2442</v>
      </c>
      <c r="E1222" s="96" t="s">
        <v>2443</v>
      </c>
      <c r="F1222" s="97"/>
      <c r="G1222" s="96" t="s">
        <v>2444</v>
      </c>
      <c r="I1222" s="79"/>
    </row>
    <row r="1223" spans="1:9" x14ac:dyDescent="0.25">
      <c r="A1223" s="98" t="s">
        <v>3368</v>
      </c>
      <c r="B1223" s="95"/>
      <c r="C1223" s="72" t="s">
        <v>2445</v>
      </c>
      <c r="D1223" s="73" t="s">
        <v>2446</v>
      </c>
      <c r="E1223" s="96" t="s">
        <v>2447</v>
      </c>
      <c r="F1223" s="97"/>
      <c r="G1223" s="96" t="s">
        <v>2448</v>
      </c>
      <c r="I1223" s="79"/>
    </row>
    <row r="1224" spans="1:9" x14ac:dyDescent="0.25">
      <c r="A1224" s="98" t="s">
        <v>3368</v>
      </c>
      <c r="B1224" s="95"/>
      <c r="C1224" s="72" t="s">
        <v>2449</v>
      </c>
      <c r="D1224" s="73" t="s">
        <v>333</v>
      </c>
      <c r="E1224" s="96" t="s">
        <v>2450</v>
      </c>
      <c r="F1224" s="97"/>
      <c r="G1224" s="96" t="s">
        <v>2451</v>
      </c>
      <c r="I1224" s="79"/>
    </row>
    <row r="1225" spans="1:9" x14ac:dyDescent="0.25">
      <c r="A1225" s="98" t="s">
        <v>3368</v>
      </c>
      <c r="B1225" s="95"/>
      <c r="E1225" s="96" t="s">
        <v>2452</v>
      </c>
      <c r="F1225" s="97"/>
      <c r="G1225" s="96" t="s">
        <v>2453</v>
      </c>
      <c r="I1225" s="79"/>
    </row>
    <row r="1226" spans="1:9" x14ac:dyDescent="0.25">
      <c r="A1226" s="98" t="s">
        <v>3368</v>
      </c>
      <c r="B1226" s="95"/>
      <c r="C1226" s="72"/>
      <c r="D1226" s="73"/>
      <c r="E1226" s="96" t="s">
        <v>2454</v>
      </c>
      <c r="F1226" s="97"/>
      <c r="G1226" s="96" t="s">
        <v>2455</v>
      </c>
      <c r="I1226" s="79"/>
    </row>
    <row r="1227" spans="1:9" x14ac:dyDescent="0.25">
      <c r="A1227" s="98" t="s">
        <v>3368</v>
      </c>
      <c r="B1227" s="95"/>
      <c r="C1227" s="72"/>
      <c r="D1227" s="73"/>
      <c r="E1227" s="96" t="s">
        <v>2456</v>
      </c>
      <c r="F1227" s="97"/>
      <c r="G1227" s="96" t="s">
        <v>3549</v>
      </c>
      <c r="I1227" s="79"/>
    </row>
    <row r="1228" spans="1:9" x14ac:dyDescent="0.25">
      <c r="A1228" s="98" t="s">
        <v>3368</v>
      </c>
      <c r="B1228" s="95"/>
      <c r="C1228" s="72"/>
      <c r="D1228" s="73"/>
      <c r="E1228" s="96"/>
      <c r="F1228" s="97"/>
      <c r="G1228" s="96" t="s">
        <v>3368</v>
      </c>
      <c r="I1228" s="79"/>
    </row>
    <row r="1229" spans="1:9" ht="12.75" customHeight="1" x14ac:dyDescent="0.25">
      <c r="A1229" s="161" t="s">
        <v>2457</v>
      </c>
      <c r="B1229" s="161"/>
      <c r="C1229" s="161"/>
      <c r="D1229" s="161"/>
      <c r="E1229" s="161"/>
      <c r="F1229" s="161"/>
      <c r="G1229" s="161" t="s">
        <v>643</v>
      </c>
      <c r="I1229" s="79"/>
    </row>
    <row r="1230" spans="1:9" x14ac:dyDescent="0.25">
      <c r="A1230" s="98" t="s">
        <v>3368</v>
      </c>
      <c r="B1230" s="95"/>
      <c r="C1230" s="72"/>
      <c r="D1230" s="73"/>
      <c r="E1230" s="96"/>
      <c r="F1230" s="97"/>
      <c r="G1230" s="96" t="s">
        <v>3368</v>
      </c>
      <c r="I1230" s="79"/>
    </row>
    <row r="1231" spans="1:9" x14ac:dyDescent="0.25">
      <c r="A1231" s="87" t="s">
        <v>3368</v>
      </c>
      <c r="B1231" s="88"/>
      <c r="C1231" s="89"/>
      <c r="D1231" s="90"/>
      <c r="E1231" s="91"/>
      <c r="F1231" s="92"/>
      <c r="G1231" s="91" t="s">
        <v>3368</v>
      </c>
      <c r="I1231" s="79"/>
    </row>
    <row r="1232" spans="1:9" ht="45" customHeight="1" x14ac:dyDescent="0.25">
      <c r="A1232" s="93" t="s">
        <v>2458</v>
      </c>
      <c r="B1232" s="157" t="s">
        <v>2459</v>
      </c>
      <c r="C1232" s="157"/>
      <c r="D1232" s="157"/>
      <c r="E1232" s="157"/>
      <c r="F1232" s="157"/>
      <c r="G1232" s="157" t="s">
        <v>643</v>
      </c>
      <c r="I1232" s="79"/>
    </row>
    <row r="1233" spans="1:9" x14ac:dyDescent="0.25">
      <c r="A1233" s="87" t="s">
        <v>3368</v>
      </c>
      <c r="B1233" s="88"/>
      <c r="C1233" s="89"/>
      <c r="D1233" s="90"/>
      <c r="E1233" s="91"/>
      <c r="F1233" s="92"/>
      <c r="G1233" s="91" t="s">
        <v>3368</v>
      </c>
      <c r="I1233" s="79"/>
    </row>
    <row r="1234" spans="1:9" x14ac:dyDescent="0.25">
      <c r="A1234" s="94" t="s">
        <v>3368</v>
      </c>
      <c r="B1234" s="95"/>
      <c r="C1234" s="72"/>
      <c r="D1234" s="73"/>
      <c r="E1234" s="96"/>
      <c r="F1234" s="97"/>
      <c r="G1234" s="96" t="s">
        <v>3368</v>
      </c>
      <c r="I1234" s="79"/>
    </row>
    <row r="1235" spans="1:9" ht="18" customHeight="1" x14ac:dyDescent="0.25">
      <c r="A1235" s="75" t="s">
        <v>2460</v>
      </c>
      <c r="B1235" s="149" t="s">
        <v>2461</v>
      </c>
      <c r="C1235" s="149"/>
      <c r="D1235" s="149"/>
      <c r="E1235" s="149"/>
      <c r="F1235" s="149"/>
      <c r="G1235" s="149" t="s">
        <v>643</v>
      </c>
      <c r="I1235" s="79"/>
    </row>
    <row r="1236" spans="1:9" x14ac:dyDescent="0.25">
      <c r="A1236" s="98" t="s">
        <v>3368</v>
      </c>
      <c r="B1236" s="95"/>
      <c r="C1236" s="72"/>
      <c r="D1236" s="73"/>
      <c r="F1236" s="97"/>
      <c r="I1236" s="79"/>
    </row>
    <row r="1237" spans="1:9" ht="25.5" customHeight="1" x14ac:dyDescent="0.25">
      <c r="A1237" s="98" t="s">
        <v>334</v>
      </c>
      <c r="B1237" s="95" t="s">
        <v>335</v>
      </c>
      <c r="C1237" s="72" t="s">
        <v>2462</v>
      </c>
      <c r="D1237" s="73" t="s">
        <v>2463</v>
      </c>
      <c r="E1237" s="96" t="s">
        <v>2464</v>
      </c>
      <c r="F1237" s="97" t="s">
        <v>756</v>
      </c>
      <c r="G1237" s="96" t="s">
        <v>2465</v>
      </c>
      <c r="I1237" s="79"/>
    </row>
    <row r="1238" spans="1:9" x14ac:dyDescent="0.25">
      <c r="A1238" s="98" t="s">
        <v>3368</v>
      </c>
      <c r="B1238" s="95"/>
      <c r="C1238" s="72" t="s">
        <v>3368</v>
      </c>
      <c r="D1238" s="73"/>
      <c r="E1238" s="96" t="s">
        <v>2466</v>
      </c>
      <c r="F1238" s="97" t="s">
        <v>756</v>
      </c>
      <c r="G1238" s="96" t="s">
        <v>2467</v>
      </c>
      <c r="I1238" s="79"/>
    </row>
    <row r="1239" spans="1:9" x14ac:dyDescent="0.25">
      <c r="A1239" s="98" t="s">
        <v>3368</v>
      </c>
      <c r="B1239" s="95"/>
      <c r="C1239" s="72" t="s">
        <v>3368</v>
      </c>
      <c r="D1239" s="73"/>
      <c r="E1239" s="96" t="s">
        <v>2468</v>
      </c>
      <c r="F1239" s="97" t="s">
        <v>756</v>
      </c>
      <c r="G1239" s="96" t="s">
        <v>2469</v>
      </c>
      <c r="I1239" s="79"/>
    </row>
    <row r="1240" spans="1:9" x14ac:dyDescent="0.25">
      <c r="A1240" s="98" t="s">
        <v>3368</v>
      </c>
      <c r="B1240" s="95"/>
      <c r="C1240" s="72"/>
      <c r="D1240" s="73"/>
      <c r="E1240" s="96" t="s">
        <v>2470</v>
      </c>
      <c r="F1240" s="97" t="s">
        <v>756</v>
      </c>
      <c r="G1240" s="96" t="s">
        <v>2471</v>
      </c>
      <c r="I1240" s="79"/>
    </row>
    <row r="1241" spans="1:9" x14ac:dyDescent="0.25">
      <c r="A1241" s="98" t="s">
        <v>3368</v>
      </c>
      <c r="B1241" s="95"/>
      <c r="C1241" s="72"/>
      <c r="D1241" s="73"/>
      <c r="E1241" s="96" t="s">
        <v>2472</v>
      </c>
      <c r="F1241" s="97" t="s">
        <v>756</v>
      </c>
      <c r="G1241" s="96" t="s">
        <v>2473</v>
      </c>
      <c r="I1241" s="79"/>
    </row>
    <row r="1242" spans="1:9" x14ac:dyDescent="0.25">
      <c r="A1242" s="98" t="s">
        <v>3368</v>
      </c>
      <c r="B1242" s="95"/>
      <c r="C1242" s="72"/>
      <c r="D1242" s="73"/>
      <c r="E1242" s="96"/>
      <c r="F1242" s="97"/>
      <c r="G1242" s="96" t="s">
        <v>3368</v>
      </c>
      <c r="I1242" s="79"/>
    </row>
    <row r="1243" spans="1:9" x14ac:dyDescent="0.25">
      <c r="A1243" s="98" t="s">
        <v>336</v>
      </c>
      <c r="B1243" s="95" t="s">
        <v>337</v>
      </c>
      <c r="C1243" s="72" t="s">
        <v>2474</v>
      </c>
      <c r="D1243" s="73" t="s">
        <v>2475</v>
      </c>
      <c r="E1243" s="96" t="s">
        <v>2476</v>
      </c>
      <c r="F1243" s="97"/>
      <c r="G1243" s="96" t="s">
        <v>2477</v>
      </c>
      <c r="I1243" s="79"/>
    </row>
    <row r="1244" spans="1:9" x14ac:dyDescent="0.25">
      <c r="A1244" s="98" t="s">
        <v>3368</v>
      </c>
      <c r="B1244" s="95"/>
      <c r="C1244" s="72"/>
      <c r="D1244" s="73"/>
      <c r="E1244" s="96"/>
      <c r="F1244" s="97"/>
      <c r="G1244" s="96" t="s">
        <v>3368</v>
      </c>
      <c r="I1244" s="79"/>
    </row>
    <row r="1245" spans="1:9" x14ac:dyDescent="0.25">
      <c r="A1245" s="98" t="s">
        <v>338</v>
      </c>
      <c r="B1245" s="95" t="s">
        <v>339</v>
      </c>
      <c r="C1245" s="72" t="s">
        <v>2478</v>
      </c>
      <c r="D1245" s="73" t="s">
        <v>2479</v>
      </c>
      <c r="E1245" s="96" t="s">
        <v>2464</v>
      </c>
      <c r="F1245" s="97" t="s">
        <v>769</v>
      </c>
      <c r="G1245" s="96" t="s">
        <v>2465</v>
      </c>
      <c r="I1245" s="79"/>
    </row>
    <row r="1246" spans="1:9" x14ac:dyDescent="0.25">
      <c r="A1246" s="98" t="s">
        <v>3368</v>
      </c>
      <c r="B1246" s="95"/>
      <c r="C1246" s="72" t="s">
        <v>2480</v>
      </c>
      <c r="D1246" s="73" t="s">
        <v>2481</v>
      </c>
      <c r="E1246" s="96" t="s">
        <v>2466</v>
      </c>
      <c r="F1246" s="97" t="s">
        <v>769</v>
      </c>
      <c r="G1246" s="96" t="s">
        <v>2467</v>
      </c>
      <c r="I1246" s="79"/>
    </row>
    <row r="1247" spans="1:9" x14ac:dyDescent="0.25">
      <c r="A1247" s="98" t="s">
        <v>3368</v>
      </c>
      <c r="B1247" s="95"/>
      <c r="C1247" s="72" t="s">
        <v>3368</v>
      </c>
      <c r="D1247" s="73"/>
      <c r="E1247" s="96" t="s">
        <v>2468</v>
      </c>
      <c r="F1247" s="97" t="s">
        <v>769</v>
      </c>
      <c r="G1247" s="96" t="s">
        <v>2469</v>
      </c>
      <c r="I1247" s="79"/>
    </row>
    <row r="1248" spans="1:9" x14ac:dyDescent="0.25">
      <c r="A1248" s="98" t="s">
        <v>3368</v>
      </c>
      <c r="B1248" s="95"/>
      <c r="C1248" s="72"/>
      <c r="D1248" s="73"/>
      <c r="E1248" s="96" t="s">
        <v>2470</v>
      </c>
      <c r="F1248" s="97" t="s">
        <v>769</v>
      </c>
      <c r="G1248" s="96" t="s">
        <v>2471</v>
      </c>
      <c r="I1248" s="79"/>
    </row>
    <row r="1249" spans="1:9" x14ac:dyDescent="0.25">
      <c r="A1249" s="98" t="s">
        <v>3368</v>
      </c>
      <c r="B1249" s="95"/>
      <c r="C1249" s="72"/>
      <c r="D1249" s="73"/>
      <c r="E1249" s="96" t="s">
        <v>2472</v>
      </c>
      <c r="F1249" s="97" t="s">
        <v>769</v>
      </c>
      <c r="G1249" s="96" t="s">
        <v>2473</v>
      </c>
      <c r="I1249" s="79"/>
    </row>
    <row r="1250" spans="1:9" x14ac:dyDescent="0.25">
      <c r="A1250" s="98" t="s">
        <v>3368</v>
      </c>
      <c r="B1250" s="95"/>
      <c r="C1250" s="72"/>
      <c r="D1250" s="73"/>
      <c r="E1250" s="96" t="s">
        <v>2482</v>
      </c>
      <c r="F1250" s="97"/>
      <c r="G1250" s="96" t="s">
        <v>2483</v>
      </c>
      <c r="I1250" s="79"/>
    </row>
    <row r="1251" spans="1:9" x14ac:dyDescent="0.25">
      <c r="A1251" s="98" t="s">
        <v>3368</v>
      </c>
      <c r="B1251" s="95"/>
      <c r="C1251" s="72"/>
      <c r="D1251" s="73"/>
      <c r="E1251" s="96"/>
      <c r="F1251" s="97"/>
      <c r="G1251" s="96" t="s">
        <v>3368</v>
      </c>
      <c r="I1251" s="79"/>
    </row>
    <row r="1252" spans="1:9" x14ac:dyDescent="0.25">
      <c r="A1252" s="161" t="s">
        <v>2484</v>
      </c>
      <c r="B1252" s="161"/>
      <c r="C1252" s="161"/>
      <c r="D1252" s="161"/>
      <c r="E1252" s="161"/>
      <c r="F1252" s="161"/>
      <c r="G1252" s="161" t="s">
        <v>643</v>
      </c>
      <c r="I1252" s="79"/>
    </row>
    <row r="1253" spans="1:9" x14ac:dyDescent="0.25">
      <c r="A1253" s="98" t="s">
        <v>3368</v>
      </c>
      <c r="B1253" s="95"/>
      <c r="C1253" s="72"/>
      <c r="D1253" s="73"/>
      <c r="E1253" s="96"/>
      <c r="F1253" s="97"/>
      <c r="G1253" s="96" t="s">
        <v>3368</v>
      </c>
      <c r="I1253" s="79"/>
    </row>
    <row r="1254" spans="1:9" x14ac:dyDescent="0.25">
      <c r="A1254" s="98" t="s">
        <v>340</v>
      </c>
      <c r="B1254" s="95" t="s">
        <v>341</v>
      </c>
      <c r="C1254" s="72" t="s">
        <v>2485</v>
      </c>
      <c r="D1254" s="73" t="s">
        <v>2486</v>
      </c>
      <c r="E1254" s="96" t="s">
        <v>2487</v>
      </c>
      <c r="F1254" s="97"/>
      <c r="G1254" s="96" t="s">
        <v>2488</v>
      </c>
      <c r="I1254" s="79"/>
    </row>
    <row r="1255" spans="1:9" x14ac:dyDescent="0.25">
      <c r="A1255" s="98" t="s">
        <v>3368</v>
      </c>
      <c r="C1255" s="72" t="s">
        <v>2489</v>
      </c>
      <c r="D1255" s="73" t="s">
        <v>2490</v>
      </c>
      <c r="E1255" s="96"/>
      <c r="F1255" s="97"/>
      <c r="G1255" s="96" t="s">
        <v>3368</v>
      </c>
      <c r="I1255" s="79"/>
    </row>
    <row r="1256" spans="1:9" x14ac:dyDescent="0.25">
      <c r="A1256" s="98" t="s">
        <v>3368</v>
      </c>
      <c r="B1256" s="95"/>
      <c r="C1256" s="72"/>
      <c r="D1256" s="73"/>
      <c r="E1256" s="96"/>
      <c r="F1256" s="97"/>
      <c r="G1256" s="96" t="s">
        <v>3368</v>
      </c>
      <c r="I1256" s="79"/>
    </row>
    <row r="1257" spans="1:9" x14ac:dyDescent="0.25">
      <c r="A1257" s="98" t="s">
        <v>342</v>
      </c>
      <c r="B1257" s="95" t="s">
        <v>3550</v>
      </c>
      <c r="C1257" s="72" t="s">
        <v>2491</v>
      </c>
      <c r="D1257" s="73" t="s">
        <v>3551</v>
      </c>
      <c r="E1257" s="96" t="s">
        <v>2492</v>
      </c>
      <c r="F1257" s="97"/>
      <c r="G1257" s="96" t="s">
        <v>3552</v>
      </c>
      <c r="I1257" s="79"/>
    </row>
    <row r="1258" spans="1:9" ht="25.5" customHeight="1" x14ac:dyDescent="0.25">
      <c r="A1258" s="98" t="s">
        <v>3368</v>
      </c>
      <c r="B1258" s="95"/>
      <c r="C1258" s="72" t="s">
        <v>2493</v>
      </c>
      <c r="D1258" s="73" t="s">
        <v>3553</v>
      </c>
      <c r="E1258" s="96" t="s">
        <v>2494</v>
      </c>
      <c r="F1258" s="97"/>
      <c r="G1258" s="96" t="s">
        <v>3554</v>
      </c>
      <c r="I1258" s="79"/>
    </row>
    <row r="1259" spans="1:9" x14ac:dyDescent="0.25">
      <c r="A1259" s="98" t="s">
        <v>3368</v>
      </c>
      <c r="B1259" s="95"/>
      <c r="C1259" s="72"/>
      <c r="D1259" s="73"/>
      <c r="E1259" s="96"/>
      <c r="F1259" s="97"/>
      <c r="G1259" s="96" t="s">
        <v>3368</v>
      </c>
      <c r="I1259" s="79"/>
    </row>
    <row r="1260" spans="1:9" ht="18" customHeight="1" x14ac:dyDescent="0.25">
      <c r="A1260" s="75" t="s">
        <v>2495</v>
      </c>
      <c r="B1260" s="149" t="s">
        <v>2496</v>
      </c>
      <c r="C1260" s="149"/>
      <c r="D1260" s="149"/>
      <c r="E1260" s="149"/>
      <c r="F1260" s="149"/>
      <c r="G1260" s="149" t="s">
        <v>643</v>
      </c>
      <c r="I1260" s="79"/>
    </row>
    <row r="1261" spans="1:9" x14ac:dyDescent="0.25">
      <c r="A1261" s="98" t="s">
        <v>3368</v>
      </c>
      <c r="B1261" s="95"/>
      <c r="C1261" s="72"/>
      <c r="D1261" s="73"/>
      <c r="E1261" s="96"/>
      <c r="F1261" s="97"/>
      <c r="G1261" s="96" t="s">
        <v>3368</v>
      </c>
      <c r="I1261" s="79"/>
    </row>
    <row r="1262" spans="1:9" ht="25.5" customHeight="1" x14ac:dyDescent="0.25">
      <c r="A1262" s="98" t="s">
        <v>344</v>
      </c>
      <c r="B1262" s="95" t="s">
        <v>345</v>
      </c>
      <c r="C1262" s="72" t="s">
        <v>2497</v>
      </c>
      <c r="D1262" s="73" t="s">
        <v>2498</v>
      </c>
      <c r="E1262" s="96" t="s">
        <v>2499</v>
      </c>
      <c r="F1262" s="97"/>
      <c r="G1262" s="96" t="s">
        <v>2500</v>
      </c>
      <c r="I1262" s="79"/>
    </row>
    <row r="1263" spans="1:9" ht="25.5" customHeight="1" x14ac:dyDescent="0.25">
      <c r="A1263" s="98" t="s">
        <v>3368</v>
      </c>
      <c r="B1263" s="95"/>
      <c r="C1263" s="72" t="s">
        <v>2501</v>
      </c>
      <c r="D1263" s="73" t="s">
        <v>2502</v>
      </c>
      <c r="E1263" s="96" t="s">
        <v>2503</v>
      </c>
      <c r="F1263" s="97"/>
      <c r="G1263" s="96" t="s">
        <v>2504</v>
      </c>
      <c r="I1263" s="79"/>
    </row>
    <row r="1264" spans="1:9" ht="25.5" customHeight="1" x14ac:dyDescent="0.25">
      <c r="A1264" s="98" t="s">
        <v>3368</v>
      </c>
      <c r="B1264" s="95"/>
      <c r="C1264" s="72" t="s">
        <v>2505</v>
      </c>
      <c r="D1264" s="73" t="s">
        <v>2506</v>
      </c>
      <c r="E1264" s="96" t="s">
        <v>2507</v>
      </c>
      <c r="F1264" s="97"/>
      <c r="G1264" s="96" t="s">
        <v>2508</v>
      </c>
      <c r="I1264" s="79"/>
    </row>
    <row r="1265" spans="1:9" x14ac:dyDescent="0.25">
      <c r="A1265" s="98" t="s">
        <v>3368</v>
      </c>
      <c r="B1265" s="95"/>
      <c r="C1265" s="72" t="s">
        <v>2509</v>
      </c>
      <c r="D1265" s="73" t="s">
        <v>2510</v>
      </c>
      <c r="E1265" s="96" t="s">
        <v>2511</v>
      </c>
      <c r="F1265" s="97"/>
      <c r="G1265" s="96" t="s">
        <v>2512</v>
      </c>
      <c r="I1265" s="79"/>
    </row>
    <row r="1266" spans="1:9" x14ac:dyDescent="0.25">
      <c r="A1266" s="98" t="s">
        <v>3368</v>
      </c>
      <c r="B1266" s="95"/>
      <c r="C1266" s="72"/>
      <c r="D1266" s="73"/>
      <c r="E1266" s="96" t="s">
        <v>2513</v>
      </c>
      <c r="F1266" s="97"/>
      <c r="G1266" s="96" t="s">
        <v>2514</v>
      </c>
      <c r="I1266" s="79"/>
    </row>
    <row r="1267" spans="1:9" x14ac:dyDescent="0.25">
      <c r="A1267" s="98" t="s">
        <v>3368</v>
      </c>
      <c r="B1267" s="95"/>
      <c r="E1267" s="96" t="s">
        <v>2515</v>
      </c>
      <c r="F1267" s="97"/>
      <c r="G1267" s="96" t="s">
        <v>2516</v>
      </c>
      <c r="I1267" s="79"/>
    </row>
    <row r="1268" spans="1:9" x14ac:dyDescent="0.25">
      <c r="A1268" s="98" t="s">
        <v>3368</v>
      </c>
      <c r="B1268" s="95"/>
      <c r="E1268" s="96" t="s">
        <v>2517</v>
      </c>
      <c r="F1268" s="97"/>
      <c r="G1268" s="96" t="s">
        <v>2518</v>
      </c>
      <c r="I1268" s="79"/>
    </row>
    <row r="1269" spans="1:9" x14ac:dyDescent="0.25">
      <c r="A1269" s="98" t="s">
        <v>3368</v>
      </c>
      <c r="B1269" s="95"/>
      <c r="C1269" s="72" t="s">
        <v>3368</v>
      </c>
      <c r="D1269" s="73"/>
      <c r="E1269" s="96" t="s">
        <v>2519</v>
      </c>
      <c r="F1269" s="97"/>
      <c r="G1269" s="96" t="s">
        <v>2520</v>
      </c>
      <c r="I1269" s="79"/>
    </row>
    <row r="1270" spans="1:9" x14ac:dyDescent="0.25">
      <c r="A1270" s="98" t="s">
        <v>3368</v>
      </c>
      <c r="B1270" s="95"/>
      <c r="C1270" s="72" t="s">
        <v>3368</v>
      </c>
      <c r="D1270" s="73"/>
      <c r="E1270" s="96" t="s">
        <v>2521</v>
      </c>
      <c r="F1270" s="97"/>
      <c r="G1270" s="96" t="s">
        <v>2522</v>
      </c>
      <c r="I1270" s="79"/>
    </row>
    <row r="1271" spans="1:9" x14ac:dyDescent="0.25">
      <c r="A1271" s="98" t="s">
        <v>3368</v>
      </c>
      <c r="B1271" s="95"/>
      <c r="C1271" s="72"/>
      <c r="D1271" s="73"/>
      <c r="E1271" s="96" t="s">
        <v>2523</v>
      </c>
      <c r="F1271" s="97"/>
      <c r="G1271" s="96" t="s">
        <v>2524</v>
      </c>
      <c r="I1271" s="79"/>
    </row>
    <row r="1272" spans="1:9" x14ac:dyDescent="0.25">
      <c r="A1272" s="98" t="s">
        <v>3368</v>
      </c>
      <c r="B1272" s="95"/>
      <c r="C1272" s="72"/>
      <c r="D1272" s="73"/>
      <c r="E1272" s="96" t="s">
        <v>2525</v>
      </c>
      <c r="F1272" s="97"/>
      <c r="G1272" s="96" t="s">
        <v>2526</v>
      </c>
      <c r="I1272" s="79"/>
    </row>
    <row r="1273" spans="1:9" x14ac:dyDescent="0.25">
      <c r="A1273" s="98" t="s">
        <v>3368</v>
      </c>
      <c r="B1273" s="95"/>
      <c r="C1273" s="72"/>
      <c r="D1273" s="73"/>
      <c r="E1273" s="96" t="s">
        <v>2527</v>
      </c>
      <c r="F1273" s="97"/>
      <c r="G1273" s="96" t="s">
        <v>2528</v>
      </c>
      <c r="I1273" s="79"/>
    </row>
    <row r="1274" spans="1:9" x14ac:dyDescent="0.25">
      <c r="A1274" s="98" t="s">
        <v>3368</v>
      </c>
      <c r="B1274" s="95"/>
      <c r="C1274" s="72"/>
      <c r="D1274" s="73"/>
      <c r="E1274" s="96"/>
      <c r="F1274" s="97"/>
      <c r="G1274" s="96" t="s">
        <v>3368</v>
      </c>
      <c r="I1274" s="79"/>
    </row>
    <row r="1275" spans="1:9" x14ac:dyDescent="0.25">
      <c r="A1275" s="98" t="s">
        <v>346</v>
      </c>
      <c r="B1275" s="95" t="s">
        <v>347</v>
      </c>
      <c r="C1275" s="72" t="s">
        <v>2529</v>
      </c>
      <c r="D1275" s="73" t="s">
        <v>2530</v>
      </c>
      <c r="E1275" s="96" t="s">
        <v>2531</v>
      </c>
      <c r="F1275" s="97"/>
      <c r="G1275" s="96" t="s">
        <v>2532</v>
      </c>
      <c r="I1275" s="79"/>
    </row>
    <row r="1276" spans="1:9" x14ac:dyDescent="0.25">
      <c r="A1276" s="98" t="s">
        <v>3368</v>
      </c>
      <c r="B1276" s="95"/>
      <c r="C1276" s="72"/>
      <c r="D1276" s="73"/>
      <c r="E1276" s="96"/>
      <c r="F1276" s="97"/>
      <c r="G1276" s="96" t="s">
        <v>3368</v>
      </c>
      <c r="I1276" s="79"/>
    </row>
    <row r="1277" spans="1:9" ht="25.5" customHeight="1" x14ac:dyDescent="0.25">
      <c r="A1277" s="98" t="s">
        <v>348</v>
      </c>
      <c r="B1277" s="95" t="s">
        <v>3555</v>
      </c>
      <c r="C1277" s="72" t="s">
        <v>2533</v>
      </c>
      <c r="D1277" s="73" t="s">
        <v>2534</v>
      </c>
      <c r="E1277" s="96" t="s">
        <v>2535</v>
      </c>
      <c r="F1277" s="97"/>
      <c r="G1277" s="96" t="s">
        <v>2536</v>
      </c>
      <c r="I1277" s="79"/>
    </row>
    <row r="1278" spans="1:9" x14ac:dyDescent="0.25">
      <c r="A1278" s="98" t="s">
        <v>3368</v>
      </c>
      <c r="C1278" s="72" t="s">
        <v>3368</v>
      </c>
      <c r="D1278" s="73"/>
      <c r="E1278" s="96" t="s">
        <v>2537</v>
      </c>
      <c r="F1278" s="97"/>
      <c r="G1278" s="96" t="s">
        <v>2538</v>
      </c>
      <c r="I1278" s="79"/>
    </row>
    <row r="1279" spans="1:9" x14ac:dyDescent="0.25">
      <c r="A1279" s="98" t="s">
        <v>3368</v>
      </c>
      <c r="C1279" s="72" t="s">
        <v>3368</v>
      </c>
      <c r="D1279" s="73"/>
      <c r="E1279" s="96" t="s">
        <v>2539</v>
      </c>
      <c r="F1279" s="97"/>
      <c r="G1279" s="96" t="s">
        <v>2540</v>
      </c>
      <c r="I1279" s="79"/>
    </row>
    <row r="1280" spans="1:9" x14ac:dyDescent="0.25">
      <c r="A1280" s="98" t="s">
        <v>3368</v>
      </c>
      <c r="C1280" s="72"/>
      <c r="D1280" s="73"/>
      <c r="E1280" s="96" t="s">
        <v>2541</v>
      </c>
      <c r="F1280" s="97"/>
      <c r="G1280" s="96" t="s">
        <v>2542</v>
      </c>
      <c r="I1280" s="79"/>
    </row>
    <row r="1281" spans="1:9" x14ac:dyDescent="0.25">
      <c r="A1281" s="98" t="s">
        <v>3368</v>
      </c>
      <c r="C1281" s="72"/>
      <c r="D1281" s="73"/>
      <c r="E1281" s="96" t="s">
        <v>965</v>
      </c>
      <c r="F1281" s="97" t="s">
        <v>682</v>
      </c>
      <c r="G1281" s="96" t="s">
        <v>3387</v>
      </c>
      <c r="I1281" s="79"/>
    </row>
    <row r="1282" spans="1:9" x14ac:dyDescent="0.25">
      <c r="A1282" s="98" t="s">
        <v>3368</v>
      </c>
      <c r="C1282" s="72"/>
      <c r="D1282" s="73"/>
      <c r="E1282" s="96" t="s">
        <v>2543</v>
      </c>
      <c r="F1282" s="97"/>
      <c r="G1282" s="96" t="s">
        <v>2544</v>
      </c>
      <c r="I1282" s="79"/>
    </row>
    <row r="1283" spans="1:9" x14ac:dyDescent="0.25">
      <c r="A1283" s="98" t="s">
        <v>3368</v>
      </c>
      <c r="B1283" s="95"/>
      <c r="C1283" s="72"/>
      <c r="D1283" s="73"/>
      <c r="E1283" s="96"/>
      <c r="F1283" s="97"/>
      <c r="G1283" s="96" t="s">
        <v>3368</v>
      </c>
      <c r="I1283" s="79"/>
    </row>
    <row r="1284" spans="1:9" ht="12.75" customHeight="1" x14ac:dyDescent="0.25">
      <c r="A1284" s="162" t="s">
        <v>3556</v>
      </c>
      <c r="B1284" s="162"/>
      <c r="C1284" s="162"/>
      <c r="D1284" s="162"/>
      <c r="E1284" s="162"/>
      <c r="F1284" s="162"/>
      <c r="G1284" s="162" t="s">
        <v>643</v>
      </c>
      <c r="I1284" s="79"/>
    </row>
    <row r="1285" spans="1:9" ht="12.75" customHeight="1" x14ac:dyDescent="0.25">
      <c r="A1285" s="163" t="s">
        <v>3557</v>
      </c>
      <c r="B1285" s="163"/>
      <c r="C1285" s="163"/>
      <c r="D1285" s="163"/>
      <c r="E1285" s="163"/>
      <c r="F1285" s="163"/>
      <c r="G1285" s="163" t="s">
        <v>643</v>
      </c>
      <c r="I1285" s="79"/>
    </row>
    <row r="1286" spans="1:9" x14ac:dyDescent="0.25">
      <c r="A1286" s="98" t="s">
        <v>3368</v>
      </c>
      <c r="B1286" s="95"/>
      <c r="C1286" s="72"/>
      <c r="D1286" s="73"/>
      <c r="E1286" s="96"/>
      <c r="F1286" s="97"/>
      <c r="G1286" s="96" t="s">
        <v>3368</v>
      </c>
      <c r="I1286" s="79"/>
    </row>
    <row r="1287" spans="1:9" x14ac:dyDescent="0.25">
      <c r="A1287" s="98" t="s">
        <v>350</v>
      </c>
      <c r="B1287" s="95" t="s">
        <v>351</v>
      </c>
      <c r="C1287" s="72" t="s">
        <v>2545</v>
      </c>
      <c r="D1287" s="73" t="s">
        <v>2546</v>
      </c>
      <c r="E1287" s="96" t="s">
        <v>2547</v>
      </c>
      <c r="F1287" s="97"/>
      <c r="G1287" s="96" t="s">
        <v>2548</v>
      </c>
      <c r="I1287" s="79"/>
    </row>
    <row r="1288" spans="1:9" x14ac:dyDescent="0.25">
      <c r="A1288" s="98" t="s">
        <v>3368</v>
      </c>
      <c r="C1288" s="72" t="s">
        <v>2549</v>
      </c>
      <c r="D1288" s="73" t="s">
        <v>2550</v>
      </c>
      <c r="E1288" s="96" t="s">
        <v>2551</v>
      </c>
      <c r="F1288" s="97"/>
      <c r="G1288" s="96" t="s">
        <v>2552</v>
      </c>
      <c r="I1288" s="79"/>
    </row>
    <row r="1289" spans="1:9" x14ac:dyDescent="0.25">
      <c r="A1289" s="98" t="s">
        <v>3368</v>
      </c>
      <c r="B1289" s="95"/>
      <c r="C1289" s="72" t="s">
        <v>2553</v>
      </c>
      <c r="D1289" s="73" t="s">
        <v>2554</v>
      </c>
      <c r="E1289" s="96" t="s">
        <v>2555</v>
      </c>
      <c r="F1289" s="97"/>
      <c r="G1289" s="96" t="s">
        <v>3558</v>
      </c>
      <c r="I1289" s="79"/>
    </row>
    <row r="1290" spans="1:9" x14ac:dyDescent="0.25">
      <c r="A1290" s="98" t="s">
        <v>3368</v>
      </c>
      <c r="B1290" s="95"/>
      <c r="C1290" s="72" t="s">
        <v>2556</v>
      </c>
      <c r="D1290" s="73" t="s">
        <v>2557</v>
      </c>
      <c r="E1290" s="96" t="s">
        <v>2558</v>
      </c>
      <c r="F1290" s="97"/>
      <c r="G1290" s="96" t="s">
        <v>2559</v>
      </c>
      <c r="I1290" s="79"/>
    </row>
    <row r="1291" spans="1:9" x14ac:dyDescent="0.25">
      <c r="A1291" s="98" t="s">
        <v>3368</v>
      </c>
      <c r="B1291" s="95"/>
      <c r="C1291" s="72" t="s">
        <v>3368</v>
      </c>
      <c r="D1291" s="73"/>
      <c r="E1291" s="96" t="s">
        <v>2560</v>
      </c>
      <c r="F1291" s="97"/>
      <c r="G1291" s="96" t="s">
        <v>2561</v>
      </c>
      <c r="I1291" s="79"/>
    </row>
    <row r="1292" spans="1:9" x14ac:dyDescent="0.25">
      <c r="A1292" s="98" t="s">
        <v>3368</v>
      </c>
      <c r="B1292" s="95"/>
      <c r="C1292" s="72" t="s">
        <v>3368</v>
      </c>
      <c r="D1292" s="73"/>
      <c r="E1292" s="96" t="s">
        <v>2562</v>
      </c>
      <c r="F1292" s="97"/>
      <c r="G1292" s="96" t="s">
        <v>2563</v>
      </c>
      <c r="I1292" s="79"/>
    </row>
    <row r="1293" spans="1:9" x14ac:dyDescent="0.25">
      <c r="A1293" s="98" t="s">
        <v>3368</v>
      </c>
      <c r="B1293" s="95"/>
      <c r="C1293" s="72"/>
      <c r="D1293" s="73"/>
      <c r="E1293" s="96" t="s">
        <v>2564</v>
      </c>
      <c r="F1293" s="97"/>
      <c r="G1293" s="96" t="s">
        <v>2565</v>
      </c>
      <c r="I1293" s="79"/>
    </row>
    <row r="1294" spans="1:9" x14ac:dyDescent="0.25">
      <c r="A1294" s="98" t="s">
        <v>3368</v>
      </c>
      <c r="B1294" s="95"/>
      <c r="C1294" s="72"/>
      <c r="D1294" s="73"/>
      <c r="E1294" s="96" t="s">
        <v>2566</v>
      </c>
      <c r="F1294" s="97"/>
      <c r="G1294" s="96" t="s">
        <v>2567</v>
      </c>
      <c r="I1294" s="79"/>
    </row>
    <row r="1295" spans="1:9" x14ac:dyDescent="0.25">
      <c r="A1295" s="98" t="s">
        <v>3368</v>
      </c>
      <c r="B1295" s="95"/>
      <c r="C1295" s="72"/>
      <c r="D1295" s="73"/>
      <c r="E1295" s="96" t="s">
        <v>2568</v>
      </c>
      <c r="F1295" s="97"/>
      <c r="G1295" s="96" t="s">
        <v>2569</v>
      </c>
      <c r="I1295" s="79"/>
    </row>
    <row r="1296" spans="1:9" x14ac:dyDescent="0.25">
      <c r="A1296" s="98" t="s">
        <v>3368</v>
      </c>
      <c r="B1296" s="95"/>
      <c r="C1296" s="72"/>
      <c r="D1296" s="73"/>
      <c r="E1296" s="96"/>
      <c r="F1296" s="97"/>
      <c r="G1296" s="96"/>
      <c r="I1296" s="79"/>
    </row>
    <row r="1297" spans="1:9" x14ac:dyDescent="0.25">
      <c r="A1297" s="98" t="s">
        <v>352</v>
      </c>
      <c r="B1297" s="95" t="s">
        <v>353</v>
      </c>
      <c r="C1297" s="72" t="s">
        <v>2570</v>
      </c>
      <c r="D1297" s="73" t="s">
        <v>3559</v>
      </c>
      <c r="E1297" s="96" t="s">
        <v>2571</v>
      </c>
      <c r="F1297" s="97"/>
      <c r="G1297" s="96" t="s">
        <v>2572</v>
      </c>
      <c r="I1297" s="79"/>
    </row>
    <row r="1298" spans="1:9" x14ac:dyDescent="0.25">
      <c r="A1298" s="98" t="s">
        <v>3368</v>
      </c>
      <c r="B1298" s="95"/>
      <c r="C1298" s="72"/>
      <c r="D1298" s="73"/>
      <c r="E1298" s="96"/>
      <c r="F1298" s="97"/>
      <c r="G1298" s="96" t="s">
        <v>3368</v>
      </c>
      <c r="I1298" s="79"/>
    </row>
    <row r="1299" spans="1:9" x14ac:dyDescent="0.25">
      <c r="A1299" s="98" t="s">
        <v>354</v>
      </c>
      <c r="B1299" s="95" t="s">
        <v>355</v>
      </c>
      <c r="C1299" s="72" t="s">
        <v>2573</v>
      </c>
      <c r="D1299" s="73" t="s">
        <v>355</v>
      </c>
      <c r="E1299" s="96" t="s">
        <v>2574</v>
      </c>
      <c r="F1299" s="97"/>
      <c r="G1299" s="96" t="s">
        <v>2575</v>
      </c>
      <c r="I1299" s="79"/>
    </row>
    <row r="1300" spans="1:9" x14ac:dyDescent="0.25">
      <c r="A1300" s="98" t="s">
        <v>3368</v>
      </c>
      <c r="B1300" s="95"/>
      <c r="C1300" s="72"/>
      <c r="D1300" s="73"/>
      <c r="E1300" s="96"/>
      <c r="F1300" s="97"/>
      <c r="G1300" s="96" t="s">
        <v>3368</v>
      </c>
      <c r="I1300" s="79"/>
    </row>
    <row r="1301" spans="1:9" x14ac:dyDescent="0.25">
      <c r="A1301" s="87" t="s">
        <v>3368</v>
      </c>
      <c r="B1301" s="88"/>
      <c r="C1301" s="89"/>
      <c r="D1301" s="90"/>
      <c r="E1301" s="91"/>
      <c r="F1301" s="92"/>
      <c r="G1301" s="91" t="s">
        <v>3368</v>
      </c>
      <c r="I1301" s="79"/>
    </row>
    <row r="1302" spans="1:9" ht="45" customHeight="1" x14ac:dyDescent="0.25">
      <c r="A1302" s="93" t="s">
        <v>2576</v>
      </c>
      <c r="B1302" s="157" t="s">
        <v>2577</v>
      </c>
      <c r="C1302" s="157"/>
      <c r="D1302" s="157"/>
      <c r="E1302" s="157"/>
      <c r="F1302" s="157"/>
      <c r="G1302" s="157" t="s">
        <v>643</v>
      </c>
      <c r="I1302" s="79"/>
    </row>
    <row r="1303" spans="1:9" x14ac:dyDescent="0.25">
      <c r="A1303" s="87" t="s">
        <v>3368</v>
      </c>
      <c r="B1303" s="88"/>
      <c r="C1303" s="89"/>
      <c r="D1303" s="90"/>
      <c r="E1303" s="91"/>
      <c r="F1303" s="92"/>
      <c r="G1303" s="91" t="s">
        <v>3368</v>
      </c>
      <c r="I1303" s="79"/>
    </row>
    <row r="1304" spans="1:9" x14ac:dyDescent="0.25">
      <c r="A1304" s="94" t="s">
        <v>3368</v>
      </c>
      <c r="B1304" s="95"/>
      <c r="C1304" s="72"/>
      <c r="D1304" s="73"/>
      <c r="E1304" s="96"/>
      <c r="F1304" s="97"/>
      <c r="G1304" s="96" t="s">
        <v>3368</v>
      </c>
      <c r="I1304" s="79"/>
    </row>
    <row r="1305" spans="1:9" ht="18" customHeight="1" x14ac:dyDescent="0.25">
      <c r="A1305" s="75" t="s">
        <v>2578</v>
      </c>
      <c r="B1305" s="149" t="s">
        <v>3560</v>
      </c>
      <c r="C1305" s="149"/>
      <c r="D1305" s="149"/>
      <c r="E1305" s="149"/>
      <c r="F1305" s="149"/>
      <c r="G1305" s="149" t="s">
        <v>643</v>
      </c>
      <c r="I1305" s="79"/>
    </row>
    <row r="1306" spans="1:9" x14ac:dyDescent="0.25">
      <c r="A1306" s="98" t="s">
        <v>3368</v>
      </c>
      <c r="B1306" s="95"/>
      <c r="C1306" s="72"/>
      <c r="D1306" s="73"/>
      <c r="E1306" s="96"/>
      <c r="F1306" s="97"/>
      <c r="G1306" s="96" t="s">
        <v>3368</v>
      </c>
      <c r="I1306" s="79"/>
    </row>
    <row r="1307" spans="1:9" x14ac:dyDescent="0.25">
      <c r="A1307" s="98" t="s">
        <v>356</v>
      </c>
      <c r="B1307" s="95" t="s">
        <v>3560</v>
      </c>
      <c r="C1307" s="72" t="s">
        <v>2579</v>
      </c>
      <c r="D1307" s="73" t="s">
        <v>3561</v>
      </c>
      <c r="E1307" s="96" t="s">
        <v>2580</v>
      </c>
      <c r="F1307" s="97"/>
      <c r="G1307" s="96" t="s">
        <v>2581</v>
      </c>
      <c r="I1307" s="79"/>
    </row>
    <row r="1308" spans="1:9" ht="12.75" customHeight="1" x14ac:dyDescent="0.25">
      <c r="A1308" s="98" t="s">
        <v>3368</v>
      </c>
      <c r="B1308" s="95"/>
      <c r="C1308" s="72" t="s">
        <v>2582</v>
      </c>
      <c r="D1308" s="73" t="s">
        <v>3562</v>
      </c>
      <c r="E1308" s="96" t="s">
        <v>2583</v>
      </c>
      <c r="F1308" s="97"/>
      <c r="G1308" s="96" t="s">
        <v>2584</v>
      </c>
      <c r="I1308" s="79"/>
    </row>
    <row r="1309" spans="1:9" x14ac:dyDescent="0.25">
      <c r="A1309" s="98" t="s">
        <v>3368</v>
      </c>
      <c r="B1309" s="95"/>
      <c r="C1309" s="72" t="s">
        <v>2585</v>
      </c>
      <c r="D1309" s="73" t="s">
        <v>2586</v>
      </c>
      <c r="E1309" s="96" t="s">
        <v>2587</v>
      </c>
      <c r="F1309" s="97"/>
      <c r="G1309" s="96" t="s">
        <v>2588</v>
      </c>
      <c r="I1309" s="79"/>
    </row>
    <row r="1310" spans="1:9" x14ac:dyDescent="0.25">
      <c r="A1310" s="98" t="s">
        <v>3368</v>
      </c>
      <c r="B1310" s="95"/>
      <c r="C1310" s="72" t="s">
        <v>2589</v>
      </c>
      <c r="D1310" s="73" t="s">
        <v>2590</v>
      </c>
      <c r="E1310" s="96" t="s">
        <v>2591</v>
      </c>
      <c r="F1310" s="97"/>
      <c r="G1310" s="96" t="s">
        <v>2592</v>
      </c>
      <c r="I1310" s="79"/>
    </row>
    <row r="1311" spans="1:9" x14ac:dyDescent="0.25">
      <c r="A1311" s="98" t="s">
        <v>3368</v>
      </c>
      <c r="B1311" s="95"/>
      <c r="C1311" s="72"/>
      <c r="D1311" s="73"/>
      <c r="E1311" s="96" t="s">
        <v>2593</v>
      </c>
      <c r="F1311" s="97"/>
      <c r="G1311" s="96" t="s">
        <v>2594</v>
      </c>
      <c r="I1311" s="79"/>
    </row>
    <row r="1312" spans="1:9" x14ac:dyDescent="0.25">
      <c r="A1312" s="98" t="s">
        <v>3368</v>
      </c>
      <c r="B1312" s="95"/>
      <c r="C1312" s="72"/>
      <c r="D1312" s="73"/>
      <c r="E1312" s="96"/>
      <c r="F1312" s="97"/>
      <c r="G1312" s="96"/>
      <c r="I1312" s="79"/>
    </row>
    <row r="1313" spans="1:9" ht="18" customHeight="1" x14ac:dyDescent="0.25">
      <c r="A1313" s="75" t="s">
        <v>2595</v>
      </c>
      <c r="B1313" s="149" t="s">
        <v>2596</v>
      </c>
      <c r="C1313" s="149"/>
      <c r="D1313" s="149"/>
      <c r="E1313" s="149"/>
      <c r="F1313" s="149"/>
      <c r="G1313" s="149" t="s">
        <v>643</v>
      </c>
      <c r="I1313" s="79"/>
    </row>
    <row r="1314" spans="1:9" x14ac:dyDescent="0.25">
      <c r="A1314" s="98" t="s">
        <v>3368</v>
      </c>
      <c r="B1314" s="95"/>
      <c r="C1314" s="72"/>
      <c r="D1314" s="73"/>
      <c r="E1314" s="96"/>
      <c r="F1314" s="97"/>
      <c r="G1314" s="96" t="s">
        <v>3368</v>
      </c>
      <c r="I1314" s="79"/>
    </row>
    <row r="1315" spans="1:9" x14ac:dyDescent="0.25">
      <c r="A1315" s="98" t="s">
        <v>358</v>
      </c>
      <c r="B1315" s="95" t="s">
        <v>359</v>
      </c>
      <c r="C1315" s="72" t="s">
        <v>2597</v>
      </c>
      <c r="D1315" s="73" t="s">
        <v>2598</v>
      </c>
      <c r="E1315" s="96" t="s">
        <v>2599</v>
      </c>
      <c r="F1315" s="97"/>
      <c r="G1315" s="96" t="s">
        <v>3563</v>
      </c>
      <c r="I1315" s="79"/>
    </row>
    <row r="1316" spans="1:9" x14ac:dyDescent="0.25">
      <c r="A1316" s="98" t="s">
        <v>3368</v>
      </c>
      <c r="B1316" s="95"/>
      <c r="C1316" s="72" t="s">
        <v>2600</v>
      </c>
      <c r="D1316" s="73" t="s">
        <v>2601</v>
      </c>
      <c r="E1316" s="96" t="s">
        <v>2602</v>
      </c>
      <c r="F1316" s="97"/>
      <c r="G1316" s="96" t="s">
        <v>2603</v>
      </c>
      <c r="I1316" s="79"/>
    </row>
    <row r="1317" spans="1:9" x14ac:dyDescent="0.25">
      <c r="A1317" s="98" t="s">
        <v>3368</v>
      </c>
      <c r="B1317" s="95"/>
      <c r="C1317" s="72" t="s">
        <v>2604</v>
      </c>
      <c r="D1317" s="73" t="s">
        <v>2605</v>
      </c>
      <c r="E1317" s="96" t="s">
        <v>2606</v>
      </c>
      <c r="F1317" s="97"/>
      <c r="G1317" s="96" t="s">
        <v>2607</v>
      </c>
      <c r="I1317" s="79"/>
    </row>
    <row r="1318" spans="1:9" x14ac:dyDescent="0.25">
      <c r="A1318" s="98" t="s">
        <v>3368</v>
      </c>
      <c r="B1318" s="95"/>
      <c r="C1318" s="72" t="s">
        <v>2608</v>
      </c>
      <c r="D1318" s="73" t="s">
        <v>2609</v>
      </c>
      <c r="E1318" s="96" t="s">
        <v>2610</v>
      </c>
      <c r="F1318" s="97"/>
      <c r="G1318" s="96" t="s">
        <v>2611</v>
      </c>
      <c r="I1318" s="79"/>
    </row>
    <row r="1319" spans="1:9" x14ac:dyDescent="0.25">
      <c r="A1319" s="98" t="s">
        <v>3368</v>
      </c>
      <c r="B1319" s="95"/>
      <c r="C1319" s="72" t="s">
        <v>2612</v>
      </c>
      <c r="D1319" s="73" t="s">
        <v>2613</v>
      </c>
      <c r="E1319" s="96" t="s">
        <v>2614</v>
      </c>
      <c r="F1319" s="97"/>
      <c r="G1319" s="96" t="s">
        <v>2615</v>
      </c>
      <c r="I1319" s="79"/>
    </row>
    <row r="1320" spans="1:9" x14ac:dyDescent="0.25">
      <c r="A1320" s="98" t="s">
        <v>3368</v>
      </c>
      <c r="B1320" s="95"/>
      <c r="C1320" s="72" t="s">
        <v>2616</v>
      </c>
      <c r="D1320" s="73" t="s">
        <v>2617</v>
      </c>
      <c r="E1320" s="96" t="s">
        <v>2618</v>
      </c>
      <c r="F1320" s="97"/>
      <c r="G1320" s="96" t="s">
        <v>2619</v>
      </c>
      <c r="I1320" s="79"/>
    </row>
    <row r="1321" spans="1:9" x14ac:dyDescent="0.25">
      <c r="A1321" s="98" t="s">
        <v>3368</v>
      </c>
      <c r="B1321" s="95"/>
      <c r="C1321" s="72"/>
      <c r="D1321" s="73"/>
      <c r="E1321" s="96"/>
      <c r="F1321" s="97"/>
      <c r="G1321" s="96" t="s">
        <v>3368</v>
      </c>
      <c r="I1321" s="79"/>
    </row>
    <row r="1322" spans="1:9" x14ac:dyDescent="0.25">
      <c r="A1322" s="98" t="s">
        <v>360</v>
      </c>
      <c r="B1322" s="95" t="s">
        <v>361</v>
      </c>
      <c r="C1322" s="72" t="s">
        <v>2620</v>
      </c>
      <c r="D1322" s="73" t="s">
        <v>2621</v>
      </c>
      <c r="E1322" s="96" t="s">
        <v>2622</v>
      </c>
      <c r="F1322" s="97"/>
      <c r="G1322" s="96" t="s">
        <v>2623</v>
      </c>
      <c r="I1322" s="79"/>
    </row>
    <row r="1323" spans="1:9" x14ac:dyDescent="0.25">
      <c r="A1323" s="98" t="s">
        <v>3368</v>
      </c>
      <c r="B1323" s="95"/>
      <c r="C1323" s="72"/>
      <c r="D1323" s="73"/>
      <c r="E1323" s="96"/>
      <c r="F1323" s="97"/>
      <c r="G1323" s="96" t="s">
        <v>3368</v>
      </c>
      <c r="I1323" s="79"/>
    </row>
    <row r="1324" spans="1:9" ht="18" customHeight="1" x14ac:dyDescent="0.25">
      <c r="A1324" s="75" t="s">
        <v>2624</v>
      </c>
      <c r="B1324" s="149" t="s">
        <v>2625</v>
      </c>
      <c r="C1324" s="149"/>
      <c r="D1324" s="149"/>
      <c r="E1324" s="149"/>
      <c r="F1324" s="149"/>
      <c r="G1324" s="149" t="s">
        <v>643</v>
      </c>
      <c r="I1324" s="79"/>
    </row>
    <row r="1325" spans="1:9" x14ac:dyDescent="0.25">
      <c r="A1325" s="98" t="s">
        <v>3368</v>
      </c>
      <c r="B1325" s="95"/>
      <c r="C1325" s="72"/>
      <c r="D1325" s="73"/>
      <c r="E1325" s="96"/>
      <c r="F1325" s="97"/>
      <c r="G1325" s="96" t="s">
        <v>3368</v>
      </c>
      <c r="I1325" s="79"/>
    </row>
    <row r="1326" spans="1:9" x14ac:dyDescent="0.25">
      <c r="A1326" s="98" t="s">
        <v>2626</v>
      </c>
      <c r="B1326" s="95" t="s">
        <v>2627</v>
      </c>
      <c r="C1326" s="72" t="s">
        <v>2628</v>
      </c>
      <c r="D1326" s="73" t="s">
        <v>2629</v>
      </c>
      <c r="E1326" s="96" t="s">
        <v>2630</v>
      </c>
      <c r="F1326" s="97"/>
      <c r="G1326" s="96" t="s">
        <v>2631</v>
      </c>
      <c r="I1326" s="79"/>
    </row>
    <row r="1327" spans="1:9" x14ac:dyDescent="0.25">
      <c r="A1327" s="98" t="s">
        <v>3368</v>
      </c>
      <c r="B1327" s="95"/>
      <c r="C1327" s="72" t="s">
        <v>2632</v>
      </c>
      <c r="D1327" s="73" t="s">
        <v>2633</v>
      </c>
      <c r="E1327" s="96" t="s">
        <v>2634</v>
      </c>
      <c r="F1327" s="97"/>
      <c r="G1327" s="96" t="s">
        <v>2635</v>
      </c>
      <c r="I1327" s="79"/>
    </row>
    <row r="1328" spans="1:9" x14ac:dyDescent="0.25">
      <c r="A1328" s="98" t="s">
        <v>3368</v>
      </c>
      <c r="B1328" s="95"/>
      <c r="C1328" s="72" t="s">
        <v>2636</v>
      </c>
      <c r="D1328" s="73" t="s">
        <v>2637</v>
      </c>
      <c r="E1328" s="96" t="s">
        <v>2638</v>
      </c>
      <c r="F1328" s="97"/>
      <c r="G1328" s="96" t="s">
        <v>2639</v>
      </c>
      <c r="I1328" s="79"/>
    </row>
    <row r="1329" spans="1:9" x14ac:dyDescent="0.25">
      <c r="A1329" s="98" t="s">
        <v>3368</v>
      </c>
      <c r="B1329" s="95"/>
      <c r="C1329" s="72" t="s">
        <v>2640</v>
      </c>
      <c r="D1329" s="73" t="s">
        <v>2641</v>
      </c>
      <c r="E1329" s="96"/>
      <c r="F1329" s="97"/>
      <c r="G1329" s="96" t="s">
        <v>3368</v>
      </c>
      <c r="I1329" s="79"/>
    </row>
    <row r="1330" spans="1:9" x14ac:dyDescent="0.25">
      <c r="A1330" s="98" t="s">
        <v>3368</v>
      </c>
      <c r="B1330" s="95"/>
      <c r="C1330" s="72" t="s">
        <v>2642</v>
      </c>
      <c r="D1330" s="73" t="s">
        <v>2643</v>
      </c>
      <c r="E1330" s="96"/>
      <c r="F1330" s="97"/>
      <c r="G1330" s="96" t="s">
        <v>3368</v>
      </c>
      <c r="I1330" s="79"/>
    </row>
    <row r="1331" spans="1:9" x14ac:dyDescent="0.25">
      <c r="A1331" s="98" t="s">
        <v>3368</v>
      </c>
      <c r="B1331" s="95"/>
      <c r="C1331" s="72"/>
      <c r="D1331" s="73"/>
      <c r="E1331" s="96"/>
      <c r="F1331" s="97"/>
      <c r="G1331" s="96" t="s">
        <v>3368</v>
      </c>
      <c r="I1331" s="79"/>
    </row>
    <row r="1332" spans="1:9" x14ac:dyDescent="0.25">
      <c r="A1332" s="161" t="s">
        <v>2644</v>
      </c>
      <c r="B1332" s="161"/>
      <c r="C1332" s="161"/>
      <c r="D1332" s="161"/>
      <c r="E1332" s="161"/>
      <c r="F1332" s="161"/>
      <c r="G1332" s="161" t="s">
        <v>643</v>
      </c>
      <c r="I1332" s="79"/>
    </row>
    <row r="1333" spans="1:9" x14ac:dyDescent="0.25">
      <c r="A1333" s="98" t="s">
        <v>3368</v>
      </c>
      <c r="B1333" s="95"/>
      <c r="C1333" s="72"/>
      <c r="D1333" s="73"/>
      <c r="E1333" s="96"/>
      <c r="F1333" s="97"/>
      <c r="G1333" s="96" t="s">
        <v>3368</v>
      </c>
      <c r="I1333" s="79"/>
    </row>
    <row r="1334" spans="1:9" x14ac:dyDescent="0.25">
      <c r="A1334" s="98" t="s">
        <v>2645</v>
      </c>
      <c r="B1334" s="95" t="s">
        <v>2646</v>
      </c>
      <c r="C1334" s="72" t="s">
        <v>2647</v>
      </c>
      <c r="D1334" s="73" t="s">
        <v>2648</v>
      </c>
      <c r="E1334" s="96" t="s">
        <v>2649</v>
      </c>
      <c r="F1334" s="97"/>
      <c r="G1334" s="96" t="s">
        <v>2650</v>
      </c>
      <c r="I1334" s="79"/>
    </row>
    <row r="1335" spans="1:9" x14ac:dyDescent="0.25">
      <c r="A1335" s="98" t="s">
        <v>3368</v>
      </c>
      <c r="B1335" s="95"/>
      <c r="C1335" s="72"/>
      <c r="D1335" s="73"/>
      <c r="E1335" s="96"/>
      <c r="F1335" s="97"/>
      <c r="G1335" s="96" t="s">
        <v>3368</v>
      </c>
      <c r="I1335" s="79"/>
    </row>
    <row r="1336" spans="1:9" x14ac:dyDescent="0.25">
      <c r="A1336" s="98" t="s">
        <v>2651</v>
      </c>
      <c r="B1336" s="95" t="s">
        <v>3564</v>
      </c>
      <c r="C1336" s="72" t="s">
        <v>2652</v>
      </c>
      <c r="D1336" s="73" t="s">
        <v>3565</v>
      </c>
      <c r="E1336" s="96" t="s">
        <v>2653</v>
      </c>
      <c r="F1336" s="97"/>
      <c r="G1336" s="96" t="s">
        <v>2654</v>
      </c>
      <c r="I1336" s="79"/>
    </row>
    <row r="1337" spans="1:9" x14ac:dyDescent="0.25">
      <c r="A1337" s="98" t="s">
        <v>3368</v>
      </c>
      <c r="B1337" s="95"/>
      <c r="C1337" s="72"/>
      <c r="D1337" s="73"/>
      <c r="E1337" s="96"/>
      <c r="F1337" s="97"/>
      <c r="G1337" s="96" t="s">
        <v>3368</v>
      </c>
      <c r="I1337" s="79"/>
    </row>
    <row r="1338" spans="1:9" x14ac:dyDescent="0.25">
      <c r="A1338" s="98" t="s">
        <v>2655</v>
      </c>
      <c r="B1338" s="95" t="s">
        <v>2656</v>
      </c>
      <c r="C1338" s="72" t="s">
        <v>2657</v>
      </c>
      <c r="D1338" s="73" t="s">
        <v>2658</v>
      </c>
      <c r="E1338" s="96" t="s">
        <v>2659</v>
      </c>
      <c r="F1338" s="97"/>
      <c r="G1338" s="96" t="s">
        <v>2660</v>
      </c>
      <c r="I1338" s="79"/>
    </row>
    <row r="1339" spans="1:9" x14ac:dyDescent="0.25">
      <c r="A1339" s="98" t="s">
        <v>3368</v>
      </c>
      <c r="B1339" s="95"/>
      <c r="C1339" s="72" t="s">
        <v>2661</v>
      </c>
      <c r="D1339" s="73" t="s">
        <v>2662</v>
      </c>
      <c r="E1339" s="96" t="s">
        <v>2663</v>
      </c>
      <c r="F1339" s="97"/>
      <c r="G1339" s="96" t="s">
        <v>2664</v>
      </c>
      <c r="I1339" s="79"/>
    </row>
    <row r="1340" spans="1:9" x14ac:dyDescent="0.25">
      <c r="A1340" s="98" t="s">
        <v>3368</v>
      </c>
      <c r="B1340" s="95"/>
      <c r="C1340" s="72"/>
      <c r="D1340" s="73"/>
      <c r="E1340" s="96"/>
      <c r="F1340" s="97"/>
      <c r="G1340" s="96" t="s">
        <v>3368</v>
      </c>
      <c r="I1340" s="79"/>
    </row>
    <row r="1341" spans="1:9" ht="18" customHeight="1" x14ac:dyDescent="0.25">
      <c r="A1341" s="75" t="s">
        <v>2665</v>
      </c>
      <c r="B1341" s="149" t="s">
        <v>2666</v>
      </c>
      <c r="C1341" s="149"/>
      <c r="D1341" s="149"/>
      <c r="E1341" s="149"/>
      <c r="F1341" s="149"/>
      <c r="G1341" s="149" t="s">
        <v>643</v>
      </c>
      <c r="I1341" s="79"/>
    </row>
    <row r="1342" spans="1:9" x14ac:dyDescent="0.25">
      <c r="A1342" s="98" t="s">
        <v>3368</v>
      </c>
      <c r="B1342" s="95"/>
      <c r="C1342" s="72"/>
      <c r="D1342" s="73"/>
      <c r="E1342" s="96"/>
      <c r="F1342" s="97"/>
      <c r="G1342" s="96" t="s">
        <v>3368</v>
      </c>
      <c r="I1342" s="79"/>
    </row>
    <row r="1343" spans="1:9" x14ac:dyDescent="0.25">
      <c r="A1343" s="98" t="s">
        <v>362</v>
      </c>
      <c r="B1343" s="95" t="s">
        <v>363</v>
      </c>
      <c r="C1343" s="72" t="s">
        <v>2667</v>
      </c>
      <c r="D1343" s="73" t="s">
        <v>2668</v>
      </c>
      <c r="E1343" s="96" t="s">
        <v>2669</v>
      </c>
      <c r="F1343" s="97"/>
      <c r="G1343" s="96" t="s">
        <v>3566</v>
      </c>
      <c r="I1343" s="79"/>
    </row>
    <row r="1344" spans="1:9" x14ac:dyDescent="0.25">
      <c r="A1344" s="98" t="s">
        <v>3368</v>
      </c>
      <c r="B1344" s="95"/>
      <c r="C1344" s="72" t="s">
        <v>2670</v>
      </c>
      <c r="D1344" s="73" t="s">
        <v>2671</v>
      </c>
      <c r="E1344" s="96" t="s">
        <v>2672</v>
      </c>
      <c r="F1344" s="97"/>
      <c r="G1344" s="96" t="s">
        <v>2673</v>
      </c>
      <c r="I1344" s="79"/>
    </row>
    <row r="1345" spans="1:9" x14ac:dyDescent="0.25">
      <c r="A1345" s="98" t="s">
        <v>3368</v>
      </c>
      <c r="B1345" s="95"/>
      <c r="C1345" s="72" t="s">
        <v>3368</v>
      </c>
      <c r="D1345" s="73"/>
      <c r="E1345" s="96" t="s">
        <v>2674</v>
      </c>
      <c r="F1345" s="97"/>
      <c r="G1345" s="96" t="s">
        <v>2675</v>
      </c>
      <c r="I1345" s="79"/>
    </row>
    <row r="1346" spans="1:9" x14ac:dyDescent="0.25">
      <c r="A1346" s="98" t="s">
        <v>3368</v>
      </c>
      <c r="B1346" s="95"/>
      <c r="C1346" s="72"/>
      <c r="D1346" s="73"/>
      <c r="E1346" s="96"/>
      <c r="F1346" s="97"/>
      <c r="G1346" s="96" t="s">
        <v>3368</v>
      </c>
      <c r="I1346" s="79"/>
    </row>
    <row r="1347" spans="1:9" x14ac:dyDescent="0.25">
      <c r="A1347" s="98" t="s">
        <v>364</v>
      </c>
      <c r="B1347" s="95" t="s">
        <v>365</v>
      </c>
      <c r="C1347" s="72" t="s">
        <v>2676</v>
      </c>
      <c r="D1347" s="73" t="s">
        <v>2677</v>
      </c>
      <c r="E1347" s="96" t="s">
        <v>2678</v>
      </c>
      <c r="F1347" s="97"/>
      <c r="G1347" s="96" t="s">
        <v>2679</v>
      </c>
      <c r="I1347" s="79"/>
    </row>
    <row r="1348" spans="1:9" x14ac:dyDescent="0.25">
      <c r="A1348" s="98" t="s">
        <v>3368</v>
      </c>
      <c r="C1348" s="72" t="s">
        <v>2680</v>
      </c>
      <c r="D1348" s="73" t="s">
        <v>2681</v>
      </c>
      <c r="E1348" s="96" t="s">
        <v>2682</v>
      </c>
      <c r="F1348" s="97"/>
      <c r="G1348" s="96" t="s">
        <v>2683</v>
      </c>
      <c r="I1348" s="79"/>
    </row>
    <row r="1349" spans="1:9" x14ac:dyDescent="0.25">
      <c r="A1349" s="98" t="s">
        <v>3368</v>
      </c>
      <c r="B1349" s="95"/>
      <c r="C1349" s="72"/>
      <c r="D1349" s="73"/>
      <c r="E1349" s="96" t="s">
        <v>2684</v>
      </c>
      <c r="F1349" s="97"/>
      <c r="G1349" s="96" t="s">
        <v>2685</v>
      </c>
      <c r="I1349" s="79"/>
    </row>
    <row r="1350" spans="1:9" x14ac:dyDescent="0.25">
      <c r="A1350" s="98" t="s">
        <v>3368</v>
      </c>
      <c r="B1350" s="95"/>
      <c r="C1350" s="72" t="s">
        <v>3368</v>
      </c>
      <c r="D1350" s="73"/>
      <c r="E1350" s="96" t="s">
        <v>2686</v>
      </c>
      <c r="F1350" s="97"/>
      <c r="G1350" s="96" t="s">
        <v>2687</v>
      </c>
      <c r="I1350" s="79"/>
    </row>
    <row r="1351" spans="1:9" x14ac:dyDescent="0.25">
      <c r="A1351" s="98" t="s">
        <v>3368</v>
      </c>
      <c r="B1351" s="95"/>
      <c r="C1351" s="72"/>
      <c r="D1351" s="73"/>
      <c r="E1351" s="96"/>
      <c r="F1351" s="97"/>
      <c r="G1351" s="96" t="s">
        <v>3368</v>
      </c>
      <c r="I1351" s="79"/>
    </row>
    <row r="1352" spans="1:9" x14ac:dyDescent="0.25">
      <c r="A1352" s="98" t="s">
        <v>366</v>
      </c>
      <c r="B1352" s="95" t="s">
        <v>367</v>
      </c>
      <c r="C1352" s="72" t="s">
        <v>2688</v>
      </c>
      <c r="D1352" s="73" t="s">
        <v>2689</v>
      </c>
      <c r="E1352" s="96" t="s">
        <v>2690</v>
      </c>
      <c r="F1352" s="97"/>
      <c r="G1352" s="96" t="s">
        <v>2691</v>
      </c>
      <c r="I1352" s="79"/>
    </row>
    <row r="1353" spans="1:9" x14ac:dyDescent="0.25">
      <c r="A1353" s="98" t="s">
        <v>3368</v>
      </c>
      <c r="C1353" s="72" t="s">
        <v>2692</v>
      </c>
      <c r="D1353" s="73" t="s">
        <v>2693</v>
      </c>
      <c r="E1353" s="96" t="s">
        <v>2694</v>
      </c>
      <c r="F1353" s="97"/>
      <c r="G1353" s="96" t="s">
        <v>2695</v>
      </c>
      <c r="I1353" s="79"/>
    </row>
    <row r="1354" spans="1:9" x14ac:dyDescent="0.25">
      <c r="A1354" s="98" t="s">
        <v>3368</v>
      </c>
      <c r="B1354" s="95"/>
      <c r="C1354" s="72" t="s">
        <v>2696</v>
      </c>
      <c r="D1354" s="73" t="s">
        <v>2697</v>
      </c>
      <c r="E1354" s="96" t="s">
        <v>2698</v>
      </c>
      <c r="F1354" s="97"/>
      <c r="G1354" s="96" t="s">
        <v>2699</v>
      </c>
      <c r="I1354" s="79"/>
    </row>
    <row r="1355" spans="1:9" x14ac:dyDescent="0.25">
      <c r="A1355" s="98" t="s">
        <v>3368</v>
      </c>
      <c r="B1355" s="95"/>
      <c r="C1355" s="72" t="s">
        <v>2700</v>
      </c>
      <c r="D1355" s="73" t="s">
        <v>2701</v>
      </c>
      <c r="E1355" s="96" t="s">
        <v>2702</v>
      </c>
      <c r="F1355" s="97"/>
      <c r="G1355" s="96" t="s">
        <v>2703</v>
      </c>
      <c r="I1355" s="79"/>
    </row>
    <row r="1356" spans="1:9" x14ac:dyDescent="0.25">
      <c r="A1356" s="98" t="s">
        <v>3368</v>
      </c>
      <c r="B1356" s="95"/>
      <c r="C1356" s="72" t="s">
        <v>3368</v>
      </c>
      <c r="D1356" s="73"/>
      <c r="E1356" s="96" t="s">
        <v>2704</v>
      </c>
      <c r="F1356" s="97"/>
      <c r="G1356" s="96" t="s">
        <v>2705</v>
      </c>
      <c r="I1356" s="79"/>
    </row>
    <row r="1357" spans="1:9" x14ac:dyDescent="0.25">
      <c r="A1357" s="98" t="s">
        <v>3368</v>
      </c>
      <c r="B1357" s="95"/>
      <c r="C1357" s="72" t="s">
        <v>3368</v>
      </c>
      <c r="D1357" s="73"/>
      <c r="E1357" s="96" t="s">
        <v>2706</v>
      </c>
      <c r="F1357" s="97"/>
      <c r="G1357" s="96" t="s">
        <v>2707</v>
      </c>
      <c r="I1357" s="79"/>
    </row>
    <row r="1358" spans="1:9" x14ac:dyDescent="0.25">
      <c r="A1358" s="98" t="s">
        <v>3368</v>
      </c>
      <c r="B1358" s="95"/>
      <c r="C1358" s="72" t="s">
        <v>3368</v>
      </c>
      <c r="D1358" s="73"/>
      <c r="E1358" s="96" t="s">
        <v>2708</v>
      </c>
      <c r="F1358" s="97"/>
      <c r="G1358" s="96" t="s">
        <v>2709</v>
      </c>
      <c r="I1358" s="79"/>
    </row>
    <row r="1359" spans="1:9" x14ac:dyDescent="0.25">
      <c r="A1359" s="98" t="s">
        <v>3368</v>
      </c>
      <c r="B1359" s="95"/>
      <c r="C1359" s="72" t="s">
        <v>3368</v>
      </c>
      <c r="D1359" s="73"/>
      <c r="E1359" s="96" t="s">
        <v>2710</v>
      </c>
      <c r="F1359" s="97"/>
      <c r="G1359" s="96" t="s">
        <v>2711</v>
      </c>
      <c r="I1359" s="79"/>
    </row>
    <row r="1360" spans="1:9" x14ac:dyDescent="0.25">
      <c r="A1360" s="98" t="s">
        <v>3368</v>
      </c>
      <c r="B1360" s="95"/>
      <c r="C1360" s="72"/>
      <c r="D1360" s="73"/>
      <c r="E1360" s="96"/>
      <c r="F1360" s="97"/>
      <c r="G1360" s="96" t="s">
        <v>3368</v>
      </c>
      <c r="I1360" s="79"/>
    </row>
    <row r="1361" spans="1:9" x14ac:dyDescent="0.25">
      <c r="A1361" s="98" t="s">
        <v>368</v>
      </c>
      <c r="B1361" s="95" t="s">
        <v>369</v>
      </c>
      <c r="C1361" s="72" t="s">
        <v>2712</v>
      </c>
      <c r="D1361" s="73" t="s">
        <v>3567</v>
      </c>
      <c r="E1361" s="96" t="s">
        <v>2713</v>
      </c>
      <c r="F1361" s="97"/>
      <c r="G1361" s="96" t="s">
        <v>2714</v>
      </c>
      <c r="I1361" s="79"/>
    </row>
    <row r="1362" spans="1:9" x14ac:dyDescent="0.25">
      <c r="A1362" s="98" t="s">
        <v>3368</v>
      </c>
      <c r="B1362" s="95"/>
      <c r="C1362" s="72"/>
      <c r="D1362" s="73"/>
      <c r="E1362" s="96"/>
      <c r="F1362" s="97"/>
      <c r="G1362" s="96" t="s">
        <v>3368</v>
      </c>
      <c r="I1362" s="79"/>
    </row>
    <row r="1363" spans="1:9" ht="18" customHeight="1" x14ac:dyDescent="0.25">
      <c r="A1363" s="75" t="s">
        <v>2715</v>
      </c>
      <c r="B1363" s="149" t="s">
        <v>2716</v>
      </c>
      <c r="C1363" s="149"/>
      <c r="D1363" s="149"/>
      <c r="E1363" s="149"/>
      <c r="F1363" s="149"/>
      <c r="G1363" s="149" t="s">
        <v>643</v>
      </c>
      <c r="I1363" s="79"/>
    </row>
    <row r="1364" spans="1:9" x14ac:dyDescent="0.25">
      <c r="A1364" s="98" t="s">
        <v>3368</v>
      </c>
      <c r="B1364" s="95"/>
      <c r="C1364" s="72"/>
      <c r="D1364" s="73"/>
      <c r="E1364" s="96"/>
      <c r="F1364" s="97"/>
      <c r="G1364" s="96"/>
      <c r="I1364" s="79"/>
    </row>
    <row r="1365" spans="1:9" x14ac:dyDescent="0.25">
      <c r="A1365" s="98" t="s">
        <v>370</v>
      </c>
      <c r="B1365" s="95" t="s">
        <v>371</v>
      </c>
      <c r="C1365" s="72" t="s">
        <v>2717</v>
      </c>
      <c r="D1365" s="73" t="s">
        <v>2718</v>
      </c>
      <c r="E1365" s="96" t="s">
        <v>2719</v>
      </c>
      <c r="F1365" s="97"/>
      <c r="G1365" s="96" t="s">
        <v>2720</v>
      </c>
      <c r="I1365" s="79"/>
    </row>
    <row r="1366" spans="1:9" x14ac:dyDescent="0.25">
      <c r="A1366" s="98" t="s">
        <v>3368</v>
      </c>
      <c r="B1366" s="95"/>
      <c r="C1366" s="72"/>
      <c r="D1366" s="73"/>
      <c r="E1366" s="96" t="s">
        <v>2721</v>
      </c>
      <c r="F1366" s="97"/>
      <c r="G1366" s="96" t="s">
        <v>2722</v>
      </c>
      <c r="I1366" s="79"/>
    </row>
    <row r="1367" spans="1:9" x14ac:dyDescent="0.25">
      <c r="A1367" s="98" t="s">
        <v>3368</v>
      </c>
      <c r="B1367" s="95"/>
      <c r="C1367" s="72"/>
      <c r="D1367" s="73"/>
      <c r="E1367" s="96"/>
      <c r="F1367" s="97"/>
      <c r="G1367" s="96"/>
      <c r="I1367" s="79"/>
    </row>
    <row r="1368" spans="1:9" x14ac:dyDescent="0.25">
      <c r="A1368" s="98" t="s">
        <v>372</v>
      </c>
      <c r="B1368" s="95" t="s">
        <v>373</v>
      </c>
      <c r="C1368" s="72" t="s">
        <v>2723</v>
      </c>
      <c r="D1368" s="73" t="s">
        <v>2724</v>
      </c>
      <c r="E1368" s="96" t="s">
        <v>2725</v>
      </c>
      <c r="F1368" s="97"/>
      <c r="G1368" s="96" t="s">
        <v>2726</v>
      </c>
      <c r="I1368" s="79"/>
    </row>
    <row r="1369" spans="1:9" x14ac:dyDescent="0.25">
      <c r="A1369" s="98" t="s">
        <v>3368</v>
      </c>
      <c r="B1369" s="95"/>
      <c r="C1369" s="72" t="s">
        <v>2727</v>
      </c>
      <c r="D1369" s="73" t="s">
        <v>373</v>
      </c>
      <c r="E1369" s="96" t="s">
        <v>2728</v>
      </c>
      <c r="F1369" s="97"/>
      <c r="G1369" s="96" t="s">
        <v>2729</v>
      </c>
      <c r="I1369" s="79"/>
    </row>
    <row r="1370" spans="1:9" x14ac:dyDescent="0.25">
      <c r="A1370" s="98" t="s">
        <v>3368</v>
      </c>
      <c r="B1370" s="95"/>
      <c r="C1370" s="72" t="s">
        <v>2730</v>
      </c>
      <c r="D1370" s="73" t="s">
        <v>2731</v>
      </c>
      <c r="E1370" s="96" t="s">
        <v>2732</v>
      </c>
      <c r="F1370" s="97"/>
      <c r="G1370" s="96" t="s">
        <v>2733</v>
      </c>
      <c r="I1370" s="79"/>
    </row>
    <row r="1371" spans="1:9" x14ac:dyDescent="0.25">
      <c r="A1371" s="98" t="s">
        <v>3368</v>
      </c>
      <c r="B1371" s="95"/>
      <c r="C1371" s="72" t="s">
        <v>2734</v>
      </c>
      <c r="D1371" s="73" t="s">
        <v>2735</v>
      </c>
      <c r="E1371" s="96" t="s">
        <v>2736</v>
      </c>
      <c r="F1371" s="97"/>
      <c r="G1371" s="96" t="s">
        <v>2737</v>
      </c>
      <c r="I1371" s="79"/>
    </row>
    <row r="1372" spans="1:9" x14ac:dyDescent="0.25">
      <c r="A1372" s="98" t="s">
        <v>3368</v>
      </c>
      <c r="B1372" s="95"/>
      <c r="C1372" s="72" t="s">
        <v>2738</v>
      </c>
      <c r="D1372" s="73" t="s">
        <v>2739</v>
      </c>
      <c r="E1372" s="96"/>
      <c r="F1372" s="97"/>
      <c r="G1372" s="96" t="s">
        <v>3368</v>
      </c>
      <c r="I1372" s="79"/>
    </row>
    <row r="1373" spans="1:9" x14ac:dyDescent="0.25">
      <c r="A1373" s="98" t="s">
        <v>3368</v>
      </c>
      <c r="B1373" s="95"/>
      <c r="C1373" s="72"/>
      <c r="D1373" s="73"/>
      <c r="E1373" s="96"/>
      <c r="F1373" s="97"/>
      <c r="G1373" s="96"/>
      <c r="I1373" s="79"/>
    </row>
    <row r="1374" spans="1:9" x14ac:dyDescent="0.25">
      <c r="A1374" s="98" t="s">
        <v>374</v>
      </c>
      <c r="B1374" s="95" t="s">
        <v>375</v>
      </c>
      <c r="C1374" s="72" t="s">
        <v>2740</v>
      </c>
      <c r="D1374" s="73" t="s">
        <v>2741</v>
      </c>
      <c r="E1374" s="96" t="s">
        <v>2742</v>
      </c>
      <c r="F1374" s="97"/>
      <c r="G1374" s="96" t="s">
        <v>2743</v>
      </c>
      <c r="I1374" s="79"/>
    </row>
    <row r="1375" spans="1:9" x14ac:dyDescent="0.25">
      <c r="A1375" s="98" t="s">
        <v>3368</v>
      </c>
      <c r="C1375" s="72" t="s">
        <v>2744</v>
      </c>
      <c r="D1375" s="73" t="s">
        <v>2745</v>
      </c>
      <c r="E1375" s="96" t="s">
        <v>2746</v>
      </c>
      <c r="F1375" s="97"/>
      <c r="G1375" s="96" t="s">
        <v>2747</v>
      </c>
      <c r="I1375" s="79"/>
    </row>
    <row r="1376" spans="1:9" x14ac:dyDescent="0.25">
      <c r="A1376" s="98" t="s">
        <v>3368</v>
      </c>
      <c r="B1376" s="95"/>
      <c r="C1376" s="72" t="s">
        <v>3368</v>
      </c>
      <c r="D1376" s="73"/>
      <c r="E1376" s="96" t="s">
        <v>2748</v>
      </c>
      <c r="F1376" s="97"/>
      <c r="G1376" s="96" t="s">
        <v>2749</v>
      </c>
      <c r="I1376" s="79"/>
    </row>
    <row r="1377" spans="1:9" x14ac:dyDescent="0.25">
      <c r="A1377" s="98" t="s">
        <v>3368</v>
      </c>
      <c r="B1377" s="95"/>
      <c r="C1377" s="72"/>
      <c r="D1377" s="73"/>
      <c r="E1377" s="96" t="s">
        <v>2750</v>
      </c>
      <c r="F1377" s="97"/>
      <c r="G1377" s="96" t="s">
        <v>2751</v>
      </c>
      <c r="I1377" s="79"/>
    </row>
    <row r="1378" spans="1:9" x14ac:dyDescent="0.25">
      <c r="A1378" s="98" t="s">
        <v>3368</v>
      </c>
      <c r="B1378" s="95"/>
      <c r="C1378" s="72"/>
      <c r="D1378" s="73"/>
      <c r="E1378" s="96"/>
      <c r="F1378" s="97"/>
      <c r="G1378" s="96" t="s">
        <v>3368</v>
      </c>
      <c r="I1378" s="79"/>
    </row>
    <row r="1379" spans="1:9" ht="18" customHeight="1" x14ac:dyDescent="0.25">
      <c r="A1379" s="75" t="s">
        <v>2752</v>
      </c>
      <c r="B1379" s="149" t="s">
        <v>2753</v>
      </c>
      <c r="C1379" s="149"/>
      <c r="D1379" s="149"/>
      <c r="E1379" s="149"/>
      <c r="F1379" s="149"/>
      <c r="G1379" s="149" t="s">
        <v>643</v>
      </c>
      <c r="I1379" s="79"/>
    </row>
    <row r="1380" spans="1:9" x14ac:dyDescent="0.25">
      <c r="A1380" s="98" t="s">
        <v>3368</v>
      </c>
      <c r="B1380" s="95"/>
      <c r="C1380" s="72"/>
      <c r="D1380" s="73"/>
      <c r="E1380" s="96"/>
      <c r="F1380" s="97"/>
      <c r="G1380" s="96"/>
      <c r="I1380" s="79"/>
    </row>
    <row r="1381" spans="1:9" ht="25.5" customHeight="1" x14ac:dyDescent="0.25">
      <c r="A1381" s="98" t="s">
        <v>2754</v>
      </c>
      <c r="B1381" s="95" t="s">
        <v>2755</v>
      </c>
      <c r="C1381" s="72" t="s">
        <v>2756</v>
      </c>
      <c r="D1381" s="73" t="s">
        <v>3568</v>
      </c>
      <c r="E1381" s="96"/>
      <c r="F1381" s="97"/>
      <c r="G1381" s="96" t="s">
        <v>3368</v>
      </c>
      <c r="I1381" s="79"/>
    </row>
    <row r="1382" spans="1:9" x14ac:dyDescent="0.25">
      <c r="A1382" s="100" t="s">
        <v>3368</v>
      </c>
      <c r="F1382" s="97"/>
      <c r="I1382" s="79"/>
    </row>
    <row r="1383" spans="1:9" x14ac:dyDescent="0.25">
      <c r="A1383" s="98" t="s">
        <v>376</v>
      </c>
      <c r="B1383" s="95" t="s">
        <v>377</v>
      </c>
      <c r="C1383" s="72" t="s">
        <v>2757</v>
      </c>
      <c r="D1383" s="73" t="s">
        <v>2758</v>
      </c>
      <c r="E1383" s="96" t="s">
        <v>2759</v>
      </c>
      <c r="F1383" s="97"/>
      <c r="G1383" s="96" t="s">
        <v>2760</v>
      </c>
      <c r="I1383" s="79"/>
    </row>
    <row r="1384" spans="1:9" x14ac:dyDescent="0.25">
      <c r="A1384" s="98" t="s">
        <v>3368</v>
      </c>
      <c r="C1384" s="72" t="s">
        <v>2761</v>
      </c>
      <c r="D1384" s="73" t="s">
        <v>2762</v>
      </c>
      <c r="E1384" s="96" t="s">
        <v>2763</v>
      </c>
      <c r="F1384" s="97"/>
      <c r="G1384" s="96" t="s">
        <v>2764</v>
      </c>
      <c r="I1384" s="79"/>
    </row>
    <row r="1385" spans="1:9" x14ac:dyDescent="0.25">
      <c r="A1385" s="98" t="s">
        <v>3368</v>
      </c>
      <c r="C1385" s="72"/>
      <c r="D1385" s="73"/>
      <c r="E1385" s="96" t="s">
        <v>2765</v>
      </c>
      <c r="F1385" s="97"/>
      <c r="G1385" s="96" t="s">
        <v>2766</v>
      </c>
      <c r="I1385" s="79"/>
    </row>
    <row r="1386" spans="1:9" x14ac:dyDescent="0.25">
      <c r="A1386" s="98" t="s">
        <v>3368</v>
      </c>
      <c r="B1386" s="95"/>
      <c r="C1386" s="72"/>
      <c r="D1386" s="73"/>
      <c r="E1386" s="96"/>
      <c r="F1386" s="97"/>
      <c r="G1386" s="96" t="s">
        <v>3368</v>
      </c>
      <c r="I1386" s="79"/>
    </row>
    <row r="1387" spans="1:9" x14ac:dyDescent="0.25">
      <c r="A1387" s="98" t="s">
        <v>378</v>
      </c>
      <c r="B1387" s="95" t="s">
        <v>379</v>
      </c>
      <c r="C1387" s="72" t="s">
        <v>2767</v>
      </c>
      <c r="D1387" s="73" t="s">
        <v>2768</v>
      </c>
      <c r="E1387" s="96" t="s">
        <v>2769</v>
      </c>
      <c r="F1387" s="97"/>
      <c r="G1387" s="96" t="s">
        <v>2770</v>
      </c>
      <c r="I1387" s="79"/>
    </row>
    <row r="1388" spans="1:9" x14ac:dyDescent="0.25">
      <c r="A1388" s="98" t="s">
        <v>3368</v>
      </c>
      <c r="B1388" s="95"/>
      <c r="C1388" s="72" t="s">
        <v>3368</v>
      </c>
      <c r="D1388" s="73"/>
      <c r="E1388" s="96" t="s">
        <v>2771</v>
      </c>
      <c r="F1388" s="97"/>
      <c r="G1388" s="96" t="s">
        <v>2772</v>
      </c>
      <c r="I1388" s="79"/>
    </row>
    <row r="1389" spans="1:9" x14ac:dyDescent="0.25">
      <c r="A1389" s="98" t="s">
        <v>3368</v>
      </c>
      <c r="B1389" s="95"/>
      <c r="C1389" s="72"/>
      <c r="D1389" s="73"/>
      <c r="E1389" s="96"/>
      <c r="F1389" s="97"/>
      <c r="G1389" s="96" t="s">
        <v>3368</v>
      </c>
      <c r="I1389" s="79"/>
    </row>
    <row r="1390" spans="1:9" x14ac:dyDescent="0.25">
      <c r="A1390" s="98" t="s">
        <v>380</v>
      </c>
      <c r="B1390" s="95" t="s">
        <v>381</v>
      </c>
      <c r="C1390" s="72" t="s">
        <v>2773</v>
      </c>
      <c r="D1390" s="73" t="s">
        <v>2774</v>
      </c>
      <c r="E1390" s="96" t="s">
        <v>2775</v>
      </c>
      <c r="F1390" s="97"/>
      <c r="G1390" s="96" t="s">
        <v>2776</v>
      </c>
      <c r="I1390" s="79"/>
    </row>
    <row r="1391" spans="1:9" ht="44.25" customHeight="1" x14ac:dyDescent="0.25">
      <c r="A1391" s="98" t="s">
        <v>3368</v>
      </c>
      <c r="B1391" s="100"/>
      <c r="C1391" s="72" t="s">
        <v>2777</v>
      </c>
      <c r="D1391" s="73" t="s">
        <v>2778</v>
      </c>
      <c r="E1391" s="96"/>
      <c r="F1391" s="97"/>
      <c r="G1391" s="96" t="s">
        <v>3368</v>
      </c>
      <c r="I1391" s="79"/>
    </row>
    <row r="1392" spans="1:9" x14ac:dyDescent="0.25">
      <c r="A1392" s="98" t="s">
        <v>3368</v>
      </c>
      <c r="B1392" s="95"/>
      <c r="C1392" s="72"/>
      <c r="D1392" s="73"/>
      <c r="E1392" s="96"/>
      <c r="F1392" s="97"/>
      <c r="G1392" s="96" t="s">
        <v>3368</v>
      </c>
      <c r="I1392" s="79"/>
    </row>
    <row r="1393" spans="1:9" x14ac:dyDescent="0.25">
      <c r="A1393" s="87" t="s">
        <v>3368</v>
      </c>
      <c r="B1393" s="88"/>
      <c r="C1393" s="89"/>
      <c r="D1393" s="90"/>
      <c r="E1393" s="91"/>
      <c r="F1393" s="92"/>
      <c r="G1393" s="91" t="s">
        <v>3368</v>
      </c>
      <c r="I1393" s="79"/>
    </row>
    <row r="1394" spans="1:9" ht="45" customHeight="1" x14ac:dyDescent="0.25">
      <c r="A1394" s="93" t="s">
        <v>2779</v>
      </c>
      <c r="B1394" s="157" t="s">
        <v>2780</v>
      </c>
      <c r="C1394" s="157"/>
      <c r="D1394" s="157"/>
      <c r="E1394" s="157"/>
      <c r="F1394" s="157"/>
      <c r="G1394" s="157" t="s">
        <v>643</v>
      </c>
      <c r="I1394" s="79"/>
    </row>
    <row r="1395" spans="1:9" x14ac:dyDescent="0.25">
      <c r="A1395" s="87" t="s">
        <v>3368</v>
      </c>
      <c r="B1395" s="88"/>
      <c r="C1395" s="89"/>
      <c r="D1395" s="90"/>
      <c r="E1395" s="91"/>
      <c r="F1395" s="92"/>
      <c r="G1395" s="91" t="s">
        <v>3368</v>
      </c>
      <c r="I1395" s="79"/>
    </row>
    <row r="1396" spans="1:9" x14ac:dyDescent="0.25">
      <c r="A1396" s="94" t="s">
        <v>3368</v>
      </c>
      <c r="B1396" s="95"/>
      <c r="C1396" s="72"/>
      <c r="D1396" s="73"/>
      <c r="E1396" s="96"/>
      <c r="F1396" s="97"/>
      <c r="G1396" s="96" t="s">
        <v>3368</v>
      </c>
      <c r="I1396" s="79"/>
    </row>
    <row r="1397" spans="1:9" ht="18" customHeight="1" x14ac:dyDescent="0.25">
      <c r="A1397" s="75" t="s">
        <v>2781</v>
      </c>
      <c r="B1397" s="149" t="s">
        <v>3569</v>
      </c>
      <c r="C1397" s="149"/>
      <c r="D1397" s="149"/>
      <c r="E1397" s="149"/>
      <c r="F1397" s="149"/>
      <c r="G1397" s="149" t="s">
        <v>643</v>
      </c>
      <c r="I1397" s="79"/>
    </row>
    <row r="1398" spans="1:9" x14ac:dyDescent="0.25">
      <c r="A1398" s="98" t="s">
        <v>3368</v>
      </c>
      <c r="B1398" s="95"/>
      <c r="C1398" s="72"/>
      <c r="D1398" s="73"/>
      <c r="E1398" s="96"/>
      <c r="F1398" s="97"/>
      <c r="G1398" s="96" t="s">
        <v>3368</v>
      </c>
      <c r="I1398" s="79"/>
    </row>
    <row r="1399" spans="1:9" x14ac:dyDescent="0.25">
      <c r="A1399" s="98" t="s">
        <v>2782</v>
      </c>
      <c r="B1399" s="95" t="s">
        <v>2783</v>
      </c>
      <c r="C1399" s="72" t="s">
        <v>2784</v>
      </c>
      <c r="D1399" s="73" t="s">
        <v>2785</v>
      </c>
      <c r="E1399" s="96" t="s">
        <v>2786</v>
      </c>
      <c r="F1399" s="97"/>
      <c r="G1399" s="96" t="s">
        <v>2787</v>
      </c>
      <c r="I1399" s="79"/>
    </row>
    <row r="1400" spans="1:9" x14ac:dyDescent="0.25">
      <c r="A1400" s="98" t="s">
        <v>3368</v>
      </c>
      <c r="B1400" s="95"/>
      <c r="C1400" s="72" t="s">
        <v>2788</v>
      </c>
      <c r="D1400" s="73" t="s">
        <v>2783</v>
      </c>
      <c r="E1400" s="96"/>
      <c r="F1400" s="97"/>
      <c r="G1400" s="96" t="s">
        <v>3368</v>
      </c>
      <c r="I1400" s="79"/>
    </row>
    <row r="1401" spans="1:9" x14ac:dyDescent="0.25">
      <c r="A1401" s="98" t="s">
        <v>3368</v>
      </c>
      <c r="B1401" s="95"/>
      <c r="C1401" s="72"/>
      <c r="D1401" s="73"/>
      <c r="E1401" s="96"/>
      <c r="F1401" s="97"/>
      <c r="G1401" s="96" t="s">
        <v>3368</v>
      </c>
      <c r="I1401" s="79"/>
    </row>
    <row r="1402" spans="1:9" x14ac:dyDescent="0.25">
      <c r="A1402" s="98" t="s">
        <v>2789</v>
      </c>
      <c r="B1402" s="95" t="s">
        <v>2790</v>
      </c>
      <c r="C1402" s="72" t="s">
        <v>2791</v>
      </c>
      <c r="D1402" s="73" t="s">
        <v>2792</v>
      </c>
      <c r="E1402" s="96" t="s">
        <v>2793</v>
      </c>
      <c r="F1402" s="97"/>
      <c r="G1402" s="96" t="s">
        <v>2794</v>
      </c>
      <c r="I1402" s="79"/>
    </row>
    <row r="1403" spans="1:9" x14ac:dyDescent="0.25">
      <c r="A1403" s="98" t="s">
        <v>3368</v>
      </c>
      <c r="B1403" s="95"/>
      <c r="C1403" s="72" t="s">
        <v>2795</v>
      </c>
      <c r="D1403" s="73" t="s">
        <v>2796</v>
      </c>
      <c r="E1403" s="96" t="s">
        <v>2797</v>
      </c>
      <c r="F1403" s="97"/>
      <c r="G1403" s="96" t="s">
        <v>2798</v>
      </c>
      <c r="I1403" s="79"/>
    </row>
    <row r="1404" spans="1:9" x14ac:dyDescent="0.25">
      <c r="A1404" s="98" t="s">
        <v>3368</v>
      </c>
      <c r="B1404" s="95"/>
      <c r="C1404" s="72" t="s">
        <v>2799</v>
      </c>
      <c r="D1404" s="73" t="s">
        <v>2800</v>
      </c>
      <c r="E1404" s="96"/>
      <c r="F1404" s="97"/>
      <c r="G1404" s="96" t="s">
        <v>3368</v>
      </c>
      <c r="I1404" s="79"/>
    </row>
    <row r="1405" spans="1:9" ht="12.75" customHeight="1" x14ac:dyDescent="0.25">
      <c r="A1405" s="98" t="s">
        <v>3368</v>
      </c>
      <c r="B1405" s="95"/>
      <c r="C1405" s="72" t="s">
        <v>2801</v>
      </c>
      <c r="D1405" s="73" t="s">
        <v>2802</v>
      </c>
      <c r="E1405" s="96"/>
      <c r="F1405" s="97"/>
      <c r="G1405" s="96" t="s">
        <v>3368</v>
      </c>
      <c r="I1405" s="79"/>
    </row>
    <row r="1406" spans="1:9" x14ac:dyDescent="0.25">
      <c r="A1406" s="98" t="s">
        <v>3368</v>
      </c>
      <c r="B1406" s="95"/>
      <c r="E1406" s="96"/>
      <c r="F1406" s="97"/>
      <c r="G1406" s="96" t="s">
        <v>3368</v>
      </c>
      <c r="I1406" s="79"/>
    </row>
    <row r="1407" spans="1:9" ht="25.5" customHeight="1" x14ac:dyDescent="0.25">
      <c r="A1407" s="98" t="s">
        <v>2803</v>
      </c>
      <c r="B1407" s="95" t="s">
        <v>2804</v>
      </c>
      <c r="C1407" s="72" t="s">
        <v>2805</v>
      </c>
      <c r="D1407" s="73" t="s">
        <v>3570</v>
      </c>
      <c r="E1407" s="96" t="s">
        <v>2806</v>
      </c>
      <c r="F1407" s="97"/>
      <c r="G1407" s="96" t="s">
        <v>2807</v>
      </c>
      <c r="I1407" s="79"/>
    </row>
    <row r="1408" spans="1:9" x14ac:dyDescent="0.25">
      <c r="A1408" s="98" t="s">
        <v>3368</v>
      </c>
      <c r="B1408" s="95"/>
      <c r="C1408" s="72" t="s">
        <v>2808</v>
      </c>
      <c r="D1408" s="73" t="s">
        <v>2809</v>
      </c>
      <c r="E1408" s="96"/>
      <c r="F1408" s="97"/>
      <c r="G1408" s="96" t="s">
        <v>3368</v>
      </c>
      <c r="I1408" s="79"/>
    </row>
    <row r="1409" spans="1:9" x14ac:dyDescent="0.25">
      <c r="A1409" s="98" t="s">
        <v>3368</v>
      </c>
      <c r="B1409" s="95"/>
      <c r="C1409" s="72"/>
      <c r="D1409" s="73"/>
      <c r="E1409" s="96"/>
      <c r="F1409" s="97"/>
      <c r="G1409" s="96" t="s">
        <v>3368</v>
      </c>
      <c r="I1409" s="79"/>
    </row>
    <row r="1410" spans="1:9" x14ac:dyDescent="0.25">
      <c r="A1410" s="161" t="s">
        <v>3571</v>
      </c>
      <c r="B1410" s="161"/>
      <c r="C1410" s="161"/>
      <c r="D1410" s="161"/>
      <c r="E1410" s="161"/>
      <c r="F1410" s="161"/>
      <c r="G1410" s="161" t="s">
        <v>643</v>
      </c>
      <c r="I1410" s="79"/>
    </row>
    <row r="1411" spans="1:9" x14ac:dyDescent="0.25">
      <c r="A1411" s="98" t="s">
        <v>3368</v>
      </c>
      <c r="B1411" s="95"/>
      <c r="E1411" s="96"/>
      <c r="F1411" s="97"/>
      <c r="G1411" s="96" t="s">
        <v>3368</v>
      </c>
      <c r="I1411" s="79"/>
    </row>
    <row r="1412" spans="1:9" x14ac:dyDescent="0.25">
      <c r="A1412" s="98" t="s">
        <v>2810</v>
      </c>
      <c r="B1412" s="95" t="s">
        <v>2811</v>
      </c>
      <c r="C1412" s="72" t="s">
        <v>2812</v>
      </c>
      <c r="D1412" s="73" t="s">
        <v>3572</v>
      </c>
      <c r="E1412" s="96" t="s">
        <v>2813</v>
      </c>
      <c r="F1412" s="97"/>
      <c r="G1412" s="96" t="s">
        <v>2814</v>
      </c>
      <c r="I1412" s="79"/>
    </row>
    <row r="1413" spans="1:9" x14ac:dyDescent="0.25">
      <c r="A1413" s="98" t="s">
        <v>3368</v>
      </c>
      <c r="B1413" s="95"/>
      <c r="C1413" s="72"/>
      <c r="D1413" s="73"/>
      <c r="E1413" s="96"/>
      <c r="F1413" s="97"/>
      <c r="G1413" s="96" t="s">
        <v>3368</v>
      </c>
      <c r="I1413" s="79"/>
    </row>
    <row r="1414" spans="1:9" x14ac:dyDescent="0.25">
      <c r="A1414" s="161" t="s">
        <v>3573</v>
      </c>
      <c r="B1414" s="161"/>
      <c r="C1414" s="161"/>
      <c r="D1414" s="161"/>
      <c r="E1414" s="161"/>
      <c r="F1414" s="161"/>
      <c r="G1414" s="161" t="s">
        <v>643</v>
      </c>
      <c r="I1414" s="79"/>
    </row>
    <row r="1415" spans="1:9" x14ac:dyDescent="0.25">
      <c r="A1415" s="98" t="s">
        <v>3368</v>
      </c>
      <c r="B1415" s="95"/>
      <c r="C1415" s="72"/>
      <c r="D1415" s="73"/>
      <c r="E1415" s="96"/>
      <c r="F1415" s="97"/>
      <c r="G1415" s="96" t="s">
        <v>3368</v>
      </c>
      <c r="I1415" s="79"/>
    </row>
    <row r="1416" spans="1:9" ht="18" customHeight="1" x14ac:dyDescent="0.25">
      <c r="A1416" s="75" t="s">
        <v>2815</v>
      </c>
      <c r="B1416" s="149" t="s">
        <v>383</v>
      </c>
      <c r="C1416" s="149"/>
      <c r="D1416" s="149"/>
      <c r="E1416" s="149"/>
      <c r="F1416" s="149"/>
      <c r="G1416" s="149" t="s">
        <v>643</v>
      </c>
      <c r="I1416" s="79"/>
    </row>
    <row r="1417" spans="1:9" x14ac:dyDescent="0.25">
      <c r="A1417" s="98" t="s">
        <v>3368</v>
      </c>
      <c r="B1417" s="95"/>
      <c r="C1417" s="72"/>
      <c r="D1417" s="73"/>
      <c r="E1417" s="96"/>
      <c r="F1417" s="97"/>
      <c r="G1417" s="96" t="s">
        <v>3368</v>
      </c>
      <c r="I1417" s="79"/>
    </row>
    <row r="1418" spans="1:9" x14ac:dyDescent="0.25">
      <c r="A1418" s="98" t="s">
        <v>382</v>
      </c>
      <c r="B1418" s="95" t="s">
        <v>383</v>
      </c>
      <c r="C1418" s="72" t="s">
        <v>2816</v>
      </c>
      <c r="D1418" s="73" t="s">
        <v>2817</v>
      </c>
      <c r="E1418" s="96" t="s">
        <v>2818</v>
      </c>
      <c r="F1418" s="97"/>
      <c r="G1418" s="96" t="s">
        <v>2819</v>
      </c>
      <c r="I1418" s="79"/>
    </row>
    <row r="1419" spans="1:9" ht="12.75" customHeight="1" x14ac:dyDescent="0.25">
      <c r="A1419" s="98" t="s">
        <v>3368</v>
      </c>
      <c r="B1419" s="95"/>
      <c r="C1419" s="72" t="s">
        <v>2820</v>
      </c>
      <c r="D1419" s="73" t="s">
        <v>2821</v>
      </c>
      <c r="E1419" s="96" t="s">
        <v>2822</v>
      </c>
      <c r="F1419" s="97"/>
      <c r="G1419" s="96" t="s">
        <v>2823</v>
      </c>
      <c r="I1419" s="79"/>
    </row>
    <row r="1420" spans="1:9" x14ac:dyDescent="0.25">
      <c r="A1420" s="71" t="s">
        <v>3368</v>
      </c>
      <c r="B1420" s="71"/>
      <c r="C1420" s="96"/>
      <c r="D1420" s="96"/>
      <c r="E1420" s="96"/>
      <c r="F1420" s="97"/>
      <c r="G1420" s="96" t="s">
        <v>3368</v>
      </c>
      <c r="I1420" s="79"/>
    </row>
    <row r="1421" spans="1:9" x14ac:dyDescent="0.25">
      <c r="A1421" s="87" t="s">
        <v>3368</v>
      </c>
      <c r="B1421" s="88"/>
      <c r="C1421" s="89"/>
      <c r="D1421" s="90"/>
      <c r="E1421" s="91"/>
      <c r="F1421" s="92"/>
      <c r="G1421" s="91" t="s">
        <v>3368</v>
      </c>
      <c r="I1421" s="79"/>
    </row>
    <row r="1422" spans="1:9" ht="45" customHeight="1" x14ac:dyDescent="0.25">
      <c r="A1422" s="93" t="s">
        <v>2824</v>
      </c>
      <c r="B1422" s="157" t="s">
        <v>2825</v>
      </c>
      <c r="C1422" s="157"/>
      <c r="D1422" s="157"/>
      <c r="E1422" s="157"/>
      <c r="F1422" s="157"/>
      <c r="G1422" s="157" t="s">
        <v>643</v>
      </c>
      <c r="I1422" s="79"/>
    </row>
    <row r="1423" spans="1:9" x14ac:dyDescent="0.25">
      <c r="A1423" s="87" t="s">
        <v>3368</v>
      </c>
      <c r="B1423" s="88"/>
      <c r="C1423" s="89"/>
      <c r="D1423" s="90"/>
      <c r="E1423" s="91"/>
      <c r="F1423" s="92"/>
      <c r="G1423" s="91" t="s">
        <v>3368</v>
      </c>
      <c r="I1423" s="79"/>
    </row>
    <row r="1424" spans="1:9" x14ac:dyDescent="0.25">
      <c r="A1424" s="94" t="s">
        <v>3368</v>
      </c>
      <c r="B1424" s="95"/>
      <c r="C1424" s="72"/>
      <c r="D1424" s="73"/>
      <c r="E1424" s="96"/>
      <c r="F1424" s="97"/>
      <c r="G1424" s="96" t="s">
        <v>3368</v>
      </c>
      <c r="I1424" s="79"/>
    </row>
    <row r="1425" spans="1:9" ht="18" customHeight="1" x14ac:dyDescent="0.25">
      <c r="A1425" s="75" t="s">
        <v>2826</v>
      </c>
      <c r="B1425" s="149" t="s">
        <v>2827</v>
      </c>
      <c r="C1425" s="149"/>
      <c r="D1425" s="149"/>
      <c r="E1425" s="149"/>
      <c r="F1425" s="149"/>
      <c r="G1425" s="149" t="s">
        <v>643</v>
      </c>
      <c r="I1425" s="79"/>
    </row>
    <row r="1426" spans="1:9" x14ac:dyDescent="0.25">
      <c r="A1426" s="98" t="s">
        <v>3368</v>
      </c>
      <c r="B1426" s="95"/>
      <c r="C1426" s="72"/>
      <c r="D1426" s="73"/>
      <c r="E1426" s="96"/>
      <c r="F1426" s="97"/>
      <c r="G1426" s="96" t="s">
        <v>3368</v>
      </c>
      <c r="I1426" s="79"/>
    </row>
    <row r="1427" spans="1:9" x14ac:dyDescent="0.25">
      <c r="A1427" s="98" t="s">
        <v>2828</v>
      </c>
      <c r="B1427" s="95" t="s">
        <v>2829</v>
      </c>
      <c r="C1427" s="72" t="s">
        <v>2830</v>
      </c>
      <c r="D1427" s="73" t="s">
        <v>2831</v>
      </c>
      <c r="E1427" s="96"/>
      <c r="F1427" s="97"/>
      <c r="G1427" s="96" t="s">
        <v>3368</v>
      </c>
      <c r="I1427" s="79"/>
    </row>
    <row r="1428" spans="1:9" x14ac:dyDescent="0.25">
      <c r="A1428" s="98" t="s">
        <v>3368</v>
      </c>
      <c r="B1428" s="95"/>
      <c r="C1428" s="72"/>
      <c r="D1428" s="73"/>
      <c r="E1428" s="96"/>
      <c r="F1428" s="97"/>
      <c r="G1428" s="96" t="s">
        <v>3368</v>
      </c>
      <c r="I1428" s="79"/>
    </row>
    <row r="1429" spans="1:9" x14ac:dyDescent="0.25">
      <c r="A1429" s="98" t="s">
        <v>2832</v>
      </c>
      <c r="B1429" s="95" t="s">
        <v>2833</v>
      </c>
      <c r="C1429" s="72" t="s">
        <v>2834</v>
      </c>
      <c r="D1429" s="73" t="s">
        <v>2835</v>
      </c>
      <c r="E1429" s="96"/>
      <c r="F1429" s="97"/>
      <c r="G1429" s="96" t="s">
        <v>3368</v>
      </c>
      <c r="I1429" s="79"/>
    </row>
    <row r="1430" spans="1:9" x14ac:dyDescent="0.25">
      <c r="A1430" s="98" t="s">
        <v>3368</v>
      </c>
      <c r="B1430" s="95"/>
      <c r="C1430" s="72" t="s">
        <v>2836</v>
      </c>
      <c r="D1430" s="73" t="s">
        <v>2837</v>
      </c>
      <c r="E1430" s="96"/>
      <c r="F1430" s="97"/>
      <c r="G1430" s="96" t="s">
        <v>3368</v>
      </c>
      <c r="I1430" s="79"/>
    </row>
    <row r="1431" spans="1:9" x14ac:dyDescent="0.25">
      <c r="A1431" s="98"/>
      <c r="B1431" s="95"/>
      <c r="C1431" s="72"/>
      <c r="D1431" s="73"/>
      <c r="E1431" s="96"/>
      <c r="F1431" s="97"/>
      <c r="G1431" s="96" t="s">
        <v>3368</v>
      </c>
      <c r="I1431" s="79"/>
    </row>
    <row r="1432" spans="1:9" x14ac:dyDescent="0.25">
      <c r="A1432" s="71"/>
      <c r="B1432" s="100"/>
      <c r="C1432" s="72"/>
      <c r="D1432" s="73"/>
      <c r="E1432" s="70"/>
      <c r="F1432" s="101"/>
      <c r="G1432" s="70"/>
      <c r="I1432" s="79"/>
    </row>
  </sheetData>
  <mergeCells count="156">
    <mergeCell ref="B1397:G1397"/>
    <mergeCell ref="A1410:G1410"/>
    <mergeCell ref="A1414:G1414"/>
    <mergeCell ref="B1416:G1416"/>
    <mergeCell ref="B1422:G1422"/>
    <mergeCell ref="B1425:G1425"/>
    <mergeCell ref="B1324:G1324"/>
    <mergeCell ref="A1332:G1332"/>
    <mergeCell ref="B1341:G1341"/>
    <mergeCell ref="B1363:G1363"/>
    <mergeCell ref="B1379:G1379"/>
    <mergeCell ref="B1394:G1394"/>
    <mergeCell ref="B1260:G1260"/>
    <mergeCell ref="A1284:G1284"/>
    <mergeCell ref="A1285:G1285"/>
    <mergeCell ref="B1302:G1302"/>
    <mergeCell ref="B1305:G1305"/>
    <mergeCell ref="B1313:G1313"/>
    <mergeCell ref="A1208:G1208"/>
    <mergeCell ref="B1220:G1220"/>
    <mergeCell ref="A1229:G1229"/>
    <mergeCell ref="B1232:G1232"/>
    <mergeCell ref="B1235:G1235"/>
    <mergeCell ref="A1252:G1252"/>
    <mergeCell ref="B1174:G1174"/>
    <mergeCell ref="B1180:G1180"/>
    <mergeCell ref="B1184:G1184"/>
    <mergeCell ref="B1189:G1189"/>
    <mergeCell ref="B1193:G1193"/>
    <mergeCell ref="B1200:G1200"/>
    <mergeCell ref="B1112:G1112"/>
    <mergeCell ref="B1129:G1129"/>
    <mergeCell ref="B1140:G1140"/>
    <mergeCell ref="B1156:G1156"/>
    <mergeCell ref="A1168:G1168"/>
    <mergeCell ref="B1171:G1171"/>
    <mergeCell ref="A1051:G1051"/>
    <mergeCell ref="B1053:G1053"/>
    <mergeCell ref="A1072:G1072"/>
    <mergeCell ref="A1073:G1073"/>
    <mergeCell ref="B1078:G1078"/>
    <mergeCell ref="B1109:G1109"/>
    <mergeCell ref="B984:G984"/>
    <mergeCell ref="B1004:G1004"/>
    <mergeCell ref="B1007:G1007"/>
    <mergeCell ref="B1015:G1015"/>
    <mergeCell ref="A1021:G1021"/>
    <mergeCell ref="B1039:G1039"/>
    <mergeCell ref="B930:G930"/>
    <mergeCell ref="B938:G938"/>
    <mergeCell ref="A953:G953"/>
    <mergeCell ref="B956:G956"/>
    <mergeCell ref="B959:G959"/>
    <mergeCell ref="B967:G967"/>
    <mergeCell ref="B883:G883"/>
    <mergeCell ref="B886:G886"/>
    <mergeCell ref="B897:G897"/>
    <mergeCell ref="B909:G909"/>
    <mergeCell ref="A922:G922"/>
    <mergeCell ref="A923:G923"/>
    <mergeCell ref="B839:G839"/>
    <mergeCell ref="B847:G847"/>
    <mergeCell ref="B863:G863"/>
    <mergeCell ref="B866:G866"/>
    <mergeCell ref="A868:G868"/>
    <mergeCell ref="A880:G880"/>
    <mergeCell ref="B783:G783"/>
    <mergeCell ref="B791:G791"/>
    <mergeCell ref="B799:G799"/>
    <mergeCell ref="B818:G818"/>
    <mergeCell ref="B830:G830"/>
    <mergeCell ref="B833:G833"/>
    <mergeCell ref="B754:G754"/>
    <mergeCell ref="B757:G757"/>
    <mergeCell ref="B764:G764"/>
    <mergeCell ref="B768:G768"/>
    <mergeCell ref="A774:G774"/>
    <mergeCell ref="A775:G775"/>
    <mergeCell ref="B676:G676"/>
    <mergeCell ref="B701:G701"/>
    <mergeCell ref="B719:G719"/>
    <mergeCell ref="A722:G722"/>
    <mergeCell ref="B724:G724"/>
    <mergeCell ref="A738:G738"/>
    <mergeCell ref="B611:G611"/>
    <mergeCell ref="B620:G620"/>
    <mergeCell ref="B632:G632"/>
    <mergeCell ref="A645:G645"/>
    <mergeCell ref="B654:G654"/>
    <mergeCell ref="A674:G674"/>
    <mergeCell ref="B548:G548"/>
    <mergeCell ref="A577:G577"/>
    <mergeCell ref="A578:G578"/>
    <mergeCell ref="B583:G583"/>
    <mergeCell ref="B586:G586"/>
    <mergeCell ref="B608:G608"/>
    <mergeCell ref="A482:G482"/>
    <mergeCell ref="B488:G488"/>
    <mergeCell ref="B506:G506"/>
    <mergeCell ref="B519:G519"/>
    <mergeCell ref="B522:G522"/>
    <mergeCell ref="B538:G538"/>
    <mergeCell ref="B414:G414"/>
    <mergeCell ref="B437:G437"/>
    <mergeCell ref="A463:G463"/>
    <mergeCell ref="B465:G465"/>
    <mergeCell ref="B474:G474"/>
    <mergeCell ref="A476:G476"/>
    <mergeCell ref="B339:G339"/>
    <mergeCell ref="A341:G341"/>
    <mergeCell ref="B364:G364"/>
    <mergeCell ref="B397:G397"/>
    <mergeCell ref="B409:G409"/>
    <mergeCell ref="A412:G412"/>
    <mergeCell ref="A305:G305"/>
    <mergeCell ref="B307:G307"/>
    <mergeCell ref="B318:G318"/>
    <mergeCell ref="A327:G327"/>
    <mergeCell ref="B334:G334"/>
    <mergeCell ref="A337:G337"/>
    <mergeCell ref="A254:G254"/>
    <mergeCell ref="B256:G256"/>
    <mergeCell ref="B266:G266"/>
    <mergeCell ref="B278:G278"/>
    <mergeCell ref="B289:G289"/>
    <mergeCell ref="A304:G304"/>
    <mergeCell ref="B226:G226"/>
    <mergeCell ref="B235:G235"/>
    <mergeCell ref="A241:G241"/>
    <mergeCell ref="A242:G242"/>
    <mergeCell ref="A246:G246"/>
    <mergeCell ref="B251:G251"/>
    <mergeCell ref="B176:G176"/>
    <mergeCell ref="B182:G182"/>
    <mergeCell ref="B197:G197"/>
    <mergeCell ref="B213:G213"/>
    <mergeCell ref="A216:G216"/>
    <mergeCell ref="B218:G218"/>
    <mergeCell ref="B98:G98"/>
    <mergeCell ref="B101:G101"/>
    <mergeCell ref="B120:G120"/>
    <mergeCell ref="B130:G130"/>
    <mergeCell ref="B148:D148"/>
    <mergeCell ref="B160:G160"/>
    <mergeCell ref="A43:G43"/>
    <mergeCell ref="A44:G44"/>
    <mergeCell ref="B46:G46"/>
    <mergeCell ref="A63:G63"/>
    <mergeCell ref="B69:G69"/>
    <mergeCell ref="B82:G82"/>
    <mergeCell ref="A1:A2"/>
    <mergeCell ref="C1:C2"/>
    <mergeCell ref="E1:E2"/>
    <mergeCell ref="F1:F2"/>
    <mergeCell ref="B5:G5"/>
    <mergeCell ref="B8:G8"/>
  </mergeCells>
  <pageMargins left="0.32" right="0.31" top="0.19685039370078741" bottom="0.15748031496062992" header="0.15748031496062992" footer="0.15748031496062992"/>
  <pageSetup paperSize="9" scale="65" fitToHeight="0" orientation="landscape" horizontalDpi="300" verticalDpi="12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zoomScaleNormal="100" workbookViewId="0">
      <selection activeCell="C2" sqref="C2"/>
    </sheetView>
  </sheetViews>
  <sheetFormatPr baseColWidth="10" defaultRowHeight="15" x14ac:dyDescent="0.25"/>
  <cols>
    <col min="1" max="1" width="53.28515625" customWidth="1"/>
    <col min="2" max="2" width="83.5703125" customWidth="1"/>
    <col min="3" max="3" width="58.28515625" customWidth="1"/>
    <col min="4" max="4" width="26.28515625" customWidth="1"/>
    <col min="5" max="5" width="23.28515625" customWidth="1"/>
  </cols>
  <sheetData>
    <row r="1" spans="1:5" ht="23.25" customHeight="1" x14ac:dyDescent="0.35">
      <c r="A1" s="104" t="s">
        <v>2844</v>
      </c>
    </row>
    <row r="3" spans="1:5" ht="18.75" customHeight="1" x14ac:dyDescent="0.25">
      <c r="A3" s="105" t="s">
        <v>2845</v>
      </c>
    </row>
    <row r="4" spans="1:5" ht="15.75" customHeight="1" x14ac:dyDescent="0.25"/>
    <row r="5" spans="1:5" ht="48" customHeight="1" x14ac:dyDescent="0.25">
      <c r="A5" s="107" t="s">
        <v>2846</v>
      </c>
      <c r="B5" s="108" t="s">
        <v>2847</v>
      </c>
      <c r="C5" s="108" t="s">
        <v>2848</v>
      </c>
      <c r="D5" s="108" t="s">
        <v>2849</v>
      </c>
      <c r="E5" s="109" t="s">
        <v>2850</v>
      </c>
    </row>
    <row r="6" spans="1:5" ht="15.75" customHeight="1" x14ac:dyDescent="0.25">
      <c r="B6" s="110"/>
      <c r="C6" s="110"/>
      <c r="D6" s="110"/>
      <c r="E6" s="110"/>
    </row>
    <row r="7" spans="1:5" x14ac:dyDescent="0.25">
      <c r="A7" s="111" t="s">
        <v>408</v>
      </c>
      <c r="B7" s="112" t="s">
        <v>2851</v>
      </c>
      <c r="C7" s="26"/>
      <c r="D7" s="26"/>
      <c r="E7" s="27"/>
    </row>
    <row r="8" spans="1:5" ht="74.25" customHeight="1" x14ac:dyDescent="0.25">
      <c r="A8" s="113"/>
      <c r="B8" s="114" t="s">
        <v>2852</v>
      </c>
      <c r="C8" s="114" t="s">
        <v>2853</v>
      </c>
      <c r="D8" s="114" t="s">
        <v>2854</v>
      </c>
      <c r="E8" s="115" t="s">
        <v>2854</v>
      </c>
    </row>
    <row r="9" spans="1:5" ht="45" customHeight="1" x14ac:dyDescent="0.25">
      <c r="A9" s="113"/>
      <c r="B9" s="114" t="s">
        <v>2855</v>
      </c>
      <c r="C9" s="114" t="s">
        <v>2856</v>
      </c>
      <c r="D9" s="114" t="s">
        <v>2854</v>
      </c>
      <c r="E9" s="115" t="s">
        <v>2854</v>
      </c>
    </row>
    <row r="10" spans="1:5" ht="15.75" customHeight="1" x14ac:dyDescent="0.25">
      <c r="A10" s="116"/>
      <c r="B10" s="117" t="s">
        <v>2857</v>
      </c>
      <c r="C10" s="117" t="s">
        <v>2858</v>
      </c>
      <c r="D10" s="117" t="s">
        <v>2854</v>
      </c>
      <c r="E10" s="118" t="s">
        <v>2854</v>
      </c>
    </row>
    <row r="11" spans="1:5" ht="15.75" customHeight="1" x14ac:dyDescent="0.25"/>
    <row r="12" spans="1:5" x14ac:dyDescent="0.25">
      <c r="A12" s="111" t="s">
        <v>2859</v>
      </c>
      <c r="B12" s="26"/>
      <c r="C12" s="26"/>
      <c r="D12" s="26"/>
      <c r="E12" s="27"/>
    </row>
    <row r="13" spans="1:5" ht="45" customHeight="1" x14ac:dyDescent="0.25">
      <c r="A13" s="119" t="s">
        <v>2860</v>
      </c>
      <c r="B13" s="114" t="s">
        <v>2861</v>
      </c>
      <c r="C13" s="120" t="s">
        <v>2862</v>
      </c>
      <c r="D13" s="114" t="s">
        <v>2854</v>
      </c>
      <c r="E13" s="115" t="s">
        <v>2854</v>
      </c>
    </row>
    <row r="14" spans="1:5" ht="75" customHeight="1" x14ac:dyDescent="0.25">
      <c r="A14" s="119" t="s">
        <v>413</v>
      </c>
      <c r="B14" s="114" t="s">
        <v>2863</v>
      </c>
      <c r="C14" s="120" t="s">
        <v>2864</v>
      </c>
      <c r="D14" s="114" t="s">
        <v>2865</v>
      </c>
      <c r="E14" s="115" t="s">
        <v>2866</v>
      </c>
    </row>
    <row r="15" spans="1:5" ht="75" customHeight="1" x14ac:dyDescent="0.25">
      <c r="A15" s="119" t="s">
        <v>2867</v>
      </c>
      <c r="B15" s="114" t="s">
        <v>2868</v>
      </c>
      <c r="C15" s="120" t="s">
        <v>2869</v>
      </c>
      <c r="D15" s="114" t="s">
        <v>2854</v>
      </c>
      <c r="E15" s="115" t="s">
        <v>2854</v>
      </c>
    </row>
    <row r="16" spans="1:5" ht="60" customHeight="1" x14ac:dyDescent="0.25">
      <c r="A16" s="119" t="s">
        <v>2870</v>
      </c>
      <c r="B16" s="114" t="s">
        <v>2871</v>
      </c>
      <c r="C16" s="120" t="s">
        <v>2872</v>
      </c>
      <c r="D16" s="114" t="s">
        <v>2854</v>
      </c>
      <c r="E16" s="115" t="s">
        <v>2854</v>
      </c>
    </row>
    <row r="17" spans="1:5" ht="75" customHeight="1" x14ac:dyDescent="0.25">
      <c r="A17" s="119" t="s">
        <v>2873</v>
      </c>
      <c r="B17" s="114" t="s">
        <v>2874</v>
      </c>
      <c r="C17" s="120" t="s">
        <v>2875</v>
      </c>
      <c r="D17" s="114" t="s">
        <v>2866</v>
      </c>
      <c r="E17" s="115" t="s">
        <v>2866</v>
      </c>
    </row>
    <row r="18" spans="1:5" ht="45.75" customHeight="1" x14ac:dyDescent="0.25">
      <c r="A18" s="121" t="s">
        <v>2876</v>
      </c>
      <c r="B18" s="117" t="s">
        <v>2877</v>
      </c>
      <c r="C18" s="117" t="s">
        <v>2878</v>
      </c>
      <c r="D18" s="117" t="s">
        <v>2854</v>
      </c>
      <c r="E18" s="118" t="s">
        <v>2866</v>
      </c>
    </row>
    <row r="21" spans="1:5" ht="18.75" customHeight="1" x14ac:dyDescent="0.25">
      <c r="A21" s="122" t="s">
        <v>2879</v>
      </c>
    </row>
    <row r="23" spans="1:5" ht="31.5" customHeight="1" x14ac:dyDescent="0.25">
      <c r="A23" s="164" t="s">
        <v>2880</v>
      </c>
      <c r="B23" s="164"/>
      <c r="C23" s="164"/>
      <c r="D23" s="164"/>
      <c r="E23" s="164"/>
    </row>
    <row r="25" spans="1:5" ht="78.75" customHeight="1" x14ac:dyDescent="0.25">
      <c r="A25" s="165" t="s">
        <v>2881</v>
      </c>
      <c r="B25" s="165"/>
      <c r="C25" s="165"/>
      <c r="D25" s="165"/>
      <c r="E25" s="165"/>
    </row>
    <row r="27" spans="1:5" ht="31.5" customHeight="1" x14ac:dyDescent="0.25">
      <c r="A27" s="164" t="s">
        <v>2882</v>
      </c>
      <c r="B27" s="164"/>
      <c r="C27" s="164"/>
      <c r="D27" s="164"/>
      <c r="E27" s="164"/>
    </row>
    <row r="30" spans="1:5" ht="18.75" customHeight="1" x14ac:dyDescent="0.3">
      <c r="A30" s="123" t="s">
        <v>2883</v>
      </c>
    </row>
    <row r="32" spans="1:5" ht="46.5" customHeight="1" x14ac:dyDescent="0.25">
      <c r="A32" s="164" t="s">
        <v>2884</v>
      </c>
      <c r="B32" s="164"/>
      <c r="C32" s="164"/>
      <c r="D32" s="164"/>
      <c r="E32" s="164"/>
    </row>
    <row r="34" spans="1:1" x14ac:dyDescent="0.25">
      <c r="A34" s="106" t="s">
        <v>2885</v>
      </c>
    </row>
  </sheetData>
  <mergeCells count="4">
    <mergeCell ref="A23:E23"/>
    <mergeCell ref="A25:E25"/>
    <mergeCell ref="A27:E27"/>
    <mergeCell ref="A32:E32"/>
  </mergeCells>
  <pageMargins left="0.7" right="0.7" top="0.75" bottom="0.75" header="0.3" footer="0.3"/>
  <pageSetup paperSize="9" scale="35"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87"/>
  <sheetViews>
    <sheetView topLeftCell="A151" workbookViewId="0">
      <selection activeCell="K2" sqref="K2:R187"/>
    </sheetView>
  </sheetViews>
  <sheetFormatPr baseColWidth="10" defaultRowHeight="15" x14ac:dyDescent="0.25"/>
  <cols>
    <col min="2" max="2" width="47.7109375" customWidth="1"/>
    <col min="7" max="7" width="11.5703125" customWidth="1"/>
    <col min="17" max="17" width="12.28515625" customWidth="1"/>
    <col min="18" max="18" width="20.140625" customWidth="1"/>
  </cols>
  <sheetData>
    <row r="1" spans="1:30" x14ac:dyDescent="0.25">
      <c r="A1" t="s">
        <v>2909</v>
      </c>
      <c r="B1" t="s">
        <v>2910</v>
      </c>
      <c r="C1" t="s">
        <v>2911</v>
      </c>
      <c r="D1" t="s">
        <v>2912</v>
      </c>
      <c r="E1" t="s">
        <v>2913</v>
      </c>
      <c r="F1" t="s">
        <v>2914</v>
      </c>
      <c r="G1" t="s">
        <v>2915</v>
      </c>
      <c r="H1" t="s">
        <v>2916</v>
      </c>
      <c r="I1" t="s">
        <v>2917</v>
      </c>
      <c r="J1" t="s">
        <v>2918</v>
      </c>
      <c r="K1" t="s">
        <v>2919</v>
      </c>
      <c r="L1" t="s">
        <v>2920</v>
      </c>
      <c r="M1" t="s">
        <v>2921</v>
      </c>
      <c r="N1" t="s">
        <v>2922</v>
      </c>
      <c r="O1" t="s">
        <v>2923</v>
      </c>
      <c r="P1" t="s">
        <v>2924</v>
      </c>
      <c r="Q1" t="s">
        <v>2925</v>
      </c>
      <c r="R1" t="s">
        <v>2926</v>
      </c>
      <c r="S1" t="s">
        <v>2927</v>
      </c>
      <c r="T1" t="s">
        <v>2928</v>
      </c>
      <c r="U1" t="s">
        <v>2929</v>
      </c>
      <c r="V1" t="s">
        <v>2930</v>
      </c>
      <c r="W1" t="s">
        <v>2931</v>
      </c>
      <c r="X1" t="s">
        <v>2932</v>
      </c>
      <c r="Y1" t="s">
        <v>2933</v>
      </c>
      <c r="Z1" t="s">
        <v>2934</v>
      </c>
      <c r="AA1" t="s">
        <v>2935</v>
      </c>
      <c r="AB1" t="s">
        <v>2936</v>
      </c>
      <c r="AC1" t="s">
        <v>2937</v>
      </c>
      <c r="AD1" t="s">
        <v>2938</v>
      </c>
    </row>
    <row r="2" spans="1:30" x14ac:dyDescent="0.25">
      <c r="A2" t="s">
        <v>2939</v>
      </c>
      <c r="B2" t="s">
        <v>2940</v>
      </c>
      <c r="C2">
        <v>4432.6514134038698</v>
      </c>
      <c r="D2">
        <v>-0.21989735803655899</v>
      </c>
      <c r="E2">
        <v>7.3157909579084297</v>
      </c>
      <c r="F2">
        <v>-0.19943203026369</v>
      </c>
      <c r="G2">
        <v>-1.65233538901425</v>
      </c>
      <c r="H2">
        <v>1.37254901597893</v>
      </c>
      <c r="I2">
        <v>-0.21535453696300699</v>
      </c>
      <c r="J2">
        <v>1.00271738659209</v>
      </c>
      <c r="K2" t="s">
        <v>2941</v>
      </c>
      <c r="L2" t="s">
        <v>2942</v>
      </c>
      <c r="M2" t="s">
        <v>2941</v>
      </c>
      <c r="N2" t="s">
        <v>2943</v>
      </c>
      <c r="O2" t="s">
        <v>2942</v>
      </c>
      <c r="P2" t="s">
        <v>2941</v>
      </c>
      <c r="Q2" t="s">
        <v>2942</v>
      </c>
      <c r="R2" t="s">
        <v>2944</v>
      </c>
      <c r="S2">
        <v>160</v>
      </c>
      <c r="T2">
        <v>-0.28881826421843698</v>
      </c>
      <c r="U2">
        <v>-0.36276496345617198</v>
      </c>
      <c r="V2">
        <v>-0.57571830861768203</v>
      </c>
      <c r="W2">
        <v>-0.77761961872730601</v>
      </c>
      <c r="X2">
        <v>-0.78004975249665398</v>
      </c>
      <c r="Y2">
        <v>-0.61513499583678</v>
      </c>
      <c r="Z2">
        <v>-0.350889395410033</v>
      </c>
      <c r="AA2">
        <v>-0.22475448247382701</v>
      </c>
      <c r="AB2">
        <v>-6.6276882589862696E-2</v>
      </c>
      <c r="AC2">
        <v>-0.20378951204086901</v>
      </c>
      <c r="AD2">
        <v>-0.21989735803655899</v>
      </c>
    </row>
    <row r="3" spans="1:30" x14ac:dyDescent="0.25">
      <c r="A3" t="s">
        <v>2945</v>
      </c>
      <c r="B3" t="s">
        <v>2946</v>
      </c>
      <c r="C3">
        <v>4176.7058124211699</v>
      </c>
      <c r="D3">
        <v>-0.164048003718434</v>
      </c>
      <c r="E3">
        <v>8.4707184198853994E-2</v>
      </c>
      <c r="F3">
        <v>0.60684334430897602</v>
      </c>
      <c r="G3">
        <v>-0.37804199748326001</v>
      </c>
      <c r="H3">
        <v>0.486707055214947</v>
      </c>
      <c r="I3">
        <v>1.91787216175783</v>
      </c>
      <c r="J3">
        <v>0.59499018184920704</v>
      </c>
      <c r="K3" t="s">
        <v>2941</v>
      </c>
      <c r="L3" t="s">
        <v>2941</v>
      </c>
      <c r="M3" t="s">
        <v>2947</v>
      </c>
      <c r="N3" t="s">
        <v>2948</v>
      </c>
      <c r="O3" t="s">
        <v>2947</v>
      </c>
      <c r="P3" t="s">
        <v>2942</v>
      </c>
      <c r="Q3" t="s">
        <v>2947</v>
      </c>
      <c r="R3" t="s">
        <v>2944</v>
      </c>
      <c r="S3">
        <v>155</v>
      </c>
      <c r="T3">
        <v>-6.5370822626682396E-2</v>
      </c>
      <c r="U3">
        <v>8.3339178590890995E-4</v>
      </c>
      <c r="V3">
        <v>-3.4315070415696598E-2</v>
      </c>
      <c r="W3">
        <v>-0.24600279374408701</v>
      </c>
      <c r="X3">
        <v>-0.220044784766455</v>
      </c>
      <c r="Y3">
        <v>7.7474783612285505E-2</v>
      </c>
      <c r="Z3">
        <v>6.3237624428058095E-2</v>
      </c>
      <c r="AA3">
        <v>4.7309213927694098E-2</v>
      </c>
      <c r="AB3">
        <v>0.13445591122359399</v>
      </c>
      <c r="AC3">
        <v>-0.269089100803729</v>
      </c>
      <c r="AD3">
        <v>-0.164048003718434</v>
      </c>
    </row>
    <row r="4" spans="1:30" x14ac:dyDescent="0.25">
      <c r="A4" t="s">
        <v>2949</v>
      </c>
      <c r="B4" t="s">
        <v>2950</v>
      </c>
      <c r="C4">
        <v>1960.7368351718401</v>
      </c>
      <c r="D4">
        <v>0.75313317944043601</v>
      </c>
      <c r="E4">
        <v>0.76303392860619301</v>
      </c>
      <c r="F4">
        <v>1.4131187188816401</v>
      </c>
      <c r="G4">
        <v>0.114901435077559</v>
      </c>
      <c r="H4">
        <v>-0.21680155604514101</v>
      </c>
      <c r="I4">
        <v>0.851598755974317</v>
      </c>
      <c r="J4">
        <v>1.2518906600408</v>
      </c>
      <c r="K4" t="s">
        <v>2942</v>
      </c>
      <c r="L4" t="s">
        <v>2942</v>
      </c>
      <c r="M4" t="s">
        <v>2942</v>
      </c>
      <c r="N4" t="s">
        <v>2941</v>
      </c>
      <c r="O4" t="s">
        <v>2948</v>
      </c>
      <c r="P4" t="s">
        <v>2947</v>
      </c>
      <c r="Q4" t="s">
        <v>2942</v>
      </c>
      <c r="R4" t="s">
        <v>2944</v>
      </c>
      <c r="S4">
        <v>95</v>
      </c>
      <c r="T4">
        <v>0.50946407711102104</v>
      </c>
      <c r="U4">
        <v>0.55098552473250995</v>
      </c>
      <c r="V4">
        <v>0.55589826418823995</v>
      </c>
      <c r="W4">
        <v>0.19164437686222699</v>
      </c>
      <c r="X4">
        <v>4.2364781638122601E-2</v>
      </c>
      <c r="Y4">
        <v>0.49494885582949</v>
      </c>
      <c r="Z4">
        <v>0.193087927607657</v>
      </c>
      <c r="AA4">
        <v>0.138000328197875</v>
      </c>
      <c r="AB4">
        <v>0.55242172658738897</v>
      </c>
      <c r="AC4">
        <v>0.45582953934526599</v>
      </c>
      <c r="AD4">
        <v>0.75313317944043601</v>
      </c>
    </row>
    <row r="5" spans="1:30" x14ac:dyDescent="0.25">
      <c r="A5" t="s">
        <v>2951</v>
      </c>
      <c r="B5" t="s">
        <v>2952</v>
      </c>
      <c r="C5">
        <v>737.32525430624605</v>
      </c>
      <c r="D5">
        <v>0.74936773531348599</v>
      </c>
      <c r="E5">
        <v>2.2193381753042698</v>
      </c>
      <c r="F5">
        <v>1.4131187188816401</v>
      </c>
      <c r="G5">
        <v>0.31947777711807601</v>
      </c>
      <c r="H5">
        <v>0.38911164613219901</v>
      </c>
      <c r="I5">
        <v>0.69854458632841598</v>
      </c>
      <c r="J5">
        <v>0.68809483425613505</v>
      </c>
      <c r="K5" t="s">
        <v>2942</v>
      </c>
      <c r="L5" t="s">
        <v>2942</v>
      </c>
      <c r="M5" t="s">
        <v>2942</v>
      </c>
      <c r="N5" t="s">
        <v>2941</v>
      </c>
      <c r="O5" t="s">
        <v>2947</v>
      </c>
      <c r="P5" t="s">
        <v>2947</v>
      </c>
      <c r="Q5" t="s">
        <v>2947</v>
      </c>
      <c r="R5" t="s">
        <v>2944</v>
      </c>
      <c r="S5">
        <v>96</v>
      </c>
      <c r="T5">
        <v>0.37181433081954701</v>
      </c>
      <c r="U5">
        <v>0.48666172754417097</v>
      </c>
      <c r="V5">
        <v>0.23732109474141999</v>
      </c>
      <c r="W5">
        <v>-0.33510827569871798</v>
      </c>
      <c r="X5">
        <v>-0.42460712624500802</v>
      </c>
      <c r="Y5">
        <v>4.4615041661716502E-2</v>
      </c>
      <c r="Z5">
        <v>0.75670028541742496</v>
      </c>
      <c r="AA5">
        <v>0.91794876024835104</v>
      </c>
      <c r="AB5">
        <v>0.59417137711316104</v>
      </c>
      <c r="AC5">
        <v>0.475006326486062</v>
      </c>
      <c r="AD5">
        <v>0.74936773531348599</v>
      </c>
    </row>
    <row r="6" spans="1:30" x14ac:dyDescent="0.25">
      <c r="A6" t="s">
        <v>2953</v>
      </c>
      <c r="B6" t="s">
        <v>2954</v>
      </c>
      <c r="C6">
        <v>3160.8317814420898</v>
      </c>
      <c r="D6">
        <v>-0.453676830136933</v>
      </c>
      <c r="E6">
        <v>2.5733228828824002</v>
      </c>
      <c r="F6">
        <v>-1.0057074048363599</v>
      </c>
      <c r="G6">
        <v>-4.1460675071933499</v>
      </c>
      <c r="H6">
        <v>1.1927841929726399</v>
      </c>
      <c r="I6">
        <v>0.31766751964560602</v>
      </c>
      <c r="J6">
        <v>-0.291409945275729</v>
      </c>
      <c r="K6" t="s">
        <v>2948</v>
      </c>
      <c r="L6" t="s">
        <v>2942</v>
      </c>
      <c r="M6" t="s">
        <v>2943</v>
      </c>
      <c r="N6" t="s">
        <v>2943</v>
      </c>
      <c r="O6" t="s">
        <v>2942</v>
      </c>
      <c r="P6" t="s">
        <v>2941</v>
      </c>
      <c r="Q6" t="s">
        <v>2941</v>
      </c>
      <c r="R6" t="s">
        <v>2944</v>
      </c>
      <c r="S6">
        <v>173</v>
      </c>
      <c r="T6">
        <v>-0.14062170500974999</v>
      </c>
      <c r="U6">
        <v>-0.25048880268368401</v>
      </c>
      <c r="V6">
        <v>-0.50206691838980999</v>
      </c>
      <c r="W6">
        <v>-0.53987569677293901</v>
      </c>
      <c r="X6">
        <v>-0.57144364225051003</v>
      </c>
      <c r="Y6">
        <v>-0.60678414413406401</v>
      </c>
      <c r="Z6">
        <v>-0.68214557535337506</v>
      </c>
      <c r="AA6">
        <v>-0.43761925852131001</v>
      </c>
      <c r="AB6">
        <v>4.2867053752072603E-3</v>
      </c>
      <c r="AC6">
        <v>-0.28031508085934698</v>
      </c>
      <c r="AD6">
        <v>-0.453676830136933</v>
      </c>
    </row>
    <row r="7" spans="1:30" x14ac:dyDescent="0.25">
      <c r="A7" t="s">
        <v>2955</v>
      </c>
      <c r="B7" t="s">
        <v>2956</v>
      </c>
      <c r="C7">
        <v>14373.768634418</v>
      </c>
      <c r="D7">
        <v>0.35825697959458602</v>
      </c>
      <c r="E7">
        <v>1.1223353804379499</v>
      </c>
      <c r="F7">
        <v>-0.19943203026369</v>
      </c>
      <c r="G7">
        <v>-1.52449362588079</v>
      </c>
      <c r="H7">
        <v>0.30495011810396999</v>
      </c>
      <c r="I7">
        <v>0.59984808353618402</v>
      </c>
      <c r="J7">
        <v>0.59372739383428697</v>
      </c>
      <c r="K7" t="s">
        <v>2947</v>
      </c>
      <c r="L7" t="s">
        <v>2942</v>
      </c>
      <c r="M7" t="s">
        <v>2941</v>
      </c>
      <c r="N7" t="s">
        <v>2943</v>
      </c>
      <c r="O7" t="s">
        <v>2941</v>
      </c>
      <c r="P7" t="s">
        <v>2947</v>
      </c>
      <c r="Q7" t="s">
        <v>2947</v>
      </c>
      <c r="R7" t="s">
        <v>2944</v>
      </c>
      <c r="S7">
        <v>127</v>
      </c>
      <c r="T7">
        <v>-0.48984514372988103</v>
      </c>
      <c r="U7">
        <v>-0.47051951085889998</v>
      </c>
      <c r="V7">
        <v>-0.43299690354791098</v>
      </c>
      <c r="W7">
        <v>-0.60795461343526702</v>
      </c>
      <c r="X7">
        <v>-0.86392253093220694</v>
      </c>
      <c r="Y7">
        <v>-0.66961347519519199</v>
      </c>
      <c r="Z7">
        <v>-0.238429462110547</v>
      </c>
      <c r="AA7">
        <v>-3.7739277846762599E-2</v>
      </c>
      <c r="AB7">
        <v>-1.7074497102190202E-2</v>
      </c>
      <c r="AC7">
        <v>-9.2942487943000196E-2</v>
      </c>
      <c r="AD7">
        <v>0.35825697959458602</v>
      </c>
    </row>
    <row r="8" spans="1:30" x14ac:dyDescent="0.25">
      <c r="A8" t="s">
        <v>2957</v>
      </c>
      <c r="B8" t="s">
        <v>2958</v>
      </c>
      <c r="C8">
        <v>3382.9155149442199</v>
      </c>
      <c r="D8">
        <v>-0.45752049127177102</v>
      </c>
      <c r="E8">
        <v>29.0743158413202</v>
      </c>
      <c r="F8">
        <v>-1.81198277940902</v>
      </c>
      <c r="G8">
        <v>-3.17085144295016</v>
      </c>
      <c r="H8">
        <v>1.8659399859757999</v>
      </c>
      <c r="I8">
        <v>0.54105432091278904</v>
      </c>
      <c r="J8">
        <v>1.1408025728123701</v>
      </c>
      <c r="K8" t="s">
        <v>2948</v>
      </c>
      <c r="L8" t="s">
        <v>2942</v>
      </c>
      <c r="M8" t="s">
        <v>2943</v>
      </c>
      <c r="N8" t="s">
        <v>2943</v>
      </c>
      <c r="O8" t="s">
        <v>2942</v>
      </c>
      <c r="P8" t="s">
        <v>2947</v>
      </c>
      <c r="Q8" t="s">
        <v>2942</v>
      </c>
      <c r="R8" t="s">
        <v>2944</v>
      </c>
      <c r="S8">
        <v>174</v>
      </c>
      <c r="T8">
        <v>0.28413701972833</v>
      </c>
      <c r="U8">
        <v>-8.9963313677376297E-2</v>
      </c>
      <c r="V8">
        <v>-0.17443061601522</v>
      </c>
      <c r="W8">
        <v>-0.35773814610406901</v>
      </c>
      <c r="X8">
        <v>-0.532746323802465</v>
      </c>
      <c r="Y8">
        <v>-0.72704967721093405</v>
      </c>
      <c r="Z8">
        <v>-0.78140034117953605</v>
      </c>
      <c r="AA8">
        <v>-0.53370870487074396</v>
      </c>
      <c r="AB8">
        <v>-0.11917418850219801</v>
      </c>
      <c r="AC8">
        <v>-0.32156955762780798</v>
      </c>
      <c r="AD8">
        <v>-0.45752049127177102</v>
      </c>
    </row>
    <row r="9" spans="1:30" x14ac:dyDescent="0.25">
      <c r="A9" t="s">
        <v>2959</v>
      </c>
      <c r="B9" t="s">
        <v>2960</v>
      </c>
      <c r="C9">
        <v>5756.9516599487097</v>
      </c>
      <c r="D9">
        <v>0.151822647285625</v>
      </c>
      <c r="E9">
        <v>-0.37524793281597801</v>
      </c>
      <c r="F9">
        <v>0.60684334430897602</v>
      </c>
      <c r="G9">
        <v>0.87232638851685296</v>
      </c>
      <c r="H9">
        <v>-0.41953055042277998</v>
      </c>
      <c r="I9">
        <v>-0.14782750007602299</v>
      </c>
      <c r="J9">
        <v>0.57555180992072597</v>
      </c>
      <c r="K9" t="s">
        <v>2947</v>
      </c>
      <c r="L9" t="s">
        <v>2948</v>
      </c>
      <c r="M9" t="s">
        <v>2947</v>
      </c>
      <c r="N9" t="s">
        <v>2947</v>
      </c>
      <c r="O9" t="s">
        <v>2948</v>
      </c>
      <c r="P9" t="s">
        <v>2941</v>
      </c>
      <c r="Q9" t="s">
        <v>2947</v>
      </c>
      <c r="R9" t="s">
        <v>2944</v>
      </c>
      <c r="S9">
        <v>139</v>
      </c>
      <c r="T9">
        <v>-0.346362231205949</v>
      </c>
      <c r="U9">
        <v>-0.149789480098586</v>
      </c>
      <c r="V9">
        <v>7.9137253634100096E-2</v>
      </c>
      <c r="W9">
        <v>1.3696602221928899E-2</v>
      </c>
      <c r="X9">
        <v>-0.57513166975750396</v>
      </c>
      <c r="Y9">
        <v>-0.83241265781545504</v>
      </c>
      <c r="Z9">
        <v>-0.31438152962917798</v>
      </c>
      <c r="AA9">
        <v>0.28363380186782999</v>
      </c>
      <c r="AB9">
        <v>0.37974078283720802</v>
      </c>
      <c r="AC9">
        <v>-8.5865757914256307E-3</v>
      </c>
      <c r="AD9">
        <v>0.151822647285625</v>
      </c>
    </row>
    <row r="10" spans="1:30" x14ac:dyDescent="0.25">
      <c r="A10" t="s">
        <v>2961</v>
      </c>
      <c r="B10" t="s">
        <v>2962</v>
      </c>
      <c r="C10">
        <v>1490.59300856091</v>
      </c>
      <c r="D10">
        <v>0.76945403396749401</v>
      </c>
      <c r="E10">
        <v>8.2208377972605107E-2</v>
      </c>
      <c r="F10">
        <v>1.4131187188816401</v>
      </c>
      <c r="G10">
        <v>-2.1082555591720099E-2</v>
      </c>
      <c r="H10">
        <v>-1.3395927746232099</v>
      </c>
      <c r="I10">
        <v>-1.39331708712917</v>
      </c>
      <c r="J10">
        <v>1.3117182393992901</v>
      </c>
      <c r="K10" t="s">
        <v>2942</v>
      </c>
      <c r="L10" t="s">
        <v>2941</v>
      </c>
      <c r="M10" t="s">
        <v>2942</v>
      </c>
      <c r="N10" t="s">
        <v>2941</v>
      </c>
      <c r="O10" t="s">
        <v>2943</v>
      </c>
      <c r="P10" t="s">
        <v>2943</v>
      </c>
      <c r="Q10" t="s">
        <v>2942</v>
      </c>
      <c r="R10" t="s">
        <v>2944</v>
      </c>
      <c r="S10">
        <v>94</v>
      </c>
      <c r="T10">
        <v>-0.802012823672278</v>
      </c>
      <c r="U10">
        <v>-1.07796169975627</v>
      </c>
      <c r="V10">
        <v>-0.542928536774404</v>
      </c>
      <c r="W10">
        <v>1.8821836026185E-2</v>
      </c>
      <c r="X10">
        <v>-0.54803464750413999</v>
      </c>
      <c r="Y10">
        <v>-0.23072961671738601</v>
      </c>
      <c r="Z10">
        <v>8.7197744548095396E-2</v>
      </c>
      <c r="AA10">
        <v>0.40212771457534402</v>
      </c>
      <c r="AB10">
        <v>-0.205021375879022</v>
      </c>
      <c r="AC10">
        <v>0.41880005912995699</v>
      </c>
      <c r="AD10">
        <v>0.76945403396749401</v>
      </c>
    </row>
    <row r="11" spans="1:30" x14ac:dyDescent="0.25">
      <c r="A11" t="s">
        <v>2963</v>
      </c>
      <c r="B11" t="s">
        <v>2964</v>
      </c>
      <c r="C11">
        <v>98.158344507705706</v>
      </c>
      <c r="D11">
        <v>0.46130149074872101</v>
      </c>
      <c r="K11" t="s">
        <v>2965</v>
      </c>
      <c r="L11" t="s">
        <v>2965</v>
      </c>
      <c r="M11" t="s">
        <v>2965</v>
      </c>
      <c r="N11" t="s">
        <v>2965</v>
      </c>
      <c r="O11" t="s">
        <v>2965</v>
      </c>
      <c r="P11" t="s">
        <v>2965</v>
      </c>
      <c r="Q11" t="s">
        <v>2965</v>
      </c>
      <c r="R11" t="s">
        <v>2966</v>
      </c>
      <c r="S11">
        <v>118</v>
      </c>
      <c r="T11">
        <v>0.66323994845683298</v>
      </c>
      <c r="U11">
        <v>0.86290739753670698</v>
      </c>
      <c r="V11">
        <v>1.1686979682632099</v>
      </c>
      <c r="W11">
        <v>1.71250693161956</v>
      </c>
      <c r="X11">
        <v>1.1868631029146699</v>
      </c>
      <c r="Y11">
        <v>-0.28372612049050699</v>
      </c>
      <c r="Z11">
        <v>0.23924022556097299</v>
      </c>
      <c r="AA11">
        <v>-0.63853819071615403</v>
      </c>
      <c r="AB11">
        <v>-1.10528762481257</v>
      </c>
      <c r="AC11">
        <v>-1.6535649691564001</v>
      </c>
      <c r="AD11">
        <v>0.46130149074872101</v>
      </c>
    </row>
    <row r="12" spans="1:30" x14ac:dyDescent="0.25">
      <c r="A12" t="s">
        <v>2967</v>
      </c>
      <c r="B12" t="s">
        <v>2968</v>
      </c>
      <c r="C12">
        <v>140.52241426438599</v>
      </c>
      <c r="D12">
        <v>-0.28712112810277302</v>
      </c>
      <c r="K12" t="s">
        <v>2965</v>
      </c>
      <c r="L12" t="s">
        <v>2965</v>
      </c>
      <c r="M12" t="s">
        <v>2965</v>
      </c>
      <c r="N12" t="s">
        <v>2965</v>
      </c>
      <c r="O12" t="s">
        <v>2965</v>
      </c>
      <c r="P12" t="s">
        <v>2965</v>
      </c>
      <c r="Q12" t="s">
        <v>2965</v>
      </c>
      <c r="R12" t="s">
        <v>2966</v>
      </c>
      <c r="S12">
        <v>163</v>
      </c>
      <c r="T12">
        <v>0.66323994845683298</v>
      </c>
      <c r="U12">
        <v>0.86290739753670698</v>
      </c>
      <c r="V12">
        <v>1.1686979682632099</v>
      </c>
      <c r="W12">
        <v>1.71250693161956</v>
      </c>
      <c r="X12">
        <v>1.1868631029146699</v>
      </c>
      <c r="Y12">
        <v>-0.74168276957617396</v>
      </c>
      <c r="Z12">
        <v>-0.82683444433678499</v>
      </c>
      <c r="AA12">
        <v>-0.63853819071615403</v>
      </c>
      <c r="AB12">
        <v>-1.10528762481257</v>
      </c>
      <c r="AC12">
        <v>-1.6535649691564001</v>
      </c>
      <c r="AD12">
        <v>-0.28712112810277302</v>
      </c>
    </row>
    <row r="13" spans="1:30" x14ac:dyDescent="0.25">
      <c r="A13" t="s">
        <v>2969</v>
      </c>
      <c r="B13" t="s">
        <v>2970</v>
      </c>
      <c r="C13">
        <v>100.566490707268</v>
      </c>
      <c r="D13">
        <v>-0.244614744523307</v>
      </c>
      <c r="K13" t="s">
        <v>2965</v>
      </c>
      <c r="L13" t="s">
        <v>2965</v>
      </c>
      <c r="M13" t="s">
        <v>2965</v>
      </c>
      <c r="N13" t="s">
        <v>2965</v>
      </c>
      <c r="O13" t="s">
        <v>2965</v>
      </c>
      <c r="P13" t="s">
        <v>2965</v>
      </c>
      <c r="Q13" t="s">
        <v>2965</v>
      </c>
      <c r="R13" t="s">
        <v>2966</v>
      </c>
      <c r="S13">
        <v>161</v>
      </c>
      <c r="T13">
        <v>0.66323994845683298</v>
      </c>
      <c r="U13">
        <v>0.86290739753670698</v>
      </c>
      <c r="V13">
        <v>1.1686979682632099</v>
      </c>
      <c r="W13">
        <v>1.71250693161956</v>
      </c>
      <c r="X13">
        <v>1.1868631029146699</v>
      </c>
      <c r="Y13">
        <v>-0.41152992158061702</v>
      </c>
      <c r="Z13">
        <v>-0.32140425771098802</v>
      </c>
      <c r="AA13">
        <v>-0.63853819071615403</v>
      </c>
      <c r="AB13">
        <v>-1.10528762481257</v>
      </c>
      <c r="AC13">
        <v>-1.6535649691564001</v>
      </c>
      <c r="AD13">
        <v>-0.244614744523307</v>
      </c>
    </row>
    <row r="14" spans="1:30" x14ac:dyDescent="0.25">
      <c r="A14" t="s">
        <v>2971</v>
      </c>
      <c r="B14" t="s">
        <v>2972</v>
      </c>
      <c r="C14">
        <v>11153.0366264897</v>
      </c>
      <c r="D14">
        <v>0.64093555194843599</v>
      </c>
      <c r="E14">
        <v>3.0274613511888502</v>
      </c>
      <c r="F14">
        <v>-1.81198277940902</v>
      </c>
      <c r="G14">
        <v>-0.78302387899431602</v>
      </c>
      <c r="H14">
        <v>0.59878089428732295</v>
      </c>
      <c r="I14">
        <v>0.83555437094794904</v>
      </c>
      <c r="J14">
        <v>0.30214133350897299</v>
      </c>
      <c r="K14" t="s">
        <v>2942</v>
      </c>
      <c r="L14" t="s">
        <v>2942</v>
      </c>
      <c r="M14" t="s">
        <v>2943</v>
      </c>
      <c r="N14" t="s">
        <v>2943</v>
      </c>
      <c r="O14" t="s">
        <v>2947</v>
      </c>
      <c r="P14" t="s">
        <v>2947</v>
      </c>
      <c r="Q14" t="s">
        <v>2947</v>
      </c>
      <c r="R14" t="s">
        <v>2944</v>
      </c>
      <c r="S14">
        <v>108</v>
      </c>
      <c r="T14">
        <v>-0.37883018206093899</v>
      </c>
      <c r="U14">
        <v>-0.48747480112099201</v>
      </c>
      <c r="V14">
        <v>-0.418625539974884</v>
      </c>
      <c r="W14">
        <v>-0.60764826425428997</v>
      </c>
      <c r="X14">
        <v>-0.877984840301265</v>
      </c>
      <c r="Y14">
        <v>-0.69210802030201302</v>
      </c>
      <c r="Z14">
        <v>-0.27924648341885999</v>
      </c>
      <c r="AA14">
        <v>0.32065505664334198</v>
      </c>
      <c r="AB14">
        <v>0.85295717356991996</v>
      </c>
      <c r="AC14">
        <v>0.49395209226456299</v>
      </c>
      <c r="AD14">
        <v>0.64093555194843599</v>
      </c>
    </row>
    <row r="15" spans="1:30" x14ac:dyDescent="0.25">
      <c r="A15" t="s">
        <v>2973</v>
      </c>
      <c r="B15" t="s">
        <v>2974</v>
      </c>
      <c r="C15">
        <v>11416.9386604059</v>
      </c>
      <c r="D15">
        <v>1.26134047778158</v>
      </c>
      <c r="E15">
        <v>2.4910742767817502</v>
      </c>
      <c r="F15">
        <v>-1.0057074048363599</v>
      </c>
      <c r="G15">
        <v>0.196655287227743</v>
      </c>
      <c r="H15">
        <v>0.25207132077308098</v>
      </c>
      <c r="I15">
        <v>0.29595296402854299</v>
      </c>
      <c r="J15">
        <v>0.38326937548838702</v>
      </c>
      <c r="K15" t="s">
        <v>2942</v>
      </c>
      <c r="L15" t="s">
        <v>2942</v>
      </c>
      <c r="M15" t="s">
        <v>2943</v>
      </c>
      <c r="N15" t="s">
        <v>2941</v>
      </c>
      <c r="O15" t="s">
        <v>2941</v>
      </c>
      <c r="P15" t="s">
        <v>2941</v>
      </c>
      <c r="Q15" t="s">
        <v>2947</v>
      </c>
      <c r="R15" t="s">
        <v>2944</v>
      </c>
      <c r="S15">
        <v>58</v>
      </c>
      <c r="T15">
        <v>0.41363358877234702</v>
      </c>
      <c r="U15">
        <v>0.57106714348717003</v>
      </c>
      <c r="V15">
        <v>0.10880431883672199</v>
      </c>
      <c r="W15">
        <v>-0.26422569822363301</v>
      </c>
      <c r="X15">
        <v>-0.50110536011480999</v>
      </c>
      <c r="Y15">
        <v>-0.46743854838305199</v>
      </c>
      <c r="Z15">
        <v>0.17523669879555101</v>
      </c>
      <c r="AA15">
        <v>0.77044793327009897</v>
      </c>
      <c r="AB15">
        <v>1.0331976824514499</v>
      </c>
      <c r="AC15">
        <v>0.90715237898927203</v>
      </c>
      <c r="AD15">
        <v>1.26134047778158</v>
      </c>
    </row>
    <row r="16" spans="1:30" x14ac:dyDescent="0.25">
      <c r="A16" t="s">
        <v>2975</v>
      </c>
      <c r="B16" t="s">
        <v>2976</v>
      </c>
      <c r="C16">
        <v>9436.0881910957105</v>
      </c>
      <c r="D16">
        <v>1.62742864937455</v>
      </c>
      <c r="E16">
        <v>1.1191654120468499</v>
      </c>
      <c r="F16">
        <v>-1.0057074048363599</v>
      </c>
      <c r="G16">
        <v>1.02929855791192</v>
      </c>
      <c r="H16">
        <v>0.54815258640494402</v>
      </c>
      <c r="I16">
        <v>1.09867223464102</v>
      </c>
      <c r="J16">
        <v>1.3214198495459499</v>
      </c>
      <c r="K16" t="s">
        <v>2942</v>
      </c>
      <c r="L16" t="s">
        <v>2942</v>
      </c>
      <c r="M16" t="s">
        <v>2943</v>
      </c>
      <c r="N16" t="s">
        <v>2942</v>
      </c>
      <c r="O16" t="s">
        <v>2947</v>
      </c>
      <c r="P16" t="s">
        <v>2942</v>
      </c>
      <c r="Q16" t="s">
        <v>2942</v>
      </c>
      <c r="R16" t="s">
        <v>2944</v>
      </c>
      <c r="S16">
        <v>31</v>
      </c>
      <c r="T16">
        <v>0.66009166827661003</v>
      </c>
      <c r="U16">
        <v>0.479516987350324</v>
      </c>
      <c r="V16">
        <v>7.6648984961775607E-2</v>
      </c>
      <c r="W16">
        <v>-0.13278539077902601</v>
      </c>
      <c r="X16">
        <v>-0.25020870838161502</v>
      </c>
      <c r="Y16">
        <v>-0.27576779826388598</v>
      </c>
      <c r="Z16">
        <v>0.525595073591545</v>
      </c>
      <c r="AA16">
        <v>1.2030332887323001</v>
      </c>
      <c r="AB16">
        <v>0.82934510298207098</v>
      </c>
      <c r="AC16">
        <v>0.68758917883919501</v>
      </c>
      <c r="AD16">
        <v>1.62742864937455</v>
      </c>
    </row>
    <row r="17" spans="1:30" x14ac:dyDescent="0.25">
      <c r="A17" t="s">
        <v>2977</v>
      </c>
      <c r="B17" t="s">
        <v>2978</v>
      </c>
      <c r="C17">
        <v>20669.231955057101</v>
      </c>
      <c r="D17">
        <v>1.3404678653945299</v>
      </c>
      <c r="E17">
        <v>1.0796087850925999</v>
      </c>
      <c r="F17">
        <v>0.60684334430897602</v>
      </c>
      <c r="G17">
        <v>0.27068806642825999</v>
      </c>
      <c r="H17">
        <v>0.34937516645949601</v>
      </c>
      <c r="I17">
        <v>0.53251007945684303</v>
      </c>
      <c r="J17">
        <v>0.36380555839061102</v>
      </c>
      <c r="K17" t="s">
        <v>2942</v>
      </c>
      <c r="L17" t="s">
        <v>2942</v>
      </c>
      <c r="M17" t="s">
        <v>2947</v>
      </c>
      <c r="N17" t="s">
        <v>2941</v>
      </c>
      <c r="O17" t="s">
        <v>2947</v>
      </c>
      <c r="P17" t="s">
        <v>2947</v>
      </c>
      <c r="Q17" t="s">
        <v>2947</v>
      </c>
      <c r="R17" t="s">
        <v>2944</v>
      </c>
      <c r="S17">
        <v>50</v>
      </c>
      <c r="T17">
        <v>0.34864484898768</v>
      </c>
      <c r="U17">
        <v>0.484957758878372</v>
      </c>
      <c r="V17">
        <v>0.243214714690764</v>
      </c>
      <c r="W17">
        <v>-5.4244983021044198E-2</v>
      </c>
      <c r="X17">
        <v>-0.22231762616908701</v>
      </c>
      <c r="Y17">
        <v>-3.3773351396122399E-2</v>
      </c>
      <c r="Z17">
        <v>0.40976746543092202</v>
      </c>
      <c r="AA17">
        <v>0.86115290358552499</v>
      </c>
      <c r="AB17">
        <v>1.11797080472849</v>
      </c>
      <c r="AC17">
        <v>1.06161086740554</v>
      </c>
      <c r="AD17">
        <v>1.3404678653945299</v>
      </c>
    </row>
    <row r="18" spans="1:30" x14ac:dyDescent="0.25">
      <c r="A18" t="s">
        <v>2979</v>
      </c>
      <c r="B18" t="s">
        <v>2980</v>
      </c>
      <c r="C18">
        <v>943.66148423428695</v>
      </c>
      <c r="D18">
        <v>1.3988119988068</v>
      </c>
      <c r="E18">
        <v>-0.20005703390111901</v>
      </c>
      <c r="F18">
        <v>0.60684334430897602</v>
      </c>
      <c r="G18">
        <v>0.89102113834545205</v>
      </c>
      <c r="H18">
        <v>0.256426359797359</v>
      </c>
      <c r="I18">
        <v>0.39011067604420802</v>
      </c>
      <c r="J18">
        <v>2.9683439061316599</v>
      </c>
      <c r="K18" t="s">
        <v>2942</v>
      </c>
      <c r="L18" t="s">
        <v>2941</v>
      </c>
      <c r="M18" t="s">
        <v>2947</v>
      </c>
      <c r="N18" t="s">
        <v>2947</v>
      </c>
      <c r="O18" t="s">
        <v>2941</v>
      </c>
      <c r="P18" t="s">
        <v>2941</v>
      </c>
      <c r="Q18" t="s">
        <v>2942</v>
      </c>
      <c r="R18" t="s">
        <v>2944</v>
      </c>
      <c r="S18">
        <v>47</v>
      </c>
      <c r="T18">
        <v>0.45296283491288603</v>
      </c>
      <c r="U18">
        <v>0.52129689796787604</v>
      </c>
      <c r="V18">
        <v>1.11686627431553</v>
      </c>
      <c r="W18">
        <v>1.4680456136792599</v>
      </c>
      <c r="X18">
        <v>0.38446687416923903</v>
      </c>
      <c r="Y18">
        <v>-0.230618321082838</v>
      </c>
      <c r="Z18">
        <v>0.27838964980461001</v>
      </c>
      <c r="AA18">
        <v>0.73149324282953199</v>
      </c>
      <c r="AB18">
        <v>1.3334230616601299</v>
      </c>
      <c r="AC18">
        <v>1.5644081333453901</v>
      </c>
      <c r="AD18">
        <v>1.3988119988068</v>
      </c>
    </row>
    <row r="19" spans="1:30" x14ac:dyDescent="0.25">
      <c r="A19" t="s">
        <v>2981</v>
      </c>
      <c r="B19" t="s">
        <v>2982</v>
      </c>
      <c r="C19">
        <v>1575.8566057855001</v>
      </c>
      <c r="D19">
        <v>1.3410019324951701</v>
      </c>
      <c r="E19">
        <v>0.82402996949970697</v>
      </c>
      <c r="F19">
        <v>-1.0057074048363599</v>
      </c>
      <c r="G19">
        <v>0.50774660805802696</v>
      </c>
      <c r="H19">
        <v>0.21817189687639399</v>
      </c>
      <c r="I19">
        <v>1.71742504858</v>
      </c>
      <c r="J19">
        <v>1.6483123133378701</v>
      </c>
      <c r="K19" t="s">
        <v>2942</v>
      </c>
      <c r="L19" t="s">
        <v>2942</v>
      </c>
      <c r="M19" t="s">
        <v>2943</v>
      </c>
      <c r="N19" t="s">
        <v>2947</v>
      </c>
      <c r="O19" t="s">
        <v>2941</v>
      </c>
      <c r="P19" t="s">
        <v>2942</v>
      </c>
      <c r="Q19" t="s">
        <v>2942</v>
      </c>
      <c r="R19" t="s">
        <v>2944</v>
      </c>
      <c r="S19">
        <v>49</v>
      </c>
      <c r="T19">
        <v>0.99544015126778196</v>
      </c>
      <c r="U19">
        <v>0.82028753883046301</v>
      </c>
      <c r="V19">
        <v>1.28006828892983</v>
      </c>
      <c r="W19">
        <v>1.01787073927326</v>
      </c>
      <c r="X19">
        <v>0.59372378061853603</v>
      </c>
      <c r="Y19">
        <v>0.41262564438625499</v>
      </c>
      <c r="Z19">
        <v>0.88086789469020399</v>
      </c>
      <c r="AA19">
        <v>1.71043205795172</v>
      </c>
      <c r="AB19">
        <v>1.8329381705049601</v>
      </c>
      <c r="AC19">
        <v>1.1430653961123001</v>
      </c>
      <c r="AD19">
        <v>1.3410019324951701</v>
      </c>
    </row>
    <row r="20" spans="1:30" x14ac:dyDescent="0.25">
      <c r="A20" t="s">
        <v>2983</v>
      </c>
      <c r="B20" t="s">
        <v>2984</v>
      </c>
      <c r="C20">
        <v>4569.0401274612304</v>
      </c>
      <c r="D20">
        <v>1.8166251128036299</v>
      </c>
      <c r="E20">
        <v>0.96179506507113099</v>
      </c>
      <c r="F20">
        <v>1.4131187188816401</v>
      </c>
      <c r="G20">
        <v>0.73312600762827695</v>
      </c>
      <c r="H20">
        <v>0.20880966329716699</v>
      </c>
      <c r="I20">
        <v>-5.8523265076211903E-2</v>
      </c>
      <c r="J20">
        <v>0.81123251608528002</v>
      </c>
      <c r="K20" t="s">
        <v>2942</v>
      </c>
      <c r="L20" t="s">
        <v>2942</v>
      </c>
      <c r="M20" t="s">
        <v>2942</v>
      </c>
      <c r="N20" t="s">
        <v>2947</v>
      </c>
      <c r="O20" t="s">
        <v>2941</v>
      </c>
      <c r="P20" t="s">
        <v>2941</v>
      </c>
      <c r="Q20" t="s">
        <v>2942</v>
      </c>
      <c r="R20" t="s">
        <v>2944</v>
      </c>
      <c r="S20">
        <v>22</v>
      </c>
      <c r="T20">
        <v>1.23936508930404</v>
      </c>
      <c r="U20">
        <v>1.0263419614357501</v>
      </c>
      <c r="V20">
        <v>0.94202507221221898</v>
      </c>
      <c r="W20">
        <v>0.54212920078891402</v>
      </c>
      <c r="X20">
        <v>0.21774396659349601</v>
      </c>
      <c r="Y20">
        <v>0.53467014073914798</v>
      </c>
      <c r="Z20">
        <v>1.0525613292963101</v>
      </c>
      <c r="AA20">
        <v>1.55145230728249</v>
      </c>
      <c r="AB20">
        <v>1.5047886152432799</v>
      </c>
      <c r="AC20">
        <v>1.309061588479</v>
      </c>
      <c r="AD20">
        <v>1.8166251128036299</v>
      </c>
    </row>
    <row r="21" spans="1:30" x14ac:dyDescent="0.25">
      <c r="A21" t="s">
        <v>2985</v>
      </c>
      <c r="B21" t="s">
        <v>2986</v>
      </c>
      <c r="C21">
        <v>1968.8150589894101</v>
      </c>
      <c r="D21">
        <v>2.31586181762817</v>
      </c>
      <c r="E21">
        <v>4.6060703154695704</v>
      </c>
      <c r="F21">
        <v>0.60684334430897602</v>
      </c>
      <c r="G21">
        <v>0.508769039489257</v>
      </c>
      <c r="H21">
        <v>6.58787150850111E-2</v>
      </c>
      <c r="I21">
        <v>0.54025921946398503</v>
      </c>
      <c r="J21">
        <v>0.233581508031629</v>
      </c>
      <c r="K21" t="s">
        <v>2942</v>
      </c>
      <c r="L21" t="s">
        <v>2942</v>
      </c>
      <c r="M21" t="s">
        <v>2947</v>
      </c>
      <c r="N21" t="s">
        <v>2947</v>
      </c>
      <c r="O21" t="s">
        <v>2941</v>
      </c>
      <c r="P21" t="s">
        <v>2947</v>
      </c>
      <c r="Q21" t="s">
        <v>2947</v>
      </c>
      <c r="R21" t="s">
        <v>2944</v>
      </c>
      <c r="S21">
        <v>10</v>
      </c>
      <c r="T21">
        <v>1.7018003153765799</v>
      </c>
      <c r="U21">
        <v>1.6542815306041301</v>
      </c>
      <c r="V21">
        <v>1.2846978083721501</v>
      </c>
      <c r="W21">
        <v>1.25904746428591</v>
      </c>
      <c r="X21">
        <v>1.1740788383865799</v>
      </c>
      <c r="Y21">
        <v>0.87942309676534203</v>
      </c>
      <c r="Z21">
        <v>1.34164953729578</v>
      </c>
      <c r="AA21">
        <v>1.65589736650534</v>
      </c>
      <c r="AB21">
        <v>1.6489239056353699</v>
      </c>
      <c r="AC21">
        <v>1.71441080905987</v>
      </c>
      <c r="AD21">
        <v>2.31586181762817</v>
      </c>
    </row>
    <row r="22" spans="1:30" x14ac:dyDescent="0.25">
      <c r="A22" t="s">
        <v>2987</v>
      </c>
      <c r="B22" t="s">
        <v>2988</v>
      </c>
      <c r="C22">
        <v>14955.797075308001</v>
      </c>
      <c r="D22">
        <v>1.26779880003504</v>
      </c>
      <c r="E22">
        <v>2.9532095675163101</v>
      </c>
      <c r="F22">
        <v>-1.81198277940902</v>
      </c>
      <c r="G22">
        <v>-0.26998899314425601</v>
      </c>
      <c r="H22">
        <v>0.10321929104618099</v>
      </c>
      <c r="I22">
        <v>0.103998756316992</v>
      </c>
      <c r="J22">
        <v>0.16716237126623401</v>
      </c>
      <c r="K22" t="s">
        <v>2942</v>
      </c>
      <c r="L22" t="s">
        <v>2942</v>
      </c>
      <c r="M22" t="s">
        <v>2943</v>
      </c>
      <c r="N22" t="s">
        <v>2948</v>
      </c>
      <c r="O22" t="s">
        <v>2941</v>
      </c>
      <c r="P22" t="s">
        <v>2941</v>
      </c>
      <c r="Q22" t="s">
        <v>2947</v>
      </c>
      <c r="R22" t="s">
        <v>2944</v>
      </c>
      <c r="S22">
        <v>57</v>
      </c>
      <c r="T22">
        <v>0.14302335805435501</v>
      </c>
      <c r="U22">
        <v>0.411195656129133</v>
      </c>
      <c r="V22">
        <v>-9.6852570391300595E-3</v>
      </c>
      <c r="W22">
        <v>-0.21914128142563399</v>
      </c>
      <c r="X22">
        <v>-0.243668501826105</v>
      </c>
      <c r="Y22">
        <v>-1.2020054985808401E-2</v>
      </c>
      <c r="Z22">
        <v>0.340492220505132</v>
      </c>
      <c r="AA22">
        <v>0.58766297122713895</v>
      </c>
      <c r="AB22">
        <v>0.86690968803259105</v>
      </c>
      <c r="AC22">
        <v>0.93176636839610605</v>
      </c>
      <c r="AD22">
        <v>1.26779880003504</v>
      </c>
    </row>
    <row r="23" spans="1:30" x14ac:dyDescent="0.25">
      <c r="A23" t="s">
        <v>2989</v>
      </c>
      <c r="B23" t="s">
        <v>2990</v>
      </c>
      <c r="C23">
        <v>8261.3093406697699</v>
      </c>
      <c r="D23">
        <v>1.6718783495733101</v>
      </c>
      <c r="E23">
        <v>3.5116214653382398</v>
      </c>
      <c r="F23">
        <v>1.4131187188816401</v>
      </c>
      <c r="G23">
        <v>0.10751503275185099</v>
      </c>
      <c r="H23">
        <v>-0.122292967569008</v>
      </c>
      <c r="I23">
        <v>-0.27039312720831798</v>
      </c>
      <c r="J23">
        <v>0.194449837188094</v>
      </c>
      <c r="K23" t="s">
        <v>2942</v>
      </c>
      <c r="L23" t="s">
        <v>2942</v>
      </c>
      <c r="M23" t="s">
        <v>2942</v>
      </c>
      <c r="N23" t="s">
        <v>2941</v>
      </c>
      <c r="O23" t="s">
        <v>2941</v>
      </c>
      <c r="P23" t="s">
        <v>2941</v>
      </c>
      <c r="Q23" t="s">
        <v>2947</v>
      </c>
      <c r="R23" t="s">
        <v>2944</v>
      </c>
      <c r="S23">
        <v>28</v>
      </c>
      <c r="T23">
        <v>0.65028467398408796</v>
      </c>
      <c r="U23">
        <v>1.00404077286202</v>
      </c>
      <c r="V23">
        <v>0.84224105209677402</v>
      </c>
      <c r="W23">
        <v>0.57386449166317499</v>
      </c>
      <c r="X23">
        <v>0.78807022874104304</v>
      </c>
      <c r="Y23">
        <v>0.79430743467545395</v>
      </c>
      <c r="Z23">
        <v>1.1971735736723199</v>
      </c>
      <c r="AA23">
        <v>1.40699271157724</v>
      </c>
      <c r="AB23">
        <v>1.4073883243991001</v>
      </c>
      <c r="AC23">
        <v>1.2505537347808</v>
      </c>
      <c r="AD23">
        <v>1.6718783495733101</v>
      </c>
    </row>
    <row r="24" spans="1:30" x14ac:dyDescent="0.25">
      <c r="A24" t="s">
        <v>2991</v>
      </c>
      <c r="B24" t="s">
        <v>2992</v>
      </c>
      <c r="C24">
        <v>5287.4087956164303</v>
      </c>
      <c r="D24">
        <v>1.6364434957232401</v>
      </c>
      <c r="E24">
        <v>8.8764459803862508</v>
      </c>
      <c r="F24">
        <v>0.60684334430897602</v>
      </c>
      <c r="G24">
        <v>-2.2407890973195901</v>
      </c>
      <c r="H24">
        <v>0.102256427373229</v>
      </c>
      <c r="I24">
        <v>0.83227071748571801</v>
      </c>
      <c r="J24">
        <v>-0.41220010900402498</v>
      </c>
      <c r="K24" t="s">
        <v>2942</v>
      </c>
      <c r="L24" t="s">
        <v>2942</v>
      </c>
      <c r="M24" t="s">
        <v>2947</v>
      </c>
      <c r="N24" t="s">
        <v>2943</v>
      </c>
      <c r="O24" t="s">
        <v>2941</v>
      </c>
      <c r="P24" t="s">
        <v>2947</v>
      </c>
      <c r="Q24" t="s">
        <v>2948</v>
      </c>
      <c r="R24" t="s">
        <v>2944</v>
      </c>
      <c r="S24">
        <v>30</v>
      </c>
      <c r="T24">
        <v>0.99471425832828297</v>
      </c>
      <c r="U24">
        <v>0.98586620371831102</v>
      </c>
      <c r="V24">
        <v>0.79074264229312197</v>
      </c>
      <c r="W24">
        <v>0.49287780374152501</v>
      </c>
      <c r="X24">
        <v>0.27621208650467799</v>
      </c>
      <c r="Y24">
        <v>0.40537036558824302</v>
      </c>
      <c r="Z24">
        <v>0.74905582858568698</v>
      </c>
      <c r="AA24">
        <v>1.1341397359724601</v>
      </c>
      <c r="AB24">
        <v>1.46204259853926</v>
      </c>
      <c r="AC24">
        <v>1.29166952450644</v>
      </c>
      <c r="AD24">
        <v>1.6364434957232401</v>
      </c>
    </row>
    <row r="25" spans="1:30" x14ac:dyDescent="0.25">
      <c r="A25" t="s">
        <v>2993</v>
      </c>
      <c r="B25" t="s">
        <v>2994</v>
      </c>
      <c r="C25">
        <v>9681.0701556864497</v>
      </c>
      <c r="D25">
        <v>1.5843317929732399</v>
      </c>
      <c r="E25">
        <v>3.08168862685603</v>
      </c>
      <c r="F25">
        <v>1.4131187188816401</v>
      </c>
      <c r="G25">
        <v>-0.11653044987953499</v>
      </c>
      <c r="H25">
        <v>4.1967293137960798E-2</v>
      </c>
      <c r="I25">
        <v>0.45570307225483198</v>
      </c>
      <c r="J25">
        <v>2.7819927959336298E-3</v>
      </c>
      <c r="K25" t="s">
        <v>2942</v>
      </c>
      <c r="L25" t="s">
        <v>2942</v>
      </c>
      <c r="M25" t="s">
        <v>2942</v>
      </c>
      <c r="N25" t="s">
        <v>2948</v>
      </c>
      <c r="O25" t="s">
        <v>2941</v>
      </c>
      <c r="P25" t="s">
        <v>2947</v>
      </c>
      <c r="Q25" t="s">
        <v>2941</v>
      </c>
      <c r="R25" t="s">
        <v>2944</v>
      </c>
      <c r="S25">
        <v>34</v>
      </c>
      <c r="T25">
        <v>0.46351781078896598</v>
      </c>
      <c r="U25">
        <v>0.81612710553120804</v>
      </c>
      <c r="V25">
        <v>0.68763511878483896</v>
      </c>
      <c r="W25">
        <v>0.23452489944832999</v>
      </c>
      <c r="X25">
        <v>0.13774616249294799</v>
      </c>
      <c r="Y25">
        <v>0.394789016855079</v>
      </c>
      <c r="Z25">
        <v>0.84734704870120703</v>
      </c>
      <c r="AA25">
        <v>1.3077164273133599</v>
      </c>
      <c r="AB25">
        <v>1.4113079081297799</v>
      </c>
      <c r="AC25">
        <v>1.23732923067294</v>
      </c>
      <c r="AD25">
        <v>1.5843317929732399</v>
      </c>
    </row>
    <row r="26" spans="1:30" x14ac:dyDescent="0.25">
      <c r="A26" t="s">
        <v>2995</v>
      </c>
      <c r="B26" t="s">
        <v>2996</v>
      </c>
      <c r="C26">
        <v>8321.3171201840505</v>
      </c>
      <c r="D26">
        <v>1.2409071284909901</v>
      </c>
      <c r="E26">
        <v>0.46323817741226497</v>
      </c>
      <c r="F26">
        <v>0.60684334430897602</v>
      </c>
      <c r="G26">
        <v>-0.90170961800857896</v>
      </c>
      <c r="H26">
        <v>0.244936942008075</v>
      </c>
      <c r="I26">
        <v>0.73799146628638401</v>
      </c>
      <c r="J26">
        <v>0.65165308350708295</v>
      </c>
      <c r="K26" t="s">
        <v>2942</v>
      </c>
      <c r="L26" t="s">
        <v>2947</v>
      </c>
      <c r="M26" t="s">
        <v>2947</v>
      </c>
      <c r="N26" t="s">
        <v>2943</v>
      </c>
      <c r="O26" t="s">
        <v>2941</v>
      </c>
      <c r="P26" t="s">
        <v>2947</v>
      </c>
      <c r="Q26" t="s">
        <v>2947</v>
      </c>
      <c r="R26" t="s">
        <v>2944</v>
      </c>
      <c r="S26">
        <v>59</v>
      </c>
      <c r="T26">
        <v>0.87543435986791296</v>
      </c>
      <c r="U26">
        <v>1.0187898397653601</v>
      </c>
      <c r="V26">
        <v>0.75180832763218597</v>
      </c>
      <c r="W26">
        <v>0.36792223802778901</v>
      </c>
      <c r="X26">
        <v>0.14255988201528899</v>
      </c>
      <c r="Y26">
        <v>0.14835966720317301</v>
      </c>
      <c r="Z26">
        <v>0.45513357006439598</v>
      </c>
      <c r="AA26">
        <v>0.55462860974712003</v>
      </c>
      <c r="AB26">
        <v>0.54962642461464295</v>
      </c>
      <c r="AC26">
        <v>0.76398253026952001</v>
      </c>
      <c r="AD26">
        <v>1.2409071284909901</v>
      </c>
    </row>
    <row r="27" spans="1:30" x14ac:dyDescent="0.25">
      <c r="A27" t="s">
        <v>2997</v>
      </c>
      <c r="B27" t="s">
        <v>2998</v>
      </c>
      <c r="C27">
        <v>10273.551283610501</v>
      </c>
      <c r="D27">
        <v>1.19449607937437</v>
      </c>
      <c r="E27">
        <v>1.68445838573666</v>
      </c>
      <c r="F27">
        <v>-0.19943203026369</v>
      </c>
      <c r="G27">
        <v>0.33974822994102399</v>
      </c>
      <c r="H27">
        <v>0.59079440597912602</v>
      </c>
      <c r="I27">
        <v>0.13366558525916</v>
      </c>
      <c r="J27">
        <v>0.58261880986763104</v>
      </c>
      <c r="K27" t="s">
        <v>2942</v>
      </c>
      <c r="L27" t="s">
        <v>2942</v>
      </c>
      <c r="M27" t="s">
        <v>2941</v>
      </c>
      <c r="N27" t="s">
        <v>2941</v>
      </c>
      <c r="O27" t="s">
        <v>2947</v>
      </c>
      <c r="P27" t="s">
        <v>2941</v>
      </c>
      <c r="Q27" t="s">
        <v>2947</v>
      </c>
      <c r="R27" t="s">
        <v>2944</v>
      </c>
      <c r="S27">
        <v>65</v>
      </c>
      <c r="T27">
        <v>0.132903618939475</v>
      </c>
      <c r="U27">
        <v>0.263466873228481</v>
      </c>
      <c r="V27">
        <v>0.154881394938018</v>
      </c>
      <c r="W27">
        <v>-0.20175729594254399</v>
      </c>
      <c r="X27">
        <v>-0.33271262421055903</v>
      </c>
      <c r="Y27">
        <v>-7.4771301523703607E-2</v>
      </c>
      <c r="Z27">
        <v>0.34671127116220102</v>
      </c>
      <c r="AA27">
        <v>0.72292624815153605</v>
      </c>
      <c r="AB27">
        <v>0.88477381447917502</v>
      </c>
      <c r="AC27">
        <v>0.69814370147741101</v>
      </c>
      <c r="AD27">
        <v>1.19449607937437</v>
      </c>
    </row>
    <row r="28" spans="1:30" x14ac:dyDescent="0.25">
      <c r="A28" t="s">
        <v>2999</v>
      </c>
      <c r="B28" t="s">
        <v>3000</v>
      </c>
      <c r="C28">
        <v>2412.2351409797602</v>
      </c>
      <c r="D28">
        <v>2.7672846299974698</v>
      </c>
      <c r="E28">
        <v>0.87739185237855599</v>
      </c>
      <c r="F28">
        <v>1.4131187188816401</v>
      </c>
      <c r="G28">
        <v>1.13399381691822</v>
      </c>
      <c r="H28">
        <v>-1.0292596867349699</v>
      </c>
      <c r="I28">
        <v>-0.64225802581047298</v>
      </c>
      <c r="J28">
        <v>1.6723226049041999</v>
      </c>
      <c r="K28" t="s">
        <v>2942</v>
      </c>
      <c r="L28" t="s">
        <v>2942</v>
      </c>
      <c r="M28" t="s">
        <v>2942</v>
      </c>
      <c r="N28" t="s">
        <v>2942</v>
      </c>
      <c r="O28" t="s">
        <v>2943</v>
      </c>
      <c r="P28" t="s">
        <v>2948</v>
      </c>
      <c r="Q28" t="s">
        <v>2942</v>
      </c>
      <c r="R28" t="s">
        <v>2944</v>
      </c>
      <c r="S28">
        <v>7</v>
      </c>
      <c r="T28">
        <v>0.32723144160669998</v>
      </c>
      <c r="U28">
        <v>1.1393982247451899</v>
      </c>
      <c r="V28">
        <v>0.87108113092224904</v>
      </c>
      <c r="W28">
        <v>-0.117858042395417</v>
      </c>
      <c r="X28">
        <v>-0.39024504172439101</v>
      </c>
      <c r="Y28">
        <v>0.19359143250428101</v>
      </c>
      <c r="Z28">
        <v>0.96261507450987505</v>
      </c>
      <c r="AA28">
        <v>2.1216382621236298</v>
      </c>
      <c r="AB28">
        <v>2.4395343154983502</v>
      </c>
      <c r="AC28">
        <v>2.1483308665259102</v>
      </c>
      <c r="AD28">
        <v>2.7672846299974698</v>
      </c>
    </row>
    <row r="29" spans="1:30" x14ac:dyDescent="0.25">
      <c r="A29" t="s">
        <v>3001</v>
      </c>
      <c r="B29" t="s">
        <v>3002</v>
      </c>
      <c r="C29">
        <v>18710.569922532701</v>
      </c>
      <c r="D29">
        <v>1.9134271279077699</v>
      </c>
      <c r="E29">
        <v>3.7377620032679103E-2</v>
      </c>
      <c r="F29">
        <v>0.60684334430897602</v>
      </c>
      <c r="G29">
        <v>1.2067336548993199</v>
      </c>
      <c r="H29">
        <v>-1.3052499813685401</v>
      </c>
      <c r="I29">
        <v>-1.53849221770978E-2</v>
      </c>
      <c r="J29">
        <v>-0.471321587926464</v>
      </c>
      <c r="K29" t="s">
        <v>2942</v>
      </c>
      <c r="L29" t="s">
        <v>2941</v>
      </c>
      <c r="M29" t="s">
        <v>2947</v>
      </c>
      <c r="N29" t="s">
        <v>2942</v>
      </c>
      <c r="O29" t="s">
        <v>2943</v>
      </c>
      <c r="P29" t="s">
        <v>2941</v>
      </c>
      <c r="Q29" t="s">
        <v>2948</v>
      </c>
      <c r="R29" t="s">
        <v>2944</v>
      </c>
      <c r="S29">
        <v>19</v>
      </c>
      <c r="T29">
        <v>1.08882141894096</v>
      </c>
      <c r="U29">
        <v>0.61999455422814498</v>
      </c>
      <c r="V29">
        <v>0.199519678526526</v>
      </c>
      <c r="W29">
        <v>0.20058694309508199</v>
      </c>
      <c r="X29">
        <v>0.22892061138152001</v>
      </c>
      <c r="Y29">
        <v>0.430813563542154</v>
      </c>
      <c r="Z29">
        <v>1.07533302830971</v>
      </c>
      <c r="AA29">
        <v>1.05646640541209</v>
      </c>
      <c r="AB29">
        <v>1.1356064666314201</v>
      </c>
      <c r="AC29">
        <v>1.3046455594022199</v>
      </c>
      <c r="AD29">
        <v>1.9134271279077699</v>
      </c>
    </row>
    <row r="30" spans="1:30" x14ac:dyDescent="0.25">
      <c r="A30" t="s">
        <v>3003</v>
      </c>
      <c r="B30" t="s">
        <v>3004</v>
      </c>
      <c r="C30">
        <v>2581.4501467986001</v>
      </c>
      <c r="D30">
        <v>1.9864732963802401</v>
      </c>
      <c r="E30">
        <v>5.9551046295819603</v>
      </c>
      <c r="F30">
        <v>1.4131187188816401</v>
      </c>
      <c r="G30">
        <v>3.9589983277936502E-2</v>
      </c>
      <c r="H30">
        <v>-1.0561638570492899</v>
      </c>
      <c r="I30">
        <v>-1.1695539780130999</v>
      </c>
      <c r="J30">
        <v>-0.24111393856937199</v>
      </c>
      <c r="K30" t="s">
        <v>2942</v>
      </c>
      <c r="L30" t="s">
        <v>2942</v>
      </c>
      <c r="M30" t="s">
        <v>2942</v>
      </c>
      <c r="N30" t="s">
        <v>2941</v>
      </c>
      <c r="O30" t="s">
        <v>2943</v>
      </c>
      <c r="P30" t="s">
        <v>2943</v>
      </c>
      <c r="Q30" t="s">
        <v>2941</v>
      </c>
      <c r="R30" t="s">
        <v>2944</v>
      </c>
      <c r="S30">
        <v>17</v>
      </c>
      <c r="T30">
        <v>1.9870067190751799</v>
      </c>
      <c r="U30">
        <v>1.3179253858727999</v>
      </c>
      <c r="V30">
        <v>1.21452323102979</v>
      </c>
      <c r="W30">
        <v>0.67644704080408202</v>
      </c>
      <c r="X30">
        <v>0.52556722523497001</v>
      </c>
      <c r="Y30">
        <v>1.1102646742509401</v>
      </c>
      <c r="Z30">
        <v>1.7871633996176299</v>
      </c>
      <c r="AA30">
        <v>1.9472178028187099</v>
      </c>
      <c r="AB30">
        <v>2.3358270707195499</v>
      </c>
      <c r="AC30">
        <v>1.62432948262625</v>
      </c>
      <c r="AD30">
        <v>1.9864732963802401</v>
      </c>
    </row>
    <row r="31" spans="1:30" x14ac:dyDescent="0.25">
      <c r="A31" t="s">
        <v>3005</v>
      </c>
      <c r="B31" t="s">
        <v>3006</v>
      </c>
      <c r="C31">
        <v>10580.9213362506</v>
      </c>
      <c r="D31">
        <v>2.0153678917061799</v>
      </c>
      <c r="E31">
        <v>2.0115725625300298</v>
      </c>
      <c r="F31">
        <v>1.4131187188816401</v>
      </c>
      <c r="G31">
        <v>0.719243808772139</v>
      </c>
      <c r="H31">
        <v>-0.98482095130949099</v>
      </c>
      <c r="I31">
        <v>0.436392043418311</v>
      </c>
      <c r="J31">
        <v>-0.256335154999347</v>
      </c>
      <c r="K31" t="s">
        <v>2942</v>
      </c>
      <c r="L31" t="s">
        <v>2942</v>
      </c>
      <c r="M31" t="s">
        <v>2942</v>
      </c>
      <c r="N31" t="s">
        <v>2947</v>
      </c>
      <c r="O31" t="s">
        <v>2943</v>
      </c>
      <c r="P31" t="s">
        <v>2947</v>
      </c>
      <c r="Q31" t="s">
        <v>2941</v>
      </c>
      <c r="R31" t="s">
        <v>2944</v>
      </c>
      <c r="S31">
        <v>15</v>
      </c>
      <c r="T31">
        <v>1.2732931124091</v>
      </c>
      <c r="U31">
        <v>1.4254253312148799</v>
      </c>
      <c r="V31">
        <v>0.94332549928979503</v>
      </c>
      <c r="W31">
        <v>0.57599099446720003</v>
      </c>
      <c r="X31">
        <v>0.43911813526959798</v>
      </c>
      <c r="Y31">
        <v>0.63078726902488902</v>
      </c>
      <c r="Z31">
        <v>1.3027515377774701</v>
      </c>
      <c r="AA31">
        <v>1.81339037723854</v>
      </c>
      <c r="AB31">
        <v>1.7914813069255699</v>
      </c>
      <c r="AC31">
        <v>1.7203919120305899</v>
      </c>
      <c r="AD31">
        <v>2.0153678917061799</v>
      </c>
    </row>
    <row r="32" spans="1:30" x14ac:dyDescent="0.25">
      <c r="A32" t="s">
        <v>3007</v>
      </c>
      <c r="B32" t="s">
        <v>3008</v>
      </c>
      <c r="C32">
        <v>2594.1257945426801</v>
      </c>
      <c r="D32">
        <v>0.14334244717384201</v>
      </c>
      <c r="E32">
        <v>0.51211051447176303</v>
      </c>
      <c r="F32">
        <v>1.4131187188816401</v>
      </c>
      <c r="G32">
        <v>-0.69608145404319999</v>
      </c>
      <c r="H32">
        <v>-1.4139752762593201</v>
      </c>
      <c r="I32">
        <v>-1.6554787489321801</v>
      </c>
      <c r="J32">
        <v>-0.94711559320392602</v>
      </c>
      <c r="K32" t="s">
        <v>2947</v>
      </c>
      <c r="L32" t="s">
        <v>2942</v>
      </c>
      <c r="M32" t="s">
        <v>2942</v>
      </c>
      <c r="N32" t="s">
        <v>2948</v>
      </c>
      <c r="O32" t="s">
        <v>2943</v>
      </c>
      <c r="P32" t="s">
        <v>2943</v>
      </c>
      <c r="Q32" t="s">
        <v>2943</v>
      </c>
      <c r="R32" t="s">
        <v>2944</v>
      </c>
      <c r="S32">
        <v>140</v>
      </c>
      <c r="T32">
        <v>0.65896881875371405</v>
      </c>
      <c r="U32">
        <v>0.89921005092331097</v>
      </c>
      <c r="V32">
        <v>0.67743497011709897</v>
      </c>
      <c r="W32">
        <v>0.26915263676025097</v>
      </c>
      <c r="X32">
        <v>-0.21573402478004</v>
      </c>
      <c r="Y32">
        <v>-1.01926791095442E-2</v>
      </c>
      <c r="Z32">
        <v>1.2682313952734999E-2</v>
      </c>
      <c r="AA32">
        <v>7.2800469372255299E-3</v>
      </c>
      <c r="AB32">
        <v>9.9906277793395504E-2</v>
      </c>
      <c r="AC32">
        <v>-0.18775015852761301</v>
      </c>
      <c r="AD32">
        <v>0.14334244717384201</v>
      </c>
    </row>
    <row r="33" spans="1:30" x14ac:dyDescent="0.25">
      <c r="A33" t="s">
        <v>3009</v>
      </c>
      <c r="B33" t="s">
        <v>3010</v>
      </c>
      <c r="C33">
        <v>14336.6065667808</v>
      </c>
      <c r="D33">
        <v>3.0513385666322099</v>
      </c>
      <c r="E33">
        <v>4.5926072135581402</v>
      </c>
      <c r="F33">
        <v>0.60684334430897602</v>
      </c>
      <c r="G33">
        <v>0.89514623863908604</v>
      </c>
      <c r="H33">
        <v>-1.2552974533719199</v>
      </c>
      <c r="I33">
        <v>-1.39065581345912</v>
      </c>
      <c r="J33">
        <v>0.12942467051870399</v>
      </c>
      <c r="K33" t="s">
        <v>2942</v>
      </c>
      <c r="L33" t="s">
        <v>2942</v>
      </c>
      <c r="M33" t="s">
        <v>2947</v>
      </c>
      <c r="N33" t="s">
        <v>2947</v>
      </c>
      <c r="O33" t="s">
        <v>2943</v>
      </c>
      <c r="P33" t="s">
        <v>2943</v>
      </c>
      <c r="Q33" t="s">
        <v>2947</v>
      </c>
      <c r="R33" t="s">
        <v>2944</v>
      </c>
      <c r="S33">
        <v>5</v>
      </c>
      <c r="T33">
        <v>2.4711290235535199</v>
      </c>
      <c r="U33">
        <v>2.1720207875464999</v>
      </c>
      <c r="V33">
        <v>1.3244543704795499</v>
      </c>
      <c r="W33">
        <v>0.73725709299628595</v>
      </c>
      <c r="X33">
        <v>0.59710791239102001</v>
      </c>
      <c r="Y33">
        <v>1.0941256185466901</v>
      </c>
      <c r="Z33">
        <v>2.4895789003402098</v>
      </c>
      <c r="AA33">
        <v>3.1376807696122602</v>
      </c>
      <c r="AB33">
        <v>2.9216152257572499</v>
      </c>
      <c r="AC33">
        <v>2.4369131712194498</v>
      </c>
      <c r="AD33">
        <v>3.0513385666322099</v>
      </c>
    </row>
    <row r="34" spans="1:30" x14ac:dyDescent="0.25">
      <c r="A34" t="s">
        <v>3011</v>
      </c>
      <c r="B34" t="s">
        <v>3012</v>
      </c>
      <c r="C34">
        <v>4195.5221562336901</v>
      </c>
      <c r="D34">
        <v>1.0297485210981701</v>
      </c>
      <c r="E34">
        <v>1.2988497614210901</v>
      </c>
      <c r="F34">
        <v>-0.19943203026369</v>
      </c>
      <c r="G34">
        <v>0.85646590337786999</v>
      </c>
      <c r="H34">
        <v>0.24431121474066</v>
      </c>
      <c r="I34">
        <v>0.605746356938619</v>
      </c>
      <c r="J34">
        <v>0.928894612856211</v>
      </c>
      <c r="K34" t="s">
        <v>2942</v>
      </c>
      <c r="L34" t="s">
        <v>2942</v>
      </c>
      <c r="M34" t="s">
        <v>2941</v>
      </c>
      <c r="N34" t="s">
        <v>2947</v>
      </c>
      <c r="O34" t="s">
        <v>2941</v>
      </c>
      <c r="P34" t="s">
        <v>2947</v>
      </c>
      <c r="Q34" t="s">
        <v>2942</v>
      </c>
      <c r="R34" t="s">
        <v>2944</v>
      </c>
      <c r="S34">
        <v>76</v>
      </c>
      <c r="T34">
        <v>-0.15006168533345501</v>
      </c>
      <c r="U34">
        <v>-0.58946627547730401</v>
      </c>
      <c r="V34">
        <v>-0.22553190512818699</v>
      </c>
      <c r="W34">
        <v>-0.20485066511611399</v>
      </c>
      <c r="X34">
        <v>-0.347352566425289</v>
      </c>
      <c r="Y34">
        <v>-0.30477801962199003</v>
      </c>
      <c r="Z34">
        <v>-0.49995292832312699</v>
      </c>
      <c r="AA34">
        <v>0.29383395785893401</v>
      </c>
      <c r="AB34">
        <v>0.76116363292798195</v>
      </c>
      <c r="AC34">
        <v>0.32665543762261501</v>
      </c>
      <c r="AD34">
        <v>1.0297485210981701</v>
      </c>
    </row>
    <row r="35" spans="1:30" x14ac:dyDescent="0.25">
      <c r="A35" t="s">
        <v>3013</v>
      </c>
      <c r="B35" t="s">
        <v>3014</v>
      </c>
      <c r="C35">
        <v>6834.4205222191504</v>
      </c>
      <c r="D35">
        <v>1.41356942469431</v>
      </c>
      <c r="E35">
        <v>1.50036500426955</v>
      </c>
      <c r="F35">
        <v>1.4131187188816401</v>
      </c>
      <c r="G35">
        <v>0.53756052805010301</v>
      </c>
      <c r="H35">
        <v>0.20856963967460701</v>
      </c>
      <c r="I35">
        <v>0.81259917767033096</v>
      </c>
      <c r="J35">
        <v>-0.46363840063600797</v>
      </c>
      <c r="K35" t="s">
        <v>2942</v>
      </c>
      <c r="L35" t="s">
        <v>2942</v>
      </c>
      <c r="M35" t="s">
        <v>2942</v>
      </c>
      <c r="N35" t="s">
        <v>2947</v>
      </c>
      <c r="O35" t="s">
        <v>2941</v>
      </c>
      <c r="P35" t="s">
        <v>2947</v>
      </c>
      <c r="Q35" t="s">
        <v>2948</v>
      </c>
      <c r="R35" t="s">
        <v>2944</v>
      </c>
      <c r="S35">
        <v>46</v>
      </c>
      <c r="T35">
        <v>0.19341204925127101</v>
      </c>
      <c r="U35">
        <v>-2.13583319012857E-2</v>
      </c>
      <c r="V35">
        <v>-2.3477649666807598E-2</v>
      </c>
      <c r="W35">
        <v>0.13876877721389799</v>
      </c>
      <c r="X35">
        <v>-0.10487409232209199</v>
      </c>
      <c r="Y35">
        <v>-2.7003866980004999E-2</v>
      </c>
      <c r="Z35">
        <v>0.76780833994384901</v>
      </c>
      <c r="AA35">
        <v>1.42503780169148</v>
      </c>
      <c r="AB35">
        <v>1.1004681731500301</v>
      </c>
      <c r="AC35">
        <v>0.686010608211304</v>
      </c>
      <c r="AD35">
        <v>1.41356942469431</v>
      </c>
    </row>
    <row r="36" spans="1:30" x14ac:dyDescent="0.25">
      <c r="A36" t="s">
        <v>3015</v>
      </c>
      <c r="B36" t="s">
        <v>3016</v>
      </c>
      <c r="C36">
        <v>15686.522669870399</v>
      </c>
      <c r="D36">
        <v>2.6084038387629702</v>
      </c>
      <c r="E36">
        <v>-0.77322080362817602</v>
      </c>
      <c r="F36">
        <v>1.4131187188816401</v>
      </c>
      <c r="G36">
        <v>1.4466902771191099</v>
      </c>
      <c r="H36">
        <v>-0.88932593751918898</v>
      </c>
      <c r="I36">
        <v>-0.780963179953574</v>
      </c>
      <c r="J36">
        <v>0.55715735392829302</v>
      </c>
      <c r="K36" t="s">
        <v>2942</v>
      </c>
      <c r="L36" t="s">
        <v>2943</v>
      </c>
      <c r="M36" t="s">
        <v>2942</v>
      </c>
      <c r="N36" t="s">
        <v>2942</v>
      </c>
      <c r="O36" t="s">
        <v>2943</v>
      </c>
      <c r="P36" t="s">
        <v>2948</v>
      </c>
      <c r="Q36" t="s">
        <v>2947</v>
      </c>
      <c r="R36" t="s">
        <v>2944</v>
      </c>
      <c r="S36">
        <v>8</v>
      </c>
      <c r="T36">
        <v>0.70652926607705901</v>
      </c>
      <c r="U36">
        <v>0.66617104136145899</v>
      </c>
      <c r="V36">
        <v>0.58342247963675298</v>
      </c>
      <c r="W36">
        <v>-0.19699862642246599</v>
      </c>
      <c r="X36">
        <v>-0.11973565135769</v>
      </c>
      <c r="Y36">
        <v>1.02592527573655</v>
      </c>
      <c r="Z36">
        <v>1.71463133887009</v>
      </c>
      <c r="AA36">
        <v>1.6918670488508001</v>
      </c>
      <c r="AB36">
        <v>2.0256950428055598</v>
      </c>
      <c r="AC36">
        <v>1.7292363000458899</v>
      </c>
      <c r="AD36">
        <v>2.6084038387629702</v>
      </c>
    </row>
    <row r="37" spans="1:30" x14ac:dyDescent="0.25">
      <c r="A37" t="s">
        <v>3017</v>
      </c>
      <c r="B37" t="s">
        <v>3018</v>
      </c>
      <c r="C37">
        <v>1514.9476101692401</v>
      </c>
      <c r="D37">
        <v>4.0532149885506499</v>
      </c>
      <c r="E37">
        <v>2.4834547878159499</v>
      </c>
      <c r="F37">
        <v>1.4131187188816401</v>
      </c>
      <c r="G37">
        <v>1.05797336651273</v>
      </c>
      <c r="H37">
        <v>-1.1081489387740699</v>
      </c>
      <c r="I37">
        <v>-2.00426481956988</v>
      </c>
      <c r="J37">
        <v>1.96568982387831</v>
      </c>
      <c r="K37" t="s">
        <v>2942</v>
      </c>
      <c r="L37" t="s">
        <v>2942</v>
      </c>
      <c r="M37" t="s">
        <v>2942</v>
      </c>
      <c r="N37" t="s">
        <v>2942</v>
      </c>
      <c r="O37" t="s">
        <v>2943</v>
      </c>
      <c r="P37" t="s">
        <v>2943</v>
      </c>
      <c r="Q37" t="s">
        <v>2942</v>
      </c>
      <c r="R37" t="s">
        <v>2944</v>
      </c>
      <c r="S37">
        <v>2</v>
      </c>
      <c r="T37">
        <v>2.8353468764987801</v>
      </c>
      <c r="U37">
        <v>2.9661141696839199</v>
      </c>
      <c r="V37">
        <v>2.3361793108470401</v>
      </c>
      <c r="W37">
        <v>2.27978186574824</v>
      </c>
      <c r="X37">
        <v>2.75378085980998</v>
      </c>
      <c r="Y37">
        <v>2.5702778582934598</v>
      </c>
      <c r="Z37">
        <v>3.95497086558027</v>
      </c>
      <c r="AA37">
        <v>5.7015529333600599</v>
      </c>
      <c r="AB37">
        <v>3.6485927290931301</v>
      </c>
      <c r="AC37">
        <v>2.7549519078578601</v>
      </c>
      <c r="AD37">
        <v>4.0532149885506499</v>
      </c>
    </row>
    <row r="38" spans="1:30" x14ac:dyDescent="0.25">
      <c r="A38" t="s">
        <v>3019</v>
      </c>
      <c r="B38" t="s">
        <v>3020</v>
      </c>
      <c r="C38">
        <v>1376.5061715100601</v>
      </c>
      <c r="D38">
        <v>2.7759051959074799</v>
      </c>
      <c r="K38" t="s">
        <v>2965</v>
      </c>
      <c r="L38" t="s">
        <v>2965</v>
      </c>
      <c r="M38" t="s">
        <v>2965</v>
      </c>
      <c r="N38" t="s">
        <v>2965</v>
      </c>
      <c r="O38" t="s">
        <v>2965</v>
      </c>
      <c r="P38" t="s">
        <v>2965</v>
      </c>
      <c r="Q38" t="s">
        <v>2965</v>
      </c>
      <c r="R38" t="s">
        <v>3021</v>
      </c>
      <c r="S38">
        <v>6</v>
      </c>
      <c r="T38">
        <v>0.91820311086309303</v>
      </c>
      <c r="U38">
        <v>0.89977992031466303</v>
      </c>
      <c r="V38">
        <v>0.64581120636787703</v>
      </c>
      <c r="W38">
        <v>-2.3268544461452E-2</v>
      </c>
      <c r="X38">
        <v>8.8453915096035202E-2</v>
      </c>
      <c r="Y38">
        <v>1.1273332001863301</v>
      </c>
      <c r="Z38">
        <v>1.3053108987234601</v>
      </c>
      <c r="AA38">
        <v>-0.59596602333664195</v>
      </c>
      <c r="AB38">
        <v>1.99115113664817</v>
      </c>
      <c r="AC38">
        <v>1.8162739987504499</v>
      </c>
      <c r="AD38">
        <v>2.7759051959074799</v>
      </c>
    </row>
    <row r="39" spans="1:30" x14ac:dyDescent="0.25">
      <c r="A39" t="s">
        <v>3022</v>
      </c>
      <c r="B39" t="s">
        <v>3023</v>
      </c>
      <c r="C39">
        <v>8422.0111713793303</v>
      </c>
      <c r="D39">
        <v>1.60408419069448</v>
      </c>
      <c r="E39">
        <v>2.4447205479194798</v>
      </c>
      <c r="F39">
        <v>-1.0057074048363599</v>
      </c>
      <c r="G39">
        <v>0.62720960723046204</v>
      </c>
      <c r="H39">
        <v>8.5186774274910795E-2</v>
      </c>
      <c r="I39">
        <v>1.3405319555880699</v>
      </c>
      <c r="J39">
        <v>0.45319449948958301</v>
      </c>
      <c r="K39" t="s">
        <v>2942</v>
      </c>
      <c r="L39" t="s">
        <v>2942</v>
      </c>
      <c r="M39" t="s">
        <v>2943</v>
      </c>
      <c r="N39" t="s">
        <v>2947</v>
      </c>
      <c r="O39" t="s">
        <v>2941</v>
      </c>
      <c r="P39" t="s">
        <v>2942</v>
      </c>
      <c r="Q39" t="s">
        <v>2947</v>
      </c>
      <c r="R39" t="s">
        <v>2944</v>
      </c>
      <c r="S39">
        <v>32</v>
      </c>
      <c r="T39">
        <v>0.100552613250962</v>
      </c>
      <c r="U39">
        <v>7.1596827933227705E-2</v>
      </c>
      <c r="V39">
        <v>-1.0276118817294099E-2</v>
      </c>
      <c r="W39">
        <v>-6.5199687958355498E-2</v>
      </c>
      <c r="X39">
        <v>0.17463864806496701</v>
      </c>
      <c r="Y39">
        <v>0.47327787886594902</v>
      </c>
      <c r="Z39">
        <v>0.90402802512413005</v>
      </c>
      <c r="AA39">
        <v>1.1222645577257899</v>
      </c>
      <c r="AB39">
        <v>0.98700608128998302</v>
      </c>
      <c r="AC39">
        <v>0.55876237946790297</v>
      </c>
      <c r="AD39">
        <v>1.60408419069448</v>
      </c>
    </row>
    <row r="40" spans="1:30" x14ac:dyDescent="0.25">
      <c r="A40" t="s">
        <v>3024</v>
      </c>
      <c r="B40" t="s">
        <v>3025</v>
      </c>
      <c r="C40">
        <v>4779.7966419091399</v>
      </c>
      <c r="D40">
        <v>3.0530988617621402</v>
      </c>
      <c r="E40">
        <v>0.45043027690767901</v>
      </c>
      <c r="F40">
        <v>1.4131187188816401</v>
      </c>
      <c r="G40">
        <v>1.1985663243623501</v>
      </c>
      <c r="H40">
        <v>-0.45402143904310499</v>
      </c>
      <c r="I40">
        <v>0.79294855450743096</v>
      </c>
      <c r="J40">
        <v>1.69011963779004</v>
      </c>
      <c r="K40" t="s">
        <v>2942</v>
      </c>
      <c r="L40" t="s">
        <v>2947</v>
      </c>
      <c r="M40" t="s">
        <v>2942</v>
      </c>
      <c r="N40" t="s">
        <v>2942</v>
      </c>
      <c r="O40" t="s">
        <v>2948</v>
      </c>
      <c r="P40" t="s">
        <v>2947</v>
      </c>
      <c r="Q40" t="s">
        <v>2942</v>
      </c>
      <c r="R40" t="s">
        <v>2944</v>
      </c>
      <c r="S40">
        <v>4</v>
      </c>
      <c r="T40">
        <v>2.3454405751517799</v>
      </c>
      <c r="U40">
        <v>1.9799119948466699</v>
      </c>
      <c r="V40">
        <v>2.29364232761491</v>
      </c>
      <c r="W40">
        <v>2.4641959362021302</v>
      </c>
      <c r="X40">
        <v>2.0185946776405399</v>
      </c>
      <c r="Y40">
        <v>2.3881821847427598</v>
      </c>
      <c r="Z40">
        <v>2.9360803865309699</v>
      </c>
      <c r="AA40">
        <v>4.1861272251463202</v>
      </c>
      <c r="AB40">
        <v>1.99590444829874</v>
      </c>
      <c r="AC40">
        <v>1.7912425582323499</v>
      </c>
      <c r="AD40">
        <v>3.0530988617621402</v>
      </c>
    </row>
    <row r="41" spans="1:30" x14ac:dyDescent="0.25">
      <c r="A41" t="s">
        <v>3026</v>
      </c>
      <c r="B41" t="s">
        <v>3027</v>
      </c>
      <c r="C41">
        <v>14088.754003779301</v>
      </c>
      <c r="D41">
        <v>2.36015473870523</v>
      </c>
      <c r="E41">
        <v>1.8921639271746999</v>
      </c>
      <c r="F41">
        <v>0.60684334430897602</v>
      </c>
      <c r="G41">
        <v>0.62766497418523304</v>
      </c>
      <c r="H41">
        <v>6.7200101428618805E-2</v>
      </c>
      <c r="I41">
        <v>1.2095952768824301</v>
      </c>
      <c r="J41">
        <v>-0.261297823614417</v>
      </c>
      <c r="K41" t="s">
        <v>2942</v>
      </c>
      <c r="L41" t="s">
        <v>2942</v>
      </c>
      <c r="M41" t="s">
        <v>2947</v>
      </c>
      <c r="N41" t="s">
        <v>2947</v>
      </c>
      <c r="O41" t="s">
        <v>2941</v>
      </c>
      <c r="P41" t="s">
        <v>2942</v>
      </c>
      <c r="Q41" t="s">
        <v>2941</v>
      </c>
      <c r="R41" t="s">
        <v>2944</v>
      </c>
      <c r="S41">
        <v>9</v>
      </c>
      <c r="T41">
        <v>1.10860027202873</v>
      </c>
      <c r="U41">
        <v>1.2032584479330499</v>
      </c>
      <c r="V41">
        <v>1.2407131938165299</v>
      </c>
      <c r="W41">
        <v>1.28095668570452</v>
      </c>
      <c r="X41">
        <v>1.3248328957852</v>
      </c>
      <c r="Y41">
        <v>1.37886970851985</v>
      </c>
      <c r="Z41">
        <v>1.8248128454936201</v>
      </c>
      <c r="AA41">
        <v>2.10388957589621</v>
      </c>
      <c r="AB41">
        <v>1.7725931321083599</v>
      </c>
      <c r="AC41">
        <v>1.5492012890951601</v>
      </c>
      <c r="AD41">
        <v>2.36015473870523</v>
      </c>
    </row>
    <row r="42" spans="1:30" x14ac:dyDescent="0.25">
      <c r="A42" t="s">
        <v>3028</v>
      </c>
      <c r="B42" t="s">
        <v>3029</v>
      </c>
      <c r="C42">
        <v>10589.966663376999</v>
      </c>
      <c r="D42">
        <v>1.6907244995033599</v>
      </c>
      <c r="E42">
        <v>8.0042398045185106E-2</v>
      </c>
      <c r="F42">
        <v>1.4131187188816401</v>
      </c>
      <c r="G42">
        <v>1.0490922898664901</v>
      </c>
      <c r="H42">
        <v>0.12949716955240101</v>
      </c>
      <c r="I42">
        <v>1.09507783264325</v>
      </c>
      <c r="J42">
        <v>-6.1996435155546897E-2</v>
      </c>
      <c r="K42" t="s">
        <v>2942</v>
      </c>
      <c r="L42" t="s">
        <v>2941</v>
      </c>
      <c r="M42" t="s">
        <v>2942</v>
      </c>
      <c r="N42" t="s">
        <v>2942</v>
      </c>
      <c r="O42" t="s">
        <v>2941</v>
      </c>
      <c r="P42" t="s">
        <v>2942</v>
      </c>
      <c r="Q42" t="s">
        <v>2941</v>
      </c>
      <c r="R42" t="s">
        <v>2944</v>
      </c>
      <c r="S42">
        <v>27</v>
      </c>
      <c r="T42">
        <v>1.5665948477215299</v>
      </c>
      <c r="U42">
        <v>1.59708077660468</v>
      </c>
      <c r="V42">
        <v>1.65992773940865</v>
      </c>
      <c r="W42">
        <v>1.2466497559883101</v>
      </c>
      <c r="X42">
        <v>0.88184682777833701</v>
      </c>
      <c r="Y42">
        <v>0.92583604000122199</v>
      </c>
      <c r="Z42">
        <v>1.5242372430267099</v>
      </c>
      <c r="AA42">
        <v>1.6584020398758501</v>
      </c>
      <c r="AB42">
        <v>1.4820534780044401</v>
      </c>
      <c r="AC42">
        <v>1.30870750175059</v>
      </c>
      <c r="AD42">
        <v>1.6907244995033599</v>
      </c>
    </row>
    <row r="43" spans="1:30" x14ac:dyDescent="0.25">
      <c r="A43" t="s">
        <v>3030</v>
      </c>
      <c r="B43" t="s">
        <v>3031</v>
      </c>
      <c r="C43">
        <v>1566.22943451835</v>
      </c>
      <c r="D43">
        <v>1.8474748650763599</v>
      </c>
      <c r="E43">
        <v>1.47783169569166</v>
      </c>
      <c r="F43">
        <v>1.4131187188816401</v>
      </c>
      <c r="G43">
        <v>0.483354979800868</v>
      </c>
      <c r="H43">
        <v>6.8799445636024595E-2</v>
      </c>
      <c r="I43">
        <v>0.56095774005111798</v>
      </c>
      <c r="J43">
        <v>1.6911703005852201</v>
      </c>
      <c r="K43" t="s">
        <v>2942</v>
      </c>
      <c r="L43" t="s">
        <v>2942</v>
      </c>
      <c r="M43" t="s">
        <v>2942</v>
      </c>
      <c r="N43" t="s">
        <v>2941</v>
      </c>
      <c r="O43" t="s">
        <v>2941</v>
      </c>
      <c r="P43" t="s">
        <v>2947</v>
      </c>
      <c r="Q43" t="s">
        <v>2942</v>
      </c>
      <c r="R43" t="s">
        <v>2944</v>
      </c>
      <c r="S43">
        <v>21</v>
      </c>
      <c r="T43">
        <v>2.0357069088907398</v>
      </c>
      <c r="U43">
        <v>1.89914176617148</v>
      </c>
      <c r="V43">
        <v>1.3080032509997599</v>
      </c>
      <c r="W43">
        <v>1.16979045918967</v>
      </c>
      <c r="X43">
        <v>1.56645535565286</v>
      </c>
      <c r="Y43">
        <v>1.65834040889951</v>
      </c>
      <c r="Z43">
        <v>1.9382637783894701</v>
      </c>
      <c r="AA43">
        <v>1.7527060858002399</v>
      </c>
      <c r="AB43">
        <v>1.63613145737007</v>
      </c>
      <c r="AC43">
        <v>1.87038562686183</v>
      </c>
      <c r="AD43">
        <v>1.8474748650763599</v>
      </c>
    </row>
    <row r="44" spans="1:30" x14ac:dyDescent="0.25">
      <c r="A44" t="s">
        <v>3032</v>
      </c>
      <c r="B44" t="s">
        <v>3033</v>
      </c>
      <c r="C44">
        <v>4725.5810364398903</v>
      </c>
      <c r="D44">
        <v>1.5955870401722401</v>
      </c>
      <c r="E44">
        <v>2.4402223312282398</v>
      </c>
      <c r="F44">
        <v>0.60684334430897602</v>
      </c>
      <c r="G44">
        <v>1.24142207196643E-2</v>
      </c>
      <c r="H44">
        <v>0.47402838990988899</v>
      </c>
      <c r="I44">
        <v>1.52333857044837</v>
      </c>
      <c r="J44">
        <v>0.37761037612793202</v>
      </c>
      <c r="K44" t="s">
        <v>2942</v>
      </c>
      <c r="L44" t="s">
        <v>2942</v>
      </c>
      <c r="M44" t="s">
        <v>2947</v>
      </c>
      <c r="N44" t="s">
        <v>2941</v>
      </c>
      <c r="O44" t="s">
        <v>2947</v>
      </c>
      <c r="P44" t="s">
        <v>2942</v>
      </c>
      <c r="Q44" t="s">
        <v>2947</v>
      </c>
      <c r="R44" t="s">
        <v>2944</v>
      </c>
      <c r="S44">
        <v>33</v>
      </c>
      <c r="T44">
        <v>0.91940353363641303</v>
      </c>
      <c r="U44">
        <v>0.83340737507382801</v>
      </c>
      <c r="V44">
        <v>0.82083503605854502</v>
      </c>
      <c r="W44">
        <v>1.0213574982393001</v>
      </c>
      <c r="X44">
        <v>0.59352622537365896</v>
      </c>
      <c r="Y44">
        <v>0.193580537826986</v>
      </c>
      <c r="Z44">
        <v>0.91605805436774901</v>
      </c>
      <c r="AA44">
        <v>1.1970611800439399</v>
      </c>
      <c r="AB44">
        <v>1.18466438982858</v>
      </c>
      <c r="AC44">
        <v>1.29421909256382</v>
      </c>
      <c r="AD44">
        <v>1.5955870401722401</v>
      </c>
    </row>
    <row r="45" spans="1:30" x14ac:dyDescent="0.25">
      <c r="A45" t="s">
        <v>3034</v>
      </c>
      <c r="B45" t="s">
        <v>3035</v>
      </c>
      <c r="C45">
        <v>21965.177953798298</v>
      </c>
      <c r="D45">
        <v>1.36562682981834</v>
      </c>
      <c r="E45">
        <v>1.6348451357196201</v>
      </c>
      <c r="F45">
        <v>-1.0057074048363599</v>
      </c>
      <c r="G45">
        <v>0.52963355764061903</v>
      </c>
      <c r="H45">
        <v>8.8057228448746999E-2</v>
      </c>
      <c r="I45">
        <v>0.975390643926761</v>
      </c>
      <c r="J45">
        <v>0.37027521492904902</v>
      </c>
      <c r="K45" t="s">
        <v>2942</v>
      </c>
      <c r="L45" t="s">
        <v>2942</v>
      </c>
      <c r="M45" t="s">
        <v>2943</v>
      </c>
      <c r="N45" t="s">
        <v>2947</v>
      </c>
      <c r="O45" t="s">
        <v>2941</v>
      </c>
      <c r="P45" t="s">
        <v>2947</v>
      </c>
      <c r="Q45" t="s">
        <v>2947</v>
      </c>
      <c r="R45" t="s">
        <v>2944</v>
      </c>
      <c r="S45">
        <v>48</v>
      </c>
      <c r="T45">
        <v>0.44902262938280701</v>
      </c>
      <c r="U45">
        <v>0.65601872376553805</v>
      </c>
      <c r="V45">
        <v>0.34798836000885602</v>
      </c>
      <c r="W45">
        <v>-4.1050066255419099E-2</v>
      </c>
      <c r="X45">
        <v>-9.4805635056839602E-2</v>
      </c>
      <c r="Y45">
        <v>9.0335807185462098E-3</v>
      </c>
      <c r="Z45">
        <v>0.36230973151232299</v>
      </c>
      <c r="AA45">
        <v>0.82217984742929995</v>
      </c>
      <c r="AB45">
        <v>0.883620196833379</v>
      </c>
      <c r="AC45">
        <v>0.82059587492795205</v>
      </c>
      <c r="AD45">
        <v>1.36562682981834</v>
      </c>
    </row>
    <row r="46" spans="1:30" x14ac:dyDescent="0.25">
      <c r="A46" t="s">
        <v>3036</v>
      </c>
      <c r="B46" t="s">
        <v>3037</v>
      </c>
      <c r="C46">
        <v>13644.5460990089</v>
      </c>
      <c r="D46">
        <v>1.1055346740801599</v>
      </c>
      <c r="E46">
        <v>0.73241889336507704</v>
      </c>
      <c r="F46">
        <v>0.60684334430897602</v>
      </c>
      <c r="G46">
        <v>0.68462112151848198</v>
      </c>
      <c r="H46">
        <v>0.32067391729318301</v>
      </c>
      <c r="I46">
        <v>0.70143288051735997</v>
      </c>
      <c r="J46">
        <v>0.75659298518070905</v>
      </c>
      <c r="K46" t="s">
        <v>2942</v>
      </c>
      <c r="L46" t="s">
        <v>2942</v>
      </c>
      <c r="M46" t="s">
        <v>2947</v>
      </c>
      <c r="N46" t="s">
        <v>2947</v>
      </c>
      <c r="O46" t="s">
        <v>2947</v>
      </c>
      <c r="P46" t="s">
        <v>2947</v>
      </c>
      <c r="Q46" t="s">
        <v>2942</v>
      </c>
      <c r="R46" t="s">
        <v>2944</v>
      </c>
      <c r="S46">
        <v>69</v>
      </c>
      <c r="T46">
        <v>0.636591472290298</v>
      </c>
      <c r="U46">
        <v>0.69635776334534405</v>
      </c>
      <c r="V46">
        <v>0.53124301321187595</v>
      </c>
      <c r="W46">
        <v>0.29613634398265698</v>
      </c>
      <c r="X46">
        <v>0.30625816600887501</v>
      </c>
      <c r="Y46">
        <v>0.42853322956184398</v>
      </c>
      <c r="Z46">
        <v>0.62914936685499701</v>
      </c>
      <c r="AA46">
        <v>0.98022676916332596</v>
      </c>
      <c r="AB46">
        <v>1.0106909754958</v>
      </c>
      <c r="AC46">
        <v>0.63631784652842005</v>
      </c>
      <c r="AD46">
        <v>1.1055346740801599</v>
      </c>
    </row>
    <row r="47" spans="1:30" x14ac:dyDescent="0.25">
      <c r="A47" t="s">
        <v>3038</v>
      </c>
      <c r="B47" t="s">
        <v>3039</v>
      </c>
      <c r="C47">
        <v>2443.1775638132899</v>
      </c>
      <c r="D47">
        <v>1.42682314155288</v>
      </c>
      <c r="E47">
        <v>1.4015852824091599</v>
      </c>
      <c r="F47">
        <v>-0.19943203026369</v>
      </c>
      <c r="G47">
        <v>0.27963712784406197</v>
      </c>
      <c r="H47">
        <v>7.5089188381529698E-2</v>
      </c>
      <c r="I47">
        <v>1.47023667032758</v>
      </c>
      <c r="J47">
        <v>0.84049930142222196</v>
      </c>
      <c r="K47" t="s">
        <v>2942</v>
      </c>
      <c r="L47" t="s">
        <v>2942</v>
      </c>
      <c r="M47" t="s">
        <v>2941</v>
      </c>
      <c r="N47" t="s">
        <v>2941</v>
      </c>
      <c r="O47" t="s">
        <v>2941</v>
      </c>
      <c r="P47" t="s">
        <v>2942</v>
      </c>
      <c r="Q47" t="s">
        <v>2942</v>
      </c>
      <c r="R47" t="s">
        <v>2944</v>
      </c>
      <c r="S47">
        <v>45</v>
      </c>
      <c r="T47">
        <v>1.26716766362945</v>
      </c>
      <c r="U47">
        <v>1.30794210681076</v>
      </c>
      <c r="V47">
        <v>1.21320911817529</v>
      </c>
      <c r="W47">
        <v>0.76233212443821896</v>
      </c>
      <c r="X47">
        <v>0.92307558344176899</v>
      </c>
      <c r="Y47">
        <v>1.1980842153228499</v>
      </c>
      <c r="Z47">
        <v>1.3800189119753901</v>
      </c>
      <c r="AA47">
        <v>1.2988135499023901</v>
      </c>
      <c r="AB47">
        <v>1.03616991054601</v>
      </c>
      <c r="AC47">
        <v>0.73536746456135405</v>
      </c>
      <c r="AD47">
        <v>1.42682314155288</v>
      </c>
    </row>
    <row r="48" spans="1:30" x14ac:dyDescent="0.25">
      <c r="A48" t="s">
        <v>3040</v>
      </c>
      <c r="B48" t="s">
        <v>3041</v>
      </c>
      <c r="C48">
        <v>20773.843568430999</v>
      </c>
      <c r="D48">
        <v>4.7018351754414001</v>
      </c>
      <c r="E48">
        <v>-0.74441959584726802</v>
      </c>
      <c r="F48">
        <v>0.60684334430897602</v>
      </c>
      <c r="G48">
        <v>1.47929943218208</v>
      </c>
      <c r="H48">
        <v>-0.22945582656850799</v>
      </c>
      <c r="I48">
        <v>-0.65165663384324601</v>
      </c>
      <c r="J48">
        <v>1.6438651342620401</v>
      </c>
      <c r="K48" t="s">
        <v>2942</v>
      </c>
      <c r="L48" t="s">
        <v>2943</v>
      </c>
      <c r="M48" t="s">
        <v>2947</v>
      </c>
      <c r="N48" t="s">
        <v>2942</v>
      </c>
      <c r="O48" t="s">
        <v>2948</v>
      </c>
      <c r="P48" t="s">
        <v>2948</v>
      </c>
      <c r="Q48" t="s">
        <v>2942</v>
      </c>
      <c r="R48" t="s">
        <v>2944</v>
      </c>
      <c r="S48">
        <v>1</v>
      </c>
      <c r="T48">
        <v>1.93900443020835</v>
      </c>
      <c r="U48">
        <v>1.90974410976042</v>
      </c>
      <c r="V48">
        <v>2.0928919194639501</v>
      </c>
      <c r="W48">
        <v>2.1798425503243202</v>
      </c>
      <c r="X48">
        <v>2.3684408508382502</v>
      </c>
      <c r="Y48">
        <v>2.4579142304029098</v>
      </c>
      <c r="Z48">
        <v>3.5444821826861799</v>
      </c>
      <c r="AA48">
        <v>4.5046469690701496</v>
      </c>
      <c r="AB48">
        <v>3.0933754995692602</v>
      </c>
      <c r="AC48">
        <v>2.5822738968199501</v>
      </c>
      <c r="AD48">
        <v>4.7018351754414001</v>
      </c>
    </row>
    <row r="49" spans="1:30" x14ac:dyDescent="0.25">
      <c r="A49" t="s">
        <v>3042</v>
      </c>
      <c r="B49" t="s">
        <v>3043</v>
      </c>
      <c r="C49">
        <v>5578.7033623404996</v>
      </c>
      <c r="D49">
        <v>1.8121234907233501</v>
      </c>
      <c r="E49">
        <v>2.2512067559522899</v>
      </c>
      <c r="F49">
        <v>1.4131187188816401</v>
      </c>
      <c r="G49">
        <v>0.66353583709476105</v>
      </c>
      <c r="H49">
        <v>-1.00854287928801</v>
      </c>
      <c r="I49">
        <v>-2.2678516384496499</v>
      </c>
      <c r="J49">
        <v>0.17686749857319101</v>
      </c>
      <c r="K49" t="s">
        <v>2942</v>
      </c>
      <c r="L49" t="s">
        <v>2942</v>
      </c>
      <c r="M49" t="s">
        <v>2942</v>
      </c>
      <c r="N49" t="s">
        <v>2947</v>
      </c>
      <c r="O49" t="s">
        <v>2943</v>
      </c>
      <c r="P49" t="s">
        <v>2943</v>
      </c>
      <c r="Q49" t="s">
        <v>2947</v>
      </c>
      <c r="R49" t="s">
        <v>2944</v>
      </c>
      <c r="S49">
        <v>23</v>
      </c>
      <c r="T49">
        <v>1.72319713340588</v>
      </c>
      <c r="U49">
        <v>1.94263570320704</v>
      </c>
      <c r="V49">
        <v>1.9384287870366499</v>
      </c>
      <c r="W49">
        <v>1.58441570280092</v>
      </c>
      <c r="X49">
        <v>1.5163521207794399</v>
      </c>
      <c r="Y49">
        <v>1.6349902824565901</v>
      </c>
      <c r="Z49">
        <v>1.9988912261843399</v>
      </c>
      <c r="AA49">
        <v>2.6331395182381199</v>
      </c>
      <c r="AB49">
        <v>2.2998418643935201</v>
      </c>
      <c r="AC49">
        <v>1.15008499363681</v>
      </c>
      <c r="AD49">
        <v>1.8121234907233501</v>
      </c>
    </row>
    <row r="50" spans="1:30" x14ac:dyDescent="0.25">
      <c r="A50" t="s">
        <v>3044</v>
      </c>
      <c r="B50" t="s">
        <v>3045</v>
      </c>
      <c r="C50">
        <v>9457.6160852156008</v>
      </c>
      <c r="D50">
        <v>2.2239204201541298</v>
      </c>
      <c r="E50">
        <v>-1.0703243014164301</v>
      </c>
      <c r="F50">
        <v>-0.19943203026369</v>
      </c>
      <c r="G50">
        <v>1.45793005302519</v>
      </c>
      <c r="H50">
        <v>-0.73992685884819498</v>
      </c>
      <c r="I50">
        <v>0.217960976651184</v>
      </c>
      <c r="J50">
        <v>2.3972507279169002</v>
      </c>
      <c r="K50" t="s">
        <v>2942</v>
      </c>
      <c r="L50" t="s">
        <v>2943</v>
      </c>
      <c r="M50" t="s">
        <v>2941</v>
      </c>
      <c r="N50" t="s">
        <v>2942</v>
      </c>
      <c r="O50" t="s">
        <v>2943</v>
      </c>
      <c r="P50" t="s">
        <v>2941</v>
      </c>
      <c r="Q50" t="s">
        <v>2942</v>
      </c>
      <c r="R50" t="s">
        <v>2944</v>
      </c>
      <c r="S50">
        <v>12</v>
      </c>
      <c r="T50">
        <v>1.3072196812155099</v>
      </c>
      <c r="U50">
        <v>1.372647252915</v>
      </c>
      <c r="V50">
        <v>0.24466979080667201</v>
      </c>
      <c r="W50">
        <v>-0.13770194254632101</v>
      </c>
      <c r="X50">
        <v>0.58736092715301602</v>
      </c>
      <c r="Y50">
        <v>1.18120109812978</v>
      </c>
      <c r="Z50">
        <v>1.7823195869303401</v>
      </c>
      <c r="AA50">
        <v>2.5345090108693902</v>
      </c>
      <c r="AB50">
        <v>1.14010797394055</v>
      </c>
      <c r="AC50">
        <v>0.90560800974548095</v>
      </c>
      <c r="AD50">
        <v>2.2239204201541298</v>
      </c>
    </row>
    <row r="51" spans="1:30" x14ac:dyDescent="0.25">
      <c r="A51" t="s">
        <v>3046</v>
      </c>
      <c r="B51" t="s">
        <v>3047</v>
      </c>
      <c r="C51">
        <v>8485.9972851107304</v>
      </c>
      <c r="D51">
        <v>-0.189893516702351</v>
      </c>
      <c r="E51">
        <v>-0.37094213406398402</v>
      </c>
      <c r="F51">
        <v>-1.0057074048363599</v>
      </c>
      <c r="G51">
        <v>0.88882657306075796</v>
      </c>
      <c r="H51">
        <v>0.37149214205605602</v>
      </c>
      <c r="I51">
        <v>1.0797779960112699</v>
      </c>
      <c r="J51">
        <v>1.7743527737396201</v>
      </c>
      <c r="K51" t="s">
        <v>2941</v>
      </c>
      <c r="L51" t="s">
        <v>2948</v>
      </c>
      <c r="M51" t="s">
        <v>2943</v>
      </c>
      <c r="N51" t="s">
        <v>2947</v>
      </c>
      <c r="O51" t="s">
        <v>2947</v>
      </c>
      <c r="P51" t="s">
        <v>2942</v>
      </c>
      <c r="Q51" t="s">
        <v>2942</v>
      </c>
      <c r="R51" t="s">
        <v>2944</v>
      </c>
      <c r="S51">
        <v>158</v>
      </c>
      <c r="T51">
        <v>-0.39248777464657703</v>
      </c>
      <c r="U51">
        <v>-0.26289569408725899</v>
      </c>
      <c r="V51">
        <v>-0.37569823380391398</v>
      </c>
      <c r="W51">
        <v>-0.51091368960209804</v>
      </c>
      <c r="X51">
        <v>-0.74978003265096405</v>
      </c>
      <c r="Y51">
        <v>-1.00388742585653</v>
      </c>
      <c r="Z51">
        <v>-0.35949244427396199</v>
      </c>
      <c r="AA51">
        <v>-1.04780827128849E-2</v>
      </c>
      <c r="AB51">
        <v>-0.248447040063459</v>
      </c>
      <c r="AC51">
        <v>-0.390634289194912</v>
      </c>
      <c r="AD51">
        <v>-0.189893516702351</v>
      </c>
    </row>
    <row r="52" spans="1:30" x14ac:dyDescent="0.25">
      <c r="A52" t="s">
        <v>3048</v>
      </c>
      <c r="B52" t="s">
        <v>3049</v>
      </c>
      <c r="C52">
        <v>10683.9263795849</v>
      </c>
      <c r="D52">
        <v>1.22805358840427</v>
      </c>
      <c r="E52">
        <v>2.80839024309515</v>
      </c>
      <c r="F52">
        <v>-1.81198277940902</v>
      </c>
      <c r="G52">
        <v>0.71946190267051302</v>
      </c>
      <c r="H52">
        <v>0.89220158134243099</v>
      </c>
      <c r="I52">
        <v>1.6262597304380599</v>
      </c>
      <c r="J52">
        <v>-8.9241341833782004E-2</v>
      </c>
      <c r="K52" t="s">
        <v>2942</v>
      </c>
      <c r="L52" t="s">
        <v>2942</v>
      </c>
      <c r="M52" t="s">
        <v>2943</v>
      </c>
      <c r="N52" t="s">
        <v>2947</v>
      </c>
      <c r="O52" t="s">
        <v>2942</v>
      </c>
      <c r="P52" t="s">
        <v>2942</v>
      </c>
      <c r="Q52" t="s">
        <v>2941</v>
      </c>
      <c r="R52" t="s">
        <v>2944</v>
      </c>
      <c r="S52">
        <v>60</v>
      </c>
      <c r="T52">
        <v>-0.26206886798433099</v>
      </c>
      <c r="U52">
        <v>-0.26086854481890998</v>
      </c>
      <c r="V52">
        <v>-0.56228877879653305</v>
      </c>
      <c r="W52">
        <v>-0.58390500714614602</v>
      </c>
      <c r="X52">
        <v>-0.42536488266833999</v>
      </c>
      <c r="Y52">
        <v>-0.31423259626407701</v>
      </c>
      <c r="Z52">
        <v>0.33868317431152001</v>
      </c>
      <c r="AA52">
        <v>0.385702356112751</v>
      </c>
      <c r="AB52">
        <v>0.50467062678959895</v>
      </c>
      <c r="AC52">
        <v>0.54248988713599</v>
      </c>
      <c r="AD52">
        <v>1.22805358840427</v>
      </c>
    </row>
    <row r="53" spans="1:30" x14ac:dyDescent="0.25">
      <c r="A53" t="s">
        <v>3050</v>
      </c>
      <c r="B53" t="s">
        <v>3051</v>
      </c>
      <c r="C53">
        <v>3774.8720026931601</v>
      </c>
      <c r="D53">
        <v>1.2101854393648599</v>
      </c>
      <c r="E53">
        <v>-6.1865778118965403E-2</v>
      </c>
      <c r="F53">
        <v>-1.81198277940902</v>
      </c>
      <c r="G53">
        <v>1.2577397035892199</v>
      </c>
      <c r="H53">
        <v>0.44515296210033101</v>
      </c>
      <c r="I53">
        <v>0.44261192666390398</v>
      </c>
      <c r="J53">
        <v>1.86192917822557</v>
      </c>
      <c r="K53" t="s">
        <v>2942</v>
      </c>
      <c r="L53" t="s">
        <v>2941</v>
      </c>
      <c r="M53" t="s">
        <v>2943</v>
      </c>
      <c r="N53" t="s">
        <v>2942</v>
      </c>
      <c r="O53" t="s">
        <v>2947</v>
      </c>
      <c r="P53" t="s">
        <v>2947</v>
      </c>
      <c r="Q53" t="s">
        <v>2942</v>
      </c>
      <c r="R53" t="s">
        <v>2944</v>
      </c>
      <c r="S53">
        <v>62</v>
      </c>
      <c r="T53">
        <v>4.0392140853111698E-3</v>
      </c>
      <c r="U53">
        <v>0.27221079770006501</v>
      </c>
      <c r="V53">
        <v>0.16708326802971299</v>
      </c>
      <c r="W53">
        <v>-0.40902780198442801</v>
      </c>
      <c r="X53">
        <v>-0.89607755388061106</v>
      </c>
      <c r="Y53">
        <v>-0.70170366689014796</v>
      </c>
      <c r="Z53">
        <v>0.42995252821118901</v>
      </c>
      <c r="AA53">
        <v>0.94233491941704095</v>
      </c>
      <c r="AB53">
        <v>0.74276848621372504</v>
      </c>
      <c r="AC53">
        <v>0.71625269946784498</v>
      </c>
      <c r="AD53">
        <v>1.2101854393648599</v>
      </c>
    </row>
    <row r="54" spans="1:30" x14ac:dyDescent="0.25">
      <c r="A54" t="s">
        <v>3052</v>
      </c>
      <c r="B54" t="s">
        <v>3053</v>
      </c>
      <c r="C54">
        <v>464.87127576016201</v>
      </c>
      <c r="D54">
        <v>0.67761099472475195</v>
      </c>
      <c r="K54" t="s">
        <v>2965</v>
      </c>
      <c r="L54" t="s">
        <v>2965</v>
      </c>
      <c r="M54" t="s">
        <v>2965</v>
      </c>
      <c r="N54" t="s">
        <v>2965</v>
      </c>
      <c r="O54" t="s">
        <v>2965</v>
      </c>
      <c r="P54" t="s">
        <v>2965</v>
      </c>
      <c r="Q54" t="s">
        <v>2965</v>
      </c>
      <c r="R54" t="s">
        <v>3021</v>
      </c>
      <c r="S54">
        <v>105</v>
      </c>
      <c r="T54">
        <v>0.951645909964703</v>
      </c>
      <c r="U54">
        <v>1.1303984928595201</v>
      </c>
      <c r="V54">
        <v>1.47535498518672</v>
      </c>
      <c r="W54">
        <v>0.53875407486502502</v>
      </c>
      <c r="X54">
        <v>-0.68562084091326203</v>
      </c>
      <c r="Y54">
        <v>-0.63689892143142401</v>
      </c>
      <c r="Z54">
        <v>0.35336057116557501</v>
      </c>
      <c r="AA54">
        <v>0.31553805734858997</v>
      </c>
      <c r="AB54">
        <v>0.25885499175175802</v>
      </c>
      <c r="AC54">
        <v>0.15913277391268299</v>
      </c>
      <c r="AD54">
        <v>0.67761099472475195</v>
      </c>
    </row>
    <row r="55" spans="1:30" x14ac:dyDescent="0.25">
      <c r="A55" t="s">
        <v>3054</v>
      </c>
      <c r="B55" t="s">
        <v>3055</v>
      </c>
      <c r="C55">
        <v>2752.4401552250602</v>
      </c>
      <c r="D55">
        <v>0.526917925762029</v>
      </c>
      <c r="E55">
        <v>22.536719197486999</v>
      </c>
      <c r="F55">
        <v>-1.81198277940902</v>
      </c>
      <c r="G55">
        <v>-16.816645197707601</v>
      </c>
      <c r="H55">
        <v>0.69069899157043102</v>
      </c>
      <c r="I55">
        <v>1.0145097580212801</v>
      </c>
      <c r="J55">
        <v>-0.44078747950201203</v>
      </c>
      <c r="K55" t="s">
        <v>2942</v>
      </c>
      <c r="L55" t="s">
        <v>2942</v>
      </c>
      <c r="M55" t="s">
        <v>2943</v>
      </c>
      <c r="N55" t="s">
        <v>2943</v>
      </c>
      <c r="O55" t="s">
        <v>2942</v>
      </c>
      <c r="P55" t="s">
        <v>2942</v>
      </c>
      <c r="Q55" t="s">
        <v>2948</v>
      </c>
      <c r="R55" t="s">
        <v>2944</v>
      </c>
      <c r="S55">
        <v>113</v>
      </c>
      <c r="T55">
        <v>-0.77680034696775802</v>
      </c>
      <c r="U55">
        <v>-1.0206428376568999</v>
      </c>
      <c r="V55">
        <v>-1.22407741416654</v>
      </c>
      <c r="W55">
        <v>-1.2013717449889401</v>
      </c>
      <c r="X55">
        <v>-0.83932080434835998</v>
      </c>
      <c r="Y55">
        <v>-0.53503609170866295</v>
      </c>
      <c r="Z55">
        <v>-6.2500327811153403E-2</v>
      </c>
      <c r="AA55">
        <v>0.10070104744524599</v>
      </c>
      <c r="AB55">
        <v>-0.33876105840642601</v>
      </c>
      <c r="AC55">
        <v>-0.63079532444346598</v>
      </c>
      <c r="AD55">
        <v>0.526917925762029</v>
      </c>
    </row>
    <row r="56" spans="1:30" x14ac:dyDescent="0.25">
      <c r="A56" t="s">
        <v>3056</v>
      </c>
      <c r="B56" t="s">
        <v>3057</v>
      </c>
      <c r="C56">
        <v>2847.6345618417599</v>
      </c>
      <c r="D56">
        <v>0.72061516639301804</v>
      </c>
      <c r="E56">
        <v>-0.22137000064352999</v>
      </c>
      <c r="F56">
        <v>0.60684334430897602</v>
      </c>
      <c r="G56">
        <v>1.20433148581395</v>
      </c>
      <c r="H56">
        <v>-0.16515735366036</v>
      </c>
      <c r="I56">
        <v>1.87053284929046</v>
      </c>
      <c r="J56">
        <v>2.0817195739479102</v>
      </c>
      <c r="K56" t="s">
        <v>2942</v>
      </c>
      <c r="L56" t="s">
        <v>2941</v>
      </c>
      <c r="M56" t="s">
        <v>2947</v>
      </c>
      <c r="N56" t="s">
        <v>2942</v>
      </c>
      <c r="O56" t="s">
        <v>2948</v>
      </c>
      <c r="P56" t="s">
        <v>2942</v>
      </c>
      <c r="Q56" t="s">
        <v>2942</v>
      </c>
      <c r="R56" t="s">
        <v>2944</v>
      </c>
      <c r="S56">
        <v>99</v>
      </c>
      <c r="T56">
        <v>-0.59028886037281303</v>
      </c>
      <c r="U56">
        <v>-0.13795789063296099</v>
      </c>
      <c r="V56">
        <v>0.26566155046595102</v>
      </c>
      <c r="W56">
        <v>-8.4715432238829699E-2</v>
      </c>
      <c r="X56">
        <v>-0.184498896566471</v>
      </c>
      <c r="Y56">
        <v>0.36321734812195899</v>
      </c>
      <c r="Z56">
        <v>0.78372864675554399</v>
      </c>
      <c r="AA56">
        <v>1.31781382981386</v>
      </c>
      <c r="AB56">
        <v>1.3370007996828299</v>
      </c>
      <c r="AC56">
        <v>0.51323909001030799</v>
      </c>
      <c r="AD56">
        <v>0.72061516639301804</v>
      </c>
    </row>
    <row r="57" spans="1:30" x14ac:dyDescent="0.25">
      <c r="A57" t="s">
        <v>3058</v>
      </c>
      <c r="B57" t="s">
        <v>3059</v>
      </c>
      <c r="C57">
        <v>12349.527050978601</v>
      </c>
      <c r="D57">
        <v>0.30554327518292701</v>
      </c>
      <c r="E57">
        <v>-0.61208558690426096</v>
      </c>
      <c r="F57">
        <v>-1.0057074048363599</v>
      </c>
      <c r="G57">
        <v>0.90821680413283501</v>
      </c>
      <c r="H57">
        <v>-0.24632565360276401</v>
      </c>
      <c r="I57">
        <v>1.6335869988351499</v>
      </c>
      <c r="J57">
        <v>0.50744969318122402</v>
      </c>
      <c r="K57" t="s">
        <v>2947</v>
      </c>
      <c r="L57" t="s">
        <v>2948</v>
      </c>
      <c r="M57" t="s">
        <v>2943</v>
      </c>
      <c r="N57" t="s">
        <v>2947</v>
      </c>
      <c r="O57" t="s">
        <v>2948</v>
      </c>
      <c r="P57" t="s">
        <v>2942</v>
      </c>
      <c r="Q57" t="s">
        <v>2947</v>
      </c>
      <c r="R57" t="s">
        <v>2944</v>
      </c>
      <c r="S57">
        <v>130</v>
      </c>
      <c r="T57">
        <v>0.178277704041572</v>
      </c>
      <c r="U57">
        <v>0.65380440854727395</v>
      </c>
      <c r="V57">
        <v>0.669900347258789</v>
      </c>
      <c r="W57">
        <v>-0.28967927657494502</v>
      </c>
      <c r="X57">
        <v>-0.30005271706127901</v>
      </c>
      <c r="Y57">
        <v>0.23911550372897</v>
      </c>
      <c r="Z57">
        <v>0.74128606880918102</v>
      </c>
      <c r="AA57">
        <v>0.99676170118971597</v>
      </c>
      <c r="AB57">
        <v>0.54342204921487103</v>
      </c>
      <c r="AC57">
        <v>0.31370320007039798</v>
      </c>
      <c r="AD57">
        <v>0.30554327518292701</v>
      </c>
    </row>
    <row r="58" spans="1:30" x14ac:dyDescent="0.25">
      <c r="A58" t="s">
        <v>3060</v>
      </c>
      <c r="B58" t="s">
        <v>3061</v>
      </c>
      <c r="C58">
        <v>8198.7021417184096</v>
      </c>
      <c r="D58">
        <v>1.32640420935994</v>
      </c>
      <c r="E58">
        <v>1.1808856546717601</v>
      </c>
      <c r="F58">
        <v>-1.0057074048363599</v>
      </c>
      <c r="G58">
        <v>0.57669676837773998</v>
      </c>
      <c r="H58">
        <v>0.60941370370911596</v>
      </c>
      <c r="I58">
        <v>1.5963534154197001</v>
      </c>
      <c r="J58">
        <v>4.48574662133722E-2</v>
      </c>
      <c r="K58" t="s">
        <v>2942</v>
      </c>
      <c r="L58" t="s">
        <v>2942</v>
      </c>
      <c r="M58" t="s">
        <v>2943</v>
      </c>
      <c r="N58" t="s">
        <v>2947</v>
      </c>
      <c r="O58" t="s">
        <v>2942</v>
      </c>
      <c r="P58" t="s">
        <v>2942</v>
      </c>
      <c r="Q58" t="s">
        <v>2941</v>
      </c>
      <c r="R58" t="s">
        <v>2944</v>
      </c>
      <c r="S58">
        <v>51</v>
      </c>
      <c r="T58">
        <v>0.534411674275443</v>
      </c>
      <c r="U58">
        <v>0.43449525850050602</v>
      </c>
      <c r="V58">
        <v>-0.178933915153453</v>
      </c>
      <c r="W58">
        <v>5.0467831114659398E-2</v>
      </c>
      <c r="X58">
        <v>-3.6957490371269802E-2</v>
      </c>
      <c r="Y58">
        <v>-0.39192321160715698</v>
      </c>
      <c r="Z58">
        <v>0.177463616501955</v>
      </c>
      <c r="AA58">
        <v>0.66978612420807704</v>
      </c>
      <c r="AB58">
        <v>1.0023569608629801</v>
      </c>
      <c r="AC58">
        <v>1.0326158347538299</v>
      </c>
      <c r="AD58">
        <v>1.32640420935994</v>
      </c>
    </row>
    <row r="59" spans="1:30" x14ac:dyDescent="0.25">
      <c r="A59" t="s">
        <v>3062</v>
      </c>
      <c r="B59" t="s">
        <v>3063</v>
      </c>
      <c r="C59">
        <v>8368.1431706503408</v>
      </c>
      <c r="D59">
        <v>0.55565295019584304</v>
      </c>
      <c r="E59">
        <v>-0.93366585801022395</v>
      </c>
      <c r="F59">
        <v>-0.19943203026369</v>
      </c>
      <c r="G59">
        <v>1.2404201106738999</v>
      </c>
      <c r="H59">
        <v>4.4799063042078903E-2</v>
      </c>
      <c r="I59">
        <v>1.1544312020738601</v>
      </c>
      <c r="J59">
        <v>1.49784567441683</v>
      </c>
      <c r="K59" t="s">
        <v>2942</v>
      </c>
      <c r="L59" t="s">
        <v>2943</v>
      </c>
      <c r="M59" t="s">
        <v>2941</v>
      </c>
      <c r="N59" t="s">
        <v>2942</v>
      </c>
      <c r="O59" t="s">
        <v>2941</v>
      </c>
      <c r="P59" t="s">
        <v>2942</v>
      </c>
      <c r="Q59" t="s">
        <v>2942</v>
      </c>
      <c r="R59" t="s">
        <v>2944</v>
      </c>
      <c r="S59">
        <v>109</v>
      </c>
      <c r="T59">
        <v>5.0736664739211401E-2</v>
      </c>
      <c r="U59">
        <v>-0.47505532381085103</v>
      </c>
      <c r="V59">
        <v>-0.90209240121185497</v>
      </c>
      <c r="W59">
        <v>-0.384390806727891</v>
      </c>
      <c r="X59">
        <v>-0.270544738074177</v>
      </c>
      <c r="Y59">
        <v>-0.51027320471495297</v>
      </c>
      <c r="Z59">
        <v>0.53751490502994403</v>
      </c>
      <c r="AA59">
        <v>0.34155885287089499</v>
      </c>
      <c r="AB59">
        <v>0.114378255982791</v>
      </c>
      <c r="AC59">
        <v>0.48455769678782001</v>
      </c>
      <c r="AD59">
        <v>0.55565295019584304</v>
      </c>
    </row>
    <row r="60" spans="1:30" x14ac:dyDescent="0.25">
      <c r="A60" t="s">
        <v>3064</v>
      </c>
      <c r="B60" t="s">
        <v>3065</v>
      </c>
      <c r="C60">
        <v>611.69159079368796</v>
      </c>
      <c r="D60">
        <v>0.91058929286288603</v>
      </c>
      <c r="E60">
        <v>0.121364012183695</v>
      </c>
      <c r="F60">
        <v>-1.0057074048363599</v>
      </c>
      <c r="G60">
        <v>0.972254161747513</v>
      </c>
      <c r="H60">
        <v>0.215962949427976</v>
      </c>
      <c r="I60">
        <v>2.78217431738442</v>
      </c>
      <c r="J60">
        <v>5.0813292455178898</v>
      </c>
      <c r="K60" t="s">
        <v>2942</v>
      </c>
      <c r="L60" t="s">
        <v>2947</v>
      </c>
      <c r="M60" t="s">
        <v>2943</v>
      </c>
      <c r="N60" t="s">
        <v>2942</v>
      </c>
      <c r="O60" t="s">
        <v>2941</v>
      </c>
      <c r="P60" t="s">
        <v>2942</v>
      </c>
      <c r="Q60" t="s">
        <v>2942</v>
      </c>
      <c r="R60" t="s">
        <v>2944</v>
      </c>
      <c r="S60">
        <v>81</v>
      </c>
      <c r="T60">
        <v>-2.38424703542112E-2</v>
      </c>
      <c r="U60">
        <v>2.42519389047079E-3</v>
      </c>
      <c r="V60">
        <v>-0.13231341958586801</v>
      </c>
      <c r="W60">
        <v>0.64605605790554299</v>
      </c>
      <c r="X60">
        <v>0.74012581109988296</v>
      </c>
      <c r="Y60">
        <v>0.38350594540881</v>
      </c>
      <c r="Z60">
        <v>0.396199968522716</v>
      </c>
      <c r="AA60">
        <v>1.07475896721307</v>
      </c>
      <c r="AB60">
        <v>1.3859942380367301</v>
      </c>
      <c r="AC60">
        <v>0.63834858685921803</v>
      </c>
      <c r="AD60">
        <v>0.91058929286288603</v>
      </c>
    </row>
    <row r="61" spans="1:30" x14ac:dyDescent="0.25">
      <c r="A61" t="s">
        <v>3066</v>
      </c>
      <c r="B61" t="s">
        <v>3067</v>
      </c>
      <c r="C61">
        <v>6594.5220282850696</v>
      </c>
      <c r="D61">
        <v>0.65626853495132398</v>
      </c>
      <c r="E61">
        <v>-0.42336154127672698</v>
      </c>
      <c r="F61">
        <v>-0.19943203026369</v>
      </c>
      <c r="G61">
        <v>1.2178534056097901</v>
      </c>
      <c r="H61">
        <v>2.8580623778126899E-2</v>
      </c>
      <c r="I61">
        <v>-6.0092221260392799E-2</v>
      </c>
      <c r="J61">
        <v>0.27878337724316898</v>
      </c>
      <c r="K61" t="s">
        <v>2942</v>
      </c>
      <c r="L61" t="s">
        <v>2948</v>
      </c>
      <c r="M61" t="s">
        <v>2941</v>
      </c>
      <c r="N61" t="s">
        <v>2942</v>
      </c>
      <c r="O61" t="s">
        <v>2941</v>
      </c>
      <c r="P61" t="s">
        <v>2941</v>
      </c>
      <c r="Q61" t="s">
        <v>2947</v>
      </c>
      <c r="R61" t="s">
        <v>2944</v>
      </c>
      <c r="S61">
        <v>106</v>
      </c>
      <c r="T61">
        <v>-1.04941337151166</v>
      </c>
      <c r="U61">
        <v>-0.754208791443578</v>
      </c>
      <c r="V61">
        <v>-0.87908012908103605</v>
      </c>
      <c r="W61">
        <v>-0.811046589684008</v>
      </c>
      <c r="X61">
        <v>-0.658664770301428</v>
      </c>
      <c r="Y61">
        <v>-0.69377426885809002</v>
      </c>
      <c r="Z61">
        <v>-0.309897514066381</v>
      </c>
      <c r="AA61">
        <v>-0.11832573621058</v>
      </c>
      <c r="AB61">
        <v>-0.565139807948148</v>
      </c>
      <c r="AC61">
        <v>-0.85788591828209704</v>
      </c>
      <c r="AD61">
        <v>0.65626853495132398</v>
      </c>
    </row>
    <row r="62" spans="1:30" x14ac:dyDescent="0.25">
      <c r="A62" t="s">
        <v>3068</v>
      </c>
      <c r="B62" t="s">
        <v>3069</v>
      </c>
      <c r="C62">
        <v>1015.13855875287</v>
      </c>
      <c r="D62">
        <v>1.0520200436270599</v>
      </c>
      <c r="E62">
        <v>8.8407919155034804</v>
      </c>
      <c r="F62">
        <v>-1.0057074048363599</v>
      </c>
      <c r="G62">
        <v>-2.4639082801857102</v>
      </c>
      <c r="H62">
        <v>0.17419398166774799</v>
      </c>
      <c r="I62">
        <v>0.41781700441928699</v>
      </c>
      <c r="J62">
        <v>0.87510896712324404</v>
      </c>
      <c r="K62" t="s">
        <v>2942</v>
      </c>
      <c r="L62" t="s">
        <v>2942</v>
      </c>
      <c r="M62" t="s">
        <v>2943</v>
      </c>
      <c r="N62" t="s">
        <v>2943</v>
      </c>
      <c r="O62" t="s">
        <v>2941</v>
      </c>
      <c r="P62" t="s">
        <v>2947</v>
      </c>
      <c r="Q62" t="s">
        <v>2942</v>
      </c>
      <c r="R62" t="s">
        <v>2944</v>
      </c>
      <c r="S62">
        <v>74</v>
      </c>
      <c r="T62">
        <v>3.3219964364427E-2</v>
      </c>
      <c r="U62">
        <v>0.14032342364636699</v>
      </c>
      <c r="V62">
        <v>0.42571996071488</v>
      </c>
      <c r="W62">
        <v>0.137668638655113</v>
      </c>
      <c r="X62">
        <v>-0.74040029661311002</v>
      </c>
      <c r="Y62">
        <v>-0.50455152260688796</v>
      </c>
      <c r="Z62">
        <v>0.82974248807400897</v>
      </c>
      <c r="AA62">
        <v>1.0873442805896401</v>
      </c>
      <c r="AB62">
        <v>0.54420257333225297</v>
      </c>
      <c r="AC62">
        <v>0.17767052936472</v>
      </c>
      <c r="AD62">
        <v>1.0520200436270599</v>
      </c>
    </row>
    <row r="63" spans="1:30" x14ac:dyDescent="0.25">
      <c r="A63" t="s">
        <v>3070</v>
      </c>
      <c r="B63" t="s">
        <v>3071</v>
      </c>
      <c r="C63">
        <v>24396.488889361401</v>
      </c>
      <c r="D63">
        <v>0.91651266747202198</v>
      </c>
      <c r="E63">
        <v>0.105097005626972</v>
      </c>
      <c r="F63">
        <v>-0.19943203026369</v>
      </c>
      <c r="G63">
        <v>0.93997765305345005</v>
      </c>
      <c r="H63">
        <v>-0.50093728699753104</v>
      </c>
      <c r="I63">
        <v>-0.29813540152233398</v>
      </c>
      <c r="J63">
        <v>-0.37943427603087798</v>
      </c>
      <c r="K63" t="s">
        <v>2942</v>
      </c>
      <c r="L63" t="s">
        <v>2941</v>
      </c>
      <c r="M63" t="s">
        <v>2941</v>
      </c>
      <c r="N63" t="s">
        <v>2947</v>
      </c>
      <c r="O63" t="s">
        <v>2948</v>
      </c>
      <c r="P63" t="s">
        <v>2941</v>
      </c>
      <c r="Q63" t="s">
        <v>2948</v>
      </c>
      <c r="R63" t="s">
        <v>2944</v>
      </c>
      <c r="S63">
        <v>80</v>
      </c>
      <c r="T63">
        <v>0.23543835580330499</v>
      </c>
      <c r="U63">
        <v>0.32579617127455202</v>
      </c>
      <c r="V63">
        <v>0.193450827908694</v>
      </c>
      <c r="W63">
        <v>0.119744940540292</v>
      </c>
      <c r="X63">
        <v>-7.3901006661692095E-2</v>
      </c>
      <c r="Y63">
        <v>8.3949249304947099E-2</v>
      </c>
      <c r="Z63">
        <v>0.63767840207034998</v>
      </c>
      <c r="AA63">
        <v>1.2283428378076799</v>
      </c>
      <c r="AB63">
        <v>0.58095938762275301</v>
      </c>
      <c r="AC63">
        <v>0.226267397169856</v>
      </c>
      <c r="AD63">
        <v>0.91651266747202198</v>
      </c>
    </row>
    <row r="64" spans="1:30" x14ac:dyDescent="0.25">
      <c r="A64" t="s">
        <v>3072</v>
      </c>
      <c r="B64" t="s">
        <v>3073</v>
      </c>
      <c r="C64">
        <v>11862.3820833272</v>
      </c>
      <c r="D64">
        <v>1.0974665834375501</v>
      </c>
      <c r="E64">
        <v>-0.88505911422346495</v>
      </c>
      <c r="F64">
        <v>0.60684334430897602</v>
      </c>
      <c r="G64">
        <v>1.4029463748681299</v>
      </c>
      <c r="H64">
        <v>-0.97013807124967599</v>
      </c>
      <c r="I64">
        <v>-0.49966745570785098</v>
      </c>
      <c r="J64">
        <v>0.94701389388249402</v>
      </c>
      <c r="K64" t="s">
        <v>2942</v>
      </c>
      <c r="L64" t="s">
        <v>2943</v>
      </c>
      <c r="M64" t="s">
        <v>2947</v>
      </c>
      <c r="N64" t="s">
        <v>2942</v>
      </c>
      <c r="O64" t="s">
        <v>2943</v>
      </c>
      <c r="P64" t="s">
        <v>2948</v>
      </c>
      <c r="Q64" t="s">
        <v>2942</v>
      </c>
      <c r="R64" t="s">
        <v>2944</v>
      </c>
      <c r="S64">
        <v>71</v>
      </c>
      <c r="T64">
        <v>5.4766342713387997E-2</v>
      </c>
      <c r="U64">
        <v>-0.26576640205013502</v>
      </c>
      <c r="V64">
        <v>-0.33928470590877702</v>
      </c>
      <c r="W64">
        <v>-0.395958259480579</v>
      </c>
      <c r="X64">
        <v>-0.43046721053784398</v>
      </c>
      <c r="Y64">
        <v>0.19831355764047801</v>
      </c>
      <c r="Z64">
        <v>0.94598663759136004</v>
      </c>
      <c r="AA64">
        <v>1.74152192184333</v>
      </c>
      <c r="AB64">
        <v>1.1228683106730899</v>
      </c>
      <c r="AC64">
        <v>0.80289150392752395</v>
      </c>
      <c r="AD64">
        <v>1.0974665834375501</v>
      </c>
    </row>
    <row r="65" spans="1:30" x14ac:dyDescent="0.25">
      <c r="A65" t="s">
        <v>3074</v>
      </c>
      <c r="B65" t="s">
        <v>3075</v>
      </c>
      <c r="C65">
        <v>4069.0414633794298</v>
      </c>
      <c r="D65">
        <v>0.55319415489046997</v>
      </c>
      <c r="E65">
        <v>2.2980759168263001</v>
      </c>
      <c r="F65">
        <v>0.60684334430897602</v>
      </c>
      <c r="G65">
        <v>-0.52960250739222203</v>
      </c>
      <c r="H65">
        <v>0.19235412425531001</v>
      </c>
      <c r="I65">
        <v>1.56880728941309</v>
      </c>
      <c r="J65">
        <v>0.84196700769736799</v>
      </c>
      <c r="K65" t="s">
        <v>2942</v>
      </c>
      <c r="L65" t="s">
        <v>2942</v>
      </c>
      <c r="M65" t="s">
        <v>2947</v>
      </c>
      <c r="N65" t="s">
        <v>2948</v>
      </c>
      <c r="O65" t="s">
        <v>2941</v>
      </c>
      <c r="P65" t="s">
        <v>2942</v>
      </c>
      <c r="Q65" t="s">
        <v>2942</v>
      </c>
      <c r="R65" t="s">
        <v>2944</v>
      </c>
      <c r="S65">
        <v>110</v>
      </c>
      <c r="T65">
        <v>-0.24179047662064301</v>
      </c>
      <c r="U65">
        <v>-0.31964867181665002</v>
      </c>
      <c r="V65">
        <v>-0.50253719411384801</v>
      </c>
      <c r="W65">
        <v>-0.71945804942866198</v>
      </c>
      <c r="X65">
        <v>-0.66194564316650295</v>
      </c>
      <c r="Y65">
        <v>-0.33497608004171298</v>
      </c>
      <c r="Z65">
        <v>-7.0737206769056801E-2</v>
      </c>
      <c r="AA65">
        <v>0.158714610510474</v>
      </c>
      <c r="AB65">
        <v>0.24446804003834499</v>
      </c>
      <c r="AC65">
        <v>1.03402016680235E-2</v>
      </c>
      <c r="AD65">
        <v>0.55319415489046997</v>
      </c>
    </row>
    <row r="66" spans="1:30" x14ac:dyDescent="0.25">
      <c r="A66" t="s">
        <v>3076</v>
      </c>
      <c r="B66" t="s">
        <v>3077</v>
      </c>
      <c r="C66">
        <v>4751.2555295360298</v>
      </c>
      <c r="D66">
        <v>1.12173922615176</v>
      </c>
      <c r="E66">
        <v>-0.21977553363807001</v>
      </c>
      <c r="F66">
        <v>0.60684334430897602</v>
      </c>
      <c r="G66">
        <v>0.61691300514761405</v>
      </c>
      <c r="H66">
        <v>-0.32151212708673499</v>
      </c>
      <c r="I66">
        <v>-0.53274570239873298</v>
      </c>
      <c r="J66">
        <v>2.3841954101264702</v>
      </c>
      <c r="K66" t="s">
        <v>2942</v>
      </c>
      <c r="L66" t="s">
        <v>2941</v>
      </c>
      <c r="M66" t="s">
        <v>2947</v>
      </c>
      <c r="N66" t="s">
        <v>2947</v>
      </c>
      <c r="O66" t="s">
        <v>2948</v>
      </c>
      <c r="P66" t="s">
        <v>2948</v>
      </c>
      <c r="Q66" t="s">
        <v>2942</v>
      </c>
      <c r="R66" t="s">
        <v>2944</v>
      </c>
      <c r="S66">
        <v>68</v>
      </c>
      <c r="T66">
        <v>0.2012874951403</v>
      </c>
      <c r="U66">
        <v>0.61585171637257297</v>
      </c>
      <c r="V66">
        <v>6.4426423824043205E-2</v>
      </c>
      <c r="W66">
        <v>-0.16346429950753</v>
      </c>
      <c r="X66">
        <v>0.752517274201149</v>
      </c>
      <c r="Y66">
        <v>0.93870754256282696</v>
      </c>
      <c r="Z66">
        <v>0.88078595892181999</v>
      </c>
      <c r="AA66">
        <v>1.35827440336307</v>
      </c>
      <c r="AB66">
        <v>1.45277624382165</v>
      </c>
      <c r="AC66">
        <v>1.10544509121034</v>
      </c>
      <c r="AD66">
        <v>1.12173922615176</v>
      </c>
    </row>
    <row r="67" spans="1:30" x14ac:dyDescent="0.25">
      <c r="A67" t="s">
        <v>3078</v>
      </c>
      <c r="B67" t="s">
        <v>3079</v>
      </c>
      <c r="C67">
        <v>3814.3148205368798</v>
      </c>
      <c r="D67">
        <v>-0.43692420640574797</v>
      </c>
      <c r="E67">
        <v>-0.297121528642947</v>
      </c>
      <c r="F67">
        <v>0.60684334430897602</v>
      </c>
      <c r="G67">
        <v>-0.60756273640314495</v>
      </c>
      <c r="H67">
        <v>-0.30972977183300199</v>
      </c>
      <c r="I67">
        <v>-1.4321448879043399</v>
      </c>
      <c r="J67">
        <v>2.2716676541190601</v>
      </c>
      <c r="K67" t="s">
        <v>2948</v>
      </c>
      <c r="L67" t="s">
        <v>2941</v>
      </c>
      <c r="M67" t="s">
        <v>2947</v>
      </c>
      <c r="N67" t="s">
        <v>2948</v>
      </c>
      <c r="O67" t="s">
        <v>2948</v>
      </c>
      <c r="P67" t="s">
        <v>2943</v>
      </c>
      <c r="Q67" t="s">
        <v>2942</v>
      </c>
      <c r="R67" t="s">
        <v>2944</v>
      </c>
      <c r="S67">
        <v>171</v>
      </c>
      <c r="T67">
        <v>0.41902333912747702</v>
      </c>
      <c r="U67">
        <v>0.57201714938869697</v>
      </c>
      <c r="V67">
        <v>0.77632265139383205</v>
      </c>
      <c r="W67">
        <v>0.438714438323907</v>
      </c>
      <c r="X67">
        <v>-0.27756665674630199</v>
      </c>
      <c r="Y67">
        <v>-0.69925331262316703</v>
      </c>
      <c r="Z67">
        <v>-0.45457757025461898</v>
      </c>
      <c r="AA67">
        <v>0.28718798581265498</v>
      </c>
      <c r="AB67">
        <v>1.0162785060814801</v>
      </c>
      <c r="AC67">
        <v>0.34580570628484703</v>
      </c>
      <c r="AD67">
        <v>-0.43692420640574797</v>
      </c>
    </row>
    <row r="68" spans="1:30" x14ac:dyDescent="0.25">
      <c r="A68" t="s">
        <v>3080</v>
      </c>
      <c r="B68" t="s">
        <v>3081</v>
      </c>
      <c r="C68">
        <v>3753.6890146635401</v>
      </c>
      <c r="D68">
        <v>1.2993816759372201</v>
      </c>
      <c r="E68">
        <v>0.113015381789038</v>
      </c>
      <c r="F68">
        <v>-1.0057074048363599</v>
      </c>
      <c r="G68">
        <v>0.97546329091019601</v>
      </c>
      <c r="H68">
        <v>4.4208416706756702E-2</v>
      </c>
      <c r="I68">
        <v>1.7618747389388301</v>
      </c>
      <c r="J68">
        <v>0.81126633553245597</v>
      </c>
      <c r="K68" t="s">
        <v>2942</v>
      </c>
      <c r="L68" t="s">
        <v>2947</v>
      </c>
      <c r="M68" t="s">
        <v>2943</v>
      </c>
      <c r="N68" t="s">
        <v>2942</v>
      </c>
      <c r="O68" t="s">
        <v>2941</v>
      </c>
      <c r="P68" t="s">
        <v>2942</v>
      </c>
      <c r="Q68" t="s">
        <v>2942</v>
      </c>
      <c r="R68" t="s">
        <v>2944</v>
      </c>
      <c r="S68">
        <v>53</v>
      </c>
      <c r="T68">
        <v>0.30395635875384602</v>
      </c>
      <c r="U68">
        <v>1.24081639754997</v>
      </c>
      <c r="V68">
        <v>0.45759033160505103</v>
      </c>
      <c r="W68">
        <v>0.33137220516976401</v>
      </c>
      <c r="X68">
        <v>0.26193444775657598</v>
      </c>
      <c r="Y68">
        <v>0.15470883260679899</v>
      </c>
      <c r="Z68">
        <v>0.87668405360927704</v>
      </c>
      <c r="AA68">
        <v>0.79703215679369899</v>
      </c>
      <c r="AB68">
        <v>0.86252405691415901</v>
      </c>
      <c r="AC68">
        <v>0.98846543921042496</v>
      </c>
      <c r="AD68">
        <v>1.2993816759372201</v>
      </c>
    </row>
    <row r="69" spans="1:30" x14ac:dyDescent="0.25">
      <c r="A69" t="s">
        <v>3082</v>
      </c>
      <c r="B69" t="s">
        <v>3083</v>
      </c>
      <c r="C69">
        <v>8210.4636957732801</v>
      </c>
      <c r="D69">
        <v>2.1598541015746502</v>
      </c>
      <c r="E69">
        <v>-0.97722003654149803</v>
      </c>
      <c r="F69">
        <v>1.4131187188816401</v>
      </c>
      <c r="G69">
        <v>1.4009987041601</v>
      </c>
      <c r="H69">
        <v>-0.114829533232694</v>
      </c>
      <c r="I69">
        <v>0.99672712625270299</v>
      </c>
      <c r="J69">
        <v>1.29683486449041</v>
      </c>
      <c r="K69" t="s">
        <v>2942</v>
      </c>
      <c r="L69" t="s">
        <v>2943</v>
      </c>
      <c r="M69" t="s">
        <v>2942</v>
      </c>
      <c r="N69" t="s">
        <v>2942</v>
      </c>
      <c r="O69" t="s">
        <v>2941</v>
      </c>
      <c r="P69" t="s">
        <v>2942</v>
      </c>
      <c r="Q69" t="s">
        <v>2942</v>
      </c>
      <c r="R69" t="s">
        <v>2944</v>
      </c>
      <c r="S69">
        <v>14</v>
      </c>
      <c r="T69">
        <v>1.13755764144717</v>
      </c>
      <c r="U69">
        <v>0.848311389368826</v>
      </c>
      <c r="V69">
        <v>1.1516427332667001</v>
      </c>
      <c r="W69">
        <v>0.39872122827927098</v>
      </c>
      <c r="X69">
        <v>8.4819434489985801E-3</v>
      </c>
      <c r="Y69">
        <v>0.723931551363035</v>
      </c>
      <c r="Z69">
        <v>0.90118699871910402</v>
      </c>
      <c r="AA69">
        <v>1.30810363724409</v>
      </c>
      <c r="AB69">
        <v>1.6408748116401499</v>
      </c>
      <c r="AC69">
        <v>1.6701884767075199</v>
      </c>
      <c r="AD69">
        <v>2.1598541015746502</v>
      </c>
    </row>
    <row r="70" spans="1:30" x14ac:dyDescent="0.25">
      <c r="A70" t="s">
        <v>3084</v>
      </c>
      <c r="B70" t="s">
        <v>3085</v>
      </c>
      <c r="C70">
        <v>1203.94766719772</v>
      </c>
      <c r="D70">
        <v>1.7046660652439101</v>
      </c>
      <c r="E70">
        <v>0.69923906418086701</v>
      </c>
      <c r="F70">
        <v>-0.19943203026369</v>
      </c>
      <c r="G70">
        <v>0.41956286043980401</v>
      </c>
      <c r="H70">
        <v>0.51113860965855595</v>
      </c>
      <c r="I70">
        <v>0.91850504034630198</v>
      </c>
      <c r="J70">
        <v>1.80913138859721</v>
      </c>
      <c r="K70" t="s">
        <v>2942</v>
      </c>
      <c r="L70" t="s">
        <v>2942</v>
      </c>
      <c r="M70" t="s">
        <v>2941</v>
      </c>
      <c r="N70" t="s">
        <v>2941</v>
      </c>
      <c r="O70" t="s">
        <v>2947</v>
      </c>
      <c r="P70" t="s">
        <v>2947</v>
      </c>
      <c r="Q70" t="s">
        <v>2942</v>
      </c>
      <c r="R70" t="s">
        <v>2944</v>
      </c>
      <c r="S70">
        <v>26</v>
      </c>
      <c r="T70">
        <v>-0.246447997567284</v>
      </c>
      <c r="U70">
        <v>-0.37324873131019298</v>
      </c>
      <c r="V70">
        <v>-3.6739551571480102E-2</v>
      </c>
      <c r="W70">
        <v>5.5468476010080703E-2</v>
      </c>
      <c r="X70">
        <v>-0.46073073685598198</v>
      </c>
      <c r="Y70">
        <v>-0.74323281353676696</v>
      </c>
      <c r="Z70">
        <v>-0.25245840097091399</v>
      </c>
      <c r="AA70">
        <v>0.134329357757909</v>
      </c>
      <c r="AB70">
        <v>-0.41934830534067802</v>
      </c>
      <c r="AC70">
        <v>-0.57157243493391297</v>
      </c>
      <c r="AD70">
        <v>1.7046660652439101</v>
      </c>
    </row>
    <row r="71" spans="1:30" x14ac:dyDescent="0.25">
      <c r="A71" t="s">
        <v>3086</v>
      </c>
      <c r="B71" t="s">
        <v>3087</v>
      </c>
      <c r="C71">
        <v>5361.2219814484797</v>
      </c>
      <c r="D71">
        <v>1.32311896247857</v>
      </c>
      <c r="E71">
        <v>-0.83616058412170602</v>
      </c>
      <c r="F71">
        <v>-0.19943203026369</v>
      </c>
      <c r="G71">
        <v>0.806855090541853</v>
      </c>
      <c r="H71">
        <v>-0.36394620870516498</v>
      </c>
      <c r="I71">
        <v>0.92215884563713502</v>
      </c>
      <c r="J71">
        <v>7.3759650027166501E-2</v>
      </c>
      <c r="K71" t="s">
        <v>2942</v>
      </c>
      <c r="L71" t="s">
        <v>2943</v>
      </c>
      <c r="M71" t="s">
        <v>2941</v>
      </c>
      <c r="N71" t="s">
        <v>2947</v>
      </c>
      <c r="O71" t="s">
        <v>2948</v>
      </c>
      <c r="P71" t="s">
        <v>2947</v>
      </c>
      <c r="Q71" t="s">
        <v>2941</v>
      </c>
      <c r="R71" t="s">
        <v>2944</v>
      </c>
      <c r="S71">
        <v>52</v>
      </c>
      <c r="T71">
        <v>0.86960479521330603</v>
      </c>
      <c r="U71">
        <v>0.99449890029319499</v>
      </c>
      <c r="V71">
        <v>1.4275136142073199</v>
      </c>
      <c r="W71">
        <v>0.97723114215736095</v>
      </c>
      <c r="X71">
        <v>-0.12021153631357601</v>
      </c>
      <c r="Y71">
        <v>-0.27550821743306098</v>
      </c>
      <c r="Z71">
        <v>0.67320835909694099</v>
      </c>
      <c r="AA71">
        <v>1.0574282932236501</v>
      </c>
      <c r="AB71">
        <v>0.75162854084143604</v>
      </c>
      <c r="AC71">
        <v>0.95572349292067604</v>
      </c>
      <c r="AD71">
        <v>1.32311896247857</v>
      </c>
    </row>
    <row r="72" spans="1:30" x14ac:dyDescent="0.25">
      <c r="A72" t="s">
        <v>3088</v>
      </c>
      <c r="B72" t="s">
        <v>3089</v>
      </c>
      <c r="C72">
        <v>4836.0047908352299</v>
      </c>
      <c r="D72">
        <v>0.470222403983236</v>
      </c>
      <c r="E72">
        <v>-0.59643268730925803</v>
      </c>
      <c r="F72">
        <v>0.60684334430897602</v>
      </c>
      <c r="G72">
        <v>0.96898546995591195</v>
      </c>
      <c r="H72">
        <v>-1.01629202695775</v>
      </c>
      <c r="I72">
        <v>-0.69907199849147605</v>
      </c>
      <c r="J72">
        <v>0.189154113893864</v>
      </c>
      <c r="K72" t="s">
        <v>2947</v>
      </c>
      <c r="L72" t="s">
        <v>2948</v>
      </c>
      <c r="M72" t="s">
        <v>2947</v>
      </c>
      <c r="N72" t="s">
        <v>2942</v>
      </c>
      <c r="O72" t="s">
        <v>2943</v>
      </c>
      <c r="P72" t="s">
        <v>2948</v>
      </c>
      <c r="Q72" t="s">
        <v>2947</v>
      </c>
      <c r="R72" t="s">
        <v>2944</v>
      </c>
      <c r="S72">
        <v>115</v>
      </c>
      <c r="T72">
        <v>0.27255218331038999</v>
      </c>
      <c r="U72">
        <v>0.83773819408925998</v>
      </c>
      <c r="V72">
        <v>0.23020359053376699</v>
      </c>
      <c r="W72">
        <v>0.17008677624406501</v>
      </c>
      <c r="X72">
        <v>0.87131084875562603</v>
      </c>
      <c r="Y72">
        <v>0.53203347326586004</v>
      </c>
      <c r="Z72">
        <v>0.32332086695172102</v>
      </c>
      <c r="AA72">
        <v>0.55747387101699597</v>
      </c>
      <c r="AB72">
        <v>0.34497786251828499</v>
      </c>
      <c r="AC72">
        <v>7.5205816896207894E-2</v>
      </c>
      <c r="AD72">
        <v>0.470222403983236</v>
      </c>
    </row>
    <row r="73" spans="1:30" x14ac:dyDescent="0.25">
      <c r="A73" t="s">
        <v>3090</v>
      </c>
      <c r="B73" t="s">
        <v>3091</v>
      </c>
      <c r="C73">
        <v>10145.776005575801</v>
      </c>
      <c r="D73">
        <v>1.53903495227219</v>
      </c>
      <c r="E73">
        <v>0.104020906400765</v>
      </c>
      <c r="F73">
        <v>1.4131187188816401</v>
      </c>
      <c r="G73">
        <v>1.11078370746496</v>
      </c>
      <c r="H73">
        <v>-0.35194803291356602</v>
      </c>
      <c r="I73">
        <v>0.69855957723568596</v>
      </c>
      <c r="J73">
        <v>1.1995748626876499</v>
      </c>
      <c r="K73" t="s">
        <v>2942</v>
      </c>
      <c r="L73" t="s">
        <v>2941</v>
      </c>
      <c r="M73" t="s">
        <v>2942</v>
      </c>
      <c r="N73" t="s">
        <v>2942</v>
      </c>
      <c r="O73" t="s">
        <v>2948</v>
      </c>
      <c r="P73" t="s">
        <v>2947</v>
      </c>
      <c r="Q73" t="s">
        <v>2942</v>
      </c>
      <c r="R73" t="s">
        <v>2944</v>
      </c>
      <c r="S73">
        <v>37</v>
      </c>
      <c r="T73">
        <v>0.61656922458596197</v>
      </c>
      <c r="U73">
        <v>0.68795614244282299</v>
      </c>
      <c r="V73">
        <v>0.266968996226499</v>
      </c>
      <c r="W73">
        <v>0.403967692415517</v>
      </c>
      <c r="X73">
        <v>0.54174754483236198</v>
      </c>
      <c r="Y73">
        <v>0.72967316361517398</v>
      </c>
      <c r="Z73">
        <v>0.91089068783748695</v>
      </c>
      <c r="AA73">
        <v>1.15193261020362</v>
      </c>
      <c r="AB73">
        <v>1.2592196095027399</v>
      </c>
      <c r="AC73">
        <v>1.2105030733839901</v>
      </c>
      <c r="AD73">
        <v>1.53903495227219</v>
      </c>
    </row>
    <row r="74" spans="1:30" x14ac:dyDescent="0.25">
      <c r="A74" t="s">
        <v>3092</v>
      </c>
      <c r="B74" t="s">
        <v>3093</v>
      </c>
      <c r="C74">
        <v>3595.5897411533301</v>
      </c>
      <c r="D74">
        <v>1.19572683004844</v>
      </c>
      <c r="E74">
        <v>0.89353861500508502</v>
      </c>
      <c r="F74">
        <v>1.4131187188816401</v>
      </c>
      <c r="G74">
        <v>0.34634847178898598</v>
      </c>
      <c r="H74">
        <v>-0.62764846651760098</v>
      </c>
      <c r="I74">
        <v>-0.89652069994032801</v>
      </c>
      <c r="J74">
        <v>-0.24369843678042899</v>
      </c>
      <c r="K74" t="s">
        <v>2942</v>
      </c>
      <c r="L74" t="s">
        <v>2942</v>
      </c>
      <c r="M74" t="s">
        <v>2942</v>
      </c>
      <c r="N74" t="s">
        <v>2941</v>
      </c>
      <c r="O74" t="s">
        <v>2948</v>
      </c>
      <c r="P74" t="s">
        <v>2948</v>
      </c>
      <c r="Q74" t="s">
        <v>2941</v>
      </c>
      <c r="R74" t="s">
        <v>2944</v>
      </c>
      <c r="S74">
        <v>64</v>
      </c>
      <c r="T74">
        <v>0.65227290761976797</v>
      </c>
      <c r="U74">
        <v>0.85643887211971803</v>
      </c>
      <c r="V74">
        <v>0.62227882144945201</v>
      </c>
      <c r="W74">
        <v>0.15782899119563701</v>
      </c>
      <c r="X74">
        <v>2.1931411840684902E-2</v>
      </c>
      <c r="Y74">
        <v>0.32586612576086399</v>
      </c>
      <c r="Z74">
        <v>1.06735839069351</v>
      </c>
      <c r="AA74">
        <v>1.4056927279088001</v>
      </c>
      <c r="AB74">
        <v>0.992759811775067</v>
      </c>
      <c r="AC74">
        <v>0.70572963513019005</v>
      </c>
      <c r="AD74">
        <v>1.19572683004844</v>
      </c>
    </row>
    <row r="75" spans="1:30" x14ac:dyDescent="0.25">
      <c r="A75" t="s">
        <v>3094</v>
      </c>
      <c r="B75" t="s">
        <v>3095</v>
      </c>
      <c r="C75">
        <v>368.59528188191098</v>
      </c>
      <c r="D75">
        <v>2.0038708095429998</v>
      </c>
      <c r="E75">
        <v>7.6284963228461899</v>
      </c>
      <c r="F75">
        <v>0.60684334430897602</v>
      </c>
      <c r="G75">
        <v>-2.79271635190111</v>
      </c>
      <c r="H75">
        <v>-1.2444482058381401</v>
      </c>
      <c r="I75">
        <v>1.081093035548</v>
      </c>
      <c r="J75">
        <v>0.77216049390808295</v>
      </c>
      <c r="K75" t="s">
        <v>2942</v>
      </c>
      <c r="L75" t="s">
        <v>2942</v>
      </c>
      <c r="M75" t="s">
        <v>2947</v>
      </c>
      <c r="N75" t="s">
        <v>2943</v>
      </c>
      <c r="O75" t="s">
        <v>2943</v>
      </c>
      <c r="P75" t="s">
        <v>2942</v>
      </c>
      <c r="Q75" t="s">
        <v>2942</v>
      </c>
      <c r="R75" t="s">
        <v>2944</v>
      </c>
      <c r="S75">
        <v>16</v>
      </c>
      <c r="T75">
        <v>0.58861363213471696</v>
      </c>
      <c r="U75">
        <v>0.86500556175996102</v>
      </c>
      <c r="V75">
        <v>1.4423759203497899</v>
      </c>
      <c r="W75">
        <v>0.817764181588991</v>
      </c>
      <c r="X75">
        <v>0.26408943004694702</v>
      </c>
      <c r="Y75">
        <v>0.115489873907101</v>
      </c>
      <c r="Z75">
        <v>-0.67242328988548306</v>
      </c>
      <c r="AA75">
        <v>0.28882201271239799</v>
      </c>
      <c r="AB75">
        <v>1.0591770500823701</v>
      </c>
      <c r="AC75">
        <v>0.85494382249272005</v>
      </c>
      <c r="AD75">
        <v>2.0038708095429998</v>
      </c>
    </row>
    <row r="76" spans="1:30" x14ac:dyDescent="0.25">
      <c r="A76" t="s">
        <v>3096</v>
      </c>
      <c r="B76" t="s">
        <v>3097</v>
      </c>
      <c r="C76">
        <v>8917.9424447915007</v>
      </c>
      <c r="D76">
        <v>0.29442364785693098</v>
      </c>
      <c r="E76">
        <v>1.23432838615068</v>
      </c>
      <c r="F76">
        <v>-1.0057074048363599</v>
      </c>
      <c r="G76">
        <v>-2.1203280779140798</v>
      </c>
      <c r="H76">
        <v>0.341145200522879</v>
      </c>
      <c r="I76">
        <v>0.17679295171311499</v>
      </c>
      <c r="J76">
        <v>-0.87480304169128797</v>
      </c>
      <c r="K76" t="s">
        <v>2947</v>
      </c>
      <c r="L76" t="s">
        <v>2942</v>
      </c>
      <c r="M76" t="s">
        <v>2943</v>
      </c>
      <c r="N76" t="s">
        <v>2943</v>
      </c>
      <c r="O76" t="s">
        <v>2947</v>
      </c>
      <c r="P76" t="s">
        <v>2941</v>
      </c>
      <c r="Q76" t="s">
        <v>2943</v>
      </c>
      <c r="R76" t="s">
        <v>2944</v>
      </c>
      <c r="S76">
        <v>132</v>
      </c>
      <c r="T76">
        <v>-0.16107741915104201</v>
      </c>
      <c r="U76">
        <v>-0.294859375342507</v>
      </c>
      <c r="V76">
        <v>-0.396637341994523</v>
      </c>
      <c r="W76">
        <v>-0.68184987664146501</v>
      </c>
      <c r="X76">
        <v>-0.67222477181571005</v>
      </c>
      <c r="Y76">
        <v>-0.655383783509488</v>
      </c>
      <c r="Z76">
        <v>-0.446366745900592</v>
      </c>
      <c r="AA76">
        <v>2.1972923439922401E-4</v>
      </c>
      <c r="AB76">
        <v>0.312369035829476</v>
      </c>
      <c r="AC76">
        <v>0.155753754786703</v>
      </c>
      <c r="AD76">
        <v>0.29442364785693098</v>
      </c>
    </row>
    <row r="77" spans="1:30" x14ac:dyDescent="0.25">
      <c r="A77" t="s">
        <v>3098</v>
      </c>
      <c r="B77" t="s">
        <v>3099</v>
      </c>
      <c r="C77">
        <v>4302.2566798589696</v>
      </c>
      <c r="D77">
        <v>1.8489156187038001</v>
      </c>
      <c r="E77">
        <v>1.3576569631126201</v>
      </c>
      <c r="F77">
        <v>1.4131187188816401</v>
      </c>
      <c r="G77">
        <v>0.55753948850903001</v>
      </c>
      <c r="H77">
        <v>-0.60507824393895904</v>
      </c>
      <c r="I77">
        <v>0.31533018927279099</v>
      </c>
      <c r="J77">
        <v>0.98283814536776803</v>
      </c>
      <c r="K77" t="s">
        <v>2942</v>
      </c>
      <c r="L77" t="s">
        <v>2942</v>
      </c>
      <c r="M77" t="s">
        <v>2942</v>
      </c>
      <c r="N77" t="s">
        <v>2947</v>
      </c>
      <c r="O77" t="s">
        <v>2948</v>
      </c>
      <c r="P77" t="s">
        <v>2941</v>
      </c>
      <c r="Q77" t="s">
        <v>2942</v>
      </c>
      <c r="R77" t="s">
        <v>2944</v>
      </c>
      <c r="S77">
        <v>20</v>
      </c>
      <c r="T77">
        <v>1.55881181708032</v>
      </c>
      <c r="U77">
        <v>1.6835545876068501</v>
      </c>
      <c r="V77">
        <v>1.00751295334469</v>
      </c>
      <c r="W77">
        <v>0.72215226229511298</v>
      </c>
      <c r="X77">
        <v>0.62894603500971302</v>
      </c>
      <c r="Y77">
        <v>1.05945996982615</v>
      </c>
      <c r="Z77">
        <v>1.6330987939066901</v>
      </c>
      <c r="AA77">
        <v>1.83875506294091</v>
      </c>
      <c r="AB77">
        <v>1.6432271237526399</v>
      </c>
      <c r="AC77">
        <v>1.2706334622084501</v>
      </c>
      <c r="AD77">
        <v>1.8489156187038001</v>
      </c>
    </row>
    <row r="78" spans="1:30" x14ac:dyDescent="0.25">
      <c r="A78" t="s">
        <v>3100</v>
      </c>
      <c r="B78" t="s">
        <v>3101</v>
      </c>
      <c r="C78">
        <v>11243.0244163846</v>
      </c>
      <c r="D78">
        <v>1.5792219274888699</v>
      </c>
      <c r="E78">
        <v>2.3138393351051501</v>
      </c>
      <c r="F78">
        <v>1.4131187188816401</v>
      </c>
      <c r="G78">
        <v>5.6719478570678598E-2</v>
      </c>
      <c r="H78">
        <v>-0.59403939097584602</v>
      </c>
      <c r="I78">
        <v>0.52504670313978596</v>
      </c>
      <c r="J78">
        <v>-0.603402119948517</v>
      </c>
      <c r="K78" t="s">
        <v>2942</v>
      </c>
      <c r="L78" t="s">
        <v>2942</v>
      </c>
      <c r="M78" t="s">
        <v>2942</v>
      </c>
      <c r="N78" t="s">
        <v>2941</v>
      </c>
      <c r="O78" t="s">
        <v>2948</v>
      </c>
      <c r="P78" t="s">
        <v>2947</v>
      </c>
      <c r="Q78" t="s">
        <v>2948</v>
      </c>
      <c r="R78" t="s">
        <v>2944</v>
      </c>
      <c r="S78">
        <v>35</v>
      </c>
      <c r="T78">
        <v>1.3611649772700101</v>
      </c>
      <c r="U78">
        <v>1.1525751333199299</v>
      </c>
      <c r="V78">
        <v>0.72238824649397004</v>
      </c>
      <c r="W78">
        <v>0.79996902347887999</v>
      </c>
      <c r="X78">
        <v>0.99031717013158005</v>
      </c>
      <c r="Y78">
        <v>1.03133548853932</v>
      </c>
      <c r="Z78">
        <v>1.3074624669598001</v>
      </c>
      <c r="AA78">
        <v>1.55342909417993</v>
      </c>
      <c r="AB78">
        <v>1.52583010364155</v>
      </c>
      <c r="AC78">
        <v>1.1503345830643501</v>
      </c>
      <c r="AD78">
        <v>1.5792219274888699</v>
      </c>
    </row>
    <row r="79" spans="1:30" x14ac:dyDescent="0.25">
      <c r="A79" t="s">
        <v>3102</v>
      </c>
      <c r="B79" t="s">
        <v>3103</v>
      </c>
      <c r="C79">
        <v>36909.876702565802</v>
      </c>
      <c r="D79">
        <v>2.2542400970321799</v>
      </c>
      <c r="E79">
        <v>3.7813308610060701</v>
      </c>
      <c r="F79">
        <v>0.60684334430897602</v>
      </c>
      <c r="G79">
        <v>0.62207093658222501</v>
      </c>
      <c r="H79">
        <v>-0.74587685461500697</v>
      </c>
      <c r="I79">
        <v>-0.37386690899466302</v>
      </c>
      <c r="J79">
        <v>-0.47347908258099602</v>
      </c>
      <c r="K79" t="s">
        <v>2942</v>
      </c>
      <c r="L79" t="s">
        <v>2942</v>
      </c>
      <c r="M79" t="s">
        <v>2947</v>
      </c>
      <c r="N79" t="s">
        <v>2947</v>
      </c>
      <c r="O79" t="s">
        <v>2943</v>
      </c>
      <c r="P79" t="s">
        <v>2948</v>
      </c>
      <c r="Q79" t="s">
        <v>2948</v>
      </c>
      <c r="R79" t="s">
        <v>2944</v>
      </c>
      <c r="S79">
        <v>11</v>
      </c>
      <c r="T79">
        <v>0.81046245099313996</v>
      </c>
      <c r="U79">
        <v>0.73676864680474297</v>
      </c>
      <c r="V79">
        <v>0.63556329932859701</v>
      </c>
      <c r="W79">
        <v>0.86736027971270702</v>
      </c>
      <c r="X79">
        <v>0.67630504100105204</v>
      </c>
      <c r="Y79">
        <v>0.67501386587646195</v>
      </c>
      <c r="Z79">
        <v>1.3940226834998</v>
      </c>
      <c r="AA79">
        <v>1.95263753324456</v>
      </c>
      <c r="AB79">
        <v>1.86245105426049</v>
      </c>
      <c r="AC79">
        <v>1.6366990348780801</v>
      </c>
      <c r="AD79">
        <v>2.2542400970321799</v>
      </c>
    </row>
    <row r="80" spans="1:30" x14ac:dyDescent="0.25">
      <c r="A80" t="s">
        <v>3104</v>
      </c>
      <c r="B80" t="s">
        <v>3105</v>
      </c>
      <c r="C80">
        <v>21089.908123306399</v>
      </c>
      <c r="D80">
        <v>1.4659563871519501</v>
      </c>
      <c r="E80">
        <v>-0.907770214307001</v>
      </c>
      <c r="F80">
        <v>-1.0057074048363599</v>
      </c>
      <c r="G80">
        <v>1.41604379616425</v>
      </c>
      <c r="H80">
        <v>-1.0431478376841301</v>
      </c>
      <c r="I80">
        <v>-0.57886523245134502</v>
      </c>
      <c r="J80">
        <v>0.67513616291985301</v>
      </c>
      <c r="K80" t="s">
        <v>2942</v>
      </c>
      <c r="L80" t="s">
        <v>2943</v>
      </c>
      <c r="M80" t="s">
        <v>2943</v>
      </c>
      <c r="N80" t="s">
        <v>2942</v>
      </c>
      <c r="O80" t="s">
        <v>2943</v>
      </c>
      <c r="P80" t="s">
        <v>2948</v>
      </c>
      <c r="Q80" t="s">
        <v>2947</v>
      </c>
      <c r="R80" t="s">
        <v>2944</v>
      </c>
      <c r="S80">
        <v>42</v>
      </c>
      <c r="T80">
        <v>1.9514378716426599</v>
      </c>
      <c r="U80">
        <v>1.87820052814565</v>
      </c>
      <c r="V80">
        <v>1.5085138395459401</v>
      </c>
      <c r="W80">
        <v>0.49660504802623601</v>
      </c>
      <c r="X80">
        <v>0.62889981994891597</v>
      </c>
      <c r="Y80">
        <v>0.82603607942936597</v>
      </c>
      <c r="Z80">
        <v>1.1832596889929801</v>
      </c>
      <c r="AA80">
        <v>2.23267404425208</v>
      </c>
      <c r="AB80">
        <v>0.67811745819250102</v>
      </c>
      <c r="AC80">
        <v>0.22668807330246199</v>
      </c>
      <c r="AD80">
        <v>1.4659563871519501</v>
      </c>
    </row>
    <row r="81" spans="1:30" x14ac:dyDescent="0.25">
      <c r="A81" t="s">
        <v>3106</v>
      </c>
      <c r="B81" t="s">
        <v>3107</v>
      </c>
      <c r="C81">
        <v>2423.6482735672098</v>
      </c>
      <c r="D81">
        <v>0.85539605608774205</v>
      </c>
      <c r="E81">
        <v>-0.25343906786679499</v>
      </c>
      <c r="F81">
        <v>-0.19943203026369</v>
      </c>
      <c r="G81">
        <v>1.0229690073400699</v>
      </c>
      <c r="H81">
        <v>-0.38987918329117899</v>
      </c>
      <c r="I81">
        <v>-0.64250509561241498</v>
      </c>
      <c r="J81">
        <v>0.84287205874721005</v>
      </c>
      <c r="K81" t="s">
        <v>2942</v>
      </c>
      <c r="L81" t="s">
        <v>2941</v>
      </c>
      <c r="M81" t="s">
        <v>2941</v>
      </c>
      <c r="N81" t="s">
        <v>2942</v>
      </c>
      <c r="O81" t="s">
        <v>2948</v>
      </c>
      <c r="P81" t="s">
        <v>2948</v>
      </c>
      <c r="Q81" t="s">
        <v>2942</v>
      </c>
      <c r="R81" t="s">
        <v>2944</v>
      </c>
      <c r="S81">
        <v>85</v>
      </c>
      <c r="T81">
        <v>-0.35585755926066798</v>
      </c>
      <c r="U81">
        <v>0.41567692871593198</v>
      </c>
      <c r="V81">
        <v>5.1234690980461198E-2</v>
      </c>
      <c r="W81">
        <v>-0.29404260851546599</v>
      </c>
      <c r="X81">
        <v>2.4202396686573899E-2</v>
      </c>
      <c r="Y81">
        <v>0.151760738104641</v>
      </c>
      <c r="Z81">
        <v>0.61818140321955894</v>
      </c>
      <c r="AA81">
        <v>1.2844308202213699</v>
      </c>
      <c r="AB81">
        <v>0.49567256381017</v>
      </c>
      <c r="AC81">
        <v>8.8288136356313301E-2</v>
      </c>
      <c r="AD81">
        <v>0.85539605608774205</v>
      </c>
    </row>
    <row r="82" spans="1:30" x14ac:dyDescent="0.25">
      <c r="A82" t="s">
        <v>3108</v>
      </c>
      <c r="B82" t="s">
        <v>3109</v>
      </c>
      <c r="C82">
        <v>16527.546387826202</v>
      </c>
      <c r="D82">
        <v>0.72416254247880896</v>
      </c>
      <c r="E82">
        <v>0.42603273539848102</v>
      </c>
      <c r="F82">
        <v>-0.19943203026369</v>
      </c>
      <c r="G82">
        <v>1.0350675336611801</v>
      </c>
      <c r="H82">
        <v>-1.1512958728454401</v>
      </c>
      <c r="I82">
        <v>-1.5543323035804699</v>
      </c>
      <c r="J82">
        <v>-0.65183293253978603</v>
      </c>
      <c r="K82" t="s">
        <v>2942</v>
      </c>
      <c r="L82" t="s">
        <v>2947</v>
      </c>
      <c r="M82" t="s">
        <v>2941</v>
      </c>
      <c r="N82" t="s">
        <v>2942</v>
      </c>
      <c r="O82" t="s">
        <v>2943</v>
      </c>
      <c r="P82" t="s">
        <v>2943</v>
      </c>
      <c r="Q82" t="s">
        <v>2948</v>
      </c>
      <c r="R82" t="s">
        <v>2944</v>
      </c>
      <c r="S82">
        <v>97</v>
      </c>
      <c r="T82">
        <v>0.71234404944311303</v>
      </c>
      <c r="U82">
        <v>0.84352877197592901</v>
      </c>
      <c r="V82">
        <v>0.64647234594577196</v>
      </c>
      <c r="W82">
        <v>0.157918276385274</v>
      </c>
      <c r="X82">
        <v>3.7308002215775703E-2</v>
      </c>
      <c r="Y82">
        <v>0.22661254793491101</v>
      </c>
      <c r="Z82">
        <v>1.0794890559597901</v>
      </c>
      <c r="AA82">
        <v>1.65390731200538</v>
      </c>
      <c r="AB82">
        <v>0.94067939380779597</v>
      </c>
      <c r="AC82">
        <v>0.44539697760259001</v>
      </c>
      <c r="AD82">
        <v>0.72416254247880896</v>
      </c>
    </row>
    <row r="83" spans="1:30" x14ac:dyDescent="0.25">
      <c r="A83" t="s">
        <v>3110</v>
      </c>
      <c r="B83" t="s">
        <v>3111</v>
      </c>
      <c r="C83">
        <v>7864.64237052723</v>
      </c>
      <c r="D83">
        <v>1.46916382241704</v>
      </c>
      <c r="E83">
        <v>1.5775615495949</v>
      </c>
      <c r="F83">
        <v>0.60684334430897602</v>
      </c>
      <c r="G83">
        <v>0.93051165142309</v>
      </c>
      <c r="H83">
        <v>-1.2642342325998901</v>
      </c>
      <c r="I83">
        <v>-1.3827697902725999</v>
      </c>
      <c r="J83">
        <v>-0.78261642829733102</v>
      </c>
      <c r="K83" t="s">
        <v>2942</v>
      </c>
      <c r="L83" t="s">
        <v>2942</v>
      </c>
      <c r="M83" t="s">
        <v>2947</v>
      </c>
      <c r="N83" t="s">
        <v>2947</v>
      </c>
      <c r="O83" t="s">
        <v>2943</v>
      </c>
      <c r="P83" t="s">
        <v>2943</v>
      </c>
      <c r="Q83" t="s">
        <v>2948</v>
      </c>
      <c r="R83" t="s">
        <v>2944</v>
      </c>
      <c r="S83">
        <v>41</v>
      </c>
      <c r="T83">
        <v>0.35825806783629699</v>
      </c>
      <c r="U83">
        <v>0.62819707808927105</v>
      </c>
      <c r="V83">
        <v>-3.7763337576447703E-2</v>
      </c>
      <c r="W83">
        <v>-0.38624540752839598</v>
      </c>
      <c r="X83">
        <v>-0.300080410147124</v>
      </c>
      <c r="Y83">
        <v>0.117335227288974</v>
      </c>
      <c r="Z83">
        <v>1.4944042316209301</v>
      </c>
      <c r="AA83">
        <v>1.7442662246043701</v>
      </c>
      <c r="AB83">
        <v>1.2843219386790199</v>
      </c>
      <c r="AC83">
        <v>1.0258987492108</v>
      </c>
      <c r="AD83">
        <v>1.46916382241704</v>
      </c>
    </row>
    <row r="84" spans="1:30" x14ac:dyDescent="0.25">
      <c r="A84" t="s">
        <v>3112</v>
      </c>
      <c r="B84" t="s">
        <v>3113</v>
      </c>
      <c r="C84">
        <v>13665.1498341364</v>
      </c>
      <c r="D84">
        <v>1.75233330928963</v>
      </c>
      <c r="E84">
        <v>2.14338540647412</v>
      </c>
      <c r="F84">
        <v>-1.0057074048363599</v>
      </c>
      <c r="G84">
        <v>0.82144448139750803</v>
      </c>
      <c r="H84">
        <v>-0.81943824852966196</v>
      </c>
      <c r="I84">
        <v>-1.81388623066796</v>
      </c>
      <c r="J84">
        <v>-0.83812973800787904</v>
      </c>
      <c r="K84" t="s">
        <v>2942</v>
      </c>
      <c r="L84" t="s">
        <v>2942</v>
      </c>
      <c r="M84" t="s">
        <v>2943</v>
      </c>
      <c r="N84" t="s">
        <v>2947</v>
      </c>
      <c r="O84" t="s">
        <v>2943</v>
      </c>
      <c r="P84" t="s">
        <v>2943</v>
      </c>
      <c r="Q84" t="s">
        <v>2943</v>
      </c>
      <c r="R84" t="s">
        <v>2944</v>
      </c>
      <c r="S84">
        <v>24</v>
      </c>
      <c r="T84">
        <v>0.82668882948207101</v>
      </c>
      <c r="U84">
        <v>0.51731414494842698</v>
      </c>
      <c r="V84">
        <v>0.52025873837057401</v>
      </c>
      <c r="W84">
        <v>0.192485925529265</v>
      </c>
      <c r="X84">
        <v>-0.12436321941667799</v>
      </c>
      <c r="Y84">
        <v>0.18240325555190101</v>
      </c>
      <c r="Z84">
        <v>0.76517000152424197</v>
      </c>
      <c r="AA84">
        <v>1.6649750491848101</v>
      </c>
      <c r="AB84">
        <v>1.27439435683056</v>
      </c>
      <c r="AC84">
        <v>0.82408389834733797</v>
      </c>
      <c r="AD84">
        <v>1.75233330928963</v>
      </c>
    </row>
    <row r="85" spans="1:30" x14ac:dyDescent="0.25">
      <c r="A85" t="s">
        <v>3114</v>
      </c>
      <c r="B85" t="s">
        <v>3115</v>
      </c>
      <c r="C85">
        <v>46727.429604343299</v>
      </c>
      <c r="D85">
        <v>0.22508035599568399</v>
      </c>
      <c r="E85">
        <v>2.36604969324218</v>
      </c>
      <c r="F85">
        <v>-1.81198277940902</v>
      </c>
      <c r="G85">
        <v>-0.25376835254706198</v>
      </c>
      <c r="H85">
        <v>0.90237944068402598</v>
      </c>
      <c r="I85">
        <v>0.83643285500078202</v>
      </c>
      <c r="J85">
        <v>-0.766367213824654</v>
      </c>
      <c r="K85" t="s">
        <v>2947</v>
      </c>
      <c r="L85" t="s">
        <v>2942</v>
      </c>
      <c r="M85" t="s">
        <v>2943</v>
      </c>
      <c r="N85" t="s">
        <v>2948</v>
      </c>
      <c r="O85" t="s">
        <v>2942</v>
      </c>
      <c r="P85" t="s">
        <v>2947</v>
      </c>
      <c r="Q85" t="s">
        <v>2948</v>
      </c>
      <c r="R85" t="s">
        <v>2944</v>
      </c>
      <c r="S85">
        <v>134</v>
      </c>
      <c r="T85">
        <v>-0.42849084160782902</v>
      </c>
      <c r="U85">
        <v>-0.63891472743368405</v>
      </c>
      <c r="V85">
        <v>-0.91724319506980501</v>
      </c>
      <c r="W85">
        <v>-0.87834822882070795</v>
      </c>
      <c r="X85">
        <v>-0.85520319960981805</v>
      </c>
      <c r="Y85">
        <v>-0.91369952762603102</v>
      </c>
      <c r="Z85">
        <v>-0.57679037122250598</v>
      </c>
      <c r="AA85">
        <v>-0.106866167104433</v>
      </c>
      <c r="AB85">
        <v>0.170636864047503</v>
      </c>
      <c r="AC85">
        <v>-0.208107680885327</v>
      </c>
      <c r="AD85">
        <v>0.22508035599568399</v>
      </c>
    </row>
    <row r="86" spans="1:30" x14ac:dyDescent="0.25">
      <c r="A86" t="s">
        <v>3116</v>
      </c>
      <c r="B86" t="s">
        <v>3117</v>
      </c>
      <c r="C86">
        <v>47775.121655289797</v>
      </c>
      <c r="D86">
        <v>0.25421608655919498</v>
      </c>
      <c r="E86">
        <v>0.376660411919366</v>
      </c>
      <c r="F86">
        <v>-1.0057074048363599</v>
      </c>
      <c r="G86">
        <v>-0.13492697672777901</v>
      </c>
      <c r="H86">
        <v>0.61935284019398196</v>
      </c>
      <c r="I86">
        <v>0.78638494733581299</v>
      </c>
      <c r="J86">
        <v>-0.50525375378514803</v>
      </c>
      <c r="K86" t="s">
        <v>2947</v>
      </c>
      <c r="L86" t="s">
        <v>2947</v>
      </c>
      <c r="M86" t="s">
        <v>2943</v>
      </c>
      <c r="N86" t="s">
        <v>2948</v>
      </c>
      <c r="O86" t="s">
        <v>2942</v>
      </c>
      <c r="P86" t="s">
        <v>2947</v>
      </c>
      <c r="Q86" t="s">
        <v>2948</v>
      </c>
      <c r="R86" t="s">
        <v>2944</v>
      </c>
      <c r="S86">
        <v>133</v>
      </c>
      <c r="T86">
        <v>-0.22648015051050799</v>
      </c>
      <c r="U86">
        <v>-0.220293833892869</v>
      </c>
      <c r="V86">
        <v>-0.52393545740168301</v>
      </c>
      <c r="W86">
        <v>-0.74309147015103105</v>
      </c>
      <c r="X86">
        <v>-0.64082723961436705</v>
      </c>
      <c r="Y86">
        <v>-0.48444681866841099</v>
      </c>
      <c r="Z86">
        <v>-0.130388095766552</v>
      </c>
      <c r="AA86">
        <v>0.21210667586401899</v>
      </c>
      <c r="AB86">
        <v>0.15348048225431299</v>
      </c>
      <c r="AC86">
        <v>-0.21874711851654199</v>
      </c>
      <c r="AD86">
        <v>0.25421608655919498</v>
      </c>
    </row>
    <row r="87" spans="1:30" x14ac:dyDescent="0.25">
      <c r="A87" t="s">
        <v>3118</v>
      </c>
      <c r="B87" t="s">
        <v>3119</v>
      </c>
      <c r="C87">
        <v>13184.220261139701</v>
      </c>
      <c r="D87">
        <v>-3.1566841759910001E-2</v>
      </c>
      <c r="E87">
        <v>-0.90889421938029402</v>
      </c>
      <c r="F87">
        <v>-1.81198277940902</v>
      </c>
      <c r="G87">
        <v>1.36299978466659</v>
      </c>
      <c r="H87">
        <v>-0.13717380838217499</v>
      </c>
      <c r="I87">
        <v>-0.109006945289828</v>
      </c>
      <c r="J87">
        <v>0.16164765656558799</v>
      </c>
      <c r="K87" t="s">
        <v>2941</v>
      </c>
      <c r="L87" t="s">
        <v>2943</v>
      </c>
      <c r="M87" t="s">
        <v>2943</v>
      </c>
      <c r="N87" t="s">
        <v>2942</v>
      </c>
      <c r="O87" t="s">
        <v>2941</v>
      </c>
      <c r="P87" t="s">
        <v>2941</v>
      </c>
      <c r="Q87" t="s">
        <v>2947</v>
      </c>
      <c r="R87" t="s">
        <v>2944</v>
      </c>
      <c r="S87">
        <v>150</v>
      </c>
      <c r="T87">
        <v>0.47842195472941401</v>
      </c>
      <c r="U87">
        <v>0.29715471573806002</v>
      </c>
      <c r="V87">
        <v>-0.55640614554774603</v>
      </c>
      <c r="W87">
        <v>-0.86881100786314502</v>
      </c>
      <c r="X87">
        <v>6.15180439764728E-2</v>
      </c>
      <c r="Y87">
        <v>-0.15448390953889399</v>
      </c>
      <c r="Z87">
        <v>5.46171944761931E-2</v>
      </c>
      <c r="AA87">
        <v>0.45099113476295799</v>
      </c>
      <c r="AB87">
        <v>0.46111437160010899</v>
      </c>
      <c r="AC87">
        <v>9.1908764267508006E-2</v>
      </c>
      <c r="AD87">
        <v>-3.1566841759910001E-2</v>
      </c>
    </row>
    <row r="88" spans="1:30" x14ac:dyDescent="0.25">
      <c r="A88" t="s">
        <v>3120</v>
      </c>
      <c r="B88" t="s">
        <v>3121</v>
      </c>
      <c r="C88">
        <v>8744.9595292767208</v>
      </c>
      <c r="D88">
        <v>0.68298811636872403</v>
      </c>
      <c r="E88">
        <v>-0.147055988544956</v>
      </c>
      <c r="F88">
        <v>-1.0057074048363599</v>
      </c>
      <c r="G88">
        <v>-8.0615067087054806E-2</v>
      </c>
      <c r="H88">
        <v>-0.13403656079581799</v>
      </c>
      <c r="I88">
        <v>0.347138837374736</v>
      </c>
      <c r="J88">
        <v>0.77177845799773304</v>
      </c>
      <c r="K88" t="s">
        <v>2942</v>
      </c>
      <c r="L88" t="s">
        <v>2941</v>
      </c>
      <c r="M88" t="s">
        <v>2943</v>
      </c>
      <c r="N88" t="s">
        <v>2941</v>
      </c>
      <c r="O88" t="s">
        <v>2941</v>
      </c>
      <c r="P88" t="s">
        <v>2941</v>
      </c>
      <c r="Q88" t="s">
        <v>2942</v>
      </c>
      <c r="R88" t="s">
        <v>2944</v>
      </c>
      <c r="S88">
        <v>104</v>
      </c>
      <c r="T88">
        <v>0.56380047680145995</v>
      </c>
      <c r="U88">
        <v>0.45353809611641099</v>
      </c>
      <c r="V88">
        <v>-2.06213185177022E-2</v>
      </c>
      <c r="W88">
        <v>-0.15977682421153599</v>
      </c>
      <c r="X88">
        <v>0.214046952975533</v>
      </c>
      <c r="Y88">
        <v>0.64127779237174198</v>
      </c>
      <c r="Z88">
        <v>1.1217215789403601</v>
      </c>
      <c r="AA88">
        <v>0.64349596379749996</v>
      </c>
      <c r="AB88">
        <v>0.813092090082842</v>
      </c>
      <c r="AC88">
        <v>0.52009572482744204</v>
      </c>
      <c r="AD88">
        <v>0.68298811636872403</v>
      </c>
    </row>
    <row r="89" spans="1:30" x14ac:dyDescent="0.25">
      <c r="A89" t="s">
        <v>3122</v>
      </c>
      <c r="B89" t="s">
        <v>3123</v>
      </c>
      <c r="C89">
        <v>14793.526108341601</v>
      </c>
      <c r="D89">
        <v>1.5784608687917301</v>
      </c>
      <c r="E89">
        <v>-4.0730306688369897E-2</v>
      </c>
      <c r="F89">
        <v>-1.81198277940902</v>
      </c>
      <c r="G89">
        <v>0.82800294697886001</v>
      </c>
      <c r="H89">
        <v>0.34252604098939099</v>
      </c>
      <c r="I89">
        <v>0.72542480287815903</v>
      </c>
      <c r="J89">
        <v>0.72529889293646299</v>
      </c>
      <c r="K89" t="s">
        <v>2942</v>
      </c>
      <c r="L89" t="s">
        <v>2941</v>
      </c>
      <c r="M89" t="s">
        <v>2943</v>
      </c>
      <c r="N89" t="s">
        <v>2947</v>
      </c>
      <c r="O89" t="s">
        <v>2947</v>
      </c>
      <c r="P89" t="s">
        <v>2947</v>
      </c>
      <c r="Q89" t="s">
        <v>2947</v>
      </c>
      <c r="R89" t="s">
        <v>2944</v>
      </c>
      <c r="S89">
        <v>36</v>
      </c>
      <c r="T89">
        <v>0.33345032501969601</v>
      </c>
      <c r="U89">
        <v>0.72206343552517405</v>
      </c>
      <c r="V89">
        <v>0.52422440937089798</v>
      </c>
      <c r="W89">
        <v>0.20009803969315201</v>
      </c>
      <c r="X89">
        <v>0.68801674994320905</v>
      </c>
      <c r="Y89">
        <v>0.67551446942646198</v>
      </c>
      <c r="Z89">
        <v>0.53732858625070001</v>
      </c>
      <c r="AA89">
        <v>1.1637491236861099</v>
      </c>
      <c r="AB89">
        <v>1.3052735092441901</v>
      </c>
      <c r="AC89">
        <v>1.09999862065813</v>
      </c>
      <c r="AD89">
        <v>1.5784608687917301</v>
      </c>
    </row>
    <row r="90" spans="1:30" x14ac:dyDescent="0.25">
      <c r="A90" t="s">
        <v>3124</v>
      </c>
      <c r="B90" t="s">
        <v>3125</v>
      </c>
      <c r="C90">
        <v>25597.444471940998</v>
      </c>
      <c r="D90">
        <v>0.36678560617536599</v>
      </c>
      <c r="E90">
        <v>0.53244973678333196</v>
      </c>
      <c r="F90">
        <v>-1.81198277940902</v>
      </c>
      <c r="G90">
        <v>-0.91566237637443704</v>
      </c>
      <c r="H90">
        <v>0.350124877292527</v>
      </c>
      <c r="I90">
        <v>1.2728682581209301</v>
      </c>
      <c r="J90">
        <v>-0.75662548885568603</v>
      </c>
      <c r="K90" t="s">
        <v>2947</v>
      </c>
      <c r="L90" t="s">
        <v>2942</v>
      </c>
      <c r="M90" t="s">
        <v>2943</v>
      </c>
      <c r="N90" t="s">
        <v>2943</v>
      </c>
      <c r="O90" t="s">
        <v>2947</v>
      </c>
      <c r="P90" t="s">
        <v>2942</v>
      </c>
      <c r="Q90" t="s">
        <v>2948</v>
      </c>
      <c r="R90" t="s">
        <v>2944</v>
      </c>
      <c r="S90">
        <v>126</v>
      </c>
      <c r="T90">
        <v>-0.100824310758068</v>
      </c>
      <c r="U90">
        <v>-0.387838570668677</v>
      </c>
      <c r="V90">
        <v>-0.69036528942206998</v>
      </c>
      <c r="W90">
        <v>-0.91992711560006502</v>
      </c>
      <c r="X90">
        <v>-0.67433046789030004</v>
      </c>
      <c r="Y90">
        <v>-0.41496337958582402</v>
      </c>
      <c r="Z90">
        <v>-0.23052451282390701</v>
      </c>
      <c r="AA90">
        <v>0.32789723173753399</v>
      </c>
      <c r="AB90">
        <v>0.66449561871949003</v>
      </c>
      <c r="AC90">
        <v>0.297401580059522</v>
      </c>
      <c r="AD90">
        <v>0.36678560617536599</v>
      </c>
    </row>
    <row r="91" spans="1:30" x14ac:dyDescent="0.25">
      <c r="A91" t="s">
        <v>3126</v>
      </c>
      <c r="B91" t="s">
        <v>3127</v>
      </c>
      <c r="C91">
        <v>37270.242560274601</v>
      </c>
      <c r="D91">
        <v>1.4911579018160599</v>
      </c>
      <c r="E91">
        <v>1.1828072522248301</v>
      </c>
      <c r="F91">
        <v>0.60684334430897602</v>
      </c>
      <c r="G91">
        <v>0.65579722206644597</v>
      </c>
      <c r="H91">
        <v>5.9004862680419899E-2</v>
      </c>
      <c r="I91">
        <v>0.82854242588451998</v>
      </c>
      <c r="J91">
        <v>0.114837372192304</v>
      </c>
      <c r="K91" t="s">
        <v>2942</v>
      </c>
      <c r="L91" t="s">
        <v>2942</v>
      </c>
      <c r="M91" t="s">
        <v>2947</v>
      </c>
      <c r="N91" t="s">
        <v>2947</v>
      </c>
      <c r="O91" t="s">
        <v>2941</v>
      </c>
      <c r="P91" t="s">
        <v>2947</v>
      </c>
      <c r="Q91" t="s">
        <v>2947</v>
      </c>
      <c r="R91" t="s">
        <v>2944</v>
      </c>
      <c r="S91">
        <v>39</v>
      </c>
      <c r="T91">
        <v>0.15732019424201599</v>
      </c>
      <c r="U91">
        <v>0.29296998166191102</v>
      </c>
      <c r="V91">
        <v>0.25891891565766301</v>
      </c>
      <c r="W91">
        <v>0.15851614958903501</v>
      </c>
      <c r="X91">
        <v>0.196987829657402</v>
      </c>
      <c r="Y91">
        <v>0.44753875208841998</v>
      </c>
      <c r="Z91">
        <v>1.3056079034922701</v>
      </c>
      <c r="AA91">
        <v>1.62668794947636</v>
      </c>
      <c r="AB91">
        <v>1.45660883538382</v>
      </c>
      <c r="AC91">
        <v>1.06900684325857</v>
      </c>
      <c r="AD91">
        <v>1.4911579018160599</v>
      </c>
    </row>
    <row r="92" spans="1:30" x14ac:dyDescent="0.25">
      <c r="A92" t="s">
        <v>3128</v>
      </c>
      <c r="B92" t="s">
        <v>3129</v>
      </c>
      <c r="C92">
        <v>5414.8721572362801</v>
      </c>
      <c r="D92">
        <v>-0.44332115842623299</v>
      </c>
      <c r="E92">
        <v>-0.35960789715248098</v>
      </c>
      <c r="F92">
        <v>-0.19943203026369</v>
      </c>
      <c r="G92">
        <v>0.99440510355396905</v>
      </c>
      <c r="H92">
        <v>0.48584975969288102</v>
      </c>
      <c r="I92">
        <v>1.3909307333821701</v>
      </c>
      <c r="J92">
        <v>3.8428648618963099</v>
      </c>
      <c r="K92" t="s">
        <v>2948</v>
      </c>
      <c r="L92" t="s">
        <v>2948</v>
      </c>
      <c r="M92" t="s">
        <v>2941</v>
      </c>
      <c r="N92" t="s">
        <v>2942</v>
      </c>
      <c r="O92" t="s">
        <v>2947</v>
      </c>
      <c r="P92" t="s">
        <v>2942</v>
      </c>
      <c r="Q92" t="s">
        <v>2942</v>
      </c>
      <c r="R92" t="s">
        <v>2944</v>
      </c>
      <c r="S92">
        <v>172</v>
      </c>
      <c r="T92">
        <v>-1.4428912416592401</v>
      </c>
      <c r="U92">
        <v>-1.4690914664974899</v>
      </c>
      <c r="V92">
        <v>-1.5422867964332101</v>
      </c>
      <c r="W92">
        <v>-1.6282406218587699</v>
      </c>
      <c r="X92">
        <v>-1.5860481133520701</v>
      </c>
      <c r="Y92">
        <v>-1.49396522974433</v>
      </c>
      <c r="Z92">
        <v>-1.2342260216913199</v>
      </c>
      <c r="AA92">
        <v>-0.99811917044319398</v>
      </c>
      <c r="AB92">
        <v>-0.91233894802951498</v>
      </c>
      <c r="AC92">
        <v>-0.89888931409875095</v>
      </c>
      <c r="AD92">
        <v>-0.44332115842623299</v>
      </c>
    </row>
    <row r="93" spans="1:30" x14ac:dyDescent="0.25">
      <c r="A93" t="s">
        <v>3130</v>
      </c>
      <c r="B93" t="s">
        <v>3131</v>
      </c>
      <c r="C93">
        <v>1920.39389019637</v>
      </c>
      <c r="D93">
        <v>-0.133569823440393</v>
      </c>
      <c r="E93">
        <v>0.50241398941361604</v>
      </c>
      <c r="F93">
        <v>-0.19943203026369</v>
      </c>
      <c r="G93">
        <v>1.34945548049155</v>
      </c>
      <c r="H93">
        <v>0.10470513447661201</v>
      </c>
      <c r="I93">
        <v>0.81041577083232197</v>
      </c>
      <c r="J93">
        <v>4.6008718187318802</v>
      </c>
      <c r="K93" t="s">
        <v>2941</v>
      </c>
      <c r="L93" t="s">
        <v>2942</v>
      </c>
      <c r="M93" t="s">
        <v>2941</v>
      </c>
      <c r="N93" t="s">
        <v>2942</v>
      </c>
      <c r="O93" t="s">
        <v>2941</v>
      </c>
      <c r="P93" t="s">
        <v>2947</v>
      </c>
      <c r="Q93" t="s">
        <v>2942</v>
      </c>
      <c r="R93" t="s">
        <v>2944</v>
      </c>
      <c r="S93">
        <v>152</v>
      </c>
      <c r="T93">
        <v>0.31153485064448699</v>
      </c>
      <c r="U93">
        <v>-4.0963139308879903E-2</v>
      </c>
      <c r="V93">
        <v>-0.72555081038173996</v>
      </c>
      <c r="W93">
        <v>-0.30926723537602502</v>
      </c>
      <c r="X93">
        <v>-0.32536343449586203</v>
      </c>
      <c r="Y93">
        <v>-0.472855080569834</v>
      </c>
      <c r="Z93">
        <v>0.88757592397390805</v>
      </c>
      <c r="AA93">
        <v>2.3060669816769401</v>
      </c>
      <c r="AB93">
        <v>0.66728455371226902</v>
      </c>
      <c r="AC93">
        <v>-0.20891104219220599</v>
      </c>
      <c r="AD93">
        <v>-0.133569823440393</v>
      </c>
    </row>
    <row r="94" spans="1:30" x14ac:dyDescent="0.25">
      <c r="A94" t="s">
        <v>3132</v>
      </c>
      <c r="B94" t="s">
        <v>3133</v>
      </c>
      <c r="C94">
        <v>1321.4681980011601</v>
      </c>
      <c r="D94">
        <v>0.836672306017477</v>
      </c>
      <c r="K94" t="s">
        <v>2965</v>
      </c>
      <c r="L94" t="s">
        <v>2965</v>
      </c>
      <c r="M94" t="s">
        <v>2965</v>
      </c>
      <c r="N94" t="s">
        <v>2965</v>
      </c>
      <c r="O94" t="s">
        <v>2965</v>
      </c>
      <c r="P94" t="s">
        <v>2965</v>
      </c>
      <c r="Q94" t="s">
        <v>2965</v>
      </c>
      <c r="R94" t="s">
        <v>3021</v>
      </c>
      <c r="S94">
        <v>88</v>
      </c>
      <c r="T94">
        <v>0.31153485064448699</v>
      </c>
      <c r="U94">
        <v>-4.0963139308879903E-2</v>
      </c>
      <c r="V94">
        <v>-1.52790076451392</v>
      </c>
      <c r="W94">
        <v>-1.2047498331814499</v>
      </c>
      <c r="X94">
        <v>-0.77798909330593602</v>
      </c>
      <c r="Y94">
        <v>-1.4739158225390601</v>
      </c>
      <c r="Z94">
        <v>0.61617631403661399</v>
      </c>
      <c r="AA94">
        <v>1.45244617828475</v>
      </c>
      <c r="AB94">
        <v>0.90042117019969004</v>
      </c>
      <c r="AC94">
        <v>0.13211073066791701</v>
      </c>
      <c r="AD94">
        <v>0.836672306017477</v>
      </c>
    </row>
    <row r="95" spans="1:30" x14ac:dyDescent="0.25">
      <c r="A95" t="s">
        <v>3134</v>
      </c>
      <c r="B95" t="s">
        <v>3135</v>
      </c>
      <c r="C95">
        <v>10870.8232140209</v>
      </c>
      <c r="D95">
        <v>1.0805798339038399</v>
      </c>
      <c r="E95">
        <v>3.29842363901939</v>
      </c>
      <c r="F95">
        <v>-1.0057074048363599</v>
      </c>
      <c r="G95">
        <v>0.25426233766587403</v>
      </c>
      <c r="H95">
        <v>-0.29844404072429298</v>
      </c>
      <c r="I95">
        <v>-0.88920594315555601</v>
      </c>
      <c r="J95">
        <v>-1.0203100610196301</v>
      </c>
      <c r="K95" t="s">
        <v>2942</v>
      </c>
      <c r="L95" t="s">
        <v>2942</v>
      </c>
      <c r="M95" t="s">
        <v>2943</v>
      </c>
      <c r="N95" t="s">
        <v>2941</v>
      </c>
      <c r="O95" t="s">
        <v>2948</v>
      </c>
      <c r="P95" t="s">
        <v>2948</v>
      </c>
      <c r="Q95" t="s">
        <v>2943</v>
      </c>
      <c r="R95" t="s">
        <v>2944</v>
      </c>
      <c r="S95">
        <v>73</v>
      </c>
      <c r="T95">
        <v>0.147273323589797</v>
      </c>
      <c r="U95">
        <v>-0.18785498412822699</v>
      </c>
      <c r="V95">
        <v>-0.77968509108737705</v>
      </c>
      <c r="W95">
        <v>-0.25359609738961902</v>
      </c>
      <c r="X95">
        <v>-0.35173488413632797</v>
      </c>
      <c r="Y95">
        <v>-0.48078354798078099</v>
      </c>
      <c r="Z95">
        <v>0.80123350577798003</v>
      </c>
      <c r="AA95">
        <v>1.38381744229147</v>
      </c>
      <c r="AB95">
        <v>0.88131271958483204</v>
      </c>
      <c r="AC95">
        <v>4.3617292360353999E-2</v>
      </c>
      <c r="AD95">
        <v>1.0805798339038399</v>
      </c>
    </row>
    <row r="96" spans="1:30" x14ac:dyDescent="0.25">
      <c r="A96" t="s">
        <v>3136</v>
      </c>
      <c r="B96" t="s">
        <v>3137</v>
      </c>
      <c r="C96">
        <v>1699.1653134676701</v>
      </c>
      <c r="D96">
        <v>-0.69802250282752298</v>
      </c>
      <c r="E96">
        <v>0.50290236462576199</v>
      </c>
      <c r="F96">
        <v>-1.0057074048363599</v>
      </c>
      <c r="G96">
        <v>-1.7642046837596399</v>
      </c>
      <c r="H96">
        <v>0.24707330816667</v>
      </c>
      <c r="I96">
        <v>1.34498519149908</v>
      </c>
      <c r="J96">
        <v>0.96006155836797902</v>
      </c>
      <c r="K96" t="s">
        <v>2943</v>
      </c>
      <c r="L96" t="s">
        <v>2942</v>
      </c>
      <c r="M96" t="s">
        <v>2943</v>
      </c>
      <c r="N96" t="s">
        <v>2943</v>
      </c>
      <c r="O96" t="s">
        <v>2941</v>
      </c>
      <c r="P96" t="s">
        <v>2942</v>
      </c>
      <c r="Q96" t="s">
        <v>2942</v>
      </c>
      <c r="R96" t="s">
        <v>2944</v>
      </c>
      <c r="S96">
        <v>177</v>
      </c>
      <c r="T96">
        <v>-0.78799779474055698</v>
      </c>
      <c r="U96">
        <v>-0.63508004795872797</v>
      </c>
      <c r="V96">
        <v>-0.83207854805055503</v>
      </c>
      <c r="W96">
        <v>-1.2992601801250601</v>
      </c>
      <c r="X96">
        <v>-1.22356609783871</v>
      </c>
      <c r="Y96">
        <v>-0.91532101169882896</v>
      </c>
      <c r="Z96">
        <v>-0.70592743975768601</v>
      </c>
      <c r="AA96">
        <v>-0.81761904479001801</v>
      </c>
      <c r="AB96">
        <v>-0.83470389103604603</v>
      </c>
      <c r="AC96">
        <v>-0.94687978266371198</v>
      </c>
      <c r="AD96">
        <v>-0.69802250282752298</v>
      </c>
    </row>
    <row r="97" spans="1:30" x14ac:dyDescent="0.25">
      <c r="A97" t="s">
        <v>3138</v>
      </c>
      <c r="B97" t="s">
        <v>3139</v>
      </c>
      <c r="C97">
        <v>6829.02356495612</v>
      </c>
      <c r="D97">
        <v>0.55149051297163298</v>
      </c>
      <c r="E97">
        <v>-0.85860714450244202</v>
      </c>
      <c r="F97">
        <v>-1.0057074048363599</v>
      </c>
      <c r="G97">
        <v>1.40213965073549</v>
      </c>
      <c r="H97">
        <v>-0.34332056440733999</v>
      </c>
      <c r="I97">
        <v>-0.19993201744782599</v>
      </c>
      <c r="J97">
        <v>0.816908145904927</v>
      </c>
      <c r="K97" t="s">
        <v>2942</v>
      </c>
      <c r="L97" t="s">
        <v>2943</v>
      </c>
      <c r="M97" t="s">
        <v>2943</v>
      </c>
      <c r="N97" t="s">
        <v>2942</v>
      </c>
      <c r="O97" t="s">
        <v>2948</v>
      </c>
      <c r="P97" t="s">
        <v>2941</v>
      </c>
      <c r="Q97" t="s">
        <v>2942</v>
      </c>
      <c r="R97" t="s">
        <v>2944</v>
      </c>
      <c r="S97">
        <v>111</v>
      </c>
      <c r="T97">
        <v>0.15955192355492101</v>
      </c>
      <c r="U97">
        <v>-0.42363084371709198</v>
      </c>
      <c r="V97">
        <v>-0.26778140433305703</v>
      </c>
      <c r="W97">
        <v>-0.41699980503470702</v>
      </c>
      <c r="X97">
        <v>-0.70647031250850001</v>
      </c>
      <c r="Y97">
        <v>-0.33528862290922401</v>
      </c>
      <c r="Z97">
        <v>9.7681924506085593E-2</v>
      </c>
      <c r="AA97">
        <v>1.24507691894499</v>
      </c>
      <c r="AB97">
        <v>1.15261589827906</v>
      </c>
      <c r="AC97">
        <v>0.28926784417263401</v>
      </c>
      <c r="AD97">
        <v>0.55149051297163298</v>
      </c>
    </row>
    <row r="98" spans="1:30" x14ac:dyDescent="0.25">
      <c r="A98" t="s">
        <v>3140</v>
      </c>
      <c r="B98" t="s">
        <v>3141</v>
      </c>
      <c r="C98">
        <v>3929.4625478819898</v>
      </c>
      <c r="D98">
        <v>-0.96781499757387401</v>
      </c>
      <c r="E98">
        <v>0.141630946698416</v>
      </c>
      <c r="F98">
        <v>-1.0057074048363599</v>
      </c>
      <c r="G98">
        <v>-0.58363871251443</v>
      </c>
      <c r="H98">
        <v>0.58874271249030696</v>
      </c>
      <c r="I98">
        <v>-0.52197829327546097</v>
      </c>
      <c r="J98">
        <v>-0.248395045671469</v>
      </c>
      <c r="K98" t="s">
        <v>2943</v>
      </c>
      <c r="L98" t="s">
        <v>2947</v>
      </c>
      <c r="M98" t="s">
        <v>2943</v>
      </c>
      <c r="N98" t="s">
        <v>2948</v>
      </c>
      <c r="O98" t="s">
        <v>2947</v>
      </c>
      <c r="P98" t="s">
        <v>2948</v>
      </c>
      <c r="Q98" t="s">
        <v>2941</v>
      </c>
      <c r="R98" t="s">
        <v>2944</v>
      </c>
      <c r="S98">
        <v>181</v>
      </c>
      <c r="T98">
        <v>-0.48741350889322499</v>
      </c>
      <c r="U98">
        <v>-0.66238727875536296</v>
      </c>
      <c r="V98">
        <v>-0.75862825272115597</v>
      </c>
      <c r="W98">
        <v>-0.55069828755178696</v>
      </c>
      <c r="X98">
        <v>-0.62828884651218897</v>
      </c>
      <c r="Y98">
        <v>-6.3234961135713294E-2</v>
      </c>
      <c r="Z98">
        <v>0.15019753764560301</v>
      </c>
      <c r="AA98">
        <v>-0.56748506441920399</v>
      </c>
      <c r="AB98">
        <v>-0.46100222030251398</v>
      </c>
      <c r="AC98">
        <v>-0.74763467724889898</v>
      </c>
      <c r="AD98">
        <v>-0.96781499757387401</v>
      </c>
    </row>
    <row r="99" spans="1:30" x14ac:dyDescent="0.25">
      <c r="A99" t="s">
        <v>3142</v>
      </c>
      <c r="B99" t="s">
        <v>3143</v>
      </c>
      <c r="C99">
        <v>7285.95552170463</v>
      </c>
      <c r="D99">
        <v>-1.4779713396241699E-3</v>
      </c>
      <c r="E99">
        <v>-0.418648210976799</v>
      </c>
      <c r="F99">
        <v>0.60684334430897602</v>
      </c>
      <c r="G99">
        <v>0.72611012917182904</v>
      </c>
      <c r="H99">
        <v>-0.45808931792267699</v>
      </c>
      <c r="I99">
        <v>-1.2781351918419299</v>
      </c>
      <c r="J99">
        <v>-0.53184813296394196</v>
      </c>
      <c r="K99" t="s">
        <v>2941</v>
      </c>
      <c r="L99" t="s">
        <v>2948</v>
      </c>
      <c r="M99" t="s">
        <v>2947</v>
      </c>
      <c r="N99" t="s">
        <v>2947</v>
      </c>
      <c r="O99" t="s">
        <v>2948</v>
      </c>
      <c r="P99" t="s">
        <v>2943</v>
      </c>
      <c r="Q99" t="s">
        <v>2948</v>
      </c>
      <c r="R99" t="s">
        <v>2944</v>
      </c>
      <c r="S99">
        <v>147</v>
      </c>
      <c r="T99">
        <v>-5.4259347701209E-2</v>
      </c>
      <c r="U99">
        <v>8.0081963528546001E-3</v>
      </c>
      <c r="V99">
        <v>-0.25371532399225399</v>
      </c>
      <c r="W99">
        <v>-0.199496160384843</v>
      </c>
      <c r="X99">
        <v>0.27546315147919598</v>
      </c>
      <c r="Y99">
        <v>-0.15904848036656299</v>
      </c>
      <c r="Z99">
        <v>-0.52506687339922598</v>
      </c>
      <c r="AA99">
        <v>-2.3091703806537699E-2</v>
      </c>
      <c r="AB99">
        <v>0.29405467060908902</v>
      </c>
      <c r="AC99">
        <v>-0.23694307601617701</v>
      </c>
      <c r="AD99">
        <v>-1.4779713396241699E-3</v>
      </c>
    </row>
    <row r="100" spans="1:30" x14ac:dyDescent="0.25">
      <c r="A100" t="s">
        <v>3144</v>
      </c>
      <c r="B100" t="s">
        <v>3145</v>
      </c>
      <c r="C100">
        <v>3136.9515662039298</v>
      </c>
      <c r="D100">
        <v>0.43334502414491899</v>
      </c>
      <c r="E100">
        <v>-0.47559935365837303</v>
      </c>
      <c r="F100">
        <v>0.60684334430897602</v>
      </c>
      <c r="G100">
        <v>1.23878442034814</v>
      </c>
      <c r="H100">
        <v>-0.61183391279070598</v>
      </c>
      <c r="I100">
        <v>-1.10131734848785</v>
      </c>
      <c r="J100">
        <v>2.8404247176584798</v>
      </c>
      <c r="K100" t="s">
        <v>2947</v>
      </c>
      <c r="L100" t="s">
        <v>2948</v>
      </c>
      <c r="M100" t="s">
        <v>2947</v>
      </c>
      <c r="N100" t="s">
        <v>2942</v>
      </c>
      <c r="O100" t="s">
        <v>2948</v>
      </c>
      <c r="P100" t="s">
        <v>2943</v>
      </c>
      <c r="Q100" t="s">
        <v>2942</v>
      </c>
      <c r="R100" t="s">
        <v>2944</v>
      </c>
      <c r="S100">
        <v>120</v>
      </c>
      <c r="T100">
        <v>0.63448262160650604</v>
      </c>
      <c r="U100">
        <v>0.26805478813558198</v>
      </c>
      <c r="V100">
        <v>0.53229735228338904</v>
      </c>
      <c r="W100">
        <v>8.7787347470239894E-3</v>
      </c>
      <c r="X100">
        <v>-8.4752168801283098E-2</v>
      </c>
      <c r="Y100">
        <v>0.71663230548635504</v>
      </c>
      <c r="Z100">
        <v>0.934269298557862</v>
      </c>
      <c r="AA100">
        <v>0.98615411161468902</v>
      </c>
      <c r="AB100">
        <v>0.97262309304646599</v>
      </c>
      <c r="AC100">
        <v>0.58436324311367804</v>
      </c>
      <c r="AD100">
        <v>0.43334502414491899</v>
      </c>
    </row>
    <row r="101" spans="1:30" x14ac:dyDescent="0.25">
      <c r="A101" t="s">
        <v>3146</v>
      </c>
      <c r="B101" t="s">
        <v>3147</v>
      </c>
      <c r="C101">
        <v>792.52122723575303</v>
      </c>
      <c r="D101">
        <v>0.46786084820784601</v>
      </c>
      <c r="K101" t="s">
        <v>2965</v>
      </c>
      <c r="L101" t="s">
        <v>2965</v>
      </c>
      <c r="M101" t="s">
        <v>2965</v>
      </c>
      <c r="N101" t="s">
        <v>2965</v>
      </c>
      <c r="O101" t="s">
        <v>2965</v>
      </c>
      <c r="P101" t="s">
        <v>2965</v>
      </c>
      <c r="Q101" t="s">
        <v>2965</v>
      </c>
      <c r="R101" t="s">
        <v>3021</v>
      </c>
      <c r="S101">
        <v>116</v>
      </c>
      <c r="T101">
        <v>0.22280244447630601</v>
      </c>
      <c r="U101">
        <v>0.26805478813558198</v>
      </c>
      <c r="V101">
        <v>0.53229735228338904</v>
      </c>
      <c r="W101">
        <v>8.7787347470239894E-3</v>
      </c>
      <c r="X101">
        <v>-8.4752168801283098E-2</v>
      </c>
      <c r="Y101">
        <v>0.71663230548635504</v>
      </c>
      <c r="Z101">
        <v>0.934269298557862</v>
      </c>
      <c r="AA101">
        <v>0.85384053721026898</v>
      </c>
      <c r="AB101">
        <v>0.68322980315332904</v>
      </c>
      <c r="AC101">
        <v>-0.194797873380052</v>
      </c>
      <c r="AD101">
        <v>0.46786084820784601</v>
      </c>
    </row>
    <row r="102" spans="1:30" x14ac:dyDescent="0.25">
      <c r="A102" t="s">
        <v>3148</v>
      </c>
      <c r="B102" t="s">
        <v>3149</v>
      </c>
      <c r="C102">
        <v>5673.0805530961197</v>
      </c>
      <c r="D102">
        <v>0.46310913883050697</v>
      </c>
      <c r="E102">
        <v>0.73934958594872702</v>
      </c>
      <c r="F102">
        <v>0.60684334430897602</v>
      </c>
      <c r="G102">
        <v>0.89762892311193698</v>
      </c>
      <c r="H102">
        <v>-0.95288919372256797</v>
      </c>
      <c r="I102">
        <v>-1.46746236011099</v>
      </c>
      <c r="J102">
        <v>0.13373926823378801</v>
      </c>
      <c r="K102" t="s">
        <v>2947</v>
      </c>
      <c r="L102" t="s">
        <v>2942</v>
      </c>
      <c r="M102" t="s">
        <v>2947</v>
      </c>
      <c r="N102" t="s">
        <v>2947</v>
      </c>
      <c r="O102" t="s">
        <v>2943</v>
      </c>
      <c r="P102" t="s">
        <v>2943</v>
      </c>
      <c r="Q102" t="s">
        <v>2947</v>
      </c>
      <c r="R102" t="s">
        <v>2944</v>
      </c>
      <c r="S102">
        <v>117</v>
      </c>
      <c r="T102">
        <v>0.26912761162444998</v>
      </c>
      <c r="U102">
        <v>6.8513039907897894E-2</v>
      </c>
      <c r="V102">
        <v>1.5780990272144999E-2</v>
      </c>
      <c r="W102">
        <v>-0.17804430212566599</v>
      </c>
      <c r="X102">
        <v>-0.103784671748619</v>
      </c>
      <c r="Y102">
        <v>0.92155111138801005</v>
      </c>
      <c r="Z102">
        <v>1.02196573606012</v>
      </c>
      <c r="AA102">
        <v>0.85751489678238701</v>
      </c>
      <c r="AB102">
        <v>0.72509506267614299</v>
      </c>
      <c r="AC102">
        <v>0.40658975021481297</v>
      </c>
      <c r="AD102">
        <v>0.46310913883050697</v>
      </c>
    </row>
    <row r="103" spans="1:30" x14ac:dyDescent="0.25">
      <c r="A103" t="s">
        <v>3150</v>
      </c>
      <c r="B103" t="s">
        <v>3151</v>
      </c>
      <c r="C103">
        <v>49606.781714571604</v>
      </c>
      <c r="D103">
        <v>-0.19284108085941801</v>
      </c>
      <c r="E103">
        <v>1.1131890007443099</v>
      </c>
      <c r="F103">
        <v>-1.0057074048363599</v>
      </c>
      <c r="G103">
        <v>-0.82613614600311303</v>
      </c>
      <c r="H103">
        <v>-0.11872000400238</v>
      </c>
      <c r="I103">
        <v>-1.2917432665931501</v>
      </c>
      <c r="J103">
        <v>-0.89990079493411301</v>
      </c>
      <c r="K103" t="s">
        <v>2941</v>
      </c>
      <c r="L103" t="s">
        <v>2942</v>
      </c>
      <c r="M103" t="s">
        <v>2943</v>
      </c>
      <c r="N103" t="s">
        <v>2943</v>
      </c>
      <c r="O103" t="s">
        <v>2941</v>
      </c>
      <c r="P103" t="s">
        <v>2943</v>
      </c>
      <c r="Q103" t="s">
        <v>2943</v>
      </c>
      <c r="R103" t="s">
        <v>2944</v>
      </c>
      <c r="S103">
        <v>159</v>
      </c>
      <c r="T103">
        <v>-0.66728524999875605</v>
      </c>
      <c r="U103">
        <v>-0.62477650773673998</v>
      </c>
      <c r="V103">
        <v>-0.71724214707352196</v>
      </c>
      <c r="W103">
        <v>-0.82424247678759399</v>
      </c>
      <c r="X103">
        <v>-0.81988327775461201</v>
      </c>
      <c r="Y103">
        <v>-0.71717124399494303</v>
      </c>
      <c r="Z103">
        <v>-0.44188861333094498</v>
      </c>
      <c r="AA103">
        <v>-0.182390431669814</v>
      </c>
      <c r="AB103">
        <v>-0.23802415284770001</v>
      </c>
      <c r="AC103">
        <v>-0.511253116784398</v>
      </c>
      <c r="AD103">
        <v>-0.19284108085941801</v>
      </c>
    </row>
    <row r="104" spans="1:30" x14ac:dyDescent="0.25">
      <c r="A104" t="s">
        <v>3152</v>
      </c>
      <c r="B104" t="s">
        <v>3153</v>
      </c>
      <c r="C104">
        <v>37886.934996541197</v>
      </c>
      <c r="D104">
        <v>1.0906222083661099</v>
      </c>
      <c r="E104">
        <v>0.208767189564421</v>
      </c>
      <c r="F104">
        <v>1.4131187188816401</v>
      </c>
      <c r="G104">
        <v>0.92537362653743005</v>
      </c>
      <c r="H104">
        <v>-0.62086429724000203</v>
      </c>
      <c r="I104">
        <v>-1.4207474154772699</v>
      </c>
      <c r="J104">
        <v>-1.15030177138044</v>
      </c>
      <c r="K104" t="s">
        <v>2942</v>
      </c>
      <c r="L104" t="s">
        <v>2947</v>
      </c>
      <c r="M104" t="s">
        <v>2942</v>
      </c>
      <c r="N104" t="s">
        <v>2947</v>
      </c>
      <c r="O104" t="s">
        <v>2948</v>
      </c>
      <c r="P104" t="s">
        <v>2943</v>
      </c>
      <c r="Q104" t="s">
        <v>2943</v>
      </c>
      <c r="R104" t="s">
        <v>2944</v>
      </c>
      <c r="S104">
        <v>72</v>
      </c>
      <c r="T104">
        <v>-0.220139198432653</v>
      </c>
      <c r="U104">
        <v>-0.133499424453353</v>
      </c>
      <c r="V104">
        <v>-0.31918586713098002</v>
      </c>
      <c r="W104">
        <v>-0.25869378023628697</v>
      </c>
      <c r="X104">
        <v>-0.11412363230092</v>
      </c>
      <c r="Y104">
        <v>7.2522825480951694E-2</v>
      </c>
      <c r="Z104">
        <v>0.351518283627484</v>
      </c>
      <c r="AA104">
        <v>0.39295409771205098</v>
      </c>
      <c r="AB104">
        <v>0.53700594945472702</v>
      </c>
      <c r="AC104">
        <v>0.71083954359562695</v>
      </c>
      <c r="AD104">
        <v>1.0906222083661099</v>
      </c>
    </row>
    <row r="105" spans="1:30" x14ac:dyDescent="0.25">
      <c r="A105" t="s">
        <v>3154</v>
      </c>
      <c r="B105" t="s">
        <v>3155</v>
      </c>
      <c r="C105">
        <v>8036.4354510570702</v>
      </c>
      <c r="D105">
        <v>-0.42260006014175</v>
      </c>
      <c r="E105">
        <v>2.6973577095669401</v>
      </c>
      <c r="F105">
        <v>-1.0057074048363599</v>
      </c>
      <c r="G105">
        <v>-5.0390960462742198</v>
      </c>
      <c r="H105">
        <v>0.89746259765648895</v>
      </c>
      <c r="I105">
        <v>-0.647086986206861</v>
      </c>
      <c r="J105">
        <v>-0.74326386169851899</v>
      </c>
      <c r="K105" t="s">
        <v>2948</v>
      </c>
      <c r="L105" t="s">
        <v>2942</v>
      </c>
      <c r="M105" t="s">
        <v>2943</v>
      </c>
      <c r="N105" t="s">
        <v>2943</v>
      </c>
      <c r="O105" t="s">
        <v>2942</v>
      </c>
      <c r="P105" t="s">
        <v>2948</v>
      </c>
      <c r="Q105" t="s">
        <v>2948</v>
      </c>
      <c r="R105" t="s">
        <v>2944</v>
      </c>
      <c r="S105">
        <v>169</v>
      </c>
      <c r="T105">
        <v>-0.68738330086907895</v>
      </c>
      <c r="U105">
        <v>-0.87313739462829498</v>
      </c>
      <c r="V105">
        <v>-1.1247290491353701</v>
      </c>
      <c r="W105">
        <v>-1.34211977192105</v>
      </c>
      <c r="X105">
        <v>-1.09137979729681</v>
      </c>
      <c r="Y105">
        <v>-0.70513295609238802</v>
      </c>
      <c r="Z105">
        <v>-0.82695513417987498</v>
      </c>
      <c r="AA105">
        <v>-0.71576979495605397</v>
      </c>
      <c r="AB105">
        <v>-0.34855904477513899</v>
      </c>
      <c r="AC105">
        <v>-0.50854488207500703</v>
      </c>
      <c r="AD105">
        <v>-0.42260006014175</v>
      </c>
    </row>
    <row r="106" spans="1:30" x14ac:dyDescent="0.25">
      <c r="A106" t="s">
        <v>3156</v>
      </c>
      <c r="B106" t="s">
        <v>3157</v>
      </c>
      <c r="C106">
        <v>32908.6882211989</v>
      </c>
      <c r="D106">
        <v>-0.52318061547212702</v>
      </c>
      <c r="E106">
        <v>0.15583444996158399</v>
      </c>
      <c r="F106">
        <v>-1.0057074048363599</v>
      </c>
      <c r="G106">
        <v>-0.24841856848162799</v>
      </c>
      <c r="H106">
        <v>0.110959008059183</v>
      </c>
      <c r="I106">
        <v>-1.1658420052387599</v>
      </c>
      <c r="J106">
        <v>0.80792368036394202</v>
      </c>
      <c r="K106" t="s">
        <v>2948</v>
      </c>
      <c r="L106" t="s">
        <v>2947</v>
      </c>
      <c r="M106" t="s">
        <v>2943</v>
      </c>
      <c r="N106" t="s">
        <v>2948</v>
      </c>
      <c r="O106" t="s">
        <v>2941</v>
      </c>
      <c r="P106" t="s">
        <v>2943</v>
      </c>
      <c r="Q106" t="s">
        <v>2942</v>
      </c>
      <c r="R106" t="s">
        <v>2944</v>
      </c>
      <c r="S106">
        <v>176</v>
      </c>
      <c r="T106">
        <v>-0.83624648917265798</v>
      </c>
      <c r="U106">
        <v>-1.0535036736763601</v>
      </c>
      <c r="V106">
        <v>-1.18332648368129</v>
      </c>
      <c r="W106">
        <v>-1.0219065043726501</v>
      </c>
      <c r="X106">
        <v>-0.80369844124645795</v>
      </c>
      <c r="Y106">
        <v>-0.62614886914336199</v>
      </c>
      <c r="Z106">
        <v>-0.626156493827139</v>
      </c>
      <c r="AA106">
        <v>-0.59593151024918301</v>
      </c>
      <c r="AB106">
        <v>-0.56803071488479295</v>
      </c>
      <c r="AC106">
        <v>-0.72387928752503305</v>
      </c>
      <c r="AD106">
        <v>-0.52318061547212702</v>
      </c>
    </row>
    <row r="107" spans="1:30" x14ac:dyDescent="0.25">
      <c r="A107" t="s">
        <v>3158</v>
      </c>
      <c r="B107" t="s">
        <v>3159</v>
      </c>
      <c r="C107">
        <v>17499.7333027846</v>
      </c>
      <c r="D107">
        <v>-3.85767986768017E-2</v>
      </c>
      <c r="E107">
        <v>0.97724111808845404</v>
      </c>
      <c r="F107">
        <v>-0.19943203026369</v>
      </c>
      <c r="G107">
        <v>-0.159156578853653</v>
      </c>
      <c r="H107">
        <v>-0.42027267174139099</v>
      </c>
      <c r="I107">
        <v>-1.6013024851053901</v>
      </c>
      <c r="J107">
        <v>-0.96310844306244603</v>
      </c>
      <c r="K107" t="s">
        <v>2941</v>
      </c>
      <c r="L107" t="s">
        <v>2942</v>
      </c>
      <c r="M107" t="s">
        <v>2941</v>
      </c>
      <c r="N107" t="s">
        <v>2948</v>
      </c>
      <c r="O107" t="s">
        <v>2948</v>
      </c>
      <c r="P107" t="s">
        <v>2943</v>
      </c>
      <c r="Q107" t="s">
        <v>2943</v>
      </c>
      <c r="R107" t="s">
        <v>2944</v>
      </c>
      <c r="S107">
        <v>151</v>
      </c>
      <c r="T107">
        <v>-0.29829676550564099</v>
      </c>
      <c r="U107">
        <v>-0.16171813007751901</v>
      </c>
      <c r="V107">
        <v>-0.58407614112212003</v>
      </c>
      <c r="W107">
        <v>-0.49079671722204898</v>
      </c>
      <c r="X107">
        <v>-9.7369655870440705E-2</v>
      </c>
      <c r="Y107">
        <v>-0.44581597085149399</v>
      </c>
      <c r="Z107">
        <v>-0.247539372560068</v>
      </c>
      <c r="AA107">
        <v>1.0776221678070699E-2</v>
      </c>
      <c r="AB107">
        <v>-0.20403238013862501</v>
      </c>
      <c r="AC107">
        <v>-0.43529892858847502</v>
      </c>
      <c r="AD107">
        <v>-3.85767986768017E-2</v>
      </c>
    </row>
    <row r="108" spans="1:30" x14ac:dyDescent="0.25">
      <c r="A108" t="s">
        <v>3160</v>
      </c>
      <c r="B108" t="s">
        <v>3161</v>
      </c>
      <c r="C108">
        <v>36265.350079309297</v>
      </c>
      <c r="D108">
        <v>0.44521630082239999</v>
      </c>
      <c r="E108">
        <v>-0.89364748066370403</v>
      </c>
      <c r="F108">
        <v>-1.0057074048363599</v>
      </c>
      <c r="G108">
        <v>1.3442771631494499</v>
      </c>
      <c r="H108">
        <v>-0.49915094659395498</v>
      </c>
      <c r="I108">
        <v>-1.5969865161655501</v>
      </c>
      <c r="J108">
        <v>-0.51025468856937595</v>
      </c>
      <c r="K108" t="s">
        <v>2947</v>
      </c>
      <c r="L108" t="s">
        <v>2943</v>
      </c>
      <c r="M108" t="s">
        <v>2943</v>
      </c>
      <c r="N108" t="s">
        <v>2942</v>
      </c>
      <c r="O108" t="s">
        <v>2948</v>
      </c>
      <c r="P108" t="s">
        <v>2943</v>
      </c>
      <c r="Q108" t="s">
        <v>2948</v>
      </c>
      <c r="R108" t="s">
        <v>2944</v>
      </c>
      <c r="S108">
        <v>119</v>
      </c>
      <c r="T108">
        <v>-0.54748492630165102</v>
      </c>
      <c r="U108">
        <v>-0.659582744738057</v>
      </c>
      <c r="V108">
        <v>-0.66750728561086303</v>
      </c>
      <c r="W108">
        <v>-0.38331437867120199</v>
      </c>
      <c r="X108">
        <v>-0.37717817611255</v>
      </c>
      <c r="Y108">
        <v>-0.30989497403905097</v>
      </c>
      <c r="Z108">
        <v>6.2748225131185706E-2</v>
      </c>
      <c r="AA108">
        <v>0.26421857441450503</v>
      </c>
      <c r="AB108">
        <v>0.57957576620613005</v>
      </c>
      <c r="AC108">
        <v>0.35150298639737398</v>
      </c>
      <c r="AD108">
        <v>0.44521630082239999</v>
      </c>
    </row>
    <row r="109" spans="1:30" x14ac:dyDescent="0.25">
      <c r="A109" t="s">
        <v>3162</v>
      </c>
      <c r="B109" t="s">
        <v>3163</v>
      </c>
      <c r="C109">
        <v>17245.046062100999</v>
      </c>
      <c r="D109">
        <v>1.04209187967334</v>
      </c>
      <c r="E109">
        <v>0.31591358530625102</v>
      </c>
      <c r="F109">
        <v>1.4131187188816401</v>
      </c>
      <c r="G109">
        <v>1.1455135922233599</v>
      </c>
      <c r="H109">
        <v>-0.70208831115674597</v>
      </c>
      <c r="I109">
        <v>-1.5046359261665101</v>
      </c>
      <c r="J109">
        <v>-0.64695893181721498</v>
      </c>
      <c r="K109" t="s">
        <v>2942</v>
      </c>
      <c r="L109" t="s">
        <v>2947</v>
      </c>
      <c r="M109" t="s">
        <v>2942</v>
      </c>
      <c r="N109" t="s">
        <v>2942</v>
      </c>
      <c r="O109" t="s">
        <v>2943</v>
      </c>
      <c r="P109" t="s">
        <v>2943</v>
      </c>
      <c r="Q109" t="s">
        <v>2948</v>
      </c>
      <c r="R109" t="s">
        <v>2944</v>
      </c>
      <c r="S109">
        <v>75</v>
      </c>
      <c r="T109">
        <v>0.247449242087558</v>
      </c>
      <c r="U109">
        <v>-3.09739247269285E-2</v>
      </c>
      <c r="V109">
        <v>-1.9616502914906301E-2</v>
      </c>
      <c r="W109">
        <v>0.132734820201</v>
      </c>
      <c r="X109">
        <v>1.29555292923669E-2</v>
      </c>
      <c r="Y109">
        <v>0.46856591505723</v>
      </c>
      <c r="Z109">
        <v>0.97391293236626097</v>
      </c>
      <c r="AA109">
        <v>1.36466352571325</v>
      </c>
      <c r="AB109">
        <v>1.4562442259319399</v>
      </c>
      <c r="AC109">
        <v>0.49418924078014898</v>
      </c>
      <c r="AD109">
        <v>1.04209187967334</v>
      </c>
    </row>
    <row r="110" spans="1:30" x14ac:dyDescent="0.25">
      <c r="A110" t="s">
        <v>3164</v>
      </c>
      <c r="B110" t="s">
        <v>3165</v>
      </c>
      <c r="C110">
        <v>47106.143352503597</v>
      </c>
      <c r="D110">
        <v>1.28644031017748</v>
      </c>
      <c r="E110">
        <v>1.4457112296885399</v>
      </c>
      <c r="F110">
        <v>-1.0057074048363599</v>
      </c>
      <c r="G110">
        <v>0.907575502962783</v>
      </c>
      <c r="H110">
        <v>-1.2564630007353399</v>
      </c>
      <c r="I110">
        <v>-1.7688742469593901</v>
      </c>
      <c r="J110">
        <v>-1.1973956139231701</v>
      </c>
      <c r="K110" t="s">
        <v>2942</v>
      </c>
      <c r="L110" t="s">
        <v>2942</v>
      </c>
      <c r="M110" t="s">
        <v>2943</v>
      </c>
      <c r="N110" t="s">
        <v>2947</v>
      </c>
      <c r="O110" t="s">
        <v>2943</v>
      </c>
      <c r="P110" t="s">
        <v>2943</v>
      </c>
      <c r="Q110" t="s">
        <v>2943</v>
      </c>
      <c r="R110" t="s">
        <v>2944</v>
      </c>
      <c r="S110">
        <v>55</v>
      </c>
      <c r="T110">
        <v>0.246555061838168</v>
      </c>
      <c r="U110">
        <v>7.6054407435157595E-2</v>
      </c>
      <c r="V110">
        <v>-0.47827261689522699</v>
      </c>
      <c r="W110">
        <v>-0.30309133351877598</v>
      </c>
      <c r="X110">
        <v>-8.2742390376392902E-2</v>
      </c>
      <c r="Y110">
        <v>0.281372548053544</v>
      </c>
      <c r="Z110">
        <v>0.91284793907425099</v>
      </c>
      <c r="AA110">
        <v>1.01062202213417</v>
      </c>
      <c r="AB110">
        <v>0.93353061435291296</v>
      </c>
      <c r="AC110">
        <v>0.71055054196698697</v>
      </c>
      <c r="AD110">
        <v>1.28644031017748</v>
      </c>
    </row>
    <row r="111" spans="1:30" x14ac:dyDescent="0.25">
      <c r="A111" t="s">
        <v>3166</v>
      </c>
      <c r="B111" t="s">
        <v>3167</v>
      </c>
      <c r="C111">
        <v>2995.4510548305302</v>
      </c>
      <c r="D111">
        <v>0.86069689256640602</v>
      </c>
      <c r="E111">
        <v>2.86864078294201</v>
      </c>
      <c r="F111">
        <v>1.4131187188816401</v>
      </c>
      <c r="G111">
        <v>-1.3255531477279701</v>
      </c>
      <c r="H111">
        <v>-1.06140940252786</v>
      </c>
      <c r="I111">
        <v>-1.70029631139639</v>
      </c>
      <c r="J111">
        <v>-0.84734603827625798</v>
      </c>
      <c r="K111" t="s">
        <v>2942</v>
      </c>
      <c r="L111" t="s">
        <v>2942</v>
      </c>
      <c r="M111" t="s">
        <v>2942</v>
      </c>
      <c r="N111" t="s">
        <v>2943</v>
      </c>
      <c r="O111" t="s">
        <v>2943</v>
      </c>
      <c r="P111" t="s">
        <v>2943</v>
      </c>
      <c r="Q111" t="s">
        <v>2943</v>
      </c>
      <c r="R111" t="s">
        <v>2944</v>
      </c>
      <c r="S111">
        <v>84</v>
      </c>
      <c r="T111">
        <v>0.50465991653478304</v>
      </c>
      <c r="U111">
        <v>0.40567938388916203</v>
      </c>
      <c r="V111">
        <v>-0.311825365886849</v>
      </c>
      <c r="W111">
        <v>-0.81480089974075098</v>
      </c>
      <c r="X111">
        <v>-0.37015817176065902</v>
      </c>
      <c r="Y111">
        <v>0.10107098145125799</v>
      </c>
      <c r="Z111">
        <v>0.71048316699580205</v>
      </c>
      <c r="AA111">
        <v>0.90600348355320404</v>
      </c>
      <c r="AB111">
        <v>0.91005125761634997</v>
      </c>
      <c r="AC111">
        <v>0.85936777414300503</v>
      </c>
      <c r="AD111">
        <v>0.86069689256640602</v>
      </c>
    </row>
    <row r="112" spans="1:30" x14ac:dyDescent="0.25">
      <c r="A112" t="s">
        <v>3168</v>
      </c>
      <c r="B112" t="s">
        <v>3169</v>
      </c>
      <c r="C112">
        <v>11233.1844385971</v>
      </c>
      <c r="D112">
        <v>0.77988762886214402</v>
      </c>
      <c r="E112">
        <v>3.4131315180806698</v>
      </c>
      <c r="F112">
        <v>0.60684334430897602</v>
      </c>
      <c r="G112">
        <v>0.22429589534736499</v>
      </c>
      <c r="H112">
        <v>-0.95469835603516995</v>
      </c>
      <c r="I112">
        <v>-1.52844759687579</v>
      </c>
      <c r="J112">
        <v>-1.62471507774266</v>
      </c>
      <c r="K112" t="s">
        <v>2942</v>
      </c>
      <c r="L112" t="s">
        <v>2942</v>
      </c>
      <c r="M112" t="s">
        <v>2947</v>
      </c>
      <c r="N112" t="s">
        <v>2941</v>
      </c>
      <c r="O112" t="s">
        <v>2943</v>
      </c>
      <c r="P112" t="s">
        <v>2943</v>
      </c>
      <c r="Q112" t="s">
        <v>2943</v>
      </c>
      <c r="R112" t="s">
        <v>2944</v>
      </c>
      <c r="S112">
        <v>93</v>
      </c>
      <c r="T112">
        <v>-0.52006507833142401</v>
      </c>
      <c r="U112">
        <v>-0.16097478046763899</v>
      </c>
      <c r="V112">
        <v>-0.25157785811808803</v>
      </c>
      <c r="W112">
        <v>-0.36657233609175899</v>
      </c>
      <c r="X112">
        <v>-0.36541464584635402</v>
      </c>
      <c r="Y112">
        <v>-0.508493415494079</v>
      </c>
      <c r="Z112">
        <v>0.190057245253378</v>
      </c>
      <c r="AA112">
        <v>0.57564154025398995</v>
      </c>
      <c r="AB112">
        <v>0.29834667460769398</v>
      </c>
      <c r="AC112">
        <v>4.3578636578226297E-2</v>
      </c>
      <c r="AD112">
        <v>0.77988762886214402</v>
      </c>
    </row>
    <row r="113" spans="1:30" x14ac:dyDescent="0.25">
      <c r="A113" t="s">
        <v>3170</v>
      </c>
      <c r="B113" t="s">
        <v>3171</v>
      </c>
      <c r="C113">
        <v>3954.1451719969</v>
      </c>
      <c r="D113">
        <v>0.30163509998490301</v>
      </c>
      <c r="E113">
        <v>1.9760713408883499</v>
      </c>
      <c r="F113">
        <v>-0.19943203026369</v>
      </c>
      <c r="G113">
        <v>-1.2813267186995501</v>
      </c>
      <c r="H113">
        <v>-1.2428504689823501</v>
      </c>
      <c r="I113">
        <v>-0.42565853627275002</v>
      </c>
      <c r="J113">
        <v>-0.398136967461592</v>
      </c>
      <c r="K113" t="s">
        <v>2947</v>
      </c>
      <c r="L113" t="s">
        <v>2942</v>
      </c>
      <c r="M113" t="s">
        <v>2941</v>
      </c>
      <c r="N113" t="s">
        <v>2943</v>
      </c>
      <c r="O113" t="s">
        <v>2943</v>
      </c>
      <c r="P113" t="s">
        <v>2948</v>
      </c>
      <c r="Q113" t="s">
        <v>2948</v>
      </c>
      <c r="R113" t="s">
        <v>2944</v>
      </c>
      <c r="S113">
        <v>131</v>
      </c>
      <c r="T113">
        <v>0.274245558577565</v>
      </c>
      <c r="U113">
        <v>0.273057777695843</v>
      </c>
      <c r="V113">
        <v>1.05856756857066E-2</v>
      </c>
      <c r="W113">
        <v>-0.13876798969079299</v>
      </c>
      <c r="X113">
        <v>-0.22960425163380599</v>
      </c>
      <c r="Y113">
        <v>6.4536451554391194E-2</v>
      </c>
      <c r="Z113">
        <v>0.640300538056086</v>
      </c>
      <c r="AA113">
        <v>0.62621600790835197</v>
      </c>
      <c r="AB113">
        <v>0.51470540529281905</v>
      </c>
      <c r="AC113">
        <v>0.31622233217641699</v>
      </c>
      <c r="AD113">
        <v>0.30163509998490301</v>
      </c>
    </row>
    <row r="114" spans="1:30" x14ac:dyDescent="0.25">
      <c r="A114" t="s">
        <v>3172</v>
      </c>
      <c r="B114" t="s">
        <v>3173</v>
      </c>
      <c r="C114">
        <v>8942.9621590863808</v>
      </c>
      <c r="D114">
        <v>1.21099564345143</v>
      </c>
      <c r="E114">
        <v>0.642506148260793</v>
      </c>
      <c r="F114">
        <v>1.4131187188816401</v>
      </c>
      <c r="G114">
        <v>0.68766448083042997</v>
      </c>
      <c r="H114">
        <v>-1.3682565802203901</v>
      </c>
      <c r="I114">
        <v>-1.84813785934633</v>
      </c>
      <c r="J114">
        <v>0.11297125920816101</v>
      </c>
      <c r="K114" t="s">
        <v>2942</v>
      </c>
      <c r="L114" t="s">
        <v>2942</v>
      </c>
      <c r="M114" t="s">
        <v>2942</v>
      </c>
      <c r="N114" t="s">
        <v>2947</v>
      </c>
      <c r="O114" t="s">
        <v>2943</v>
      </c>
      <c r="P114" t="s">
        <v>2943</v>
      </c>
      <c r="Q114" t="s">
        <v>2941</v>
      </c>
      <c r="R114" t="s">
        <v>2944</v>
      </c>
      <c r="S114">
        <v>61</v>
      </c>
      <c r="T114">
        <v>0.52419771515903701</v>
      </c>
      <c r="U114">
        <v>0.390239696460362</v>
      </c>
      <c r="V114">
        <v>0.14194060350118801</v>
      </c>
      <c r="W114">
        <v>0.28813651752380698</v>
      </c>
      <c r="X114">
        <v>0.29391194121029701</v>
      </c>
      <c r="Y114">
        <v>0.68613892623855299</v>
      </c>
      <c r="Z114">
        <v>1.30493690289435</v>
      </c>
      <c r="AA114">
        <v>1.24667781620537</v>
      </c>
      <c r="AB114">
        <v>0.99683854006455297</v>
      </c>
      <c r="AC114">
        <v>0.79691961237068798</v>
      </c>
      <c r="AD114">
        <v>1.21099564345143</v>
      </c>
    </row>
    <row r="115" spans="1:30" x14ac:dyDescent="0.25">
      <c r="A115" t="s">
        <v>3174</v>
      </c>
      <c r="B115" t="s">
        <v>3175</v>
      </c>
      <c r="C115">
        <v>11090.150119178301</v>
      </c>
      <c r="D115">
        <v>0.84388833035135002</v>
      </c>
      <c r="E115">
        <v>0.98753702826500001</v>
      </c>
      <c r="F115">
        <v>1.4131187188816401</v>
      </c>
      <c r="G115">
        <v>0.279652405112639</v>
      </c>
      <c r="H115">
        <v>-0.80493860232817505</v>
      </c>
      <c r="I115">
        <v>-1.4514230027570501</v>
      </c>
      <c r="J115">
        <v>0.56424221594915203</v>
      </c>
      <c r="K115" t="s">
        <v>2942</v>
      </c>
      <c r="L115" t="s">
        <v>2942</v>
      </c>
      <c r="M115" t="s">
        <v>2942</v>
      </c>
      <c r="N115" t="s">
        <v>2941</v>
      </c>
      <c r="O115" t="s">
        <v>2943</v>
      </c>
      <c r="P115" t="s">
        <v>2943</v>
      </c>
      <c r="Q115" t="s">
        <v>2947</v>
      </c>
      <c r="R115" t="s">
        <v>2944</v>
      </c>
      <c r="S115">
        <v>86</v>
      </c>
      <c r="T115">
        <v>-8.7676694786631496E-2</v>
      </c>
      <c r="U115">
        <v>-3.9957877442432302E-2</v>
      </c>
      <c r="V115">
        <v>-0.172867846516536</v>
      </c>
      <c r="W115">
        <v>-0.157360284061445</v>
      </c>
      <c r="X115">
        <v>0.17512655943094399</v>
      </c>
      <c r="Y115">
        <v>0.40405086310814098</v>
      </c>
      <c r="Z115">
        <v>0.77988763800142902</v>
      </c>
      <c r="AA115">
        <v>1.0985273078275</v>
      </c>
      <c r="AB115">
        <v>1.2655483927256901</v>
      </c>
      <c r="AC115">
        <v>1.1961721148378599</v>
      </c>
      <c r="AD115">
        <v>0.84388833035135002</v>
      </c>
    </row>
    <row r="116" spans="1:30" x14ac:dyDescent="0.25">
      <c r="A116" t="s">
        <v>3176</v>
      </c>
      <c r="B116" t="s">
        <v>3177</v>
      </c>
      <c r="C116">
        <v>34214.778591682501</v>
      </c>
      <c r="D116">
        <v>3.3304273694776998</v>
      </c>
      <c r="E116">
        <v>3.7049673856059102</v>
      </c>
      <c r="F116">
        <v>1.4131187188816401</v>
      </c>
      <c r="G116">
        <v>0.96816880152802798</v>
      </c>
      <c r="H116">
        <v>-1.3171994674159999</v>
      </c>
      <c r="I116">
        <v>-1.7570433891686099</v>
      </c>
      <c r="J116">
        <v>-0.80421583156836496</v>
      </c>
      <c r="K116" t="s">
        <v>2942</v>
      </c>
      <c r="L116" t="s">
        <v>2942</v>
      </c>
      <c r="M116" t="s">
        <v>2942</v>
      </c>
      <c r="N116" t="s">
        <v>2942</v>
      </c>
      <c r="O116" t="s">
        <v>2943</v>
      </c>
      <c r="P116" t="s">
        <v>2943</v>
      </c>
      <c r="Q116" t="s">
        <v>2948</v>
      </c>
      <c r="R116" t="s">
        <v>2944</v>
      </c>
      <c r="S116">
        <v>3</v>
      </c>
      <c r="T116">
        <v>2.1224978362808198</v>
      </c>
      <c r="U116">
        <v>1.9801720791243</v>
      </c>
      <c r="V116">
        <v>1.64660874304088</v>
      </c>
      <c r="W116">
        <v>1.4101635399372701</v>
      </c>
      <c r="X116">
        <v>1.8570777332203201</v>
      </c>
      <c r="Y116">
        <v>2.76581070343012</v>
      </c>
      <c r="Z116">
        <v>3.6769736779246802</v>
      </c>
      <c r="AA116">
        <v>3.9702715807231099</v>
      </c>
      <c r="AB116">
        <v>2.6178383010389599</v>
      </c>
      <c r="AC116">
        <v>2.2846583778398299</v>
      </c>
      <c r="AD116">
        <v>3.3304273694776998</v>
      </c>
    </row>
    <row r="117" spans="1:30" x14ac:dyDescent="0.25">
      <c r="A117" t="s">
        <v>3178</v>
      </c>
      <c r="B117" t="s">
        <v>3179</v>
      </c>
      <c r="C117">
        <v>2637.93372694154</v>
      </c>
      <c r="D117">
        <v>1.9619206395198401</v>
      </c>
      <c r="E117">
        <v>-0.45283573758105</v>
      </c>
      <c r="F117">
        <v>1.4131187188816401</v>
      </c>
      <c r="G117">
        <v>1.41822899439711</v>
      </c>
      <c r="H117">
        <v>-0.46849042952585002</v>
      </c>
      <c r="I117">
        <v>-0.76285758739474296</v>
      </c>
      <c r="J117">
        <v>3.8355716923598502</v>
      </c>
      <c r="K117" t="s">
        <v>2942</v>
      </c>
      <c r="L117" t="s">
        <v>2948</v>
      </c>
      <c r="M117" t="s">
        <v>2942</v>
      </c>
      <c r="N117" t="s">
        <v>2942</v>
      </c>
      <c r="O117" t="s">
        <v>2948</v>
      </c>
      <c r="P117" t="s">
        <v>2948</v>
      </c>
      <c r="Q117" t="s">
        <v>2942</v>
      </c>
      <c r="R117" t="s">
        <v>2944</v>
      </c>
      <c r="S117">
        <v>18</v>
      </c>
      <c r="T117">
        <v>0.77601190552675203</v>
      </c>
      <c r="U117">
        <v>0.44978762542688699</v>
      </c>
      <c r="V117">
        <v>1.03685936081234</v>
      </c>
      <c r="W117">
        <v>2.42782517798836</v>
      </c>
      <c r="X117">
        <v>2.14074167416141</v>
      </c>
      <c r="Y117">
        <v>2.6990451006295202</v>
      </c>
      <c r="Z117">
        <v>3.0569786381323798</v>
      </c>
      <c r="AA117">
        <v>3.9516366596903998</v>
      </c>
      <c r="AB117">
        <v>2.5585368930788399</v>
      </c>
      <c r="AC117">
        <v>2.0416034526407101</v>
      </c>
      <c r="AD117">
        <v>1.9619206395198401</v>
      </c>
    </row>
    <row r="118" spans="1:30" x14ac:dyDescent="0.25">
      <c r="A118" t="s">
        <v>3180</v>
      </c>
      <c r="B118" t="s">
        <v>3181</v>
      </c>
      <c r="C118">
        <v>2088.4348920130401</v>
      </c>
      <c r="D118">
        <v>1.7162975176822399</v>
      </c>
      <c r="E118">
        <v>1.2384716029498499</v>
      </c>
      <c r="F118">
        <v>1.4131187188816401</v>
      </c>
      <c r="G118">
        <v>1.0067855494607001</v>
      </c>
      <c r="H118">
        <v>-1.1494100764286399</v>
      </c>
      <c r="I118">
        <v>-0.92147971620215297</v>
      </c>
      <c r="J118">
        <v>0.47116126493507299</v>
      </c>
      <c r="K118" t="s">
        <v>2942</v>
      </c>
      <c r="L118" t="s">
        <v>2942</v>
      </c>
      <c r="M118" t="s">
        <v>2942</v>
      </c>
      <c r="N118" t="s">
        <v>2942</v>
      </c>
      <c r="O118" t="s">
        <v>2943</v>
      </c>
      <c r="P118" t="s">
        <v>2948</v>
      </c>
      <c r="Q118" t="s">
        <v>2947</v>
      </c>
      <c r="R118" t="s">
        <v>2944</v>
      </c>
      <c r="S118">
        <v>25</v>
      </c>
      <c r="T118">
        <v>-0.31255850910701899</v>
      </c>
      <c r="U118">
        <v>6.5192945894877896E-2</v>
      </c>
      <c r="V118">
        <v>0.20259887420640699</v>
      </c>
      <c r="W118">
        <v>0.70567134582483704</v>
      </c>
      <c r="X118">
        <v>1.06446903143784</v>
      </c>
      <c r="Y118">
        <v>0.83912138073459497</v>
      </c>
      <c r="Z118">
        <v>2.13240807741813</v>
      </c>
      <c r="AA118">
        <v>2.6858065001443898</v>
      </c>
      <c r="AB118">
        <v>1.75356631273339</v>
      </c>
      <c r="AC118">
        <v>1.9937876109063799</v>
      </c>
      <c r="AD118">
        <v>1.7162975176822399</v>
      </c>
    </row>
    <row r="119" spans="1:30" x14ac:dyDescent="0.25">
      <c r="A119" t="s">
        <v>3182</v>
      </c>
      <c r="B119" t="s">
        <v>3183</v>
      </c>
      <c r="C119">
        <v>39290.767935708398</v>
      </c>
      <c r="D119">
        <v>1.29751028144513</v>
      </c>
      <c r="E119">
        <v>-1.27287169183978E-2</v>
      </c>
      <c r="F119">
        <v>0.60684334430897602</v>
      </c>
      <c r="G119">
        <v>1.1581545107822899</v>
      </c>
      <c r="H119">
        <v>-1.1904397431603699</v>
      </c>
      <c r="I119">
        <v>-1.8660637836171701</v>
      </c>
      <c r="J119">
        <v>-1.10477145256183</v>
      </c>
      <c r="K119" t="s">
        <v>2942</v>
      </c>
      <c r="L119" t="s">
        <v>2941</v>
      </c>
      <c r="M119" t="s">
        <v>2947</v>
      </c>
      <c r="N119" t="s">
        <v>2942</v>
      </c>
      <c r="O119" t="s">
        <v>2943</v>
      </c>
      <c r="P119" t="s">
        <v>2943</v>
      </c>
      <c r="Q119" t="s">
        <v>2943</v>
      </c>
      <c r="R119" t="s">
        <v>2944</v>
      </c>
      <c r="S119">
        <v>54</v>
      </c>
      <c r="T119">
        <v>0.57659841573224102</v>
      </c>
      <c r="U119">
        <v>0.73842295980051698</v>
      </c>
      <c r="V119">
        <v>0.55054549729143198</v>
      </c>
      <c r="W119">
        <v>0.244871070101394</v>
      </c>
      <c r="X119">
        <v>2.97479663580138E-2</v>
      </c>
      <c r="Y119">
        <v>0.14132640310203401</v>
      </c>
      <c r="Z119">
        <v>0.56357170463468398</v>
      </c>
      <c r="AA119">
        <v>0.87066136435298402</v>
      </c>
      <c r="AB119">
        <v>0.91180344239483602</v>
      </c>
      <c r="AC119">
        <v>0.71981824855806997</v>
      </c>
      <c r="AD119">
        <v>1.29751028144513</v>
      </c>
    </row>
    <row r="120" spans="1:30" x14ac:dyDescent="0.25">
      <c r="A120" t="s">
        <v>3184</v>
      </c>
      <c r="B120" t="s">
        <v>3185</v>
      </c>
      <c r="C120">
        <v>11961.7633810021</v>
      </c>
      <c r="D120">
        <v>0.378048312110916</v>
      </c>
      <c r="E120">
        <v>-1.0282400779044001</v>
      </c>
      <c r="F120">
        <v>0.60684334430897602</v>
      </c>
      <c r="G120">
        <v>0.74069897454181899</v>
      </c>
      <c r="H120">
        <v>-0.686090469243537</v>
      </c>
      <c r="I120">
        <v>-1.5022328062052599</v>
      </c>
      <c r="J120">
        <v>-0.818412884876628</v>
      </c>
      <c r="K120" t="s">
        <v>2947</v>
      </c>
      <c r="L120" t="s">
        <v>2943</v>
      </c>
      <c r="M120" t="s">
        <v>2947</v>
      </c>
      <c r="N120" t="s">
        <v>2947</v>
      </c>
      <c r="O120" t="s">
        <v>2948</v>
      </c>
      <c r="P120" t="s">
        <v>2943</v>
      </c>
      <c r="Q120" t="s">
        <v>2943</v>
      </c>
      <c r="R120" t="s">
        <v>2944</v>
      </c>
      <c r="S120">
        <v>125</v>
      </c>
      <c r="T120">
        <v>-0.72950230172500996</v>
      </c>
      <c r="U120">
        <v>-0.933071347472749</v>
      </c>
      <c r="V120">
        <v>-1.19408280541873</v>
      </c>
      <c r="W120">
        <v>-1.1942488836492799</v>
      </c>
      <c r="X120">
        <v>-0.82298862587236798</v>
      </c>
      <c r="Y120">
        <v>-0.87783129850073804</v>
      </c>
      <c r="Z120">
        <v>-1.03222562967204</v>
      </c>
      <c r="AA120">
        <v>-0.69324571188192097</v>
      </c>
      <c r="AB120">
        <v>-0.278822059425893</v>
      </c>
      <c r="AC120">
        <v>0.47021310272684902</v>
      </c>
      <c r="AD120">
        <v>0.378048312110916</v>
      </c>
    </row>
    <row r="121" spans="1:30" x14ac:dyDescent="0.25">
      <c r="A121" t="s">
        <v>3186</v>
      </c>
      <c r="B121" t="s">
        <v>3187</v>
      </c>
      <c r="C121">
        <v>28645.4424663996</v>
      </c>
      <c r="D121">
        <v>0.18755098378938001</v>
      </c>
      <c r="E121">
        <v>-0.36756477265801402</v>
      </c>
      <c r="F121">
        <v>0.60684334430897602</v>
      </c>
      <c r="G121">
        <v>1.1727126837298201</v>
      </c>
      <c r="H121">
        <v>-0.59636943106456297</v>
      </c>
      <c r="I121">
        <v>-0.86858247689063595</v>
      </c>
      <c r="J121">
        <v>-3.00862772046794E-2</v>
      </c>
      <c r="K121" t="s">
        <v>2947</v>
      </c>
      <c r="L121" t="s">
        <v>2948</v>
      </c>
      <c r="M121" t="s">
        <v>2947</v>
      </c>
      <c r="N121" t="s">
        <v>2942</v>
      </c>
      <c r="O121" t="s">
        <v>2948</v>
      </c>
      <c r="P121" t="s">
        <v>2948</v>
      </c>
      <c r="Q121" t="s">
        <v>2941</v>
      </c>
      <c r="R121" t="s">
        <v>2944</v>
      </c>
      <c r="S121">
        <v>136</v>
      </c>
      <c r="T121">
        <v>-0.70126552259365804</v>
      </c>
      <c r="U121">
        <v>-0.59215478234340702</v>
      </c>
      <c r="V121">
        <v>-0.85089949805478504</v>
      </c>
      <c r="W121">
        <v>-0.68649063057862303</v>
      </c>
      <c r="X121">
        <v>-0.63725324845544895</v>
      </c>
      <c r="Y121">
        <v>-0.81228412027303498</v>
      </c>
      <c r="Z121">
        <v>-0.84418831670309002</v>
      </c>
      <c r="AA121">
        <v>-0.43029484750268998</v>
      </c>
      <c r="AB121">
        <v>0.317196229312596</v>
      </c>
      <c r="AC121">
        <v>-0.18942976704199699</v>
      </c>
      <c r="AD121">
        <v>0.18755098378938001</v>
      </c>
    </row>
    <row r="122" spans="1:30" x14ac:dyDescent="0.25">
      <c r="A122" t="s">
        <v>3188</v>
      </c>
      <c r="B122" t="s">
        <v>3189</v>
      </c>
      <c r="C122">
        <v>8756.6738733799993</v>
      </c>
      <c r="D122">
        <v>0.843104490853955</v>
      </c>
      <c r="E122">
        <v>-0.144145417760835</v>
      </c>
      <c r="F122">
        <v>0.60684334430897602</v>
      </c>
      <c r="G122">
        <v>1.0500176059391899</v>
      </c>
      <c r="H122">
        <v>-0.66666114714837099</v>
      </c>
      <c r="I122">
        <v>-0.97618371676601101</v>
      </c>
      <c r="J122">
        <v>0.62564544744038098</v>
      </c>
      <c r="K122" t="s">
        <v>2942</v>
      </c>
      <c r="L122" t="s">
        <v>2941</v>
      </c>
      <c r="M122" t="s">
        <v>2947</v>
      </c>
      <c r="N122" t="s">
        <v>2942</v>
      </c>
      <c r="O122" t="s">
        <v>2948</v>
      </c>
      <c r="P122" t="s">
        <v>2948</v>
      </c>
      <c r="Q122" t="s">
        <v>2947</v>
      </c>
      <c r="R122" t="s">
        <v>2944</v>
      </c>
      <c r="S122">
        <v>87</v>
      </c>
      <c r="T122">
        <v>-1.0874814338543</v>
      </c>
      <c r="U122">
        <v>-1.1452753818980299</v>
      </c>
      <c r="V122">
        <v>-0.72575968867622198</v>
      </c>
      <c r="W122">
        <v>-1.05542595329928</v>
      </c>
      <c r="X122">
        <v>-0.65881316761945796</v>
      </c>
      <c r="Y122">
        <v>-0.64356073596053598</v>
      </c>
      <c r="Z122">
        <v>-0.78201251372721603</v>
      </c>
      <c r="AA122">
        <v>-0.40244811828989402</v>
      </c>
      <c r="AB122">
        <v>-0.36711452338566197</v>
      </c>
      <c r="AC122">
        <v>-0.171185209831724</v>
      </c>
      <c r="AD122">
        <v>0.843104490853955</v>
      </c>
    </row>
    <row r="123" spans="1:30" x14ac:dyDescent="0.25">
      <c r="A123" t="s">
        <v>3190</v>
      </c>
      <c r="B123" t="s">
        <v>3191</v>
      </c>
      <c r="C123">
        <v>11621.292905296599</v>
      </c>
      <c r="D123">
        <v>0.17700341643800699</v>
      </c>
      <c r="E123">
        <v>-0.57412121908408198</v>
      </c>
      <c r="F123">
        <v>0.60684334430897602</v>
      </c>
      <c r="G123">
        <v>1.3197673745823499</v>
      </c>
      <c r="H123">
        <v>-0.77779148665779096</v>
      </c>
      <c r="I123">
        <v>-1.1844265699499801</v>
      </c>
      <c r="J123">
        <v>0.80895701774702899</v>
      </c>
      <c r="K123" t="s">
        <v>2947</v>
      </c>
      <c r="L123" t="s">
        <v>2948</v>
      </c>
      <c r="M123" t="s">
        <v>2947</v>
      </c>
      <c r="N123" t="s">
        <v>2942</v>
      </c>
      <c r="O123" t="s">
        <v>2943</v>
      </c>
      <c r="P123" t="s">
        <v>2943</v>
      </c>
      <c r="Q123" t="s">
        <v>2942</v>
      </c>
      <c r="R123" t="s">
        <v>2944</v>
      </c>
      <c r="S123">
        <v>137</v>
      </c>
      <c r="T123">
        <v>0.39143126618023899</v>
      </c>
      <c r="U123">
        <v>0.57885725898600204</v>
      </c>
      <c r="V123">
        <v>0.25939546656597501</v>
      </c>
      <c r="W123">
        <v>0.44580334090219198</v>
      </c>
      <c r="X123">
        <v>0.18985347848748199</v>
      </c>
      <c r="Y123">
        <v>0.30038083509133701</v>
      </c>
      <c r="Z123">
        <v>0.92329949430706304</v>
      </c>
      <c r="AA123">
        <v>1.22108294517142</v>
      </c>
      <c r="AB123">
        <v>0.95210541473059895</v>
      </c>
      <c r="AC123">
        <v>1.1449108744037799</v>
      </c>
      <c r="AD123">
        <v>0.17700341643800699</v>
      </c>
    </row>
    <row r="124" spans="1:30" x14ac:dyDescent="0.25">
      <c r="A124" t="s">
        <v>3192</v>
      </c>
      <c r="B124" t="s">
        <v>3193</v>
      </c>
      <c r="C124">
        <v>12899.731192306701</v>
      </c>
      <c r="D124">
        <v>2.1720829158870401</v>
      </c>
      <c r="E124">
        <v>-0.66532304430267797</v>
      </c>
      <c r="F124">
        <v>0.60684334430897602</v>
      </c>
      <c r="G124">
        <v>1.30372699497294</v>
      </c>
      <c r="H124">
        <v>-1.0284727781260801</v>
      </c>
      <c r="I124">
        <v>-1.4452394262146799</v>
      </c>
      <c r="J124">
        <v>1.15660180772855</v>
      </c>
      <c r="K124" t="s">
        <v>2942</v>
      </c>
      <c r="L124" t="s">
        <v>2948</v>
      </c>
      <c r="M124" t="s">
        <v>2947</v>
      </c>
      <c r="N124" t="s">
        <v>2942</v>
      </c>
      <c r="O124" t="s">
        <v>2943</v>
      </c>
      <c r="P124" t="s">
        <v>2943</v>
      </c>
      <c r="Q124" t="s">
        <v>2942</v>
      </c>
      <c r="R124" t="s">
        <v>2944</v>
      </c>
      <c r="S124">
        <v>13</v>
      </c>
      <c r="T124">
        <v>-0.72817739279438798</v>
      </c>
      <c r="U124">
        <v>-0.97115217115389296</v>
      </c>
      <c r="V124">
        <v>-1.22616764763707</v>
      </c>
      <c r="W124">
        <v>-1.02019258443044</v>
      </c>
      <c r="X124">
        <v>-0.94055687520819797</v>
      </c>
      <c r="Y124">
        <v>-0.36895362214787503</v>
      </c>
      <c r="Z124">
        <v>-0.76147150984426504</v>
      </c>
      <c r="AA124">
        <v>-0.64531705027118402</v>
      </c>
      <c r="AB124">
        <v>-0.26504570830627</v>
      </c>
      <c r="AC124">
        <v>1.21021472548945</v>
      </c>
      <c r="AD124">
        <v>2.1720829158870401</v>
      </c>
    </row>
    <row r="125" spans="1:30" x14ac:dyDescent="0.25">
      <c r="A125" t="s">
        <v>3194</v>
      </c>
      <c r="B125" t="s">
        <v>3195</v>
      </c>
      <c r="C125">
        <v>5939.6980996133898</v>
      </c>
      <c r="D125">
        <v>6.5421200388541795E-2</v>
      </c>
      <c r="E125">
        <v>-0.83092982499318602</v>
      </c>
      <c r="F125">
        <v>-0.19943203026369</v>
      </c>
      <c r="G125">
        <v>1.3480234439110299</v>
      </c>
      <c r="H125">
        <v>-0.77907283767505797</v>
      </c>
      <c r="I125">
        <v>-1.90510854956637</v>
      </c>
      <c r="J125">
        <v>1.9550117866239001</v>
      </c>
      <c r="K125" t="s">
        <v>2941</v>
      </c>
      <c r="L125" t="s">
        <v>2943</v>
      </c>
      <c r="M125" t="s">
        <v>2941</v>
      </c>
      <c r="N125" t="s">
        <v>2942</v>
      </c>
      <c r="O125" t="s">
        <v>2943</v>
      </c>
      <c r="P125" t="s">
        <v>2943</v>
      </c>
      <c r="Q125" t="s">
        <v>2942</v>
      </c>
      <c r="R125" t="s">
        <v>2944</v>
      </c>
      <c r="S125">
        <v>143</v>
      </c>
      <c r="T125">
        <v>-0.18263583676974601</v>
      </c>
      <c r="U125">
        <v>-0.63720129979563001</v>
      </c>
      <c r="V125">
        <v>-0.214499486515036</v>
      </c>
      <c r="W125">
        <v>-0.170399026902186</v>
      </c>
      <c r="X125">
        <v>-0.30701326511416899</v>
      </c>
      <c r="Y125">
        <v>-0.56449749831718099</v>
      </c>
      <c r="Z125">
        <v>-1.2883528224185701</v>
      </c>
      <c r="AA125">
        <v>-0.93212953267081899</v>
      </c>
      <c r="AB125">
        <v>-0.92578084461890797</v>
      </c>
      <c r="AC125">
        <v>-0.491214391532662</v>
      </c>
      <c r="AD125">
        <v>6.5421200388541795E-2</v>
      </c>
    </row>
    <row r="126" spans="1:30" x14ac:dyDescent="0.25">
      <c r="A126" t="s">
        <v>3196</v>
      </c>
      <c r="B126" t="s">
        <v>3197</v>
      </c>
      <c r="C126">
        <v>11656.626599270599</v>
      </c>
      <c r="D126">
        <v>-0.30062830412956798</v>
      </c>
      <c r="E126">
        <v>4.39555234967463</v>
      </c>
      <c r="F126">
        <v>-1.81198277940902</v>
      </c>
      <c r="G126">
        <v>-4.4120661871705904</v>
      </c>
      <c r="H126">
        <v>0.43400657616635602</v>
      </c>
      <c r="I126">
        <v>1.4720521052743401</v>
      </c>
      <c r="J126">
        <v>-0.49470076460515999</v>
      </c>
      <c r="K126" t="s">
        <v>2948</v>
      </c>
      <c r="L126" t="s">
        <v>2942</v>
      </c>
      <c r="M126" t="s">
        <v>2943</v>
      </c>
      <c r="N126" t="s">
        <v>2943</v>
      </c>
      <c r="O126" t="s">
        <v>2947</v>
      </c>
      <c r="P126" t="s">
        <v>2942</v>
      </c>
      <c r="Q126" t="s">
        <v>2948</v>
      </c>
      <c r="R126" t="s">
        <v>2944</v>
      </c>
      <c r="S126">
        <v>164</v>
      </c>
      <c r="T126">
        <v>-0.79247209366650895</v>
      </c>
      <c r="U126">
        <v>-0.55478715288615699</v>
      </c>
      <c r="V126">
        <v>-0.89754697278180995</v>
      </c>
      <c r="W126">
        <v>-1.0892897452503401</v>
      </c>
      <c r="X126">
        <v>-0.98576515291188005</v>
      </c>
      <c r="Y126">
        <v>-0.81288755361976095</v>
      </c>
      <c r="Z126">
        <v>-0.87580378408101101</v>
      </c>
      <c r="AA126">
        <v>-0.73415475305126199</v>
      </c>
      <c r="AB126">
        <v>-0.61437801442347395</v>
      </c>
      <c r="AC126">
        <v>-0.80694705363257502</v>
      </c>
      <c r="AD126">
        <v>-0.30062830412956798</v>
      </c>
    </row>
    <row r="127" spans="1:30" x14ac:dyDescent="0.25">
      <c r="A127" t="s">
        <v>3198</v>
      </c>
      <c r="B127" t="s">
        <v>3199</v>
      </c>
      <c r="C127">
        <v>24725.915096478198</v>
      </c>
      <c r="D127">
        <v>-0.39640541038320098</v>
      </c>
      <c r="E127">
        <v>-0.11656357536739</v>
      </c>
      <c r="F127">
        <v>-1.0057074048363599</v>
      </c>
      <c r="G127">
        <v>-4.4336379799634597E-2</v>
      </c>
      <c r="H127">
        <v>1.01279052029094</v>
      </c>
      <c r="I127">
        <v>1.3752490085686899</v>
      </c>
      <c r="J127">
        <v>-0.85532186717525505</v>
      </c>
      <c r="K127" t="s">
        <v>2948</v>
      </c>
      <c r="L127" t="s">
        <v>2941</v>
      </c>
      <c r="M127" t="s">
        <v>2943</v>
      </c>
      <c r="N127" t="s">
        <v>2941</v>
      </c>
      <c r="O127" t="s">
        <v>2942</v>
      </c>
      <c r="P127" t="s">
        <v>2942</v>
      </c>
      <c r="Q127" t="s">
        <v>2943</v>
      </c>
      <c r="R127" t="s">
        <v>2944</v>
      </c>
      <c r="S127">
        <v>168</v>
      </c>
      <c r="T127">
        <v>-0.97039116040542195</v>
      </c>
      <c r="U127">
        <v>-1.0117315031846299</v>
      </c>
      <c r="V127">
        <v>-1.21552118661575</v>
      </c>
      <c r="W127">
        <v>-1.28545246030792</v>
      </c>
      <c r="X127">
        <v>-1.23571027921538</v>
      </c>
      <c r="Y127">
        <v>-1.20027271610774</v>
      </c>
      <c r="Z127">
        <v>-0.87255510434554895</v>
      </c>
      <c r="AA127">
        <v>-0.58660733031362799</v>
      </c>
      <c r="AB127">
        <v>-0.59759849058748404</v>
      </c>
      <c r="AC127">
        <v>-0.88181705411395195</v>
      </c>
      <c r="AD127">
        <v>-0.39640541038320098</v>
      </c>
    </row>
    <row r="128" spans="1:30" x14ac:dyDescent="0.25">
      <c r="A128" t="s">
        <v>3200</v>
      </c>
      <c r="B128" t="s">
        <v>3201</v>
      </c>
      <c r="C128">
        <v>28188.025426302102</v>
      </c>
      <c r="D128">
        <v>9.3939734526916105E-2</v>
      </c>
      <c r="E128">
        <v>0.50352257677121304</v>
      </c>
      <c r="F128">
        <v>-1.0057074048363599</v>
      </c>
      <c r="G128">
        <v>0.248174830277366</v>
      </c>
      <c r="H128">
        <v>0.24016218716597401</v>
      </c>
      <c r="I128">
        <v>0.57067337545309005</v>
      </c>
      <c r="J128">
        <v>-1.12959969661272</v>
      </c>
      <c r="K128" t="s">
        <v>2941</v>
      </c>
      <c r="L128" t="s">
        <v>2942</v>
      </c>
      <c r="M128" t="s">
        <v>2943</v>
      </c>
      <c r="N128" t="s">
        <v>2941</v>
      </c>
      <c r="O128" t="s">
        <v>2941</v>
      </c>
      <c r="P128" t="s">
        <v>2947</v>
      </c>
      <c r="Q128" t="s">
        <v>2943</v>
      </c>
      <c r="R128" t="s">
        <v>2944</v>
      </c>
      <c r="S128">
        <v>142</v>
      </c>
      <c r="T128">
        <v>-0.12701052540663499</v>
      </c>
      <c r="U128">
        <v>2.0612062044198199E-3</v>
      </c>
      <c r="V128">
        <v>-0.32829341098933601</v>
      </c>
      <c r="W128">
        <v>-0.386133408318107</v>
      </c>
      <c r="X128">
        <v>-0.46706899436493399</v>
      </c>
      <c r="Y128">
        <v>-0.498661949643043</v>
      </c>
      <c r="Z128">
        <v>-0.14826522741937501</v>
      </c>
      <c r="AA128">
        <v>5.9322313373913497E-3</v>
      </c>
      <c r="AB128">
        <v>0.21993977014817101</v>
      </c>
      <c r="AC128">
        <v>-0.11467179245027199</v>
      </c>
      <c r="AD128">
        <v>9.3939734526916105E-2</v>
      </c>
    </row>
    <row r="129" spans="1:30" x14ac:dyDescent="0.25">
      <c r="A129" t="s">
        <v>3202</v>
      </c>
      <c r="B129" t="s">
        <v>3203</v>
      </c>
      <c r="C129">
        <v>17866.6247856591</v>
      </c>
      <c r="D129">
        <v>-0.148191914541694</v>
      </c>
      <c r="E129">
        <v>0.331132474926007</v>
      </c>
      <c r="F129">
        <v>-0.19943203026369</v>
      </c>
      <c r="G129">
        <v>0.41633949133597598</v>
      </c>
      <c r="H129">
        <v>-0.53969016902053701</v>
      </c>
      <c r="I129">
        <v>-1.0196801297282101</v>
      </c>
      <c r="J129">
        <v>-0.66195087749457104</v>
      </c>
      <c r="K129" t="s">
        <v>2941</v>
      </c>
      <c r="L129" t="s">
        <v>2947</v>
      </c>
      <c r="M129" t="s">
        <v>2941</v>
      </c>
      <c r="N129" t="s">
        <v>2941</v>
      </c>
      <c r="O129" t="s">
        <v>2948</v>
      </c>
      <c r="P129" t="s">
        <v>2948</v>
      </c>
      <c r="Q129" t="s">
        <v>2948</v>
      </c>
      <c r="R129" t="s">
        <v>2944</v>
      </c>
      <c r="S129">
        <v>154</v>
      </c>
      <c r="T129">
        <v>-0.192774322814243</v>
      </c>
      <c r="U129">
        <v>-0.23096049120803699</v>
      </c>
      <c r="V129">
        <v>-0.222396824006171</v>
      </c>
      <c r="W129">
        <v>-0.43333273794372701</v>
      </c>
      <c r="X129">
        <v>-0.40300262184778601</v>
      </c>
      <c r="Y129">
        <v>-0.60346241707751203</v>
      </c>
      <c r="Z129">
        <v>-0.435509628616291</v>
      </c>
      <c r="AA129">
        <v>0.238848806469244</v>
      </c>
      <c r="AB129">
        <v>5.6476566613434503E-2</v>
      </c>
      <c r="AC129">
        <v>-0.55560536446283404</v>
      </c>
      <c r="AD129">
        <v>-0.148191914541694</v>
      </c>
    </row>
    <row r="130" spans="1:30" x14ac:dyDescent="0.25">
      <c r="A130" t="s">
        <v>3204</v>
      </c>
      <c r="B130" t="s">
        <v>3205</v>
      </c>
      <c r="C130">
        <v>43644.875601393403</v>
      </c>
      <c r="D130">
        <v>-0.358071358529988</v>
      </c>
      <c r="E130">
        <v>-0.41395059363810499</v>
      </c>
      <c r="F130">
        <v>-0.19943203026369</v>
      </c>
      <c r="G130">
        <v>-0.75235095266105301</v>
      </c>
      <c r="H130">
        <v>0.41702345267402902</v>
      </c>
      <c r="I130">
        <v>0.43445640488330001</v>
      </c>
      <c r="J130">
        <v>-1.0047594688433601</v>
      </c>
      <c r="K130" t="s">
        <v>2948</v>
      </c>
      <c r="L130" t="s">
        <v>2948</v>
      </c>
      <c r="M130" t="s">
        <v>2941</v>
      </c>
      <c r="N130" t="s">
        <v>2948</v>
      </c>
      <c r="O130" t="s">
        <v>2947</v>
      </c>
      <c r="P130" t="s">
        <v>2947</v>
      </c>
      <c r="Q130" t="s">
        <v>2943</v>
      </c>
      <c r="R130" t="s">
        <v>2944</v>
      </c>
      <c r="S130">
        <v>167</v>
      </c>
      <c r="T130">
        <v>-0.63600151289161899</v>
      </c>
      <c r="U130">
        <v>-0.465218747635262</v>
      </c>
      <c r="V130">
        <v>-0.38747616344463098</v>
      </c>
      <c r="W130">
        <v>-0.65955382357416803</v>
      </c>
      <c r="X130">
        <v>-0.78040131937995005</v>
      </c>
      <c r="Y130">
        <v>-0.74152201087112701</v>
      </c>
      <c r="Z130">
        <v>-0.41622572857833101</v>
      </c>
      <c r="AA130">
        <v>-0.207457378186056</v>
      </c>
      <c r="AB130">
        <v>-0.30734274881979601</v>
      </c>
      <c r="AC130">
        <v>-0.50749658452479196</v>
      </c>
      <c r="AD130">
        <v>-0.358071358529988</v>
      </c>
    </row>
    <row r="131" spans="1:30" x14ac:dyDescent="0.25">
      <c r="A131" t="s">
        <v>3206</v>
      </c>
      <c r="B131" t="s">
        <v>3207</v>
      </c>
      <c r="C131">
        <v>9490.3288434538899</v>
      </c>
      <c r="D131">
        <v>0.72380269730927205</v>
      </c>
      <c r="E131">
        <v>-0.89073007716172803</v>
      </c>
      <c r="F131">
        <v>-0.19943203026369</v>
      </c>
      <c r="G131">
        <v>1.2939589937903799</v>
      </c>
      <c r="H131">
        <v>-0.49402276582861798</v>
      </c>
      <c r="I131">
        <v>-1.670984482183</v>
      </c>
      <c r="J131">
        <v>0.94505723543654696</v>
      </c>
      <c r="K131" t="s">
        <v>2942</v>
      </c>
      <c r="L131" t="s">
        <v>2943</v>
      </c>
      <c r="M131" t="s">
        <v>2941</v>
      </c>
      <c r="N131" t="s">
        <v>2942</v>
      </c>
      <c r="O131" t="s">
        <v>2948</v>
      </c>
      <c r="P131" t="s">
        <v>2943</v>
      </c>
      <c r="Q131" t="s">
        <v>2942</v>
      </c>
      <c r="R131" t="s">
        <v>2944</v>
      </c>
      <c r="S131">
        <v>98</v>
      </c>
      <c r="T131">
        <v>5.4474106583305197E-2</v>
      </c>
      <c r="U131">
        <v>0.37736413744694097</v>
      </c>
      <c r="V131">
        <v>0.250275985446613</v>
      </c>
      <c r="W131">
        <v>-0.38614071853349902</v>
      </c>
      <c r="X131">
        <v>-0.50651518661575401</v>
      </c>
      <c r="Y131">
        <v>0.23371486250260101</v>
      </c>
      <c r="Z131">
        <v>0.39205455212916002</v>
      </c>
      <c r="AA131">
        <v>0.43054821656596798</v>
      </c>
      <c r="AB131">
        <v>0.28382880134371702</v>
      </c>
      <c r="AC131">
        <v>4.1907774979244299E-2</v>
      </c>
      <c r="AD131">
        <v>0.72380269730927205</v>
      </c>
    </row>
    <row r="132" spans="1:30" x14ac:dyDescent="0.25">
      <c r="A132" t="s">
        <v>3208</v>
      </c>
      <c r="B132" t="s">
        <v>3209</v>
      </c>
      <c r="C132">
        <v>5740.9514892225698</v>
      </c>
      <c r="D132">
        <v>0.38578343197335602</v>
      </c>
      <c r="E132">
        <v>3.4735436861466802</v>
      </c>
      <c r="F132">
        <v>-1.0057074048363599</v>
      </c>
      <c r="G132">
        <v>-0.66367883052905996</v>
      </c>
      <c r="H132">
        <v>-3.9948514318051402E-2</v>
      </c>
      <c r="I132">
        <v>-0.26049978853230799</v>
      </c>
      <c r="J132">
        <v>-0.910608386179666</v>
      </c>
      <c r="K132" t="s">
        <v>2947</v>
      </c>
      <c r="L132" t="s">
        <v>2942</v>
      </c>
      <c r="M132" t="s">
        <v>2943</v>
      </c>
      <c r="N132" t="s">
        <v>2948</v>
      </c>
      <c r="O132" t="s">
        <v>2941</v>
      </c>
      <c r="P132" t="s">
        <v>2941</v>
      </c>
      <c r="Q132" t="s">
        <v>2943</v>
      </c>
      <c r="R132" t="s">
        <v>2944</v>
      </c>
      <c r="S132">
        <v>123</v>
      </c>
      <c r="T132">
        <v>1.31379538551161</v>
      </c>
      <c r="U132">
        <v>0.91552604337066601</v>
      </c>
      <c r="V132">
        <v>4.1887015963612502E-2</v>
      </c>
      <c r="W132">
        <v>0.30389054860714398</v>
      </c>
      <c r="X132">
        <v>1.0994490133474499</v>
      </c>
      <c r="Y132">
        <v>0.65477850791653702</v>
      </c>
      <c r="Z132">
        <v>0.76315189741831602</v>
      </c>
      <c r="AA132">
        <v>1.2911181185176901</v>
      </c>
      <c r="AB132">
        <v>0.56197082409939803</v>
      </c>
      <c r="AC132">
        <v>-0.66493143263894805</v>
      </c>
      <c r="AD132">
        <v>0.38578343197335602</v>
      </c>
    </row>
    <row r="133" spans="1:30" x14ac:dyDescent="0.25">
      <c r="A133" t="s">
        <v>3210</v>
      </c>
      <c r="B133" t="s">
        <v>3211</v>
      </c>
      <c r="C133">
        <v>51844.192846877697</v>
      </c>
      <c r="D133">
        <v>0.79649958272939203</v>
      </c>
      <c r="E133">
        <v>-0.126771056880502</v>
      </c>
      <c r="F133">
        <v>-0.19943203026369</v>
      </c>
      <c r="G133">
        <v>1.1096532527610199</v>
      </c>
      <c r="H133">
        <v>-1.2143858915930901</v>
      </c>
      <c r="I133">
        <v>-1.05712812994022</v>
      </c>
      <c r="J133">
        <v>-0.43650668561306599</v>
      </c>
      <c r="K133" t="s">
        <v>2942</v>
      </c>
      <c r="L133" t="s">
        <v>2941</v>
      </c>
      <c r="M133" t="s">
        <v>2941</v>
      </c>
      <c r="N133" t="s">
        <v>2942</v>
      </c>
      <c r="O133" t="s">
        <v>2943</v>
      </c>
      <c r="P133" t="s">
        <v>2948</v>
      </c>
      <c r="Q133" t="s">
        <v>2948</v>
      </c>
      <c r="R133" t="s">
        <v>2944</v>
      </c>
      <c r="S133">
        <v>92</v>
      </c>
      <c r="T133">
        <v>0.46604512483141303</v>
      </c>
      <c r="U133">
        <v>0.43357278819139</v>
      </c>
      <c r="V133">
        <v>0.226599786363261</v>
      </c>
      <c r="W133">
        <v>0.231502631879834</v>
      </c>
      <c r="X133">
        <v>0.404094644951835</v>
      </c>
      <c r="Y133">
        <v>0.40835090769766402</v>
      </c>
      <c r="Z133">
        <v>0.57744960021831404</v>
      </c>
      <c r="AA133">
        <v>0.74317440549856695</v>
      </c>
      <c r="AB133">
        <v>0.84702440286459502</v>
      </c>
      <c r="AC133">
        <v>0.54669776325919495</v>
      </c>
      <c r="AD133">
        <v>0.79649958272939203</v>
      </c>
    </row>
    <row r="134" spans="1:30" x14ac:dyDescent="0.25">
      <c r="A134" t="s">
        <v>3212</v>
      </c>
      <c r="B134" t="s">
        <v>3213</v>
      </c>
      <c r="C134">
        <v>10771.199782726901</v>
      </c>
      <c r="D134">
        <v>0.95743843757047398</v>
      </c>
      <c r="E134">
        <v>2.0921481058652698</v>
      </c>
      <c r="F134">
        <v>-0.19943203026369</v>
      </c>
      <c r="G134">
        <v>0.139178974348939</v>
      </c>
      <c r="H134">
        <v>-1.0119779109507201</v>
      </c>
      <c r="I134">
        <v>-1.04696348884872</v>
      </c>
      <c r="J134">
        <v>0.63551499679498902</v>
      </c>
      <c r="K134" t="s">
        <v>2942</v>
      </c>
      <c r="L134" t="s">
        <v>2942</v>
      </c>
      <c r="M134" t="s">
        <v>2941</v>
      </c>
      <c r="N134" t="s">
        <v>2941</v>
      </c>
      <c r="O134" t="s">
        <v>2943</v>
      </c>
      <c r="P134" t="s">
        <v>2948</v>
      </c>
      <c r="Q134" t="s">
        <v>2947</v>
      </c>
      <c r="R134" t="s">
        <v>2944</v>
      </c>
      <c r="S134">
        <v>78</v>
      </c>
      <c r="T134">
        <v>1.31730744859753</v>
      </c>
      <c r="U134">
        <v>1.42888791313154</v>
      </c>
      <c r="V134">
        <v>1.2570382603081101</v>
      </c>
      <c r="W134">
        <v>1.1659571325300999</v>
      </c>
      <c r="X134">
        <v>1.5650938482254</v>
      </c>
      <c r="Y134">
        <v>1.0311561368528299</v>
      </c>
      <c r="Z134">
        <v>0.82869345931439797</v>
      </c>
      <c r="AA134">
        <v>1.2337444194723799</v>
      </c>
      <c r="AB134">
        <v>1.1820365402278801</v>
      </c>
      <c r="AC134">
        <v>0.63618177445242496</v>
      </c>
      <c r="AD134">
        <v>0.95743843757047398</v>
      </c>
    </row>
    <row r="135" spans="1:30" x14ac:dyDescent="0.25">
      <c r="A135" t="s">
        <v>3214</v>
      </c>
      <c r="B135" t="s">
        <v>3215</v>
      </c>
      <c r="C135">
        <v>24849.053773645399</v>
      </c>
      <c r="D135">
        <v>-0.13937253059764301</v>
      </c>
      <c r="E135">
        <v>-0.74366829454104</v>
      </c>
      <c r="F135">
        <v>-0.19943203026369</v>
      </c>
      <c r="G135">
        <v>1.28736847831737</v>
      </c>
      <c r="H135">
        <v>-0.82486203771897404</v>
      </c>
      <c r="I135">
        <v>0.17851002082442</v>
      </c>
      <c r="J135">
        <v>0.29736390693720199</v>
      </c>
      <c r="K135" t="s">
        <v>2941</v>
      </c>
      <c r="L135" t="s">
        <v>2943</v>
      </c>
      <c r="M135" t="s">
        <v>2941</v>
      </c>
      <c r="N135" t="s">
        <v>2942</v>
      </c>
      <c r="O135" t="s">
        <v>2943</v>
      </c>
      <c r="P135" t="s">
        <v>2941</v>
      </c>
      <c r="Q135" t="s">
        <v>2947</v>
      </c>
      <c r="R135" t="s">
        <v>2944</v>
      </c>
      <c r="S135">
        <v>153</v>
      </c>
      <c r="T135">
        <v>-0.14451427527126101</v>
      </c>
      <c r="U135">
        <v>-0.30275123207166699</v>
      </c>
      <c r="V135">
        <v>-0.14055361234436001</v>
      </c>
      <c r="W135">
        <v>0.16569374139988999</v>
      </c>
      <c r="X135">
        <v>-0.153186516880152</v>
      </c>
      <c r="Y135">
        <v>-0.452119554856245</v>
      </c>
      <c r="Z135">
        <v>-7.5989049734804207E-2</v>
      </c>
      <c r="AA135">
        <v>1.1035375244740899</v>
      </c>
      <c r="AB135">
        <v>0.73547170074937196</v>
      </c>
      <c r="AC135">
        <v>6.3960574256429994E-2</v>
      </c>
      <c r="AD135">
        <v>-0.13937253059764301</v>
      </c>
    </row>
    <row r="136" spans="1:30" x14ac:dyDescent="0.25">
      <c r="A136" t="s">
        <v>3216</v>
      </c>
      <c r="B136" t="s">
        <v>3217</v>
      </c>
      <c r="C136">
        <v>11325.489002620299</v>
      </c>
      <c r="D136">
        <v>0.416835596460012</v>
      </c>
      <c r="E136">
        <v>-0.88326579891258095</v>
      </c>
      <c r="F136">
        <v>-0.19943203026369</v>
      </c>
      <c r="G136">
        <v>1.30679070256978</v>
      </c>
      <c r="H136">
        <v>-0.74693494359332002</v>
      </c>
      <c r="I136">
        <v>-1.4872212202341599</v>
      </c>
      <c r="J136">
        <v>-0.99277141746011599</v>
      </c>
      <c r="K136" t="s">
        <v>2947</v>
      </c>
      <c r="L136" t="s">
        <v>2943</v>
      </c>
      <c r="M136" t="s">
        <v>2941</v>
      </c>
      <c r="N136" t="s">
        <v>2942</v>
      </c>
      <c r="O136" t="s">
        <v>2943</v>
      </c>
      <c r="P136" t="s">
        <v>2943</v>
      </c>
      <c r="Q136" t="s">
        <v>2943</v>
      </c>
      <c r="R136" t="s">
        <v>2944</v>
      </c>
      <c r="S136">
        <v>121</v>
      </c>
      <c r="T136">
        <v>-0.113830373368593</v>
      </c>
      <c r="U136">
        <v>-0.74715494500637403</v>
      </c>
      <c r="V136">
        <v>-1.22255767153499</v>
      </c>
      <c r="W136">
        <v>-1.01766008585912</v>
      </c>
      <c r="X136">
        <v>-0.53213967612783197</v>
      </c>
      <c r="Y136">
        <v>-0.31015424609145398</v>
      </c>
      <c r="Z136">
        <v>-4.1953720698265702E-2</v>
      </c>
      <c r="AA136">
        <v>0.57434420883286896</v>
      </c>
      <c r="AB136">
        <v>0.88919240343754202</v>
      </c>
      <c r="AC136">
        <v>0.14217422310790501</v>
      </c>
      <c r="AD136">
        <v>0.416835596460012</v>
      </c>
    </row>
    <row r="137" spans="1:30" x14ac:dyDescent="0.25">
      <c r="A137" t="s">
        <v>3218</v>
      </c>
      <c r="B137" t="s">
        <v>3219</v>
      </c>
      <c r="C137">
        <v>31710.1678261079</v>
      </c>
      <c r="D137">
        <v>6.0706928082139198E-2</v>
      </c>
      <c r="E137">
        <v>1.3264697257554401</v>
      </c>
      <c r="F137">
        <v>0.60684334430897602</v>
      </c>
      <c r="G137">
        <v>-2.8891198622628698E-2</v>
      </c>
      <c r="H137">
        <v>-1.11945078598359</v>
      </c>
      <c r="I137">
        <v>-1.3793328887491101</v>
      </c>
      <c r="J137">
        <v>-1.1848595390987799</v>
      </c>
      <c r="K137" t="s">
        <v>2941</v>
      </c>
      <c r="L137" t="s">
        <v>2942</v>
      </c>
      <c r="M137" t="s">
        <v>2947</v>
      </c>
      <c r="N137" t="s">
        <v>2941</v>
      </c>
      <c r="O137" t="s">
        <v>2943</v>
      </c>
      <c r="P137" t="s">
        <v>2943</v>
      </c>
      <c r="Q137" t="s">
        <v>2943</v>
      </c>
      <c r="R137" t="s">
        <v>2944</v>
      </c>
      <c r="S137">
        <v>144</v>
      </c>
      <c r="T137">
        <v>-6.7294413847971205E-2</v>
      </c>
      <c r="U137">
        <v>-8.5139830301230707E-2</v>
      </c>
      <c r="V137">
        <v>6.8199184483754005E-2</v>
      </c>
      <c r="W137">
        <v>0.11148970841769</v>
      </c>
      <c r="X137">
        <v>-8.3495630764205395E-2</v>
      </c>
      <c r="Y137">
        <v>-0.27783014938679201</v>
      </c>
      <c r="Z137">
        <v>-4.7436064872682197E-2</v>
      </c>
      <c r="AA137">
        <v>0.41304152255918503</v>
      </c>
      <c r="AB137">
        <v>0.25949138796809601</v>
      </c>
      <c r="AC137">
        <v>-0.30471691738782702</v>
      </c>
      <c r="AD137">
        <v>6.0706928082139198E-2</v>
      </c>
    </row>
    <row r="138" spans="1:30" x14ac:dyDescent="0.25">
      <c r="A138" t="s">
        <v>3220</v>
      </c>
      <c r="B138" t="s">
        <v>3221</v>
      </c>
      <c r="C138">
        <v>26266.916714168801</v>
      </c>
      <c r="D138">
        <v>1.4713163570180701</v>
      </c>
      <c r="E138">
        <v>0.53662019783370696</v>
      </c>
      <c r="F138">
        <v>-1.0057074048363599</v>
      </c>
      <c r="G138">
        <v>1.0869179097770101</v>
      </c>
      <c r="H138">
        <v>-1.29138102270524</v>
      </c>
      <c r="I138">
        <v>-1.48828801556607</v>
      </c>
      <c r="J138">
        <v>-0.79233443981351703</v>
      </c>
      <c r="K138" t="s">
        <v>2942</v>
      </c>
      <c r="L138" t="s">
        <v>2942</v>
      </c>
      <c r="M138" t="s">
        <v>2943</v>
      </c>
      <c r="N138" t="s">
        <v>2942</v>
      </c>
      <c r="O138" t="s">
        <v>2943</v>
      </c>
      <c r="P138" t="s">
        <v>2943</v>
      </c>
      <c r="Q138" t="s">
        <v>2948</v>
      </c>
      <c r="R138" t="s">
        <v>2944</v>
      </c>
      <c r="S138">
        <v>40</v>
      </c>
      <c r="T138">
        <v>1.2888409187849601</v>
      </c>
      <c r="U138">
        <v>1.36661922472752</v>
      </c>
      <c r="V138">
        <v>1.1379554129851199</v>
      </c>
      <c r="W138">
        <v>0.83719714655011501</v>
      </c>
      <c r="X138">
        <v>0.92296944672864101</v>
      </c>
      <c r="Y138">
        <v>1.2306416055551299</v>
      </c>
      <c r="Z138">
        <v>1.83503556586771</v>
      </c>
      <c r="AA138">
        <v>2.1140103527700802</v>
      </c>
      <c r="AB138">
        <v>1.53182175439129</v>
      </c>
      <c r="AC138">
        <v>0.99741703277152005</v>
      </c>
      <c r="AD138">
        <v>1.4713163570180701</v>
      </c>
    </row>
    <row r="139" spans="1:30" x14ac:dyDescent="0.25">
      <c r="A139" t="s">
        <v>3222</v>
      </c>
      <c r="B139" t="s">
        <v>3223</v>
      </c>
      <c r="C139">
        <v>7169.33276653133</v>
      </c>
      <c r="D139">
        <v>-0.87716701339178005</v>
      </c>
      <c r="E139">
        <v>1.6112276671516099</v>
      </c>
      <c r="F139">
        <v>0.60684334430897602</v>
      </c>
      <c r="G139">
        <v>-1.10456106982653</v>
      </c>
      <c r="H139">
        <v>-1.1902564309836301</v>
      </c>
      <c r="I139">
        <v>-0.84144148917209305</v>
      </c>
      <c r="J139">
        <v>-0.26587877976164198</v>
      </c>
      <c r="K139" t="s">
        <v>2943</v>
      </c>
      <c r="L139" t="s">
        <v>2942</v>
      </c>
      <c r="M139" t="s">
        <v>2947</v>
      </c>
      <c r="N139" t="s">
        <v>2943</v>
      </c>
      <c r="O139" t="s">
        <v>2943</v>
      </c>
      <c r="P139" t="s">
        <v>2948</v>
      </c>
      <c r="Q139" t="s">
        <v>2941</v>
      </c>
      <c r="R139" t="s">
        <v>2944</v>
      </c>
      <c r="S139">
        <v>179</v>
      </c>
      <c r="T139">
        <v>-0.128964971621021</v>
      </c>
      <c r="U139">
        <v>-0.14778216975424399</v>
      </c>
      <c r="V139">
        <v>-1.15356791461409E-2</v>
      </c>
      <c r="W139">
        <v>-5.45185107207658E-2</v>
      </c>
      <c r="X139">
        <v>-9.3366242494108895E-2</v>
      </c>
      <c r="Y139">
        <v>-7.7429757408189998E-2</v>
      </c>
      <c r="Z139">
        <v>0.38712459898810497</v>
      </c>
      <c r="AA139">
        <v>0.50506531715747405</v>
      </c>
      <c r="AB139">
        <v>-0.53760723425441304</v>
      </c>
      <c r="AC139">
        <v>-0.79762465047644304</v>
      </c>
      <c r="AD139">
        <v>-0.87716701339178005</v>
      </c>
    </row>
    <row r="140" spans="1:30" x14ac:dyDescent="0.25">
      <c r="A140" t="s">
        <v>3224</v>
      </c>
      <c r="B140" t="s">
        <v>3225</v>
      </c>
      <c r="C140">
        <v>4797.0298938378301</v>
      </c>
      <c r="D140">
        <v>1.27091247141</v>
      </c>
      <c r="E140">
        <v>12.9659090727387</v>
      </c>
      <c r="F140">
        <v>-0.19943203026369</v>
      </c>
      <c r="G140">
        <v>-2.19649035618998</v>
      </c>
      <c r="H140">
        <v>-0.63205661562120596</v>
      </c>
      <c r="I140">
        <v>-1.0195889331233701</v>
      </c>
      <c r="J140">
        <v>-1.16139547221131</v>
      </c>
      <c r="K140" t="s">
        <v>2942</v>
      </c>
      <c r="L140" t="s">
        <v>2942</v>
      </c>
      <c r="M140" t="s">
        <v>2941</v>
      </c>
      <c r="N140" t="s">
        <v>2943</v>
      </c>
      <c r="O140" t="s">
        <v>2948</v>
      </c>
      <c r="P140" t="s">
        <v>2948</v>
      </c>
      <c r="Q140" t="s">
        <v>2943</v>
      </c>
      <c r="R140" t="s">
        <v>2944</v>
      </c>
      <c r="S140">
        <v>56</v>
      </c>
      <c r="T140">
        <v>1.0479571690865499</v>
      </c>
      <c r="U140">
        <v>1.23141304148021</v>
      </c>
      <c r="V140">
        <v>0.426008446713533</v>
      </c>
      <c r="W140">
        <v>0.152585114080663</v>
      </c>
      <c r="X140">
        <v>0.71019827952936099</v>
      </c>
      <c r="Y140">
        <v>1.0216880454958399</v>
      </c>
      <c r="Z140">
        <v>1.5215917232048599</v>
      </c>
      <c r="AA140">
        <v>1.05995345638908</v>
      </c>
      <c r="AB140">
        <v>0.90435112053744005</v>
      </c>
      <c r="AC140">
        <v>1.3567525311524999</v>
      </c>
      <c r="AD140">
        <v>1.27091247141</v>
      </c>
    </row>
    <row r="141" spans="1:30" x14ac:dyDescent="0.25">
      <c r="A141" t="s">
        <v>3226</v>
      </c>
      <c r="B141" t="s">
        <v>3227</v>
      </c>
      <c r="C141">
        <v>4224.2894073073403</v>
      </c>
      <c r="D141">
        <v>0.648402859403159</v>
      </c>
      <c r="E141">
        <v>3.0255985209118399</v>
      </c>
      <c r="F141">
        <v>-0.19943203026369</v>
      </c>
      <c r="G141">
        <v>0.274789641790116</v>
      </c>
      <c r="H141">
        <v>-0.27167061440256801</v>
      </c>
      <c r="I141">
        <v>0.45085454615305198</v>
      </c>
      <c r="J141">
        <v>0.40035559322890202</v>
      </c>
      <c r="K141" t="s">
        <v>2942</v>
      </c>
      <c r="L141" t="s">
        <v>2942</v>
      </c>
      <c r="M141" t="s">
        <v>2941</v>
      </c>
      <c r="N141" t="s">
        <v>2941</v>
      </c>
      <c r="O141" t="s">
        <v>2948</v>
      </c>
      <c r="P141" t="s">
        <v>2947</v>
      </c>
      <c r="Q141" t="s">
        <v>2947</v>
      </c>
      <c r="R141" t="s">
        <v>2944</v>
      </c>
      <c r="S141">
        <v>107</v>
      </c>
      <c r="T141">
        <v>0.53106652029789603</v>
      </c>
      <c r="U141">
        <v>0.73482999668979998</v>
      </c>
      <c r="V141">
        <v>0.343242608444977</v>
      </c>
      <c r="W141">
        <v>8.0042837857023194E-2</v>
      </c>
      <c r="X141">
        <v>0.221457512732016</v>
      </c>
      <c r="Y141">
        <v>0.37776521208425401</v>
      </c>
      <c r="Z141">
        <v>0.56100560066349803</v>
      </c>
      <c r="AA141">
        <v>0.68599486796864695</v>
      </c>
      <c r="AB141">
        <v>0.69436579604152804</v>
      </c>
      <c r="AC141">
        <v>0.24595355785095199</v>
      </c>
      <c r="AD141">
        <v>0.648402859403159</v>
      </c>
    </row>
    <row r="142" spans="1:30" x14ac:dyDescent="0.25">
      <c r="A142" t="s">
        <v>3228</v>
      </c>
      <c r="B142" t="s">
        <v>3229</v>
      </c>
      <c r="C142">
        <v>8746.7580455846892</v>
      </c>
      <c r="D142">
        <v>1.44221976341339</v>
      </c>
      <c r="E142">
        <v>2.52404043902664E-2</v>
      </c>
      <c r="F142">
        <v>1.4131187188816401</v>
      </c>
      <c r="G142">
        <v>1.0026717923586199</v>
      </c>
      <c r="H142">
        <v>-0.20468252792875299</v>
      </c>
      <c r="I142">
        <v>1.1299099694296499</v>
      </c>
      <c r="J142">
        <v>0.145053872879367</v>
      </c>
      <c r="K142" t="s">
        <v>2942</v>
      </c>
      <c r="L142" t="s">
        <v>2941</v>
      </c>
      <c r="M142" t="s">
        <v>2942</v>
      </c>
      <c r="N142" t="s">
        <v>2942</v>
      </c>
      <c r="O142" t="s">
        <v>2948</v>
      </c>
      <c r="P142" t="s">
        <v>2942</v>
      </c>
      <c r="Q142" t="s">
        <v>2947</v>
      </c>
      <c r="R142" t="s">
        <v>2944</v>
      </c>
      <c r="S142">
        <v>44</v>
      </c>
      <c r="T142">
        <v>1.24748859775677</v>
      </c>
      <c r="U142">
        <v>1.0563985941446601</v>
      </c>
      <c r="V142">
        <v>0.83703157523092098</v>
      </c>
      <c r="W142">
        <v>0.88339981636301101</v>
      </c>
      <c r="X142">
        <v>0.89645357489488398</v>
      </c>
      <c r="Y142">
        <v>0.83076622378577603</v>
      </c>
      <c r="Z142">
        <v>1.0534449178498999</v>
      </c>
      <c r="AA142">
        <v>0.99041659573325602</v>
      </c>
      <c r="AB142">
        <v>0.90921401523290202</v>
      </c>
      <c r="AC142">
        <v>1.08451596930187</v>
      </c>
      <c r="AD142">
        <v>1.44221976341339</v>
      </c>
    </row>
    <row r="143" spans="1:30" x14ac:dyDescent="0.25">
      <c r="A143" t="s">
        <v>3230</v>
      </c>
      <c r="B143" t="s">
        <v>3231</v>
      </c>
      <c r="C143">
        <v>1154.91861386559</v>
      </c>
      <c r="D143">
        <v>1.1035133494276499</v>
      </c>
      <c r="E143">
        <v>1.1213443414580001E-2</v>
      </c>
      <c r="F143">
        <v>1.4131187188816401</v>
      </c>
      <c r="G143">
        <v>0.974353432538276</v>
      </c>
      <c r="H143">
        <v>-0.195749895024913</v>
      </c>
      <c r="I143">
        <v>1.79801657288026</v>
      </c>
      <c r="J143">
        <v>1.39686216909614</v>
      </c>
      <c r="K143" t="s">
        <v>2942</v>
      </c>
      <c r="L143" t="s">
        <v>2941</v>
      </c>
      <c r="M143" t="s">
        <v>2942</v>
      </c>
      <c r="N143" t="s">
        <v>2942</v>
      </c>
      <c r="O143" t="s">
        <v>2948</v>
      </c>
      <c r="P143" t="s">
        <v>2942</v>
      </c>
      <c r="Q143" t="s">
        <v>2942</v>
      </c>
      <c r="R143" t="s">
        <v>2944</v>
      </c>
      <c r="S143">
        <v>70</v>
      </c>
      <c r="T143">
        <v>0.70806036375914205</v>
      </c>
      <c r="U143">
        <v>0.92107576365976995</v>
      </c>
      <c r="V143">
        <v>0.62638683500223902</v>
      </c>
      <c r="W143">
        <v>9.1264759419472902E-2</v>
      </c>
      <c r="X143">
        <v>0.46448073077857799</v>
      </c>
      <c r="Y143">
        <v>0.76234973701006303</v>
      </c>
      <c r="Z143">
        <v>0.86578722691275101</v>
      </c>
      <c r="AA143">
        <v>1.02192505232896</v>
      </c>
      <c r="AB143">
        <v>0.83631273956558205</v>
      </c>
      <c r="AC143">
        <v>0.65997044944910199</v>
      </c>
      <c r="AD143">
        <v>1.1035133494276499</v>
      </c>
    </row>
    <row r="144" spans="1:30" x14ac:dyDescent="0.25">
      <c r="A144" t="s">
        <v>3232</v>
      </c>
      <c r="B144" t="s">
        <v>3233</v>
      </c>
      <c r="C144">
        <v>8050.9311185016004</v>
      </c>
      <c r="D144">
        <v>0.69095590242933302</v>
      </c>
      <c r="E144">
        <v>0.84517937765082496</v>
      </c>
      <c r="F144">
        <v>1.4131187188816401</v>
      </c>
      <c r="G144">
        <v>-4.5418582366411699E-2</v>
      </c>
      <c r="H144">
        <v>-0.46685110181100897</v>
      </c>
      <c r="I144">
        <v>2.06242561961247</v>
      </c>
      <c r="J144">
        <v>-0.77138187032581196</v>
      </c>
      <c r="K144" t="s">
        <v>2942</v>
      </c>
      <c r="L144" t="s">
        <v>2942</v>
      </c>
      <c r="M144" t="s">
        <v>2942</v>
      </c>
      <c r="N144" t="s">
        <v>2941</v>
      </c>
      <c r="O144" t="s">
        <v>2948</v>
      </c>
      <c r="P144" t="s">
        <v>2942</v>
      </c>
      <c r="Q144" t="s">
        <v>2948</v>
      </c>
      <c r="R144" t="s">
        <v>2944</v>
      </c>
      <c r="S144">
        <v>102</v>
      </c>
      <c r="T144">
        <v>0.654333632280655</v>
      </c>
      <c r="U144">
        <v>0.626068933547416</v>
      </c>
      <c r="V144">
        <v>0.200980232773527</v>
      </c>
      <c r="W144">
        <v>0.32633554365418199</v>
      </c>
      <c r="X144">
        <v>0.51210352532329995</v>
      </c>
      <c r="Y144">
        <v>0.58439933956828105</v>
      </c>
      <c r="Z144">
        <v>0.889208564049626</v>
      </c>
      <c r="AA144">
        <v>0.93267437310021895</v>
      </c>
      <c r="AB144">
        <v>1.0324238260623699</v>
      </c>
      <c r="AC144">
        <v>0.69879388250858898</v>
      </c>
      <c r="AD144">
        <v>0.69095590242933302</v>
      </c>
    </row>
    <row r="145" spans="1:30" x14ac:dyDescent="0.25">
      <c r="A145" t="s">
        <v>3234</v>
      </c>
      <c r="B145" t="s">
        <v>3235</v>
      </c>
      <c r="C145">
        <v>13125.370095075699</v>
      </c>
      <c r="D145">
        <v>0.34766378213573501</v>
      </c>
      <c r="E145">
        <v>4.9075442265587004</v>
      </c>
      <c r="F145">
        <v>-1.81198277940902</v>
      </c>
      <c r="G145">
        <v>-3.2700084529326698</v>
      </c>
      <c r="H145">
        <v>0.51018934773991298</v>
      </c>
      <c r="I145">
        <v>2.0749928817358798</v>
      </c>
      <c r="J145">
        <v>-0.87620709557374099</v>
      </c>
      <c r="K145" t="s">
        <v>2947</v>
      </c>
      <c r="L145" t="s">
        <v>2942</v>
      </c>
      <c r="M145" t="s">
        <v>2943</v>
      </c>
      <c r="N145" t="s">
        <v>2943</v>
      </c>
      <c r="O145" t="s">
        <v>2947</v>
      </c>
      <c r="P145" t="s">
        <v>2942</v>
      </c>
      <c r="Q145" t="s">
        <v>2943</v>
      </c>
      <c r="R145" t="s">
        <v>2944</v>
      </c>
      <c r="S145">
        <v>128</v>
      </c>
      <c r="T145">
        <v>-7.6274946970206897E-2</v>
      </c>
      <c r="U145">
        <v>-8.139632282367E-2</v>
      </c>
      <c r="V145">
        <v>-0.35311467844406802</v>
      </c>
      <c r="W145">
        <v>-0.51403560722835595</v>
      </c>
      <c r="X145">
        <v>-0.54253179845508803</v>
      </c>
      <c r="Y145">
        <v>-0.39013480773573</v>
      </c>
      <c r="Z145">
        <v>-2.2036099841310199E-2</v>
      </c>
      <c r="AA145">
        <v>0.37076604941264701</v>
      </c>
      <c r="AB145">
        <v>0.52958905266121103</v>
      </c>
      <c r="AC145">
        <v>0.11931343403650101</v>
      </c>
      <c r="AD145">
        <v>0.34766378213573501</v>
      </c>
    </row>
    <row r="146" spans="1:30" x14ac:dyDescent="0.25">
      <c r="A146" t="s">
        <v>3236</v>
      </c>
      <c r="B146" t="s">
        <v>3237</v>
      </c>
      <c r="C146">
        <v>25486.537677159398</v>
      </c>
      <c r="D146">
        <v>0.68594056265214698</v>
      </c>
      <c r="E146">
        <v>1.67269548606346</v>
      </c>
      <c r="F146">
        <v>1.4131187188816401</v>
      </c>
      <c r="G146">
        <v>-9.5191370729833594E-2</v>
      </c>
      <c r="H146">
        <v>0.41120726403637298</v>
      </c>
      <c r="I146">
        <v>1.11718713346674</v>
      </c>
      <c r="J146">
        <v>-0.86627823995504205</v>
      </c>
      <c r="K146" t="s">
        <v>2942</v>
      </c>
      <c r="L146" t="s">
        <v>2942</v>
      </c>
      <c r="M146" t="s">
        <v>2942</v>
      </c>
      <c r="N146" t="s">
        <v>2941</v>
      </c>
      <c r="O146" t="s">
        <v>2947</v>
      </c>
      <c r="P146" t="s">
        <v>2942</v>
      </c>
      <c r="Q146" t="s">
        <v>2943</v>
      </c>
      <c r="R146" t="s">
        <v>2944</v>
      </c>
      <c r="S146">
        <v>103</v>
      </c>
      <c r="T146">
        <v>0.78011413625469195</v>
      </c>
      <c r="U146">
        <v>0.74924892932186604</v>
      </c>
      <c r="V146">
        <v>0.30136522319848202</v>
      </c>
      <c r="W146">
        <v>0.167564221169028</v>
      </c>
      <c r="X146">
        <v>0.35187448650839398</v>
      </c>
      <c r="Y146">
        <v>0.48332200369719502</v>
      </c>
      <c r="Z146">
        <v>0.76361194751661998</v>
      </c>
      <c r="AA146">
        <v>0.97548146722178097</v>
      </c>
      <c r="AB146">
        <v>0.94455696186868099</v>
      </c>
      <c r="AC146">
        <v>0.38882720879177002</v>
      </c>
      <c r="AD146">
        <v>0.68594056265214698</v>
      </c>
    </row>
    <row r="147" spans="1:30" x14ac:dyDescent="0.25">
      <c r="A147" t="s">
        <v>3238</v>
      </c>
      <c r="B147" t="s">
        <v>3239</v>
      </c>
      <c r="C147">
        <v>3908.80160287742</v>
      </c>
      <c r="D147">
        <v>0.81679359702350196</v>
      </c>
      <c r="E147">
        <v>1.65785439487407</v>
      </c>
      <c r="F147">
        <v>1.4131187188816401</v>
      </c>
      <c r="G147">
        <v>-0.17276838872370701</v>
      </c>
      <c r="H147">
        <v>-7.6495916765881898E-3</v>
      </c>
      <c r="I147">
        <v>1.5314703355172501</v>
      </c>
      <c r="J147">
        <v>-0.93517033083649104</v>
      </c>
      <c r="K147" t="s">
        <v>2942</v>
      </c>
      <c r="L147" t="s">
        <v>2942</v>
      </c>
      <c r="M147" t="s">
        <v>2942</v>
      </c>
      <c r="N147" t="s">
        <v>2948</v>
      </c>
      <c r="O147" t="s">
        <v>2941</v>
      </c>
      <c r="P147" t="s">
        <v>2942</v>
      </c>
      <c r="Q147" t="s">
        <v>2943</v>
      </c>
      <c r="R147" t="s">
        <v>2944</v>
      </c>
      <c r="S147">
        <v>91</v>
      </c>
      <c r="T147">
        <v>0.94557461282218003</v>
      </c>
      <c r="U147">
        <v>1.17705342320067</v>
      </c>
      <c r="V147">
        <v>0.59838863621152805</v>
      </c>
      <c r="W147">
        <v>0.46988843649085499</v>
      </c>
      <c r="X147">
        <v>0.64381657249212099</v>
      </c>
      <c r="Y147">
        <v>0.53224838342219605</v>
      </c>
      <c r="Z147">
        <v>0.70574412133931097</v>
      </c>
      <c r="AA147">
        <v>1.18177421464292</v>
      </c>
      <c r="AB147">
        <v>1.2873334191464201</v>
      </c>
      <c r="AC147">
        <v>0.50889169627544495</v>
      </c>
      <c r="AD147">
        <v>0.81679359702350196</v>
      </c>
    </row>
    <row r="148" spans="1:30" x14ac:dyDescent="0.25">
      <c r="A148" t="s">
        <v>3240</v>
      </c>
      <c r="B148" t="s">
        <v>3241</v>
      </c>
      <c r="C148">
        <v>10783.5558511826</v>
      </c>
      <c r="D148">
        <v>0.48076825382620098</v>
      </c>
      <c r="E148">
        <v>3.84284094376082</v>
      </c>
      <c r="F148">
        <v>-1.0057074048363599</v>
      </c>
      <c r="G148">
        <v>-0.442954166904585</v>
      </c>
      <c r="H148">
        <v>1.3450949540138599</v>
      </c>
      <c r="I148">
        <v>0.102523307164228</v>
      </c>
      <c r="J148">
        <v>-0.37801557200535602</v>
      </c>
      <c r="K148" t="s">
        <v>2947</v>
      </c>
      <c r="L148" t="s">
        <v>2942</v>
      </c>
      <c r="M148" t="s">
        <v>2943</v>
      </c>
      <c r="N148" t="s">
        <v>2948</v>
      </c>
      <c r="O148" t="s">
        <v>2942</v>
      </c>
      <c r="P148" t="s">
        <v>2941</v>
      </c>
      <c r="Q148" t="s">
        <v>2948</v>
      </c>
      <c r="R148" t="s">
        <v>2944</v>
      </c>
      <c r="S148">
        <v>114</v>
      </c>
      <c r="T148">
        <v>8.2074063261032698E-3</v>
      </c>
      <c r="U148">
        <v>0.14668015759176001</v>
      </c>
      <c r="V148">
        <v>-0.13369598403046201</v>
      </c>
      <c r="W148">
        <v>-0.28755103024088402</v>
      </c>
      <c r="X148">
        <v>-0.208457377425566</v>
      </c>
      <c r="Y148">
        <v>-0.15245288031727</v>
      </c>
      <c r="Z148">
        <v>0.16656523062817899</v>
      </c>
      <c r="AA148">
        <v>0.54597828725573305</v>
      </c>
      <c r="AB148">
        <v>0.564153192663159</v>
      </c>
      <c r="AC148">
        <v>2.3561753139103001E-2</v>
      </c>
      <c r="AD148">
        <v>0.48076825382620098</v>
      </c>
    </row>
    <row r="149" spans="1:30" x14ac:dyDescent="0.25">
      <c r="A149" t="s">
        <v>3242</v>
      </c>
      <c r="B149" t="s">
        <v>3243</v>
      </c>
      <c r="C149">
        <v>28263.894007167899</v>
      </c>
      <c r="D149">
        <v>0.38242104513944503</v>
      </c>
      <c r="E149">
        <v>2.0052022726929999</v>
      </c>
      <c r="F149">
        <v>-1.81198277940902</v>
      </c>
      <c r="G149">
        <v>-0.18556049312179801</v>
      </c>
      <c r="H149">
        <v>0.73087157740714603</v>
      </c>
      <c r="I149">
        <v>1.16447539395036</v>
      </c>
      <c r="J149">
        <v>-1.24418881802359</v>
      </c>
      <c r="K149" t="s">
        <v>2947</v>
      </c>
      <c r="L149" t="s">
        <v>2942</v>
      </c>
      <c r="M149" t="s">
        <v>2943</v>
      </c>
      <c r="N149" t="s">
        <v>2948</v>
      </c>
      <c r="O149" t="s">
        <v>2942</v>
      </c>
      <c r="P149" t="s">
        <v>2942</v>
      </c>
      <c r="Q149" t="s">
        <v>2943</v>
      </c>
      <c r="R149" t="s">
        <v>2944</v>
      </c>
      <c r="S149">
        <v>124</v>
      </c>
      <c r="T149">
        <v>0.20304793458261899</v>
      </c>
      <c r="U149">
        <v>0.280803555493296</v>
      </c>
      <c r="V149">
        <v>2.0146071248055699E-2</v>
      </c>
      <c r="W149">
        <v>-0.13385278556760299</v>
      </c>
      <c r="X149">
        <v>-0.23226854178929901</v>
      </c>
      <c r="Y149">
        <v>-3.0018903413165599E-2</v>
      </c>
      <c r="Z149">
        <v>0.29024163325493402</v>
      </c>
      <c r="AA149">
        <v>0.44970712994003298</v>
      </c>
      <c r="AB149">
        <v>0.43353340907125199</v>
      </c>
      <c r="AC149">
        <v>-4.3936110207271603E-2</v>
      </c>
      <c r="AD149">
        <v>0.38242104513944503</v>
      </c>
    </row>
    <row r="150" spans="1:30" x14ac:dyDescent="0.25">
      <c r="A150" t="s">
        <v>3244</v>
      </c>
      <c r="B150" t="s">
        <v>3245</v>
      </c>
      <c r="C150">
        <v>4176.2403277076201</v>
      </c>
      <c r="D150">
        <v>0.69573550431653397</v>
      </c>
      <c r="E150">
        <v>0.16727299141752899</v>
      </c>
      <c r="F150">
        <v>1.4131187188816401</v>
      </c>
      <c r="G150">
        <v>0.37488494605954897</v>
      </c>
      <c r="H150">
        <v>-4.00694790068667E-2</v>
      </c>
      <c r="I150">
        <v>1.9959630446033201</v>
      </c>
      <c r="J150">
        <v>-0.331452904842647</v>
      </c>
      <c r="K150" t="s">
        <v>2942</v>
      </c>
      <c r="L150" t="s">
        <v>2947</v>
      </c>
      <c r="M150" t="s">
        <v>2942</v>
      </c>
      <c r="N150" t="s">
        <v>2941</v>
      </c>
      <c r="O150" t="s">
        <v>2941</v>
      </c>
      <c r="P150" t="s">
        <v>2942</v>
      </c>
      <c r="Q150" t="s">
        <v>2941</v>
      </c>
      <c r="R150" t="s">
        <v>2944</v>
      </c>
      <c r="S150">
        <v>101</v>
      </c>
      <c r="T150">
        <v>0.17008982246669399</v>
      </c>
      <c r="U150">
        <v>0.46346976182382399</v>
      </c>
      <c r="V150">
        <v>0.58648721618162902</v>
      </c>
      <c r="W150">
        <v>0.38364987082376001</v>
      </c>
      <c r="X150">
        <v>9.3197444460738105E-2</v>
      </c>
      <c r="Y150">
        <v>0.13684254186137401</v>
      </c>
      <c r="Z150">
        <v>0.72274737008967804</v>
      </c>
      <c r="AA150">
        <v>0.95044059847180895</v>
      </c>
      <c r="AB150">
        <v>0.70974225704480198</v>
      </c>
      <c r="AC150">
        <v>0.297406253345181</v>
      </c>
      <c r="AD150">
        <v>0.69573550431653397</v>
      </c>
    </row>
    <row r="151" spans="1:30" x14ac:dyDescent="0.25">
      <c r="A151" t="s">
        <v>3246</v>
      </c>
      <c r="B151" t="s">
        <v>3247</v>
      </c>
      <c r="C151">
        <v>2119.3707684420201</v>
      </c>
      <c r="D151">
        <v>-2.35377438386252E-2</v>
      </c>
      <c r="E151">
        <v>0.58137400263690697</v>
      </c>
      <c r="F151">
        <v>0.60684334430897602</v>
      </c>
      <c r="G151">
        <v>0.44927432101359499</v>
      </c>
      <c r="H151">
        <v>0.55905848347375497</v>
      </c>
      <c r="I151">
        <v>0.20783410834754101</v>
      </c>
      <c r="J151">
        <v>0.93252320031665104</v>
      </c>
      <c r="K151" t="s">
        <v>2941</v>
      </c>
      <c r="L151" t="s">
        <v>2942</v>
      </c>
      <c r="M151" t="s">
        <v>2947</v>
      </c>
      <c r="N151" t="s">
        <v>2941</v>
      </c>
      <c r="O151" t="s">
        <v>2947</v>
      </c>
      <c r="P151" t="s">
        <v>2941</v>
      </c>
      <c r="Q151" t="s">
        <v>2942</v>
      </c>
      <c r="R151" t="s">
        <v>2944</v>
      </c>
      <c r="S151">
        <v>149</v>
      </c>
      <c r="T151">
        <v>-0.320924052174758</v>
      </c>
      <c r="U151">
        <v>3.4754829425700198E-2</v>
      </c>
      <c r="V151">
        <v>-0.100105616304491</v>
      </c>
      <c r="W151">
        <v>-0.34817086075359499</v>
      </c>
      <c r="X151">
        <v>-0.41495876185282399</v>
      </c>
      <c r="Y151">
        <v>4.6147423277331401E-2</v>
      </c>
      <c r="Z151">
        <v>0.95244646307495995</v>
      </c>
      <c r="AA151">
        <v>0.86373418180692896</v>
      </c>
      <c r="AB151">
        <v>6.9794664059512304E-2</v>
      </c>
      <c r="AC151">
        <v>-0.63958553556270303</v>
      </c>
      <c r="AD151">
        <v>-2.35377438386252E-2</v>
      </c>
    </row>
    <row r="152" spans="1:30" x14ac:dyDescent="0.25">
      <c r="A152" t="s">
        <v>3248</v>
      </c>
      <c r="B152" t="s">
        <v>3249</v>
      </c>
      <c r="C152">
        <v>5656.6188136185601</v>
      </c>
      <c r="D152">
        <v>0.22184482699837599</v>
      </c>
      <c r="E152">
        <v>1.2583973004528299</v>
      </c>
      <c r="F152">
        <v>-1.0057074048363599</v>
      </c>
      <c r="G152">
        <v>-1.6085258955425199</v>
      </c>
      <c r="H152">
        <v>-0.66045248855194605</v>
      </c>
      <c r="I152">
        <v>-0.47113949051969201</v>
      </c>
      <c r="J152">
        <v>-0.23641317605847301</v>
      </c>
      <c r="K152" t="s">
        <v>2947</v>
      </c>
      <c r="L152" t="s">
        <v>2942</v>
      </c>
      <c r="M152" t="s">
        <v>2943</v>
      </c>
      <c r="N152" t="s">
        <v>2943</v>
      </c>
      <c r="O152" t="s">
        <v>2948</v>
      </c>
      <c r="P152" t="s">
        <v>2948</v>
      </c>
      <c r="Q152" t="s">
        <v>2941</v>
      </c>
      <c r="R152" t="s">
        <v>2944</v>
      </c>
      <c r="S152">
        <v>135</v>
      </c>
      <c r="T152">
        <v>0.428971495999174</v>
      </c>
      <c r="U152">
        <v>-0.19437450967226799</v>
      </c>
      <c r="V152">
        <v>-0.51419048620850005</v>
      </c>
      <c r="W152">
        <v>-0.56644336736225898</v>
      </c>
      <c r="X152">
        <v>-0.29786058078801703</v>
      </c>
      <c r="Y152">
        <v>-1.28882293035191E-2</v>
      </c>
      <c r="Z152">
        <v>4.0412492284306802E-2</v>
      </c>
      <c r="AA152">
        <v>0.55171294215304001</v>
      </c>
      <c r="AB152">
        <v>0.72436063237407899</v>
      </c>
      <c r="AC152">
        <v>5.8880522700412101E-2</v>
      </c>
      <c r="AD152">
        <v>0.22184482699837599</v>
      </c>
    </row>
    <row r="153" spans="1:30" x14ac:dyDescent="0.25">
      <c r="A153" t="s">
        <v>3250</v>
      </c>
      <c r="B153" t="s">
        <v>3251</v>
      </c>
      <c r="C153">
        <v>13365.9532399911</v>
      </c>
      <c r="D153">
        <v>0.54512512878550101</v>
      </c>
      <c r="E153">
        <v>0.37174885428390497</v>
      </c>
      <c r="F153">
        <v>1.4131187188816401</v>
      </c>
      <c r="G153">
        <v>-1.11744388443711</v>
      </c>
      <c r="H153">
        <v>-0.269336816584899</v>
      </c>
      <c r="I153">
        <v>0.36764378873528297</v>
      </c>
      <c r="J153">
        <v>-1.1695014219186901</v>
      </c>
      <c r="K153" t="s">
        <v>2942</v>
      </c>
      <c r="L153" t="s">
        <v>2947</v>
      </c>
      <c r="M153" t="s">
        <v>2942</v>
      </c>
      <c r="N153" t="s">
        <v>2943</v>
      </c>
      <c r="O153" t="s">
        <v>2948</v>
      </c>
      <c r="P153" t="s">
        <v>2941</v>
      </c>
      <c r="Q153" t="s">
        <v>2943</v>
      </c>
      <c r="R153" t="s">
        <v>2944</v>
      </c>
      <c r="S153">
        <v>112</v>
      </c>
      <c r="T153">
        <v>0.46450469883436502</v>
      </c>
      <c r="U153">
        <v>0.43026040665360199</v>
      </c>
      <c r="V153">
        <v>0.23895011020718901</v>
      </c>
      <c r="W153">
        <v>0.41482389001543801</v>
      </c>
      <c r="X153">
        <v>0.49334417718964002</v>
      </c>
      <c r="Y153">
        <v>0.253304093272611</v>
      </c>
      <c r="Z153">
        <v>0.34069093007823897</v>
      </c>
      <c r="AA153">
        <v>0.73904462643892199</v>
      </c>
      <c r="AB153">
        <v>1.1013425039740901</v>
      </c>
      <c r="AC153">
        <v>0.61454981403102305</v>
      </c>
      <c r="AD153">
        <v>0.54512512878550101</v>
      </c>
    </row>
    <row r="154" spans="1:30" x14ac:dyDescent="0.25">
      <c r="A154" t="s">
        <v>3252</v>
      </c>
      <c r="B154" t="s">
        <v>3253</v>
      </c>
      <c r="C154">
        <v>18970.199695741099</v>
      </c>
      <c r="D154">
        <v>0.97372736250446201</v>
      </c>
      <c r="E154">
        <v>1.60489928704115</v>
      </c>
      <c r="F154">
        <v>-1.81198277940902</v>
      </c>
      <c r="G154">
        <v>-1.8537321668920099</v>
      </c>
      <c r="H154">
        <v>0.34127569776611699</v>
      </c>
      <c r="I154">
        <v>-7.7421142052116906E-2</v>
      </c>
      <c r="J154">
        <v>0.45306936246305901</v>
      </c>
      <c r="K154" t="s">
        <v>2942</v>
      </c>
      <c r="L154" t="s">
        <v>2942</v>
      </c>
      <c r="M154" t="s">
        <v>2943</v>
      </c>
      <c r="N154" t="s">
        <v>2943</v>
      </c>
      <c r="O154" t="s">
        <v>2947</v>
      </c>
      <c r="P154" t="s">
        <v>2941</v>
      </c>
      <c r="Q154" t="s">
        <v>2947</v>
      </c>
      <c r="R154" t="s">
        <v>2944</v>
      </c>
      <c r="S154">
        <v>77</v>
      </c>
      <c r="T154">
        <v>0.45204337041277898</v>
      </c>
      <c r="U154">
        <v>0.37738765874052099</v>
      </c>
      <c r="V154">
        <v>0.180706940596494</v>
      </c>
      <c r="W154">
        <v>0.39328132018538903</v>
      </c>
      <c r="X154">
        <v>0.47868120836524303</v>
      </c>
      <c r="Y154">
        <v>0.32256474372278199</v>
      </c>
      <c r="Z154">
        <v>0.31813922588383903</v>
      </c>
      <c r="AA154">
        <v>0.68128528776779096</v>
      </c>
      <c r="AB154">
        <v>0.79716252458568004</v>
      </c>
      <c r="AC154">
        <v>0.51466544769167699</v>
      </c>
      <c r="AD154">
        <v>0.97372736250446201</v>
      </c>
    </row>
    <row r="155" spans="1:30" x14ac:dyDescent="0.25">
      <c r="A155" t="s">
        <v>3254</v>
      </c>
      <c r="B155" t="s">
        <v>3255</v>
      </c>
      <c r="C155">
        <v>63537.184710133799</v>
      </c>
      <c r="D155">
        <v>1.5135929581327501</v>
      </c>
      <c r="E155">
        <v>-0.21663852859075799</v>
      </c>
      <c r="F155">
        <v>-1.0057074048363599</v>
      </c>
      <c r="G155">
        <v>0.85128317181351298</v>
      </c>
      <c r="H155">
        <v>-7.5073722255886099E-2</v>
      </c>
      <c r="I155">
        <v>0.95693299148425204</v>
      </c>
      <c r="J155">
        <v>6.3086873731066306E-2</v>
      </c>
      <c r="K155" t="s">
        <v>2942</v>
      </c>
      <c r="L155" t="s">
        <v>2941</v>
      </c>
      <c r="M155" t="s">
        <v>2943</v>
      </c>
      <c r="N155" t="s">
        <v>2947</v>
      </c>
      <c r="O155" t="s">
        <v>2941</v>
      </c>
      <c r="P155" t="s">
        <v>2947</v>
      </c>
      <c r="Q155" t="s">
        <v>2941</v>
      </c>
      <c r="R155" t="s">
        <v>2944</v>
      </c>
      <c r="S155">
        <v>38</v>
      </c>
      <c r="T155">
        <v>0.74135395626692302</v>
      </c>
      <c r="U155">
        <v>0.75155092046451499</v>
      </c>
      <c r="V155">
        <v>0.65079560300870898</v>
      </c>
      <c r="W155">
        <v>0.54523897419277501</v>
      </c>
      <c r="X155">
        <v>0.66432972662279499</v>
      </c>
      <c r="Y155">
        <v>1.02105746624252</v>
      </c>
      <c r="Z155">
        <v>1.23794553670237</v>
      </c>
      <c r="AA155">
        <v>1.4589649943098899</v>
      </c>
      <c r="AB155">
        <v>1.6108100070310101</v>
      </c>
      <c r="AC155">
        <v>1.45097126410428</v>
      </c>
      <c r="AD155">
        <v>1.5135929581327501</v>
      </c>
    </row>
    <row r="156" spans="1:30" x14ac:dyDescent="0.25">
      <c r="A156" t="s">
        <v>3256</v>
      </c>
      <c r="B156" t="s">
        <v>3257</v>
      </c>
      <c r="C156">
        <v>59784.387034261403</v>
      </c>
      <c r="D156">
        <v>0.86494891858595702</v>
      </c>
      <c r="E156">
        <v>-0.34432691498502699</v>
      </c>
      <c r="F156">
        <v>-1.0057074048363599</v>
      </c>
      <c r="G156">
        <v>-1.55951466419612E-2</v>
      </c>
      <c r="H156">
        <v>0.79946156800145396</v>
      </c>
      <c r="I156">
        <v>-0.91369908991665905</v>
      </c>
      <c r="J156">
        <v>0.47306391655024699</v>
      </c>
      <c r="K156" t="s">
        <v>2942</v>
      </c>
      <c r="L156" t="s">
        <v>2948</v>
      </c>
      <c r="M156" t="s">
        <v>2943</v>
      </c>
      <c r="N156" t="s">
        <v>2941</v>
      </c>
      <c r="O156" t="s">
        <v>2942</v>
      </c>
      <c r="P156" t="s">
        <v>2948</v>
      </c>
      <c r="Q156" t="s">
        <v>2947</v>
      </c>
      <c r="R156" t="s">
        <v>2944</v>
      </c>
      <c r="S156">
        <v>83</v>
      </c>
      <c r="T156">
        <v>4.90472063491144E-2</v>
      </c>
      <c r="U156">
        <v>9.7400546239621799E-2</v>
      </c>
      <c r="V156">
        <v>0.37394383315799601</v>
      </c>
      <c r="W156">
        <v>0.255155410886023</v>
      </c>
      <c r="X156">
        <v>5.3385396686160602E-2</v>
      </c>
      <c r="Y156">
        <v>0.42380449644814999</v>
      </c>
      <c r="Z156">
        <v>0.89937428845467104</v>
      </c>
      <c r="AA156">
        <v>1.1191082343338099</v>
      </c>
      <c r="AB156">
        <v>1.1329536117468</v>
      </c>
      <c r="AC156">
        <v>0.55093819012065204</v>
      </c>
      <c r="AD156">
        <v>0.86494891858595702</v>
      </c>
    </row>
    <row r="157" spans="1:30" x14ac:dyDescent="0.25">
      <c r="A157" t="s">
        <v>3258</v>
      </c>
      <c r="B157" t="s">
        <v>3259</v>
      </c>
      <c r="C157">
        <v>4063.2558754255201</v>
      </c>
      <c r="D157">
        <v>-0.964527496142074</v>
      </c>
      <c r="E157">
        <v>-0.53146763656500395</v>
      </c>
      <c r="F157">
        <v>-1.81198277940902</v>
      </c>
      <c r="G157">
        <v>-1.34202731681789</v>
      </c>
      <c r="H157">
        <v>-9.9940484794268702E-2</v>
      </c>
      <c r="I157">
        <v>1.23395544746455</v>
      </c>
      <c r="J157">
        <v>0.58001671109206998</v>
      </c>
      <c r="K157" t="s">
        <v>2943</v>
      </c>
      <c r="L157" t="s">
        <v>2948</v>
      </c>
      <c r="M157" t="s">
        <v>2943</v>
      </c>
      <c r="N157" t="s">
        <v>2943</v>
      </c>
      <c r="O157" t="s">
        <v>2941</v>
      </c>
      <c r="P157" t="s">
        <v>2942</v>
      </c>
      <c r="Q157" t="s">
        <v>2947</v>
      </c>
      <c r="R157" t="s">
        <v>2944</v>
      </c>
      <c r="S157">
        <v>180</v>
      </c>
      <c r="T157">
        <v>0.186005329234498</v>
      </c>
      <c r="U157">
        <v>-0.39282149257480498</v>
      </c>
      <c r="V157">
        <v>-0.59281561815097294</v>
      </c>
      <c r="W157">
        <v>0.118173978224033</v>
      </c>
      <c r="X157">
        <v>-0.74122606640037503</v>
      </c>
      <c r="Y157">
        <v>-0.79143833079128301</v>
      </c>
      <c r="Z157">
        <v>-0.66873479782755596</v>
      </c>
      <c r="AA157">
        <v>-0.75888374791639002</v>
      </c>
      <c r="AB157">
        <v>-0.73957973153146095</v>
      </c>
      <c r="AC157">
        <v>-0.736832312532404</v>
      </c>
      <c r="AD157">
        <v>-0.964527496142074</v>
      </c>
    </row>
    <row r="158" spans="1:30" x14ac:dyDescent="0.25">
      <c r="A158" t="s">
        <v>3260</v>
      </c>
      <c r="B158" t="s">
        <v>3261</v>
      </c>
      <c r="C158">
        <v>15530.457434108401</v>
      </c>
      <c r="D158">
        <v>1.68675300665613E-2</v>
      </c>
      <c r="E158">
        <v>0.88274276728274803</v>
      </c>
      <c r="F158">
        <v>-1.81198277940902</v>
      </c>
      <c r="G158">
        <v>-0.48294233246172602</v>
      </c>
      <c r="H158">
        <v>-0.284352301038172</v>
      </c>
      <c r="I158">
        <v>0.19400736438673999</v>
      </c>
      <c r="J158">
        <v>-0.148795190532761</v>
      </c>
      <c r="K158" t="s">
        <v>2941</v>
      </c>
      <c r="L158" t="s">
        <v>2942</v>
      </c>
      <c r="M158" t="s">
        <v>2943</v>
      </c>
      <c r="N158" t="s">
        <v>2948</v>
      </c>
      <c r="O158" t="s">
        <v>2948</v>
      </c>
      <c r="P158" t="s">
        <v>2941</v>
      </c>
      <c r="Q158" t="s">
        <v>2941</v>
      </c>
      <c r="R158" t="s">
        <v>2944</v>
      </c>
      <c r="S158">
        <v>146</v>
      </c>
      <c r="T158">
        <v>-2.1052009571321601E-2</v>
      </c>
      <c r="U158">
        <v>-3.9245962111510803E-2</v>
      </c>
      <c r="V158">
        <v>-0.15923885860378201</v>
      </c>
      <c r="W158">
        <v>-0.413375950432253</v>
      </c>
      <c r="X158">
        <v>-0.58930042206519295</v>
      </c>
      <c r="Y158">
        <v>-0.152501858239112</v>
      </c>
      <c r="Z158">
        <v>0.238917092138791</v>
      </c>
      <c r="AA158">
        <v>0.34170077965786599</v>
      </c>
      <c r="AB158">
        <v>0.227650505440608</v>
      </c>
      <c r="AC158">
        <v>-0.21803649382951701</v>
      </c>
      <c r="AD158">
        <v>1.68675300665613E-2</v>
      </c>
    </row>
    <row r="159" spans="1:30" x14ac:dyDescent="0.25">
      <c r="A159" t="s">
        <v>3262</v>
      </c>
      <c r="B159" t="s">
        <v>3263</v>
      </c>
      <c r="C159">
        <v>105810.51591182</v>
      </c>
      <c r="D159">
        <v>0.17450105633997101</v>
      </c>
      <c r="E159">
        <v>-0.60240907623512496</v>
      </c>
      <c r="F159">
        <v>-1.81198277940902</v>
      </c>
      <c r="G159">
        <v>0.50450858714011304</v>
      </c>
      <c r="H159">
        <v>0.94863402636966199</v>
      </c>
      <c r="I159">
        <v>0.33990534466331901</v>
      </c>
      <c r="J159">
        <v>0.53743164129153298</v>
      </c>
      <c r="K159" t="s">
        <v>2947</v>
      </c>
      <c r="L159" t="s">
        <v>2948</v>
      </c>
      <c r="M159" t="s">
        <v>2943</v>
      </c>
      <c r="N159" t="s">
        <v>2947</v>
      </c>
      <c r="O159" t="s">
        <v>2942</v>
      </c>
      <c r="P159" t="s">
        <v>2941</v>
      </c>
      <c r="Q159" t="s">
        <v>2947</v>
      </c>
      <c r="R159" t="s">
        <v>2944</v>
      </c>
      <c r="S159">
        <v>138</v>
      </c>
      <c r="T159">
        <v>-0.656220618141788</v>
      </c>
      <c r="U159">
        <v>-0.504022588383086</v>
      </c>
      <c r="V159">
        <v>-0.63937096856537401</v>
      </c>
      <c r="W159">
        <v>-0.749529616374219</v>
      </c>
      <c r="X159">
        <v>-0.77176450393671303</v>
      </c>
      <c r="Y159">
        <v>-0.49776516385918002</v>
      </c>
      <c r="Z159">
        <v>-3.8412588306261999E-2</v>
      </c>
      <c r="AA159">
        <v>6.6915007719770506E-2</v>
      </c>
      <c r="AB159">
        <v>0.23888684712775601</v>
      </c>
      <c r="AC159">
        <v>3.6828031307647002E-2</v>
      </c>
      <c r="AD159">
        <v>0.17450105633997101</v>
      </c>
    </row>
    <row r="160" spans="1:30" x14ac:dyDescent="0.25">
      <c r="A160" t="s">
        <v>3264</v>
      </c>
      <c r="B160" t="s">
        <v>3265</v>
      </c>
      <c r="C160">
        <v>39346.185555575401</v>
      </c>
      <c r="D160">
        <v>-1.6102235716894599E-2</v>
      </c>
      <c r="E160">
        <v>-0.82973349253323303</v>
      </c>
      <c r="F160">
        <v>-1.0057074048363599</v>
      </c>
      <c r="G160">
        <v>0.58102523751711599</v>
      </c>
      <c r="H160">
        <v>0.65909650593751101</v>
      </c>
      <c r="I160">
        <v>1.1661092877051999</v>
      </c>
      <c r="J160">
        <v>-0.33837236591455699</v>
      </c>
      <c r="K160" t="s">
        <v>2941</v>
      </c>
      <c r="L160" t="s">
        <v>2943</v>
      </c>
      <c r="M160" t="s">
        <v>2943</v>
      </c>
      <c r="N160" t="s">
        <v>2947</v>
      </c>
      <c r="O160" t="s">
        <v>2942</v>
      </c>
      <c r="P160" t="s">
        <v>2942</v>
      </c>
      <c r="Q160" t="s">
        <v>2941</v>
      </c>
      <c r="R160" t="s">
        <v>2944</v>
      </c>
      <c r="S160">
        <v>148</v>
      </c>
      <c r="T160">
        <v>-0.80941661997177405</v>
      </c>
      <c r="U160">
        <v>-0.91014258828580197</v>
      </c>
      <c r="V160">
        <v>-1.1346834233379299</v>
      </c>
      <c r="W160">
        <v>-1.3838661101508201</v>
      </c>
      <c r="X160">
        <v>-1.32482003528486</v>
      </c>
      <c r="Y160">
        <v>-1.2174737086926899</v>
      </c>
      <c r="Z160">
        <v>-0.94402653105027501</v>
      </c>
      <c r="AA160">
        <v>-0.50698347372859998</v>
      </c>
      <c r="AB160">
        <v>-0.24780645077629701</v>
      </c>
      <c r="AC160">
        <v>-0.31766118119607201</v>
      </c>
      <c r="AD160">
        <v>-1.6102235716894599E-2</v>
      </c>
    </row>
    <row r="161" spans="1:30" x14ac:dyDescent="0.25">
      <c r="A161" t="s">
        <v>3266</v>
      </c>
      <c r="B161" t="s">
        <v>3267</v>
      </c>
      <c r="C161">
        <v>5226.7623130704897</v>
      </c>
      <c r="D161">
        <v>-0.34042693736694202</v>
      </c>
      <c r="E161">
        <v>2.3398845645239801</v>
      </c>
      <c r="F161">
        <v>-1.81198277940902</v>
      </c>
      <c r="G161">
        <v>-1.6517429683264599</v>
      </c>
      <c r="H161">
        <v>0.30990797726542302</v>
      </c>
      <c r="I161">
        <v>1.51372851616749</v>
      </c>
      <c r="J161">
        <v>-0.29834385871051</v>
      </c>
      <c r="K161" t="s">
        <v>2948</v>
      </c>
      <c r="L161" t="s">
        <v>2942</v>
      </c>
      <c r="M161" t="s">
        <v>2943</v>
      </c>
      <c r="N161" t="s">
        <v>2943</v>
      </c>
      <c r="O161" t="s">
        <v>2947</v>
      </c>
      <c r="P161" t="s">
        <v>2942</v>
      </c>
      <c r="Q161" t="s">
        <v>2941</v>
      </c>
      <c r="R161" t="s">
        <v>2944</v>
      </c>
      <c r="S161">
        <v>166</v>
      </c>
      <c r="T161">
        <v>-0.43333535392848499</v>
      </c>
      <c r="U161">
        <v>-0.59403862043768196</v>
      </c>
      <c r="V161">
        <v>-0.85982027355945501</v>
      </c>
      <c r="W161">
        <v>-0.72205937437802903</v>
      </c>
      <c r="X161">
        <v>-0.94198282657508903</v>
      </c>
      <c r="Y161">
        <v>-0.98823186866104096</v>
      </c>
      <c r="Z161">
        <v>-0.66256425157068699</v>
      </c>
      <c r="AA161">
        <v>-0.59307363536132396</v>
      </c>
      <c r="AB161">
        <v>-0.46946112588526301</v>
      </c>
      <c r="AC161">
        <v>-0.49893132759664499</v>
      </c>
      <c r="AD161">
        <v>-0.34042693736694202</v>
      </c>
    </row>
    <row r="162" spans="1:30" x14ac:dyDescent="0.25">
      <c r="A162" t="s">
        <v>3268</v>
      </c>
      <c r="B162" t="s">
        <v>3269</v>
      </c>
      <c r="C162">
        <v>3099.0097408587399</v>
      </c>
      <c r="D162">
        <v>-0.174797218924956</v>
      </c>
      <c r="E162">
        <v>1.5880341569191301</v>
      </c>
      <c r="F162">
        <v>-1.0057074048363599</v>
      </c>
      <c r="G162">
        <v>-2.3680456009914299</v>
      </c>
      <c r="H162">
        <v>0.48418264480950501</v>
      </c>
      <c r="I162">
        <v>-0.80135119763191698</v>
      </c>
      <c r="J162">
        <v>-0.62296356543242204</v>
      </c>
      <c r="K162" t="s">
        <v>2941</v>
      </c>
      <c r="L162" t="s">
        <v>2942</v>
      </c>
      <c r="M162" t="s">
        <v>2943</v>
      </c>
      <c r="N162" t="s">
        <v>2943</v>
      </c>
      <c r="O162" t="s">
        <v>2947</v>
      </c>
      <c r="P162" t="s">
        <v>2948</v>
      </c>
      <c r="Q162" t="s">
        <v>2948</v>
      </c>
      <c r="R162" t="s">
        <v>2944</v>
      </c>
      <c r="S162">
        <v>157</v>
      </c>
      <c r="T162">
        <v>-0.90166025797468896</v>
      </c>
      <c r="U162">
        <v>-0.77595522994594801</v>
      </c>
      <c r="V162">
        <v>-0.66846412262839505</v>
      </c>
      <c r="W162">
        <v>-0.960581623512891</v>
      </c>
      <c r="X162">
        <v>-1.20998356842549</v>
      </c>
      <c r="Y162">
        <v>-1.1319358885195101</v>
      </c>
      <c r="Z162">
        <v>-0.85754097633626503</v>
      </c>
      <c r="AA162">
        <v>-0.65249153580748998</v>
      </c>
      <c r="AB162">
        <v>-0.68308111116817205</v>
      </c>
      <c r="AC162">
        <v>-0.52934880006534801</v>
      </c>
      <c r="AD162">
        <v>-0.174797218924956</v>
      </c>
    </row>
    <row r="163" spans="1:30" x14ac:dyDescent="0.25">
      <c r="A163" t="s">
        <v>3270</v>
      </c>
      <c r="B163" t="s">
        <v>3271</v>
      </c>
      <c r="C163">
        <v>5008.9894866193899</v>
      </c>
      <c r="D163">
        <v>-0.74596245754079005</v>
      </c>
      <c r="E163">
        <v>0.777878889995824</v>
      </c>
      <c r="F163">
        <v>0.60684334430897602</v>
      </c>
      <c r="G163">
        <v>-1.6018879843032301</v>
      </c>
      <c r="H163">
        <v>-0.67638496328679998</v>
      </c>
      <c r="I163">
        <v>-1.32773757097098</v>
      </c>
      <c r="J163">
        <v>-0.92628191066799304</v>
      </c>
      <c r="K163" t="s">
        <v>2943</v>
      </c>
      <c r="L163" t="s">
        <v>2942</v>
      </c>
      <c r="M163" t="s">
        <v>2947</v>
      </c>
      <c r="N163" t="s">
        <v>2943</v>
      </c>
      <c r="O163" t="s">
        <v>2948</v>
      </c>
      <c r="P163" t="s">
        <v>2943</v>
      </c>
      <c r="Q163" t="s">
        <v>2943</v>
      </c>
      <c r="R163" t="s">
        <v>2944</v>
      </c>
      <c r="S163">
        <v>178</v>
      </c>
      <c r="T163">
        <v>-0.26003999008511303</v>
      </c>
      <c r="U163">
        <v>-0.30977077297634398</v>
      </c>
      <c r="V163">
        <v>-0.307657533274869</v>
      </c>
      <c r="W163">
        <v>-0.30576213369783301</v>
      </c>
      <c r="X163">
        <v>-0.57155299362498901</v>
      </c>
      <c r="Y163">
        <v>-0.390521513244107</v>
      </c>
      <c r="Z163">
        <v>-0.30774230214887599</v>
      </c>
      <c r="AA163">
        <v>-0.447772036792562</v>
      </c>
      <c r="AB163">
        <v>-0.37249451111001503</v>
      </c>
      <c r="AC163">
        <v>-0.56559045067201397</v>
      </c>
      <c r="AD163">
        <v>-0.74596245754079005</v>
      </c>
    </row>
    <row r="164" spans="1:30" x14ac:dyDescent="0.25">
      <c r="A164" t="s">
        <v>3272</v>
      </c>
      <c r="B164" t="s">
        <v>3273</v>
      </c>
      <c r="C164">
        <v>373.43973697586102</v>
      </c>
      <c r="D164">
        <v>0.92629836667896603</v>
      </c>
      <c r="E164">
        <v>-0.21357801225916501</v>
      </c>
      <c r="F164">
        <v>-0.19943203026369</v>
      </c>
      <c r="G164">
        <v>-9.2217529010821195</v>
      </c>
      <c r="H164">
        <v>0.18094799993456301</v>
      </c>
      <c r="I164">
        <v>-2.7568248521952898</v>
      </c>
      <c r="J164">
        <v>1.6085322831165001</v>
      </c>
      <c r="K164" t="s">
        <v>2942</v>
      </c>
      <c r="L164" t="s">
        <v>2941</v>
      </c>
      <c r="M164" t="s">
        <v>2941</v>
      </c>
      <c r="N164" t="s">
        <v>2943</v>
      </c>
      <c r="O164" t="s">
        <v>2941</v>
      </c>
      <c r="P164" t="s">
        <v>2943</v>
      </c>
      <c r="Q164" t="s">
        <v>2942</v>
      </c>
      <c r="R164" t="s">
        <v>2944</v>
      </c>
      <c r="S164">
        <v>79</v>
      </c>
      <c r="T164">
        <v>-2.2004956278652101E-2</v>
      </c>
      <c r="U164">
        <v>0.108701216579456</v>
      </c>
      <c r="V164">
        <v>-1.5938099331785001</v>
      </c>
      <c r="W164">
        <v>-1.779068681764</v>
      </c>
      <c r="X164">
        <v>-1.5896821446760101</v>
      </c>
      <c r="Y164">
        <v>-1.51253576928736</v>
      </c>
      <c r="Z164">
        <v>-1.1307926532235999</v>
      </c>
      <c r="AA164">
        <v>-0.71192821962058095</v>
      </c>
      <c r="AB164">
        <v>0.95328912847023595</v>
      </c>
      <c r="AC164">
        <v>1.12510741738385</v>
      </c>
      <c r="AD164">
        <v>0.92629836667896603</v>
      </c>
    </row>
    <row r="165" spans="1:30" x14ac:dyDescent="0.25">
      <c r="A165" t="s">
        <v>3274</v>
      </c>
      <c r="B165" t="s">
        <v>3275</v>
      </c>
      <c r="C165">
        <v>3933.7331811858699</v>
      </c>
      <c r="D165">
        <v>4.3245924190648301E-2</v>
      </c>
      <c r="E165">
        <v>0.19215512522158701</v>
      </c>
      <c r="F165">
        <v>0.60684334430897602</v>
      </c>
      <c r="G165">
        <v>-1.04810405941799</v>
      </c>
      <c r="H165">
        <v>-0.50925286509025702</v>
      </c>
      <c r="I165">
        <v>-1.7895778566256499</v>
      </c>
      <c r="J165">
        <v>-1.32908093393724</v>
      </c>
      <c r="K165" t="s">
        <v>2941</v>
      </c>
      <c r="L165" t="s">
        <v>2947</v>
      </c>
      <c r="M165" t="s">
        <v>2947</v>
      </c>
      <c r="N165" t="s">
        <v>2943</v>
      </c>
      <c r="O165" t="s">
        <v>2948</v>
      </c>
      <c r="P165" t="s">
        <v>2943</v>
      </c>
      <c r="Q165" t="s">
        <v>2943</v>
      </c>
      <c r="R165" t="s">
        <v>2944</v>
      </c>
      <c r="S165">
        <v>145</v>
      </c>
      <c r="T165">
        <v>-0.22691544910123199</v>
      </c>
      <c r="U165">
        <v>0.37702464780467199</v>
      </c>
      <c r="V165">
        <v>0.603341594177073</v>
      </c>
      <c r="W165">
        <v>0.19018357735359001</v>
      </c>
      <c r="X165">
        <v>-0.29854992316921503</v>
      </c>
      <c r="Y165">
        <v>0.365159044113397</v>
      </c>
      <c r="Z165">
        <v>0.51195896005500896</v>
      </c>
      <c r="AA165">
        <v>3.0747461556252201E-2</v>
      </c>
      <c r="AB165">
        <v>-7.2354046226937502E-2</v>
      </c>
      <c r="AC165">
        <v>0.174636536758075</v>
      </c>
      <c r="AD165">
        <v>4.3245924190648301E-2</v>
      </c>
    </row>
    <row r="166" spans="1:30" x14ac:dyDescent="0.25">
      <c r="A166" t="s">
        <v>3276</v>
      </c>
      <c r="B166" t="s">
        <v>3277</v>
      </c>
      <c r="C166">
        <v>856.38498993597295</v>
      </c>
      <c r="D166">
        <v>-0.27488841612125298</v>
      </c>
      <c r="E166">
        <v>2.5510257831911098</v>
      </c>
      <c r="F166">
        <v>-0.19943203026369</v>
      </c>
      <c r="G166">
        <v>-4.99075416092077</v>
      </c>
      <c r="H166">
        <v>-8.9709047554121402E-2</v>
      </c>
      <c r="I166">
        <v>-0.78369511736776998</v>
      </c>
      <c r="J166">
        <v>-9.0143542056463893E-3</v>
      </c>
      <c r="K166" t="s">
        <v>2948</v>
      </c>
      <c r="L166" t="s">
        <v>2942</v>
      </c>
      <c r="M166" t="s">
        <v>2941</v>
      </c>
      <c r="N166" t="s">
        <v>2943</v>
      </c>
      <c r="O166" t="s">
        <v>2941</v>
      </c>
      <c r="P166" t="s">
        <v>2948</v>
      </c>
      <c r="Q166" t="s">
        <v>2941</v>
      </c>
      <c r="R166" t="s">
        <v>2944</v>
      </c>
      <c r="S166">
        <v>162</v>
      </c>
      <c r="T166">
        <v>-0.30729675556354102</v>
      </c>
      <c r="U166">
        <v>-0.84831196380129203</v>
      </c>
      <c r="V166">
        <v>-0.48437108462276501</v>
      </c>
      <c r="W166">
        <v>-0.39550001536245899</v>
      </c>
      <c r="X166">
        <v>-0.17027643220390401</v>
      </c>
      <c r="Y166">
        <v>-0.249625167144159</v>
      </c>
      <c r="Z166">
        <v>-0.46471250774055001</v>
      </c>
      <c r="AA166">
        <v>4.7577585399940399E-2</v>
      </c>
      <c r="AB166">
        <v>-0.57312701776661901</v>
      </c>
      <c r="AC166">
        <v>-1.12529251443184</v>
      </c>
      <c r="AD166">
        <v>-0.27488841612125298</v>
      </c>
    </row>
    <row r="167" spans="1:30" x14ac:dyDescent="0.25">
      <c r="A167" t="s">
        <v>3278</v>
      </c>
      <c r="B167" t="s">
        <v>3279</v>
      </c>
      <c r="C167">
        <v>2861.0150013892699</v>
      </c>
      <c r="D167">
        <v>-1.27227806313075</v>
      </c>
      <c r="E167">
        <v>-0.93556235361261497</v>
      </c>
      <c r="F167">
        <v>1.4131187188816401</v>
      </c>
      <c r="G167">
        <v>8.6653269173524297E-2</v>
      </c>
      <c r="H167">
        <v>-1.13476574676172</v>
      </c>
      <c r="I167">
        <v>-0.33543724614533399</v>
      </c>
      <c r="J167">
        <v>-0.23680715347812101</v>
      </c>
      <c r="K167" t="s">
        <v>2943</v>
      </c>
      <c r="L167" t="s">
        <v>2943</v>
      </c>
      <c r="M167" t="s">
        <v>2942</v>
      </c>
      <c r="N167" t="s">
        <v>2941</v>
      </c>
      <c r="O167" t="s">
        <v>2943</v>
      </c>
      <c r="P167" t="s">
        <v>2941</v>
      </c>
      <c r="Q167" t="s">
        <v>2941</v>
      </c>
      <c r="R167" t="s">
        <v>2944</v>
      </c>
      <c r="S167">
        <v>184</v>
      </c>
      <c r="T167">
        <v>0.80708750428088405</v>
      </c>
      <c r="U167">
        <v>0.88012398510444301</v>
      </c>
      <c r="V167">
        <v>-4.59816820058401E-3</v>
      </c>
      <c r="W167">
        <v>-1.5160794341339601</v>
      </c>
      <c r="X167">
        <v>-1.57437053295545</v>
      </c>
      <c r="Y167">
        <v>-1.19474225078921</v>
      </c>
      <c r="Z167">
        <v>-1.39375231777002</v>
      </c>
      <c r="AA167">
        <v>-1.16330533976544</v>
      </c>
      <c r="AB167">
        <v>0.58539773587227895</v>
      </c>
      <c r="AC167">
        <v>-0.23009522543338101</v>
      </c>
      <c r="AD167">
        <v>-1.27227806313075</v>
      </c>
    </row>
    <row r="168" spans="1:30" x14ac:dyDescent="0.25">
      <c r="A168" t="s">
        <v>3280</v>
      </c>
      <c r="B168" t="s">
        <v>3281</v>
      </c>
      <c r="C168">
        <v>8116.9305766709303</v>
      </c>
      <c r="D168">
        <v>-1.5493774952202599</v>
      </c>
      <c r="E168">
        <v>-0.10823507613882501</v>
      </c>
      <c r="F168">
        <v>-0.19943203026369</v>
      </c>
      <c r="G168">
        <v>-1.15391435500381</v>
      </c>
      <c r="H168">
        <v>1.81085281988344E-3</v>
      </c>
      <c r="I168">
        <v>-0.38181672605231898</v>
      </c>
      <c r="J168">
        <v>-1.08845452588278</v>
      </c>
      <c r="K168" t="s">
        <v>2943</v>
      </c>
      <c r="L168" t="s">
        <v>2941</v>
      </c>
      <c r="M168" t="s">
        <v>2941</v>
      </c>
      <c r="N168" t="s">
        <v>2943</v>
      </c>
      <c r="O168" t="s">
        <v>2941</v>
      </c>
      <c r="P168" t="s">
        <v>2948</v>
      </c>
      <c r="Q168" t="s">
        <v>2943</v>
      </c>
      <c r="R168" t="s">
        <v>2944</v>
      </c>
      <c r="S168">
        <v>185</v>
      </c>
      <c r="T168">
        <v>-1.12724209354029</v>
      </c>
      <c r="U168">
        <v>-1.1071072017307699</v>
      </c>
      <c r="V168">
        <v>-1.1484293145186699</v>
      </c>
      <c r="W168">
        <v>-1.38740883387717</v>
      </c>
      <c r="X168">
        <v>-1.48920238388767</v>
      </c>
      <c r="Y168">
        <v>-1.49967118219249</v>
      </c>
      <c r="Z168">
        <v>-1.2326982735489</v>
      </c>
      <c r="AA168">
        <v>-1.28857190023829</v>
      </c>
      <c r="AB168">
        <v>-1.57075697430308</v>
      </c>
      <c r="AC168">
        <v>-1.65548121281511</v>
      </c>
      <c r="AD168">
        <v>-1.5493774952202599</v>
      </c>
    </row>
    <row r="169" spans="1:30" x14ac:dyDescent="0.25">
      <c r="A169" t="s">
        <v>3282</v>
      </c>
      <c r="B169" t="s">
        <v>3283</v>
      </c>
      <c r="C169">
        <v>397.03309920871499</v>
      </c>
      <c r="D169">
        <v>-0.32806135972386802</v>
      </c>
      <c r="E169">
        <v>0.42522878257639002</v>
      </c>
      <c r="F169">
        <v>-0.19943203026369</v>
      </c>
      <c r="G169">
        <v>-7.8682944626449798</v>
      </c>
      <c r="H169">
        <v>1.0879812323714699</v>
      </c>
      <c r="I169">
        <v>0.99742584990750904</v>
      </c>
      <c r="J169">
        <v>1.4545202539376101</v>
      </c>
      <c r="K169" t="s">
        <v>2948</v>
      </c>
      <c r="L169" t="s">
        <v>2947</v>
      </c>
      <c r="M169" t="s">
        <v>2941</v>
      </c>
      <c r="N169" t="s">
        <v>2943</v>
      </c>
      <c r="O169" t="s">
        <v>2942</v>
      </c>
      <c r="P169" t="s">
        <v>2942</v>
      </c>
      <c r="Q169" t="s">
        <v>2942</v>
      </c>
      <c r="R169" t="s">
        <v>2944</v>
      </c>
      <c r="S169">
        <v>165</v>
      </c>
      <c r="T169">
        <v>1.14882858437713</v>
      </c>
      <c r="U169">
        <v>-0.84997682381419204</v>
      </c>
      <c r="V169">
        <v>-0.21498425896335399</v>
      </c>
      <c r="W169">
        <v>0.56065804975182798</v>
      </c>
      <c r="X169">
        <v>0.32676522795003199</v>
      </c>
      <c r="Y169">
        <v>0.58279104942156601</v>
      </c>
      <c r="Z169">
        <v>1.0340806224532</v>
      </c>
      <c r="AA169">
        <v>-0.10993735652289099</v>
      </c>
      <c r="AB169">
        <v>0.112779326610811</v>
      </c>
      <c r="AC169">
        <v>0.14326917583489299</v>
      </c>
      <c r="AD169">
        <v>-0.32806135972386802</v>
      </c>
    </row>
    <row r="170" spans="1:30" x14ac:dyDescent="0.25">
      <c r="A170" t="s">
        <v>3284</v>
      </c>
      <c r="B170" t="s">
        <v>3285</v>
      </c>
      <c r="C170">
        <v>6665.4568354762596</v>
      </c>
      <c r="D170">
        <v>-0.43393446578751399</v>
      </c>
      <c r="E170">
        <v>2.82496963185913E-2</v>
      </c>
      <c r="F170">
        <v>0.60684334430897602</v>
      </c>
      <c r="G170">
        <v>-2.2917840767571098</v>
      </c>
      <c r="H170">
        <v>-0.73777579461945697</v>
      </c>
      <c r="I170">
        <v>-0.83734198647695701</v>
      </c>
      <c r="J170">
        <v>-1.42080767826733</v>
      </c>
      <c r="K170" t="s">
        <v>2948</v>
      </c>
      <c r="L170" t="s">
        <v>2941</v>
      </c>
      <c r="M170" t="s">
        <v>2947</v>
      </c>
      <c r="N170" t="s">
        <v>2943</v>
      </c>
      <c r="O170" t="s">
        <v>2943</v>
      </c>
      <c r="P170" t="s">
        <v>2948</v>
      </c>
      <c r="Q170" t="s">
        <v>2943</v>
      </c>
      <c r="R170" t="s">
        <v>2944</v>
      </c>
      <c r="S170">
        <v>170</v>
      </c>
      <c r="T170">
        <v>-0.149104254286516</v>
      </c>
      <c r="U170">
        <v>-0.10105536719284</v>
      </c>
      <c r="V170">
        <v>-0.34106690395130601</v>
      </c>
      <c r="W170">
        <v>-0.469319896219767</v>
      </c>
      <c r="X170">
        <v>-0.389172464791397</v>
      </c>
      <c r="Y170">
        <v>-0.25013232693578202</v>
      </c>
      <c r="Z170">
        <v>-0.19244539938256899</v>
      </c>
      <c r="AA170">
        <v>-0.30218942370010998</v>
      </c>
      <c r="AB170">
        <v>-0.154345696133253</v>
      </c>
      <c r="AC170">
        <v>-0.44879419442912299</v>
      </c>
      <c r="AD170">
        <v>-0.43393446578751399</v>
      </c>
    </row>
    <row r="171" spans="1:30" x14ac:dyDescent="0.25">
      <c r="A171" t="s">
        <v>3286</v>
      </c>
      <c r="B171" t="s">
        <v>3287</v>
      </c>
      <c r="C171">
        <v>9790.0136931111792</v>
      </c>
      <c r="D171">
        <v>-1.61240142552729</v>
      </c>
      <c r="E171">
        <v>0.84375663001796597</v>
      </c>
      <c r="F171">
        <v>0.60684334430897602</v>
      </c>
      <c r="G171">
        <v>-1.16637874496009</v>
      </c>
      <c r="H171">
        <v>0.44349472932397299</v>
      </c>
      <c r="I171">
        <v>-0.23909527527388899</v>
      </c>
      <c r="J171">
        <v>1.45907891269649</v>
      </c>
      <c r="K171" t="s">
        <v>2943</v>
      </c>
      <c r="L171" t="s">
        <v>2942</v>
      </c>
      <c r="M171" t="s">
        <v>2947</v>
      </c>
      <c r="N171" t="s">
        <v>2943</v>
      </c>
      <c r="O171" t="s">
        <v>2947</v>
      </c>
      <c r="P171" t="s">
        <v>2941</v>
      </c>
      <c r="Q171" t="s">
        <v>2942</v>
      </c>
      <c r="R171" t="s">
        <v>2944</v>
      </c>
      <c r="S171">
        <v>186</v>
      </c>
      <c r="T171">
        <v>-1.20609592884327</v>
      </c>
      <c r="U171">
        <v>-1.2037230935607699</v>
      </c>
      <c r="V171">
        <v>-1.47757895091567</v>
      </c>
      <c r="W171">
        <v>-1.5787464100778701</v>
      </c>
      <c r="X171">
        <v>-1.70885752320198</v>
      </c>
      <c r="Y171">
        <v>-1.7023190370880099</v>
      </c>
      <c r="Z171">
        <v>-1.6355579554939601</v>
      </c>
      <c r="AA171">
        <v>-1.70546434458715</v>
      </c>
      <c r="AB171">
        <v>-1.7028451719649</v>
      </c>
      <c r="AC171">
        <v>-1.72945313648212</v>
      </c>
      <c r="AD171">
        <v>-1.61240142552729</v>
      </c>
    </row>
    <row r="172" spans="1:30" x14ac:dyDescent="0.25">
      <c r="A172" t="s">
        <v>3288</v>
      </c>
      <c r="B172" t="s">
        <v>3289</v>
      </c>
      <c r="C172">
        <v>219.18067195833299</v>
      </c>
      <c r="D172">
        <v>-1.2096786377172399</v>
      </c>
      <c r="K172" t="s">
        <v>2965</v>
      </c>
      <c r="L172" t="s">
        <v>2965</v>
      </c>
      <c r="M172" t="s">
        <v>2965</v>
      </c>
      <c r="N172" t="s">
        <v>2965</v>
      </c>
      <c r="O172" t="s">
        <v>2965</v>
      </c>
      <c r="P172" t="s">
        <v>2965</v>
      </c>
      <c r="Q172" t="s">
        <v>2965</v>
      </c>
      <c r="R172" t="s">
        <v>3021</v>
      </c>
      <c r="S172">
        <v>182</v>
      </c>
      <c r="T172">
        <v>-0.87387200597793901</v>
      </c>
      <c r="U172">
        <v>-0.84997682381419204</v>
      </c>
      <c r="V172">
        <v>-1.0163720330611199</v>
      </c>
      <c r="W172">
        <v>-1.1739942602275699</v>
      </c>
      <c r="X172">
        <v>-1.2338321617945101</v>
      </c>
      <c r="Y172">
        <v>-1.20739365629863</v>
      </c>
      <c r="Z172">
        <v>-1.0640863019909399</v>
      </c>
      <c r="AA172">
        <v>-1.1646923079537299</v>
      </c>
      <c r="AB172">
        <v>-1.2223424222102699</v>
      </c>
      <c r="AC172">
        <v>-1.28410647788721</v>
      </c>
      <c r="AD172">
        <v>-1.2096786377172399</v>
      </c>
    </row>
    <row r="173" spans="1:30" x14ac:dyDescent="0.25">
      <c r="A173" t="s">
        <v>3290</v>
      </c>
      <c r="B173" t="s">
        <v>3291</v>
      </c>
      <c r="C173">
        <v>555.60047243413999</v>
      </c>
      <c r="D173">
        <v>-1.2096786377172399</v>
      </c>
      <c r="K173" t="s">
        <v>2965</v>
      </c>
      <c r="L173" t="s">
        <v>2965</v>
      </c>
      <c r="M173" t="s">
        <v>2965</v>
      </c>
      <c r="N173" t="s">
        <v>2965</v>
      </c>
      <c r="O173" t="s">
        <v>2965</v>
      </c>
      <c r="P173" t="s">
        <v>2965</v>
      </c>
      <c r="Q173" t="s">
        <v>2965</v>
      </c>
      <c r="R173" t="s">
        <v>3021</v>
      </c>
      <c r="S173">
        <v>182</v>
      </c>
      <c r="T173">
        <v>-0.87387200597793901</v>
      </c>
      <c r="U173">
        <v>-0.84997682381419204</v>
      </c>
      <c r="V173">
        <v>-1.0163720330611199</v>
      </c>
      <c r="W173">
        <v>-1.1739942602275699</v>
      </c>
      <c r="X173">
        <v>-1.2338321617945101</v>
      </c>
      <c r="Y173">
        <v>-1.20739365629863</v>
      </c>
      <c r="Z173">
        <v>-1.0640863019909399</v>
      </c>
      <c r="AA173">
        <v>-1.1646923079537299</v>
      </c>
      <c r="AB173">
        <v>-1.2223424222102699</v>
      </c>
      <c r="AC173">
        <v>-1.28410647788721</v>
      </c>
      <c r="AD173">
        <v>-1.2096786377172399</v>
      </c>
    </row>
    <row r="174" spans="1:30" x14ac:dyDescent="0.25">
      <c r="A174" t="s">
        <v>3292</v>
      </c>
      <c r="B174" t="s">
        <v>3293</v>
      </c>
      <c r="C174">
        <v>81575.888285384193</v>
      </c>
      <c r="D174">
        <v>1.2098823029844601</v>
      </c>
      <c r="E174">
        <v>-0.19341271865595899</v>
      </c>
      <c r="F174">
        <v>1.4131187188816401</v>
      </c>
      <c r="G174">
        <v>1.04165787877574</v>
      </c>
      <c r="H174">
        <v>8.6303946821035399E-2</v>
      </c>
      <c r="I174">
        <v>0.66187192996393296</v>
      </c>
      <c r="J174">
        <v>-1.01294485284665</v>
      </c>
      <c r="K174" t="s">
        <v>2942</v>
      </c>
      <c r="L174" t="s">
        <v>2941</v>
      </c>
      <c r="M174" t="s">
        <v>2942</v>
      </c>
      <c r="N174" t="s">
        <v>2942</v>
      </c>
      <c r="O174" t="s">
        <v>2941</v>
      </c>
      <c r="P174" t="s">
        <v>2947</v>
      </c>
      <c r="Q174" t="s">
        <v>2943</v>
      </c>
      <c r="R174" t="s">
        <v>2944</v>
      </c>
      <c r="S174">
        <v>63</v>
      </c>
      <c r="T174">
        <v>0.32304327092943003</v>
      </c>
      <c r="U174">
        <v>0.187655198500082</v>
      </c>
      <c r="V174">
        <v>-0.120477755596643</v>
      </c>
      <c r="W174">
        <v>-0.35480287814085099</v>
      </c>
      <c r="X174">
        <v>-0.205160093238452</v>
      </c>
      <c r="Y174">
        <v>-0.115182856581591</v>
      </c>
      <c r="Z174">
        <v>8.1052109511130802E-2</v>
      </c>
      <c r="AA174">
        <v>0.38199396880407399</v>
      </c>
      <c r="AB174">
        <v>0.666482476429478</v>
      </c>
      <c r="AC174">
        <v>0.895708594897063</v>
      </c>
      <c r="AD174">
        <v>1.2098823029844601</v>
      </c>
    </row>
    <row r="175" spans="1:30" x14ac:dyDescent="0.25">
      <c r="A175" t="s">
        <v>3294</v>
      </c>
      <c r="B175" t="s">
        <v>3295</v>
      </c>
      <c r="C175">
        <v>63534.794266866003</v>
      </c>
      <c r="D175">
        <v>1.63948186302542</v>
      </c>
      <c r="E175">
        <v>-0.21154177569959501</v>
      </c>
      <c r="F175">
        <v>1.4131187188816401</v>
      </c>
      <c r="G175">
        <v>1.3606299234888599</v>
      </c>
      <c r="H175">
        <v>2.6307474932201799E-2</v>
      </c>
      <c r="I175">
        <v>0.38780254455068403</v>
      </c>
      <c r="J175">
        <v>-1.05279185959213</v>
      </c>
      <c r="K175" t="s">
        <v>2942</v>
      </c>
      <c r="L175" t="s">
        <v>2941</v>
      </c>
      <c r="M175" t="s">
        <v>2942</v>
      </c>
      <c r="N175" t="s">
        <v>2942</v>
      </c>
      <c r="O175" t="s">
        <v>2941</v>
      </c>
      <c r="P175" t="s">
        <v>2941</v>
      </c>
      <c r="Q175" t="s">
        <v>2943</v>
      </c>
      <c r="R175" t="s">
        <v>2944</v>
      </c>
      <c r="S175">
        <v>29</v>
      </c>
      <c r="T175">
        <v>1.2206114853173899</v>
      </c>
      <c r="U175">
        <v>0.54281584181903397</v>
      </c>
      <c r="V175">
        <v>-0.32478803957660402</v>
      </c>
      <c r="W175">
        <v>-0.647632737543826</v>
      </c>
      <c r="X175">
        <v>-0.47543336336742598</v>
      </c>
      <c r="Y175">
        <v>-0.236417128068906</v>
      </c>
      <c r="Z175">
        <v>3.8269264103733699E-2</v>
      </c>
      <c r="AA175">
        <v>0.46304204138147098</v>
      </c>
      <c r="AB175">
        <v>0.53664033828605195</v>
      </c>
      <c r="AC175">
        <v>0.98635447177605795</v>
      </c>
      <c r="AD175">
        <v>1.63948186302542</v>
      </c>
    </row>
    <row r="176" spans="1:30" x14ac:dyDescent="0.25">
      <c r="A176" t="s">
        <v>3296</v>
      </c>
      <c r="B176" t="s">
        <v>3297</v>
      </c>
      <c r="C176">
        <v>2004.2161762186099</v>
      </c>
      <c r="D176">
        <v>0.82840598286326195</v>
      </c>
      <c r="E176">
        <v>-1.0745982398428899</v>
      </c>
      <c r="F176">
        <v>1.4131187188816401</v>
      </c>
      <c r="G176">
        <v>1.31954528660244</v>
      </c>
      <c r="H176">
        <v>0.15118857148363801</v>
      </c>
      <c r="I176">
        <v>0.489372596251335</v>
      </c>
      <c r="J176">
        <v>4.7327293266972701</v>
      </c>
      <c r="K176" t="s">
        <v>2942</v>
      </c>
      <c r="L176" t="s">
        <v>2943</v>
      </c>
      <c r="M176" t="s">
        <v>2942</v>
      </c>
      <c r="N176" t="s">
        <v>2942</v>
      </c>
      <c r="O176" t="s">
        <v>2941</v>
      </c>
      <c r="P176" t="s">
        <v>2947</v>
      </c>
      <c r="Q176" t="s">
        <v>2942</v>
      </c>
      <c r="R176" t="s">
        <v>2944</v>
      </c>
      <c r="S176">
        <v>89</v>
      </c>
      <c r="T176">
        <v>-1.4948572306613701</v>
      </c>
      <c r="U176">
        <v>-1.2273686368790799</v>
      </c>
      <c r="V176">
        <v>-0.32692934466664703</v>
      </c>
      <c r="W176">
        <v>-0.62694066648567404</v>
      </c>
      <c r="X176">
        <v>-0.48296735898126297</v>
      </c>
      <c r="Y176">
        <v>-0.25698617854427203</v>
      </c>
      <c r="Z176">
        <v>-0.430338929311878</v>
      </c>
      <c r="AA176">
        <v>-0.30058071615982601</v>
      </c>
      <c r="AB176">
        <v>8.8344078544732002E-2</v>
      </c>
      <c r="AC176">
        <v>0.94503333105760201</v>
      </c>
      <c r="AD176">
        <v>0.82840598286326195</v>
      </c>
    </row>
    <row r="177" spans="1:30" x14ac:dyDescent="0.25">
      <c r="A177" t="s">
        <v>3298</v>
      </c>
      <c r="B177" t="s">
        <v>3299</v>
      </c>
      <c r="C177">
        <v>19074.549185868302</v>
      </c>
      <c r="D177">
        <v>1.17199535002082</v>
      </c>
      <c r="E177">
        <v>-0.72672415460977302</v>
      </c>
      <c r="F177">
        <v>1.4131187188816401</v>
      </c>
      <c r="G177">
        <v>1.2705722893414799</v>
      </c>
      <c r="H177">
        <v>-0.34664846221759699</v>
      </c>
      <c r="I177">
        <v>0.60338575343173295</v>
      </c>
      <c r="J177">
        <v>-0.76736082971249697</v>
      </c>
      <c r="K177" t="s">
        <v>2942</v>
      </c>
      <c r="L177" t="s">
        <v>2943</v>
      </c>
      <c r="M177" t="s">
        <v>2942</v>
      </c>
      <c r="N177" t="s">
        <v>2942</v>
      </c>
      <c r="O177" t="s">
        <v>2948</v>
      </c>
      <c r="P177" t="s">
        <v>2947</v>
      </c>
      <c r="Q177" t="s">
        <v>2948</v>
      </c>
      <c r="R177" t="s">
        <v>2944</v>
      </c>
      <c r="S177">
        <v>67</v>
      </c>
      <c r="T177">
        <v>8.3794900968768904E-2</v>
      </c>
      <c r="U177">
        <v>0.38032928509633301</v>
      </c>
      <c r="V177">
        <v>0.17752789022062199</v>
      </c>
      <c r="W177">
        <v>-0.216738777845218</v>
      </c>
      <c r="X177">
        <v>-0.159424069390389</v>
      </c>
      <c r="Y177">
        <v>0.12509399073404301</v>
      </c>
      <c r="Z177">
        <v>0.28671217010642103</v>
      </c>
      <c r="AA177">
        <v>0.62282950036661999</v>
      </c>
      <c r="AB177">
        <v>1.02566511071846</v>
      </c>
      <c r="AC177">
        <v>0.82727658221318201</v>
      </c>
      <c r="AD177">
        <v>1.17199535002082</v>
      </c>
    </row>
    <row r="178" spans="1:30" x14ac:dyDescent="0.25">
      <c r="A178" t="s">
        <v>3300</v>
      </c>
      <c r="B178" t="s">
        <v>3301</v>
      </c>
      <c r="C178">
        <v>5560.8219400499602</v>
      </c>
      <c r="D178">
        <v>1.4626033397741101</v>
      </c>
      <c r="E178">
        <v>3.8488163668520599E-2</v>
      </c>
      <c r="F178">
        <v>1.4131187188816401</v>
      </c>
      <c r="G178">
        <v>0.90784598660683302</v>
      </c>
      <c r="H178">
        <v>-1.1705898873306799</v>
      </c>
      <c r="I178">
        <v>-0.16894557417080799</v>
      </c>
      <c r="J178">
        <v>0.37851724504453899</v>
      </c>
      <c r="K178" t="s">
        <v>2942</v>
      </c>
      <c r="L178" t="s">
        <v>2941</v>
      </c>
      <c r="M178" t="s">
        <v>2942</v>
      </c>
      <c r="N178" t="s">
        <v>2947</v>
      </c>
      <c r="O178" t="s">
        <v>2943</v>
      </c>
      <c r="P178" t="s">
        <v>2941</v>
      </c>
      <c r="Q178" t="s">
        <v>2947</v>
      </c>
      <c r="R178" t="s">
        <v>2944</v>
      </c>
      <c r="S178">
        <v>43</v>
      </c>
      <c r="T178">
        <v>0.13255121458555599</v>
      </c>
      <c r="U178">
        <v>0.55786595603995304</v>
      </c>
      <c r="V178">
        <v>0.35847450747656701</v>
      </c>
      <c r="W178">
        <v>0.27578390873493702</v>
      </c>
      <c r="X178">
        <v>-1.35202120867868E-2</v>
      </c>
      <c r="Y178">
        <v>8.22547125399853E-2</v>
      </c>
      <c r="Z178">
        <v>0.56551389012240305</v>
      </c>
      <c r="AA178">
        <v>0.67211872562152397</v>
      </c>
      <c r="AB178">
        <v>1.1133760401805199</v>
      </c>
      <c r="AC178">
        <v>1.42722407551893</v>
      </c>
      <c r="AD178">
        <v>1.4626033397741101</v>
      </c>
    </row>
    <row r="179" spans="1:30" x14ac:dyDescent="0.25">
      <c r="A179" t="s">
        <v>3302</v>
      </c>
      <c r="B179" t="s">
        <v>3303</v>
      </c>
      <c r="C179">
        <v>5721.25332070474</v>
      </c>
      <c r="D179">
        <v>0.88114802398657499</v>
      </c>
      <c r="E179">
        <v>0.69853786366208004</v>
      </c>
      <c r="F179">
        <v>1.4131187188816401</v>
      </c>
      <c r="G179">
        <v>0.79951043525105203</v>
      </c>
      <c r="H179">
        <v>0.15574872640212001</v>
      </c>
      <c r="I179">
        <v>-1.18649548402156</v>
      </c>
      <c r="J179">
        <v>-0.69054605192635699</v>
      </c>
      <c r="K179" t="s">
        <v>2942</v>
      </c>
      <c r="L179" t="s">
        <v>2942</v>
      </c>
      <c r="M179" t="s">
        <v>2942</v>
      </c>
      <c r="N179" t="s">
        <v>2947</v>
      </c>
      <c r="O179" t="s">
        <v>2941</v>
      </c>
      <c r="P179" t="s">
        <v>2943</v>
      </c>
      <c r="Q179" t="s">
        <v>2948</v>
      </c>
      <c r="R179" t="s">
        <v>2944</v>
      </c>
      <c r="S179">
        <v>82</v>
      </c>
      <c r="T179">
        <v>1.73316536272043</v>
      </c>
      <c r="U179">
        <v>1.45993303679733</v>
      </c>
      <c r="V179">
        <v>1.27401733966015</v>
      </c>
      <c r="W179">
        <v>1.0904928466250099</v>
      </c>
      <c r="X179">
        <v>1.0946695279356999</v>
      </c>
      <c r="Y179">
        <v>1.1578733042398099</v>
      </c>
      <c r="Z179">
        <v>1.05297530481185</v>
      </c>
      <c r="AA179">
        <v>1.4707871843140301</v>
      </c>
      <c r="AB179">
        <v>1.40208905562925</v>
      </c>
      <c r="AC179">
        <v>1.2010618039201699</v>
      </c>
      <c r="AD179">
        <v>0.88114802398657499</v>
      </c>
    </row>
    <row r="180" spans="1:30" x14ac:dyDescent="0.25">
      <c r="A180" t="s">
        <v>3304</v>
      </c>
      <c r="B180" t="s">
        <v>3305</v>
      </c>
      <c r="C180">
        <v>3549.92130400734</v>
      </c>
      <c r="D180">
        <v>0.13826348373511199</v>
      </c>
      <c r="E180">
        <v>-7.9214105704235704E-2</v>
      </c>
      <c r="F180">
        <v>1.4131187188816401</v>
      </c>
      <c r="G180">
        <v>0.38023224034731701</v>
      </c>
      <c r="H180">
        <v>7.7041298054090698E-2</v>
      </c>
      <c r="I180">
        <v>-1.8314224681081499</v>
      </c>
      <c r="J180">
        <v>0.236305737351163</v>
      </c>
      <c r="K180" t="s">
        <v>2947</v>
      </c>
      <c r="L180" t="s">
        <v>2941</v>
      </c>
      <c r="M180" t="s">
        <v>2942</v>
      </c>
      <c r="N180" t="s">
        <v>2941</v>
      </c>
      <c r="O180" t="s">
        <v>2941</v>
      </c>
      <c r="P180" t="s">
        <v>2943</v>
      </c>
      <c r="Q180" t="s">
        <v>2947</v>
      </c>
      <c r="R180" t="s">
        <v>2944</v>
      </c>
      <c r="S180">
        <v>141</v>
      </c>
      <c r="T180">
        <v>-0.47186153497619598</v>
      </c>
      <c r="U180">
        <v>-0.34495762586296003</v>
      </c>
      <c r="V180">
        <v>-0.724154824495854</v>
      </c>
      <c r="W180">
        <v>-1.0451059344612099</v>
      </c>
      <c r="X180">
        <v>-0.73350510214285003</v>
      </c>
      <c r="Y180">
        <v>-0.60934300080438797</v>
      </c>
      <c r="Z180">
        <v>-0.71609503353899295</v>
      </c>
      <c r="AA180">
        <v>-0.76189134702572703</v>
      </c>
      <c r="AB180">
        <v>-0.45921424299659502</v>
      </c>
      <c r="AC180">
        <v>-0.253188325527203</v>
      </c>
      <c r="AD180">
        <v>0.13826348373511199</v>
      </c>
    </row>
    <row r="181" spans="1:30" x14ac:dyDescent="0.25">
      <c r="A181" t="s">
        <v>3306</v>
      </c>
      <c r="B181" t="s">
        <v>3307</v>
      </c>
      <c r="C181">
        <v>1106.0852499410901</v>
      </c>
      <c r="D181">
        <v>0.31121826526443902</v>
      </c>
      <c r="E181">
        <v>7.8267092931748099</v>
      </c>
      <c r="F181">
        <v>1.4131187188816401</v>
      </c>
      <c r="G181">
        <v>-3.6710181542641398</v>
      </c>
      <c r="H181">
        <v>-0.56575940249461898</v>
      </c>
      <c r="I181">
        <v>-2.0605330019480701</v>
      </c>
      <c r="J181">
        <v>-0.54518604691420502</v>
      </c>
      <c r="K181" t="s">
        <v>2947</v>
      </c>
      <c r="L181" t="s">
        <v>2942</v>
      </c>
      <c r="M181" t="s">
        <v>2942</v>
      </c>
      <c r="N181" t="s">
        <v>2943</v>
      </c>
      <c r="O181" t="s">
        <v>2948</v>
      </c>
      <c r="P181" t="s">
        <v>2943</v>
      </c>
      <c r="Q181" t="s">
        <v>2948</v>
      </c>
      <c r="R181" t="s">
        <v>2944</v>
      </c>
      <c r="S181">
        <v>129</v>
      </c>
      <c r="T181">
        <v>-0.61628440517426397</v>
      </c>
      <c r="U181">
        <v>-0.368920699933315</v>
      </c>
      <c r="V181">
        <v>-0.42934674295208802</v>
      </c>
      <c r="W181">
        <v>-0.26003433707547702</v>
      </c>
      <c r="X181">
        <v>7.9106541115135307E-2</v>
      </c>
      <c r="Y181">
        <v>6.5204897398473696E-2</v>
      </c>
      <c r="Z181">
        <v>-4.44553464085213E-2</v>
      </c>
      <c r="AA181">
        <v>-0.60320115476551694</v>
      </c>
      <c r="AB181">
        <v>-0.28525067333221699</v>
      </c>
      <c r="AC181">
        <v>9.6875805563926595E-2</v>
      </c>
      <c r="AD181">
        <v>0.31121826526443902</v>
      </c>
    </row>
    <row r="182" spans="1:30" x14ac:dyDescent="0.25">
      <c r="A182" t="s">
        <v>3308</v>
      </c>
      <c r="B182" t="s">
        <v>3309</v>
      </c>
      <c r="C182">
        <v>29129.2154032664</v>
      </c>
      <c r="D182">
        <v>0.82189514718854895</v>
      </c>
      <c r="E182">
        <v>-0.19173307291700301</v>
      </c>
      <c r="F182">
        <v>1.4131187188816401</v>
      </c>
      <c r="G182">
        <v>0.86937573051321004</v>
      </c>
      <c r="H182">
        <v>-0.26532452859515099</v>
      </c>
      <c r="I182">
        <v>-1.10231230567274</v>
      </c>
      <c r="J182">
        <v>-1.2547973774738701</v>
      </c>
      <c r="K182" t="s">
        <v>2942</v>
      </c>
      <c r="L182" t="s">
        <v>2941</v>
      </c>
      <c r="M182" t="s">
        <v>2942</v>
      </c>
      <c r="N182" t="s">
        <v>2947</v>
      </c>
      <c r="O182" t="s">
        <v>2948</v>
      </c>
      <c r="P182" t="s">
        <v>2943</v>
      </c>
      <c r="Q182" t="s">
        <v>2943</v>
      </c>
      <c r="R182" t="s">
        <v>2944</v>
      </c>
      <c r="S182">
        <v>90</v>
      </c>
      <c r="T182">
        <v>-7.6738955880756299E-3</v>
      </c>
      <c r="U182">
        <v>-0.180473519127853</v>
      </c>
      <c r="V182">
        <v>-0.10189092258999501</v>
      </c>
      <c r="W182">
        <v>-0.36630920937907802</v>
      </c>
      <c r="X182">
        <v>-0.60499443858980095</v>
      </c>
      <c r="Y182">
        <v>-0.59928418396210903</v>
      </c>
      <c r="Z182">
        <v>-0.10551382855439299</v>
      </c>
      <c r="AA182">
        <v>0.35726501347648798</v>
      </c>
      <c r="AB182">
        <v>0.35526824655675499</v>
      </c>
      <c r="AC182">
        <v>0.45258485294391898</v>
      </c>
      <c r="AD182">
        <v>0.82189514718854895</v>
      </c>
    </row>
    <row r="183" spans="1:30" x14ac:dyDescent="0.25">
      <c r="A183" t="s">
        <v>3310</v>
      </c>
      <c r="B183" t="s">
        <v>3311</v>
      </c>
      <c r="C183">
        <v>11875.7542610522</v>
      </c>
      <c r="D183">
        <v>0.71891524237761895</v>
      </c>
      <c r="E183">
        <v>-0.21593104438828201</v>
      </c>
      <c r="F183">
        <v>1.4131187188816401</v>
      </c>
      <c r="G183">
        <v>0.87441239566641904</v>
      </c>
      <c r="H183">
        <v>-0.16342578063493901</v>
      </c>
      <c r="I183">
        <v>-1.7334168442665601</v>
      </c>
      <c r="J183">
        <v>-1.0370090868712101</v>
      </c>
      <c r="K183" t="s">
        <v>2942</v>
      </c>
      <c r="L183" t="s">
        <v>2941</v>
      </c>
      <c r="M183" t="s">
        <v>2942</v>
      </c>
      <c r="N183" t="s">
        <v>2947</v>
      </c>
      <c r="O183" t="s">
        <v>2941</v>
      </c>
      <c r="P183" t="s">
        <v>2943</v>
      </c>
      <c r="Q183" t="s">
        <v>2943</v>
      </c>
      <c r="R183" t="s">
        <v>2944</v>
      </c>
      <c r="S183">
        <v>100</v>
      </c>
      <c r="T183">
        <v>-0.55426895949228905</v>
      </c>
      <c r="U183">
        <v>-0.19587297938112899</v>
      </c>
      <c r="V183">
        <v>-0.57170546173262504</v>
      </c>
      <c r="W183">
        <v>-1.0052665645065599</v>
      </c>
      <c r="X183">
        <v>-0.94441160103684196</v>
      </c>
      <c r="Y183">
        <v>-0.75316354160381005</v>
      </c>
      <c r="Z183">
        <v>-0.32247747428032802</v>
      </c>
      <c r="AA183">
        <v>0.47338930216549702</v>
      </c>
      <c r="AB183">
        <v>0.75865033212285105</v>
      </c>
      <c r="AC183">
        <v>0.47589618226765101</v>
      </c>
      <c r="AD183">
        <v>0.71891524237761895</v>
      </c>
    </row>
    <row r="184" spans="1:30" x14ac:dyDescent="0.25">
      <c r="A184" t="s">
        <v>3312</v>
      </c>
      <c r="B184" t="s">
        <v>3313</v>
      </c>
      <c r="C184">
        <v>21278.734074095399</v>
      </c>
      <c r="D184">
        <v>0.41342774898441897</v>
      </c>
      <c r="E184">
        <v>1.66559777067528</v>
      </c>
      <c r="F184">
        <v>-1.0057074048363599</v>
      </c>
      <c r="G184">
        <v>-5.5855302103522499E-2</v>
      </c>
      <c r="H184">
        <v>0.84899934677897604</v>
      </c>
      <c r="I184">
        <v>-0.67092272833713695</v>
      </c>
      <c r="J184">
        <v>-0.91513718858107695</v>
      </c>
      <c r="K184" t="s">
        <v>2947</v>
      </c>
      <c r="L184" t="s">
        <v>2942</v>
      </c>
      <c r="M184" t="s">
        <v>2943</v>
      </c>
      <c r="N184" t="s">
        <v>2941</v>
      </c>
      <c r="O184" t="s">
        <v>2942</v>
      </c>
      <c r="P184" t="s">
        <v>2948</v>
      </c>
      <c r="Q184" t="s">
        <v>2943</v>
      </c>
      <c r="R184" t="s">
        <v>2944</v>
      </c>
      <c r="S184">
        <v>122</v>
      </c>
      <c r="T184">
        <v>-2.5104315671926999E-2</v>
      </c>
      <c r="U184">
        <v>0.14280454120053701</v>
      </c>
      <c r="V184">
        <v>7.0409033059881998E-2</v>
      </c>
      <c r="W184">
        <v>-5.3361229731564E-2</v>
      </c>
      <c r="X184">
        <v>-0.15731129914068301</v>
      </c>
      <c r="Y184">
        <v>-0.22194947199145701</v>
      </c>
      <c r="Z184">
        <v>-1.5639238716652699E-2</v>
      </c>
      <c r="AA184">
        <v>0.30483084816779599</v>
      </c>
      <c r="AB184">
        <v>0.25601290683996802</v>
      </c>
      <c r="AC184">
        <v>5.1712222967630096E-3</v>
      </c>
      <c r="AD184">
        <v>0.41342774898441897</v>
      </c>
    </row>
    <row r="185" spans="1:30" x14ac:dyDescent="0.25">
      <c r="A185" t="s">
        <v>3314</v>
      </c>
      <c r="B185" t="s">
        <v>3315</v>
      </c>
      <c r="C185">
        <v>11662.523576670301</v>
      </c>
      <c r="D185">
        <v>-0.17319250278809201</v>
      </c>
      <c r="E185">
        <v>0.270411699177103</v>
      </c>
      <c r="F185">
        <v>0.60684334430897602</v>
      </c>
      <c r="G185">
        <v>-6.0970804969619298E-2</v>
      </c>
      <c r="H185">
        <v>0.80554727986939201</v>
      </c>
      <c r="I185">
        <v>-0.182027455027955</v>
      </c>
      <c r="J185">
        <v>-1.2839474502947199</v>
      </c>
      <c r="K185" t="s">
        <v>2941</v>
      </c>
      <c r="L185" t="s">
        <v>2947</v>
      </c>
      <c r="M185" t="s">
        <v>2947</v>
      </c>
      <c r="N185" t="s">
        <v>2941</v>
      </c>
      <c r="O185" t="s">
        <v>2942</v>
      </c>
      <c r="P185" t="s">
        <v>2941</v>
      </c>
      <c r="Q185" t="s">
        <v>2943</v>
      </c>
      <c r="R185" t="s">
        <v>2944</v>
      </c>
      <c r="S185">
        <v>156</v>
      </c>
      <c r="T185">
        <v>7.2676021138879707E-2</v>
      </c>
      <c r="U185">
        <v>8.4402204675893003E-2</v>
      </c>
      <c r="V185">
        <v>-0.22201187508051201</v>
      </c>
      <c r="W185">
        <v>-0.25593242235047198</v>
      </c>
      <c r="X185">
        <v>-0.25829284823326598</v>
      </c>
      <c r="Y185">
        <v>-0.345972394858856</v>
      </c>
      <c r="Z185">
        <v>-0.260882240961404</v>
      </c>
      <c r="AA185">
        <v>-6.2187178770853398E-2</v>
      </c>
      <c r="AB185">
        <v>-3.85695623894401E-2</v>
      </c>
      <c r="AC185">
        <v>-0.34872734927912402</v>
      </c>
      <c r="AD185">
        <v>-0.17319250278809201</v>
      </c>
    </row>
    <row r="186" spans="1:30" x14ac:dyDescent="0.25">
      <c r="A186" t="s">
        <v>3316</v>
      </c>
      <c r="B186" t="s">
        <v>3317</v>
      </c>
      <c r="C186">
        <v>14646.1622525272</v>
      </c>
      <c r="D186">
        <v>-0.45989782488015801</v>
      </c>
      <c r="E186">
        <v>-0.46822464800594399</v>
      </c>
      <c r="F186">
        <v>-1.0057074048363599</v>
      </c>
      <c r="G186">
        <v>-0.24519797643333999</v>
      </c>
      <c r="H186">
        <v>-8.1612610436674199E-2</v>
      </c>
      <c r="I186">
        <v>-1.1891820035154701</v>
      </c>
      <c r="J186">
        <v>-0.29914075011660601</v>
      </c>
      <c r="K186" t="s">
        <v>2948</v>
      </c>
      <c r="L186" t="s">
        <v>2948</v>
      </c>
      <c r="M186" t="s">
        <v>2943</v>
      </c>
      <c r="N186" t="s">
        <v>2948</v>
      </c>
      <c r="O186" t="s">
        <v>2941</v>
      </c>
      <c r="P186" t="s">
        <v>2943</v>
      </c>
      <c r="Q186" t="s">
        <v>2941</v>
      </c>
      <c r="R186" t="s">
        <v>2944</v>
      </c>
      <c r="S186">
        <v>175</v>
      </c>
      <c r="T186">
        <v>-0.24248969229428899</v>
      </c>
      <c r="U186">
        <v>-8.1028865037531594E-2</v>
      </c>
      <c r="V186">
        <v>-0.18313925860614999</v>
      </c>
      <c r="W186">
        <v>-0.62298671274453898</v>
      </c>
      <c r="X186">
        <v>-0.67367276126021003</v>
      </c>
      <c r="Y186">
        <v>-0.592027145475439</v>
      </c>
      <c r="Z186">
        <v>-0.36616248718736999</v>
      </c>
      <c r="AA186">
        <v>-0.36667228020827503</v>
      </c>
      <c r="AB186">
        <v>-0.62700605893185302</v>
      </c>
      <c r="AC186">
        <v>-0.73732900799596401</v>
      </c>
      <c r="AD186">
        <v>-0.45989782488015801</v>
      </c>
    </row>
    <row r="187" spans="1:30" x14ac:dyDescent="0.25">
      <c r="A187" t="s">
        <v>3318</v>
      </c>
      <c r="B187" t="s">
        <v>3319</v>
      </c>
      <c r="C187">
        <v>14502.5024041665</v>
      </c>
      <c r="D187">
        <v>1.1807591551210901</v>
      </c>
      <c r="E187">
        <v>0.75423837560042695</v>
      </c>
      <c r="F187">
        <v>-1.0057074048363599</v>
      </c>
      <c r="G187">
        <v>0.39694935884195798</v>
      </c>
      <c r="H187">
        <v>-0.69819665407662301</v>
      </c>
      <c r="I187">
        <v>-1.4318873175590601</v>
      </c>
      <c r="J187">
        <v>-0.82523097698214898</v>
      </c>
      <c r="K187" t="s">
        <v>2942</v>
      </c>
      <c r="L187" t="s">
        <v>2942</v>
      </c>
      <c r="M187" t="s">
        <v>2943</v>
      </c>
      <c r="N187" t="s">
        <v>2941</v>
      </c>
      <c r="O187" t="s">
        <v>2943</v>
      </c>
      <c r="P187" t="s">
        <v>2943</v>
      </c>
      <c r="Q187" t="s">
        <v>2943</v>
      </c>
      <c r="R187" t="s">
        <v>2944</v>
      </c>
      <c r="S187">
        <v>66</v>
      </c>
      <c r="T187">
        <v>0.35090109590172303</v>
      </c>
      <c r="U187">
        <v>0.57033158369316295</v>
      </c>
      <c r="V187">
        <v>0.45082606769182598</v>
      </c>
      <c r="W187">
        <v>0.159153876949859</v>
      </c>
      <c r="X187">
        <v>0.13936562358342</v>
      </c>
      <c r="Y187">
        <v>0.59102174210413805</v>
      </c>
      <c r="Z187">
        <v>0.67984405950360105</v>
      </c>
      <c r="AA187">
        <v>0.71703258320380903</v>
      </c>
      <c r="AB187">
        <v>0.418067120569312</v>
      </c>
      <c r="AC187">
        <v>0.413622180409152</v>
      </c>
      <c r="AD187">
        <v>1.1807591551210901</v>
      </c>
    </row>
  </sheetData>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workbookViewId="0">
      <selection activeCell="K2" sqref="K2:R187"/>
    </sheetView>
  </sheetViews>
  <sheetFormatPr baseColWidth="10" defaultRowHeight="15" x14ac:dyDescent="0.25"/>
  <cols>
    <col min="1" max="1" width="51" customWidth="1"/>
    <col min="2" max="2" width="15" customWidth="1"/>
  </cols>
  <sheetData>
    <row r="1" spans="1:13" x14ac:dyDescent="0.25">
      <c r="A1" t="s">
        <v>384</v>
      </c>
      <c r="B1" t="s">
        <v>2928</v>
      </c>
      <c r="C1" t="s">
        <v>2929</v>
      </c>
      <c r="D1" t="s">
        <v>2930</v>
      </c>
      <c r="E1" t="s">
        <v>2931</v>
      </c>
      <c r="F1" t="s">
        <v>2932</v>
      </c>
      <c r="G1" t="s">
        <v>2933</v>
      </c>
      <c r="H1" t="s">
        <v>2934</v>
      </c>
      <c r="I1" t="s">
        <v>2935</v>
      </c>
      <c r="J1" t="s">
        <v>2936</v>
      </c>
      <c r="K1" t="s">
        <v>2937</v>
      </c>
      <c r="L1" t="s">
        <v>2938</v>
      </c>
      <c r="M1" t="s">
        <v>2902</v>
      </c>
    </row>
    <row r="2" spans="1:13" x14ac:dyDescent="0.25">
      <c r="A2" t="s">
        <v>408</v>
      </c>
      <c r="B2">
        <v>0.19477066420248501</v>
      </c>
      <c r="C2">
        <v>0.17521398595979701</v>
      </c>
      <c r="D2">
        <v>-2.4356266584163601E-2</v>
      </c>
      <c r="E2">
        <v>-0.155260805005834</v>
      </c>
      <c r="F2">
        <v>-0.132405327168372</v>
      </c>
      <c r="G2">
        <v>1.8945631245075398E-2</v>
      </c>
      <c r="H2">
        <v>0.390945654645247</v>
      </c>
      <c r="I2">
        <v>0.70806820386387104</v>
      </c>
      <c r="J2">
        <v>0.67564675455311396</v>
      </c>
      <c r="K2">
        <v>0.453820462739292</v>
      </c>
      <c r="L2">
        <v>0.83842130681712701</v>
      </c>
    </row>
    <row r="3" spans="1:13" x14ac:dyDescent="0.25">
      <c r="A3" t="s">
        <v>409</v>
      </c>
      <c r="B3">
        <v>4.6782587278242499E-2</v>
      </c>
      <c r="C3">
        <v>-3.78098316426057E-2</v>
      </c>
      <c r="D3">
        <v>-0.11318682188959001</v>
      </c>
      <c r="E3">
        <v>-8.5886304751130904E-2</v>
      </c>
      <c r="F3">
        <v>-4.0528025770159301E-3</v>
      </c>
      <c r="G3">
        <v>9.2086939658323597E-2</v>
      </c>
      <c r="H3">
        <v>0.34970933593327203</v>
      </c>
      <c r="I3">
        <v>0.44551437044307302</v>
      </c>
      <c r="J3">
        <v>0.42822246866277502</v>
      </c>
      <c r="K3">
        <v>0.16838310488231301</v>
      </c>
      <c r="L3">
        <v>0.75643050397693901</v>
      </c>
    </row>
    <row r="4" spans="1:13" x14ac:dyDescent="0.25">
      <c r="A4" t="s">
        <v>410</v>
      </c>
      <c r="B4">
        <v>-0.15493593549783999</v>
      </c>
      <c r="C4">
        <v>-0.15339897413425899</v>
      </c>
      <c r="D4">
        <v>-0.15493593549783999</v>
      </c>
      <c r="E4">
        <v>-0.15493593549783999</v>
      </c>
      <c r="F4">
        <v>-0.15339897413425899</v>
      </c>
      <c r="G4">
        <v>-0.153620722375401</v>
      </c>
      <c r="H4">
        <v>-0.153620722375401</v>
      </c>
      <c r="I4">
        <v>-0.15339897413425899</v>
      </c>
      <c r="J4">
        <v>-0.15339897413425899</v>
      </c>
      <c r="K4">
        <v>-0.15339897413425899</v>
      </c>
      <c r="L4">
        <v>-0.153620722375401</v>
      </c>
    </row>
    <row r="5" spans="1:13" x14ac:dyDescent="0.25">
      <c r="A5" t="s">
        <v>411</v>
      </c>
      <c r="B5">
        <v>0.55085870851183505</v>
      </c>
      <c r="C5">
        <v>0.45458252427602702</v>
      </c>
      <c r="D5">
        <v>0.36135800907646798</v>
      </c>
      <c r="E5">
        <v>0.30615012452072399</v>
      </c>
      <c r="F5">
        <v>0.24549332873726201</v>
      </c>
      <c r="G5">
        <v>0.26935954124275402</v>
      </c>
      <c r="H5">
        <v>0.28644454537361203</v>
      </c>
      <c r="I5">
        <v>0.31757010607644498</v>
      </c>
      <c r="J5">
        <v>0.33989144197981302</v>
      </c>
      <c r="K5">
        <v>0.21015882310326001</v>
      </c>
      <c r="L5">
        <v>0.32906234571943399</v>
      </c>
    </row>
    <row r="6" spans="1:13" x14ac:dyDescent="0.25">
      <c r="A6" t="s">
        <v>2842</v>
      </c>
      <c r="B6">
        <v>0.152026460950481</v>
      </c>
      <c r="C6">
        <v>0.13093661304724299</v>
      </c>
      <c r="D6">
        <v>9.3212384727607497E-2</v>
      </c>
      <c r="E6">
        <v>0.107423483563102</v>
      </c>
      <c r="F6">
        <v>8.4229336264279003E-2</v>
      </c>
      <c r="G6">
        <v>3.7552766205929899E-2</v>
      </c>
      <c r="H6">
        <v>-4.4301437593279501E-2</v>
      </c>
      <c r="I6">
        <v>-0.12796626510679801</v>
      </c>
      <c r="J6">
        <v>-0.18122300754127499</v>
      </c>
      <c r="K6">
        <v>-0.183185374998587</v>
      </c>
      <c r="L6">
        <v>-0.13325725561568699</v>
      </c>
    </row>
    <row r="7" spans="1:13" x14ac:dyDescent="0.25">
      <c r="A7" t="s">
        <v>413</v>
      </c>
      <c r="B7">
        <v>-8.3646198475933603E-2</v>
      </c>
      <c r="C7">
        <v>-8.3863394423930898E-2</v>
      </c>
      <c r="D7">
        <v>-8.3646198475933603E-2</v>
      </c>
      <c r="E7">
        <v>-8.3646198475933603E-2</v>
      </c>
      <c r="F7">
        <v>-5.00044092329422E-2</v>
      </c>
      <c r="G7">
        <v>-5.0488142778217601E-2</v>
      </c>
      <c r="H7">
        <v>-5.0488142778217601E-2</v>
      </c>
      <c r="I7">
        <v>-0.1459396976425</v>
      </c>
      <c r="J7">
        <v>-0.1459396976425</v>
      </c>
      <c r="K7">
        <v>-0.1459396976425</v>
      </c>
      <c r="L7">
        <v>-0.14632077470281399</v>
      </c>
    </row>
    <row r="8" spans="1:13" x14ac:dyDescent="0.25">
      <c r="A8" t="s">
        <v>2841</v>
      </c>
      <c r="B8">
        <v>-0.55868508197590205</v>
      </c>
      <c r="C8">
        <v>-0.41158511911651902</v>
      </c>
      <c r="D8">
        <v>-0.427419091593009</v>
      </c>
      <c r="E8">
        <v>-0.41524098873376403</v>
      </c>
      <c r="F8">
        <v>-0.415482970660766</v>
      </c>
      <c r="G8">
        <v>-0.35530794003003402</v>
      </c>
      <c r="H8">
        <v>-0.20429078930095801</v>
      </c>
      <c r="I8">
        <v>-0.22066105391294699</v>
      </c>
      <c r="J8">
        <v>-0.23600672100507</v>
      </c>
      <c r="K8">
        <v>-0.19446396105130401</v>
      </c>
      <c r="L8">
        <v>-0.188276005969163</v>
      </c>
    </row>
    <row r="10" spans="1:13" x14ac:dyDescent="0.25">
      <c r="A10" t="s">
        <v>384</v>
      </c>
      <c r="B10" t="s">
        <v>2928</v>
      </c>
      <c r="C10" t="s">
        <v>2929</v>
      </c>
      <c r="D10" t="s">
        <v>2930</v>
      </c>
      <c r="E10" t="s">
        <v>2931</v>
      </c>
      <c r="F10" t="s">
        <v>2932</v>
      </c>
      <c r="G10" t="s">
        <v>2933</v>
      </c>
      <c r="H10" t="s">
        <v>2934</v>
      </c>
      <c r="I10" t="s">
        <v>2935</v>
      </c>
      <c r="J10" t="s">
        <v>2936</v>
      </c>
      <c r="K10" t="s">
        <v>2937</v>
      </c>
      <c r="L10" t="s">
        <v>2938</v>
      </c>
      <c r="M10" t="s">
        <v>2902</v>
      </c>
    </row>
    <row r="11" spans="1:13" x14ac:dyDescent="0.25">
      <c r="A11" t="s">
        <v>418</v>
      </c>
      <c r="B11">
        <v>0.19477066420248501</v>
      </c>
      <c r="C11">
        <v>0.17521398595979701</v>
      </c>
      <c r="D11">
        <v>-2.4356266584163601E-2</v>
      </c>
      <c r="E11">
        <v>-0.155260805005834</v>
      </c>
      <c r="F11">
        <v>-0.132405327168372</v>
      </c>
      <c r="G11">
        <v>1.8945631245075398E-2</v>
      </c>
      <c r="H11">
        <v>0.390945654645247</v>
      </c>
      <c r="I11">
        <v>0.70806820386387104</v>
      </c>
      <c r="J11">
        <v>0.67564675455311396</v>
      </c>
      <c r="K11">
        <v>0.453820462739292</v>
      </c>
      <c r="L11">
        <v>0.83842130681712701</v>
      </c>
    </row>
    <row r="12" spans="1:13" x14ac:dyDescent="0.25">
      <c r="A12" t="s">
        <v>419</v>
      </c>
      <c r="B12">
        <v>3.1816232015388302E-2</v>
      </c>
      <c r="C12">
        <v>2.8220092757086399E-2</v>
      </c>
      <c r="D12">
        <v>-0.12829940806228199</v>
      </c>
      <c r="E12">
        <v>-0.26632381313182002</v>
      </c>
      <c r="F12">
        <v>-0.28737039654953001</v>
      </c>
      <c r="G12">
        <v>-0.139988288181329</v>
      </c>
      <c r="H12">
        <v>0.14711111865120099</v>
      </c>
      <c r="I12">
        <v>0.40275054593776599</v>
      </c>
      <c r="J12">
        <v>0.42371135779961999</v>
      </c>
      <c r="K12">
        <v>0.246038994108361</v>
      </c>
      <c r="L12">
        <v>0.56351178903094901</v>
      </c>
    </row>
    <row r="14" spans="1:13" x14ac:dyDescent="0.25">
      <c r="B14" s="54" t="s">
        <v>422</v>
      </c>
      <c r="C14" s="54" t="s">
        <v>417</v>
      </c>
    </row>
    <row r="15" spans="1:13" x14ac:dyDescent="0.25">
      <c r="A15" t="s">
        <v>408</v>
      </c>
      <c r="B15">
        <v>0.83842130681712701</v>
      </c>
      <c r="C15">
        <v>0.56351178903094901</v>
      </c>
    </row>
    <row r="16" spans="1:13" x14ac:dyDescent="0.25">
      <c r="A16" t="s">
        <v>409</v>
      </c>
      <c r="B16">
        <v>0.75643050397693901</v>
      </c>
      <c r="C16">
        <v>0.45573270864284299</v>
      </c>
    </row>
    <row r="17" spans="1:4" x14ac:dyDescent="0.25">
      <c r="A17" t="s">
        <v>410</v>
      </c>
      <c r="B17">
        <v>-0.153620722375401</v>
      </c>
      <c r="C17">
        <v>-0.1734207925806</v>
      </c>
    </row>
    <row r="18" spans="1:4" x14ac:dyDescent="0.25">
      <c r="A18" t="s">
        <v>411</v>
      </c>
      <c r="B18">
        <v>0.32906234571943399</v>
      </c>
      <c r="C18">
        <v>0.15375019430329301</v>
      </c>
    </row>
    <row r="19" spans="1:4" x14ac:dyDescent="0.25">
      <c r="A19" t="s">
        <v>2842</v>
      </c>
      <c r="B19">
        <v>-0.13325725561568699</v>
      </c>
      <c r="C19">
        <v>-9.6633104625552996E-2</v>
      </c>
    </row>
    <row r="20" spans="1:4" x14ac:dyDescent="0.25">
      <c r="A20" t="s">
        <v>413</v>
      </c>
      <c r="B20">
        <v>-0.14632077470281399</v>
      </c>
      <c r="C20">
        <v>-0.143791276274809</v>
      </c>
    </row>
    <row r="21" spans="1:4" x14ac:dyDescent="0.25">
      <c r="A21" t="s">
        <v>2841</v>
      </c>
      <c r="B21">
        <v>-0.188276005969163</v>
      </c>
      <c r="C21">
        <v>-0.18599955531631901</v>
      </c>
    </row>
    <row r="24" spans="1:4" x14ac:dyDescent="0.25">
      <c r="B24" s="54" t="s">
        <v>2928</v>
      </c>
      <c r="C24" s="54" t="s">
        <v>2933</v>
      </c>
      <c r="D24" s="54" t="s">
        <v>2938</v>
      </c>
    </row>
    <row r="25" spans="1:4" x14ac:dyDescent="0.25">
      <c r="A25" t="s">
        <v>408</v>
      </c>
      <c r="B25">
        <v>0.19477066420248501</v>
      </c>
      <c r="C25">
        <v>1.8945631245075398E-2</v>
      </c>
      <c r="D25">
        <v>0.83842130681712701</v>
      </c>
    </row>
    <row r="26" spans="1:4" x14ac:dyDescent="0.25">
      <c r="A26" t="s">
        <v>409</v>
      </c>
      <c r="B26">
        <v>4.6782587278242499E-2</v>
      </c>
      <c r="C26">
        <v>9.2086939658323597E-2</v>
      </c>
      <c r="D26">
        <v>0.75643050397693901</v>
      </c>
    </row>
    <row r="27" spans="1:4" x14ac:dyDescent="0.25">
      <c r="A27" t="s">
        <v>410</v>
      </c>
      <c r="B27">
        <v>-0.15493593549783999</v>
      </c>
      <c r="C27">
        <v>-0.153620722375401</v>
      </c>
      <c r="D27">
        <v>-0.153620722375401</v>
      </c>
    </row>
    <row r="28" spans="1:4" x14ac:dyDescent="0.25">
      <c r="A28" t="s">
        <v>411</v>
      </c>
      <c r="B28">
        <v>0.55085870851183505</v>
      </c>
      <c r="C28">
        <v>0.26935954124275402</v>
      </c>
      <c r="D28">
        <v>0.32906234571943399</v>
      </c>
    </row>
    <row r="29" spans="1:4" x14ac:dyDescent="0.25">
      <c r="A29" t="s">
        <v>2842</v>
      </c>
      <c r="B29">
        <v>0.152026460950481</v>
      </c>
      <c r="C29">
        <v>3.7552766205929899E-2</v>
      </c>
      <c r="D29">
        <v>-0.13325725561568699</v>
      </c>
    </row>
    <row r="30" spans="1:4" x14ac:dyDescent="0.25">
      <c r="A30" t="s">
        <v>413</v>
      </c>
      <c r="B30">
        <v>-8.3646198475933603E-2</v>
      </c>
      <c r="C30">
        <v>-5.0488142778217601E-2</v>
      </c>
      <c r="D30">
        <v>-0.14632077470281399</v>
      </c>
    </row>
    <row r="31" spans="1:4" x14ac:dyDescent="0.25">
      <c r="A31" t="s">
        <v>2841</v>
      </c>
      <c r="B31">
        <v>-0.55868508197590205</v>
      </c>
      <c r="C31">
        <v>-0.35530794003003402</v>
      </c>
      <c r="D31">
        <v>-0.188276005969163</v>
      </c>
    </row>
  </sheetData>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13</vt:i4>
      </vt:variant>
      <vt:variant>
        <vt:lpstr>Plages nommées</vt:lpstr>
      </vt:variant>
      <vt:variant>
        <vt:i4>3</vt:i4>
      </vt:variant>
    </vt:vector>
  </HeadingPairs>
  <TitlesOfParts>
    <vt:vector size="16" baseType="lpstr">
      <vt:lpstr>MODE D'EMPLOI</vt:lpstr>
      <vt:lpstr>Fiche Métier</vt:lpstr>
      <vt:lpstr>Détail FAP225</vt:lpstr>
      <vt:lpstr>Synthèse</vt:lpstr>
      <vt:lpstr>Synthèse Grandes Familles</vt:lpstr>
      <vt:lpstr>Nomenclature</vt:lpstr>
      <vt:lpstr>Documentation</vt:lpstr>
      <vt:lpstr>Liste</vt:lpstr>
      <vt:lpstr>Evolution</vt:lpstr>
      <vt:lpstr>Evol_Dep</vt:lpstr>
      <vt:lpstr>Familles</vt:lpstr>
      <vt:lpstr>Fiche_2</vt:lpstr>
      <vt:lpstr>Menus</vt:lpstr>
      <vt:lpstr>Nomenclature!Impression_des_titres</vt:lpstr>
      <vt:lpstr>'Fiche Métier'!Zone_d_impression</vt:lpstr>
      <vt:lpstr>Nomenclature!Zone_d_impression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VAN-PUYMBROECK Cyrille (DR-ARA)</dc:creator>
  <cp:lastModifiedBy>VAN-PUYMBROECK Cyrille (DR-ARA)</cp:lastModifiedBy>
  <cp:lastPrinted>2021-04-27T12:57:50Z</cp:lastPrinted>
  <dcterms:created xsi:type="dcterms:W3CDTF">2020-12-23T11:03:01Z</dcterms:created>
  <dcterms:modified xsi:type="dcterms:W3CDTF">2022-09-27T11:59:19Z</dcterms:modified>
</cp:coreProperties>
</file>