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EPES\10 Travail\Santé au travail\PRST4\Diagnostic_ARA\Entreprises - Emploi\Handicap\"/>
    </mc:Choice>
  </mc:AlternateContent>
  <xr:revisionPtr revIDLastSave="0" documentId="13_ncr:1_{769D3ADD-5F71-49F7-B0D7-6C44B6B27E22}" xr6:coauthVersionLast="47" xr6:coauthVersionMax="47" xr10:uidLastSave="{00000000-0000-0000-0000-000000000000}"/>
  <bookViews>
    <workbookView xWindow="-120" yWindow="-120" windowWidth="29040" windowHeight="15840" xr2:uid="{4DC33F30-95EF-443B-9294-BC91E22F99DB}"/>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 r="E47" i="1" s="1"/>
  <c r="C26" i="1"/>
  <c r="C49" i="1" s="1"/>
  <c r="E9" i="1" s="1"/>
  <c r="E28" i="1" l="1"/>
  <c r="E27" i="1"/>
  <c r="E26" i="1"/>
  <c r="E10" i="1" l="1"/>
  <c r="E18" i="1"/>
  <c r="E34" i="1"/>
  <c r="E42" i="1"/>
  <c r="C65" i="1"/>
  <c r="E11" i="1"/>
  <c r="E19" i="1"/>
  <c r="E35" i="1"/>
  <c r="E43" i="1"/>
  <c r="E12" i="1"/>
  <c r="E20" i="1"/>
  <c r="E13" i="1"/>
  <c r="E21" i="1"/>
  <c r="E29" i="1"/>
  <c r="E37" i="1"/>
  <c r="E45" i="1"/>
  <c r="E24" i="1"/>
  <c r="E40" i="1"/>
  <c r="E17" i="1"/>
  <c r="E25" i="1"/>
  <c r="E33" i="1"/>
  <c r="E41" i="1"/>
  <c r="E44" i="1"/>
  <c r="E14" i="1"/>
  <c r="E22" i="1"/>
  <c r="E30" i="1"/>
  <c r="E38" i="1"/>
  <c r="E46" i="1"/>
  <c r="E15" i="1"/>
  <c r="E23" i="1"/>
  <c r="E31" i="1"/>
  <c r="E39" i="1"/>
  <c r="E16" i="1"/>
  <c r="E32" i="1"/>
  <c r="E49" i="1"/>
  <c r="E36" i="1"/>
  <c r="D47" i="1" l="1"/>
  <c r="D26" i="1"/>
  <c r="D49" i="1" l="1"/>
  <c r="F26" i="1" s="1"/>
  <c r="F47" i="1" l="1"/>
  <c r="F10" i="1"/>
  <c r="F18" i="1"/>
  <c r="F34" i="1"/>
  <c r="F42" i="1"/>
  <c r="F11" i="1"/>
  <c r="F19" i="1"/>
  <c r="F27" i="1"/>
  <c r="F35" i="1"/>
  <c r="F43" i="1"/>
  <c r="F12" i="1"/>
  <c r="F20" i="1"/>
  <c r="F28" i="1"/>
  <c r="F13" i="1"/>
  <c r="F21" i="1"/>
  <c r="F29" i="1"/>
  <c r="F37" i="1"/>
  <c r="F45" i="1"/>
  <c r="F24" i="1"/>
  <c r="F49" i="1"/>
  <c r="F17" i="1"/>
  <c r="F41" i="1"/>
  <c r="F36" i="1"/>
  <c r="F14" i="1"/>
  <c r="F22" i="1"/>
  <c r="F30" i="1"/>
  <c r="F38" i="1"/>
  <c r="F46" i="1"/>
  <c r="F15" i="1"/>
  <c r="F23" i="1"/>
  <c r="F31" i="1"/>
  <c r="F39" i="1"/>
  <c r="F16" i="1"/>
  <c r="F32" i="1"/>
  <c r="F40" i="1"/>
  <c r="F25" i="1"/>
  <c r="F33" i="1"/>
  <c r="F9" i="1"/>
  <c r="F44" i="1"/>
</calcChain>
</file>

<file path=xl/sharedStrings.xml><?xml version="1.0" encoding="utf-8"?>
<sst xmlns="http://schemas.openxmlformats.org/spreadsheetml/2006/main" count="70" uniqueCount="60">
  <si>
    <t>L'emploi des travailleurs handicapés</t>
  </si>
  <si>
    <t xml:space="preserve">Tableau 1 : Répartition des salariés relevant de l'obligation d'emploi de travailleurs handicapés par sexe et par secteur d'activité </t>
  </si>
  <si>
    <t>NAF 38 postes</t>
  </si>
  <si>
    <t>Agriculture, sylviculture et pêche</t>
  </si>
  <si>
    <t xml:space="preserve">Industries extractives </t>
  </si>
  <si>
    <t>Fabrication de denrées alimentaires, de boissons et de produits à base de tabac</t>
  </si>
  <si>
    <t>Fabrication de textiles, industries de l'habillement, industrie du cuir et de la chaussure</t>
  </si>
  <si>
    <t>Travail du bois, industries du papier et imprimerie</t>
  </si>
  <si>
    <t>Cokéfaction et raffinage</t>
  </si>
  <si>
    <t>Industrie chimique</t>
  </si>
  <si>
    <t>Industrie pharmaceutique</t>
  </si>
  <si>
    <t>Fabrication de produits en caoutchouc et en plastique ainsi que d'autres produits minéraux non métalliques</t>
  </si>
  <si>
    <t>Métallurgie et fabrication de produits métalliques à l'exception des machines et des équipements</t>
  </si>
  <si>
    <t>Fabrication de produits informatiques, électroniques et optiques</t>
  </si>
  <si>
    <t>Fabrication d'équipements électriques</t>
  </si>
  <si>
    <t>Fabrication de machines et équipements n.c.a.</t>
  </si>
  <si>
    <t>Fabrication de matériels de transport</t>
  </si>
  <si>
    <t>Autres industries manufacturières ; réparation et installation de machines et d'équipements</t>
  </si>
  <si>
    <t>Production et distribution d'électricité, de gaz, de vapeur et d'air conditionné</t>
  </si>
  <si>
    <t>Production et distribution d'eau ; assainissement, gestion des déchets et dépollution</t>
  </si>
  <si>
    <t>INDUSTRIE</t>
  </si>
  <si>
    <t>Construction</t>
  </si>
  <si>
    <t>Commerce ; réparation d'automobiles et de motocycles</t>
  </si>
  <si>
    <t>Transports et entreposage</t>
  </si>
  <si>
    <t>Hébergement et restauration</t>
  </si>
  <si>
    <t>Edition, audiovisuel et diffusion</t>
  </si>
  <si>
    <t>Télécommunications</t>
  </si>
  <si>
    <t>Activités informatiques et services d'information</t>
  </si>
  <si>
    <t>Activités financières et d'assurance</t>
  </si>
  <si>
    <t>Activités immobilières</t>
  </si>
  <si>
    <t>Activités juridiques, comptables, de gestion, d'architecture, d'ingénierie, de contrôle et d'analyses techniques</t>
  </si>
  <si>
    <t>Recherche-développement scientifique</t>
  </si>
  <si>
    <t>Autres activités spécialisées, scientifiques et techniques</t>
  </si>
  <si>
    <t>Activités de services administratifs et de soutien</t>
  </si>
  <si>
    <t>Administration publique</t>
  </si>
  <si>
    <t>Enseignement</t>
  </si>
  <si>
    <t>Activités pour la santé humaine</t>
  </si>
  <si>
    <t>Hébergement médico-social et social et action sociale sans hébergement</t>
  </si>
  <si>
    <t>Arts, spectacles et activités récréatives</t>
  </si>
  <si>
    <t>Autres activités de services</t>
  </si>
  <si>
    <t>Activités extra-territoriales</t>
  </si>
  <si>
    <t>SERVICES</t>
  </si>
  <si>
    <t>Tous secteurs</t>
  </si>
  <si>
    <t>NAF 5 postes</t>
  </si>
  <si>
    <t>Agriculture</t>
  </si>
  <si>
    <t>Industrie</t>
  </si>
  <si>
    <t>Commerce</t>
  </si>
  <si>
    <t>Services</t>
  </si>
  <si>
    <t>p= données provisoires</t>
  </si>
  <si>
    <t>Champ : entreprises de 20 salariés ou plus du secteur privé et public à caractère industriel et commercial (Epic), dont le siège social est localisé sur le territoire, France entière.</t>
  </si>
  <si>
    <t xml:space="preserve">Tableau 1bis : Répartition des salariés relevant de l'obligation d'emploi de travailleurs handicapés par sexe et par secteur d'activité </t>
  </si>
  <si>
    <t>Ensemble des salariés 
(2021)</t>
  </si>
  <si>
    <t>Salariés relevant de l'OETH
(2021)</t>
  </si>
  <si>
    <t>Source : Dares, DSN-Sismmo, extrait à juin 2022 (pour l'année 2020), et juillet 2022 (pour 2021) - Traitement: DREETS ARA (SESE)</t>
  </si>
  <si>
    <t>Nombre de salariés relevant de l'OETH
(2021 p)</t>
  </si>
  <si>
    <t>Part des salariés relevant de l'OETH
(2021 p)</t>
  </si>
  <si>
    <t>Part des salariés 
(2021)</t>
  </si>
  <si>
    <t>Non connu</t>
  </si>
  <si>
    <t xml:space="preserve">Lecture : En 2021, le nombre de salariés relevant de l'OETH (en emploi direct ou non) est 70 093 et le nombre de salariés est de 3 108 055 en Auvergne-Rhône-Alpes </t>
  </si>
  <si>
    <r>
      <rPr>
        <b/>
        <sz val="11"/>
        <color theme="4" tint="-0.249977111117893"/>
        <rFont val="Calibri"/>
        <family val="2"/>
        <scheme val="minor"/>
      </rPr>
      <t>Les services 1er employeur, l'industrie surreprésentée parmi les salariés relevant de l'OETH</t>
    </r>
    <r>
      <rPr>
        <sz val="11"/>
        <rFont val="Calibri"/>
        <family val="2"/>
        <scheme val="minor"/>
      </rPr>
      <t xml:space="preserve">
En région Auvergne-Rhône-Alpes, 70 093 salariés en poste en 2021 relève de l'obligation d'emploi des travailleurs handicapés (OETH). Le grand secteur des services est le 1er employeur. Il regroupe 37 741 salariés relvant de l'OETH, soit 53,8% d'entre eux. Toutefois, cette part est inférieure de 10 points à celle que l'ensemble des salariés occupent dans ce grand secteur (63,2%). A l'inverse, avec 18 051 salariés en poste relevant de l'OETH, l'industrie regroupe 25,8% d'entre, soit près de 10 points de plus que sa part parmi l'ensemble des salariés.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</si>
</sst>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16"/>
      <color theme="1"/>
      <name val="Calibri"/>
      <family val="2"/>
      <scheme val="minor"/>
    </font>
    <font>
      <sz val="8"/>
      <name val="Arial"/>
      <family val="2"/>
    </font>
    <font>
      <b/>
      <sz val="11"/>
      <name val="Calibri"/>
      <family val="2"/>
      <scheme val="minor"/>
    </font>
    <font>
      <b/>
      <sz val="11"/>
      <color rgb="FFFF0000"/>
      <name val="Calibri"/>
      <family val="2"/>
      <scheme val="minor"/>
    </font>
    <font>
      <b/>
      <sz val="9"/>
      <name val="Arial"/>
      <family val="2"/>
    </font>
    <font>
      <sz val="9"/>
      <name val="Arial"/>
      <family val="2"/>
    </font>
    <font>
      <i/>
      <sz val="8"/>
      <name val="Arial"/>
      <family val="2"/>
    </font>
    <font>
      <sz val="10"/>
      <color rgb="FF000000"/>
      <name val="Arial"/>
      <family val="2"/>
    </font>
    <font>
      <b/>
      <sz val="9"/>
      <color theme="1"/>
      <name val="Arial"/>
      <family val="2"/>
    </font>
    <font>
      <sz val="9"/>
      <color theme="1"/>
      <name val="Arial"/>
      <family val="2"/>
    </font>
    <font>
      <sz val="11"/>
      <name val="Calibri"/>
      <family val="2"/>
      <scheme val="minor"/>
    </font>
    <font>
      <b/>
      <sz val="11"/>
      <color theme="4" tint="-0.249977111117893"/>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8B9AE"/>
        <bgColor indexed="64"/>
      </patternFill>
    </fill>
    <fill>
      <patternFill patternType="solid">
        <fgColor indexed="44"/>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s>
  <borders count="13">
    <border>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4" fillId="0" borderId="0" xfId="0" applyFont="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6" fillId="0" borderId="0" xfId="0" applyFont="1" applyAlignment="1">
      <alignment wrapText="1"/>
    </xf>
    <xf numFmtId="0" fontId="6" fillId="0" borderId="0" xfId="0" applyFont="1"/>
    <xf numFmtId="0" fontId="7" fillId="0" borderId="0" xfId="0" applyFont="1" applyAlignment="1">
      <alignment vertical="center"/>
    </xf>
    <xf numFmtId="0" fontId="8" fillId="2" borderId="0" xfId="0" applyFont="1" applyFill="1"/>
    <xf numFmtId="0" fontId="9" fillId="0" borderId="0" xfId="0" applyFont="1" applyAlignment="1">
      <alignment vertical="center"/>
    </xf>
    <xf numFmtId="0" fontId="10" fillId="3" borderId="0" xfId="0" applyFont="1" applyFill="1"/>
    <xf numFmtId="0" fontId="9" fillId="0" borderId="0" xfId="0" applyFont="1"/>
    <xf numFmtId="0" fontId="0" fillId="3" borderId="0" xfId="0" applyFill="1" applyAlignment="1">
      <alignment horizontal="right"/>
    </xf>
    <xf numFmtId="0" fontId="3" fillId="0" borderId="0" xfId="0" applyFont="1" applyAlignment="1">
      <alignment horizontal="center"/>
    </xf>
    <xf numFmtId="0" fontId="11" fillId="2" borderId="5" xfId="0" applyFont="1" applyFill="1" applyBorder="1" applyAlignment="1">
      <alignment vertical="center"/>
    </xf>
    <xf numFmtId="0" fontId="11" fillId="7" borderId="7" xfId="0" applyFont="1" applyFill="1" applyBorder="1" applyAlignment="1">
      <alignment vertical="top" wrapText="1"/>
    </xf>
    <xf numFmtId="0" fontId="11" fillId="2" borderId="5" xfId="0" applyFont="1" applyFill="1" applyBorder="1" applyAlignment="1">
      <alignment wrapText="1"/>
    </xf>
    <xf numFmtId="0" fontId="8" fillId="2" borderId="0" xfId="0" applyFont="1" applyFill="1" applyAlignment="1">
      <alignment horizontal="left" vertical="center" wrapText="1"/>
    </xf>
    <xf numFmtId="0" fontId="13" fillId="2" borderId="0" xfId="0" applyFont="1" applyFill="1" applyAlignment="1">
      <alignment horizontal="left"/>
    </xf>
    <xf numFmtId="0" fontId="8" fillId="2" borderId="0" xfId="0" applyFont="1" applyFill="1" applyAlignment="1">
      <alignment horizontal="left"/>
    </xf>
    <xf numFmtId="0" fontId="12" fillId="6" borderId="7" xfId="0" applyFont="1" applyFill="1" applyBorder="1" applyAlignment="1">
      <alignment vertical="top" wrapText="1"/>
    </xf>
    <xf numFmtId="0" fontId="2" fillId="0" borderId="0" xfId="0" applyFont="1"/>
    <xf numFmtId="0" fontId="8" fillId="2" borderId="0" xfId="0" applyFont="1" applyFill="1" applyAlignment="1">
      <alignment horizontal="left" vertical="center"/>
    </xf>
    <xf numFmtId="0" fontId="2" fillId="0" borderId="0" xfId="0" applyFont="1" applyAlignment="1">
      <alignment horizontal="left"/>
    </xf>
    <xf numFmtId="0" fontId="9" fillId="0" borderId="0" xfId="0" applyFont="1" applyAlignment="1">
      <alignment horizontal="justify" vertical="center" wrapText="1"/>
    </xf>
    <xf numFmtId="3" fontId="11" fillId="7" borderId="7" xfId="0" applyNumberFormat="1" applyFont="1" applyFill="1" applyBorder="1" applyAlignment="1">
      <alignment horizontal="center" vertical="center"/>
    </xf>
    <xf numFmtId="3" fontId="11" fillId="2" borderId="5" xfId="1" applyNumberFormat="1" applyFont="1" applyFill="1" applyBorder="1" applyAlignment="1">
      <alignment horizontal="center"/>
    </xf>
    <xf numFmtId="0" fontId="14" fillId="9" borderId="0" xfId="0" applyFont="1" applyFill="1" applyBorder="1" applyAlignment="1">
      <alignment horizontal="right" vertical="top"/>
    </xf>
    <xf numFmtId="3" fontId="12" fillId="0" borderId="7" xfId="0" applyNumberFormat="1" applyFont="1" applyBorder="1" applyAlignment="1">
      <alignment horizontal="center" vertical="center"/>
    </xf>
    <xf numFmtId="0" fontId="14" fillId="9" borderId="0" xfId="0" applyFont="1" applyFill="1" applyBorder="1" applyAlignment="1">
      <alignment horizontal="left" vertical="top"/>
    </xf>
    <xf numFmtId="0" fontId="11" fillId="2" borderId="5" xfId="0" applyFont="1" applyFill="1" applyBorder="1" applyAlignment="1">
      <alignment horizontal="center" vertical="center"/>
    </xf>
    <xf numFmtId="0" fontId="8" fillId="3" borderId="0" xfId="0" applyFont="1" applyFill="1" applyAlignment="1">
      <alignment horizontal="left" vertical="center"/>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8" fillId="3" borderId="0" xfId="0" applyFont="1" applyFill="1" applyAlignment="1">
      <alignment horizontal="left" vertical="center" wrapText="1"/>
    </xf>
    <xf numFmtId="167" fontId="15" fillId="10" borderId="7" xfId="1" applyNumberFormat="1" applyFont="1" applyFill="1" applyBorder="1" applyAlignment="1">
      <alignment horizontal="center"/>
    </xf>
    <xf numFmtId="167" fontId="16" fillId="0" borderId="8" xfId="1" applyNumberFormat="1" applyFont="1" applyBorder="1" applyAlignment="1">
      <alignment horizontal="center"/>
    </xf>
    <xf numFmtId="167" fontId="16" fillId="0" borderId="7" xfId="1" applyNumberFormat="1" applyFont="1" applyBorder="1" applyAlignment="1">
      <alignment horizontal="center"/>
    </xf>
    <xf numFmtId="167" fontId="15" fillId="10" borderId="8" xfId="1" applyNumberFormat="1" applyFont="1" applyFill="1" applyBorder="1" applyAlignment="1">
      <alignment horizontal="center"/>
    </xf>
    <xf numFmtId="9" fontId="15" fillId="0" borderId="9" xfId="1" applyFont="1" applyBorder="1" applyAlignment="1">
      <alignment horizontal="center"/>
    </xf>
    <xf numFmtId="9" fontId="15" fillId="0" borderId="5" xfId="1" applyFont="1" applyBorder="1" applyAlignment="1">
      <alignment horizontal="center"/>
    </xf>
    <xf numFmtId="0" fontId="12" fillId="6" borderId="8" xfId="0" applyFont="1" applyFill="1" applyBorder="1" applyAlignment="1">
      <alignment vertical="top" wrapText="1"/>
    </xf>
    <xf numFmtId="0" fontId="11" fillId="0" borderId="7" xfId="0" applyFont="1" applyFill="1" applyBorder="1" applyAlignment="1">
      <alignment vertical="top" wrapText="1"/>
    </xf>
    <xf numFmtId="3" fontId="11" fillId="11" borderId="7" xfId="0" applyNumberFormat="1" applyFont="1" applyFill="1" applyBorder="1" applyAlignment="1">
      <alignment horizontal="center" vertical="center"/>
    </xf>
    <xf numFmtId="167" fontId="15" fillId="11" borderId="8" xfId="1" applyNumberFormat="1" applyFont="1" applyFill="1" applyBorder="1" applyAlignment="1">
      <alignment horizontal="center"/>
    </xf>
    <xf numFmtId="167" fontId="15" fillId="11" borderId="7" xfId="1" applyNumberFormat="1" applyFont="1" applyFill="1" applyBorder="1" applyAlignment="1">
      <alignment horizontal="center"/>
    </xf>
    <xf numFmtId="3" fontId="12" fillId="0" borderId="7" xfId="0" applyNumberFormat="1" applyFont="1" applyFill="1" applyBorder="1" applyAlignment="1">
      <alignment horizontal="center" vertical="center"/>
    </xf>
    <xf numFmtId="0" fontId="17" fillId="8" borderId="10" xfId="0" applyFont="1" applyFill="1" applyBorder="1" applyAlignment="1">
      <alignment horizontal="left" vertical="top" wrapText="1"/>
    </xf>
    <xf numFmtId="0" fontId="17" fillId="8" borderId="11" xfId="0" applyFont="1" applyFill="1" applyBorder="1" applyAlignment="1">
      <alignment horizontal="left" vertical="top" wrapText="1"/>
    </xf>
    <xf numFmtId="0" fontId="17" fillId="8" borderId="12"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A0D2-D382-4E17-A21B-552926CD2756}">
  <dimension ref="B1:L88"/>
  <sheetViews>
    <sheetView showGridLines="0" tabSelected="1" topLeftCell="A55" workbookViewId="0">
      <selection activeCell="G80" sqref="G80"/>
    </sheetView>
  </sheetViews>
  <sheetFormatPr baseColWidth="10" defaultRowHeight="15" x14ac:dyDescent="0.25"/>
  <cols>
    <col min="1" max="1" width="5.7109375" customWidth="1"/>
    <col min="2" max="2" width="90.140625" customWidth="1"/>
    <col min="3" max="5" width="15.7109375" customWidth="1"/>
    <col min="6" max="6" width="18.140625" customWidth="1"/>
    <col min="7" max="7" width="15.7109375" customWidth="1"/>
    <col min="9" max="9" width="14.7109375" customWidth="1"/>
    <col min="10" max="10" width="15.5703125" customWidth="1"/>
    <col min="11" max="11" width="8" bestFit="1" customWidth="1"/>
    <col min="12" max="12" width="7.5703125" bestFit="1" customWidth="1"/>
    <col min="13" max="13" width="8" bestFit="1" customWidth="1"/>
    <col min="14" max="14" width="7.5703125" bestFit="1" customWidth="1"/>
    <col min="15" max="15" width="8" bestFit="1" customWidth="1"/>
    <col min="16" max="16" width="5.5703125" customWidth="1"/>
    <col min="17" max="17" width="5.7109375" customWidth="1"/>
    <col min="18" max="18" width="5.140625" customWidth="1"/>
    <col min="19" max="19" width="7.42578125" customWidth="1"/>
    <col min="20" max="25" width="7" customWidth="1"/>
  </cols>
  <sheetData>
    <row r="1" spans="2:11" ht="37.5" customHeight="1" thickBot="1" x14ac:dyDescent="0.4">
      <c r="B1" s="1"/>
      <c r="C1" s="2" t="s">
        <v>0</v>
      </c>
      <c r="D1" s="3"/>
      <c r="E1" s="3"/>
      <c r="F1" s="4"/>
      <c r="H1" s="6"/>
      <c r="I1" s="6"/>
      <c r="J1" s="6"/>
      <c r="K1" s="6"/>
    </row>
    <row r="2" spans="2:11" ht="15" customHeight="1" x14ac:dyDescent="0.35">
      <c r="B2" s="7"/>
      <c r="C2" s="5"/>
      <c r="D2" s="5"/>
      <c r="E2" s="5"/>
      <c r="F2" s="5"/>
      <c r="G2" s="5"/>
      <c r="H2" s="6"/>
      <c r="I2" s="6"/>
      <c r="J2" s="6"/>
      <c r="K2" s="6"/>
    </row>
    <row r="4" spans="2:11" x14ac:dyDescent="0.25">
      <c r="B4" s="8"/>
    </row>
    <row r="5" spans="2:11" ht="33" customHeight="1" x14ac:dyDescent="0.25">
      <c r="B5" s="9" t="s">
        <v>1</v>
      </c>
      <c r="D5" s="10"/>
      <c r="E5" s="10"/>
      <c r="F5" s="10"/>
    </row>
    <row r="6" spans="2:11" ht="9.75" customHeight="1" thickBot="1" x14ac:dyDescent="0.3">
      <c r="B6" s="11"/>
      <c r="C6" s="12"/>
    </row>
    <row r="7" spans="2:11" ht="15.75" customHeight="1" thickBot="1" x14ac:dyDescent="0.3">
      <c r="B7" s="13"/>
      <c r="C7" s="32" t="s">
        <v>54</v>
      </c>
      <c r="D7" s="34" t="s">
        <v>51</v>
      </c>
      <c r="E7" s="32" t="s">
        <v>55</v>
      </c>
      <c r="F7" s="34" t="s">
        <v>56</v>
      </c>
    </row>
    <row r="8" spans="2:11" ht="43.5" customHeight="1" thickBot="1" x14ac:dyDescent="0.3">
      <c r="B8" s="30" t="s">
        <v>2</v>
      </c>
      <c r="C8" s="33"/>
      <c r="D8" s="35"/>
      <c r="E8" s="33"/>
      <c r="F8" s="35"/>
    </row>
    <row r="9" spans="2:11" ht="15" customHeight="1" x14ac:dyDescent="0.25">
      <c r="B9" s="15" t="s">
        <v>3</v>
      </c>
      <c r="C9" s="25">
        <v>205</v>
      </c>
      <c r="D9" s="25">
        <v>22095</v>
      </c>
      <c r="E9" s="37">
        <f>C9/$C$49</f>
        <v>2.9246857746137275E-3</v>
      </c>
      <c r="F9" s="37">
        <f>D9/$D$49</f>
        <v>7.1089475572343472E-3</v>
      </c>
    </row>
    <row r="10" spans="2:11" ht="15" customHeight="1" x14ac:dyDescent="0.25">
      <c r="B10" s="20" t="s">
        <v>4</v>
      </c>
      <c r="C10" s="28">
        <v>85</v>
      </c>
      <c r="D10" s="28">
        <v>2314</v>
      </c>
      <c r="E10" s="38">
        <f>C10/$C$49</f>
        <v>1.2126745894739846E-3</v>
      </c>
      <c r="F10" s="39">
        <f>D10/$D$49</f>
        <v>7.4451706935688079E-4</v>
      </c>
    </row>
    <row r="11" spans="2:11" ht="15" customHeight="1" x14ac:dyDescent="0.25">
      <c r="B11" s="20" t="s">
        <v>5</v>
      </c>
      <c r="C11" s="28">
        <v>2388</v>
      </c>
      <c r="D11" s="28">
        <v>73745</v>
      </c>
      <c r="E11" s="38">
        <f>C11/$C$49</f>
        <v>3.4069022584280885E-2</v>
      </c>
      <c r="F11" s="39">
        <f>D11/$D$49</f>
        <v>2.3727057597114593E-2</v>
      </c>
    </row>
    <row r="12" spans="2:11" ht="15" customHeight="1" x14ac:dyDescent="0.25">
      <c r="B12" s="20" t="s">
        <v>6</v>
      </c>
      <c r="C12" s="28">
        <v>1014</v>
      </c>
      <c r="D12" s="28">
        <v>22721</v>
      </c>
      <c r="E12" s="38">
        <f>C12/$C$49</f>
        <v>1.4466494514430828E-2</v>
      </c>
      <c r="F12" s="39">
        <f>D12/$D$49</f>
        <v>7.3103596944069519E-3</v>
      </c>
    </row>
    <row r="13" spans="2:11" ht="15" customHeight="1" x14ac:dyDescent="0.25">
      <c r="B13" s="20" t="s">
        <v>7</v>
      </c>
      <c r="C13" s="28">
        <v>769</v>
      </c>
      <c r="D13" s="28">
        <v>23726</v>
      </c>
      <c r="E13" s="38">
        <f>C13/$C$49</f>
        <v>1.0971138344770519E-2</v>
      </c>
      <c r="F13" s="39">
        <f>D13/$D$49</f>
        <v>7.6337130456185622E-3</v>
      </c>
    </row>
    <row r="14" spans="2:11" ht="15" customHeight="1" x14ac:dyDescent="0.25">
      <c r="B14" s="20" t="s">
        <v>8</v>
      </c>
      <c r="C14" s="28">
        <v>5</v>
      </c>
      <c r="D14" s="28">
        <v>904</v>
      </c>
      <c r="E14" s="38">
        <f>C14/$C$49</f>
        <v>7.133379938082262E-5</v>
      </c>
      <c r="F14" s="39">
        <f>D14/$D$49</f>
        <v>2.9085714377641324E-4</v>
      </c>
    </row>
    <row r="15" spans="2:11" ht="15" customHeight="1" x14ac:dyDescent="0.25">
      <c r="B15" s="20" t="s">
        <v>9</v>
      </c>
      <c r="C15" s="28">
        <v>847</v>
      </c>
      <c r="D15" s="28">
        <v>24426</v>
      </c>
      <c r="E15" s="38">
        <f>C15/$C$49</f>
        <v>1.2083945615111353E-2</v>
      </c>
      <c r="F15" s="39">
        <f>D15/$D$49</f>
        <v>7.8589342852684388E-3</v>
      </c>
    </row>
    <row r="16" spans="2:11" ht="15" customHeight="1" x14ac:dyDescent="0.25">
      <c r="B16" s="20" t="s">
        <v>10</v>
      </c>
      <c r="C16" s="28">
        <v>1167</v>
      </c>
      <c r="D16" s="28">
        <v>16981</v>
      </c>
      <c r="E16" s="38">
        <f>C16/$C$49</f>
        <v>1.6649308775484001E-2</v>
      </c>
      <c r="F16" s="39">
        <f>D16/$D$49</f>
        <v>5.4635455292779567E-3</v>
      </c>
    </row>
    <row r="17" spans="2:6" ht="15" customHeight="1" x14ac:dyDescent="0.25">
      <c r="B17" s="20" t="s">
        <v>11</v>
      </c>
      <c r="C17" s="28">
        <v>1612</v>
      </c>
      <c r="D17" s="28">
        <v>48605</v>
      </c>
      <c r="E17" s="38">
        <f>C17/$C$49</f>
        <v>2.2998016920377212E-2</v>
      </c>
      <c r="F17" s="39">
        <f>D17/$D$49</f>
        <v>1.5638397647403279E-2</v>
      </c>
    </row>
    <row r="18" spans="2:6" ht="15" customHeight="1" x14ac:dyDescent="0.25">
      <c r="B18" s="20" t="s">
        <v>12</v>
      </c>
      <c r="C18" s="28">
        <v>3015</v>
      </c>
      <c r="D18" s="28">
        <v>77616</v>
      </c>
      <c r="E18" s="38">
        <f>C18/$C$49</f>
        <v>4.3014281026636042E-2</v>
      </c>
      <c r="F18" s="39">
        <f>D18/$D$49</f>
        <v>2.4972531052378417E-2</v>
      </c>
    </row>
    <row r="19" spans="2:6" ht="15" customHeight="1" x14ac:dyDescent="0.25">
      <c r="B19" s="20" t="s">
        <v>13</v>
      </c>
      <c r="C19" s="28">
        <v>576</v>
      </c>
      <c r="D19" s="28">
        <v>22151</v>
      </c>
      <c r="E19" s="38">
        <f>C19/$C$49</f>
        <v>8.2176536886707664E-3</v>
      </c>
      <c r="F19" s="39">
        <f>D19/$D$49</f>
        <v>7.1269652564063379E-3</v>
      </c>
    </row>
    <row r="20" spans="2:6" ht="15" customHeight="1" x14ac:dyDescent="0.25">
      <c r="B20" s="20" t="s">
        <v>14</v>
      </c>
      <c r="C20" s="28">
        <v>852</v>
      </c>
      <c r="D20" s="28">
        <v>22250</v>
      </c>
      <c r="E20" s="38">
        <f>C20/$C$49</f>
        <v>1.2155279414492175E-2</v>
      </c>
      <c r="F20" s="39">
        <f>D20/$D$49</f>
        <v>7.158817974585392E-3</v>
      </c>
    </row>
    <row r="21" spans="2:6" ht="15" customHeight="1" x14ac:dyDescent="0.25">
      <c r="B21" s="20" t="s">
        <v>15</v>
      </c>
      <c r="C21" s="28">
        <v>1603</v>
      </c>
      <c r="D21" s="28">
        <v>37526</v>
      </c>
      <c r="E21" s="38">
        <f>C21/$C$49</f>
        <v>2.2869616081491732E-2</v>
      </c>
      <c r="F21" s="39">
        <f>D21/$D$49</f>
        <v>1.2073788913001862E-2</v>
      </c>
    </row>
    <row r="22" spans="2:6" ht="15" customHeight="1" x14ac:dyDescent="0.25">
      <c r="B22" s="20" t="s">
        <v>16</v>
      </c>
      <c r="C22" s="28">
        <v>1191</v>
      </c>
      <c r="D22" s="28">
        <v>25901</v>
      </c>
      <c r="E22" s="38">
        <f>C22/$C$49</f>
        <v>1.6991711012511949E-2</v>
      </c>
      <c r="F22" s="39">
        <f>D22/$D$49</f>
        <v>8.3335076116735386E-3</v>
      </c>
    </row>
    <row r="23" spans="2:6" ht="15" customHeight="1" x14ac:dyDescent="0.25">
      <c r="B23" s="20" t="s">
        <v>17</v>
      </c>
      <c r="C23" s="28">
        <v>1885</v>
      </c>
      <c r="D23" s="28">
        <v>48510</v>
      </c>
      <c r="E23" s="38">
        <f>C23/$C$49</f>
        <v>2.6892842366570129E-2</v>
      </c>
      <c r="F23" s="39">
        <f>D23/$D$49</f>
        <v>1.560783190773651E-2</v>
      </c>
    </row>
    <row r="24" spans="2:6" ht="15" customHeight="1" x14ac:dyDescent="0.25">
      <c r="B24" s="20" t="s">
        <v>18</v>
      </c>
      <c r="C24" s="28">
        <v>91</v>
      </c>
      <c r="D24" s="28">
        <v>27950</v>
      </c>
      <c r="E24" s="38">
        <f>C24/$C$49</f>
        <v>1.2982751487309718E-3</v>
      </c>
      <c r="F24" s="39">
        <f>D24/$D$49</f>
        <v>8.9927623545915363E-3</v>
      </c>
    </row>
    <row r="25" spans="2:6" ht="15" customHeight="1" x14ac:dyDescent="0.25">
      <c r="B25" s="20" t="s">
        <v>19</v>
      </c>
      <c r="C25" s="28">
        <v>951</v>
      </c>
      <c r="D25" s="28">
        <v>23723</v>
      </c>
      <c r="E25" s="38">
        <f>C25/$C$49</f>
        <v>1.3567688642232463E-2</v>
      </c>
      <c r="F25" s="39">
        <f>D25/$D$49</f>
        <v>7.6327478117343486E-3</v>
      </c>
    </row>
    <row r="26" spans="2:6" ht="15" customHeight="1" x14ac:dyDescent="0.25">
      <c r="B26" s="15" t="s">
        <v>20</v>
      </c>
      <c r="C26" s="25">
        <f>SUM(C10:C25)</f>
        <v>18051</v>
      </c>
      <c r="D26" s="25">
        <f>SUM(D10:D25)</f>
        <v>499049</v>
      </c>
      <c r="E26" s="40">
        <f>C26/$C$49</f>
        <v>0.25752928252464585</v>
      </c>
      <c r="F26" s="37">
        <f>D26/$D$49</f>
        <v>0.16056633489433103</v>
      </c>
    </row>
    <row r="27" spans="2:6" ht="15" customHeight="1" x14ac:dyDescent="0.25">
      <c r="B27" s="15" t="s">
        <v>21</v>
      </c>
      <c r="C27" s="25">
        <v>3506</v>
      </c>
      <c r="D27" s="25">
        <v>201604</v>
      </c>
      <c r="E27" s="40">
        <f>C27/$C$49</f>
        <v>5.0019260125832819E-2</v>
      </c>
      <c r="F27" s="37">
        <f>D27/$D$49</f>
        <v>6.4865003997677001E-2</v>
      </c>
    </row>
    <row r="28" spans="2:6" ht="15" customHeight="1" x14ac:dyDescent="0.25">
      <c r="B28" s="15" t="s">
        <v>22</v>
      </c>
      <c r="C28" s="25">
        <v>10150</v>
      </c>
      <c r="D28" s="25">
        <v>420555</v>
      </c>
      <c r="E28" s="40">
        <f>C28/$C$49</f>
        <v>0.14480761274306991</v>
      </c>
      <c r="F28" s="37">
        <f>D28/$D$49</f>
        <v>0.13531131205850605</v>
      </c>
    </row>
    <row r="29" spans="2:6" ht="15" customHeight="1" x14ac:dyDescent="0.25">
      <c r="B29" s="20" t="s">
        <v>23</v>
      </c>
      <c r="C29" s="28">
        <v>6382</v>
      </c>
      <c r="D29" s="28">
        <v>172266</v>
      </c>
      <c r="E29" s="38">
        <f>C29/$C$49</f>
        <v>9.1050461529681992E-2</v>
      </c>
      <c r="F29" s="39">
        <f>D29/$D$49</f>
        <v>5.5425660099322566E-2</v>
      </c>
    </row>
    <row r="30" spans="2:6" ht="15" customHeight="1" x14ac:dyDescent="0.25">
      <c r="B30" s="20" t="s">
        <v>24</v>
      </c>
      <c r="C30" s="28">
        <v>1423</v>
      </c>
      <c r="D30" s="28">
        <v>161806</v>
      </c>
      <c r="E30" s="38">
        <f>C30/$C$49</f>
        <v>2.0301599303782118E-2</v>
      </c>
      <c r="F30" s="39">
        <f>D30/$D$49</f>
        <v>5.2060211289697254E-2</v>
      </c>
    </row>
    <row r="31" spans="2:6" ht="15" customHeight="1" x14ac:dyDescent="0.25">
      <c r="B31" s="20" t="s">
        <v>25</v>
      </c>
      <c r="C31" s="28">
        <v>368</v>
      </c>
      <c r="D31" s="28">
        <v>19524</v>
      </c>
      <c r="E31" s="38">
        <f>C31/$C$49</f>
        <v>5.2501676344285453E-3</v>
      </c>
      <c r="F31" s="39">
        <f>D31/$D$49</f>
        <v>6.281742118463155E-3</v>
      </c>
    </row>
    <row r="32" spans="2:6" ht="15" customHeight="1" x14ac:dyDescent="0.25">
      <c r="B32" s="20" t="s">
        <v>26</v>
      </c>
      <c r="C32" s="28">
        <v>22</v>
      </c>
      <c r="D32" s="28">
        <v>10443</v>
      </c>
      <c r="E32" s="38">
        <f>C32/$C$49</f>
        <v>3.1386871727561951E-4</v>
      </c>
      <c r="F32" s="39">
        <f>D32/$D$49</f>
        <v>3.3599791509481012E-3</v>
      </c>
    </row>
    <row r="33" spans="2:6" ht="15" customHeight="1" x14ac:dyDescent="0.25">
      <c r="B33" s="20" t="s">
        <v>27</v>
      </c>
      <c r="C33" s="28">
        <v>1036</v>
      </c>
      <c r="D33" s="28">
        <v>57448</v>
      </c>
      <c r="E33" s="38">
        <f>C33/$C$49</f>
        <v>1.4780363231706447E-2</v>
      </c>
      <c r="F33" s="39">
        <f>D33/$D$49</f>
        <v>1.8483585393437373E-2</v>
      </c>
    </row>
    <row r="34" spans="2:6" ht="15" customHeight="1" x14ac:dyDescent="0.25">
      <c r="B34" s="20" t="s">
        <v>28</v>
      </c>
      <c r="C34" s="28">
        <v>4492</v>
      </c>
      <c r="D34" s="28">
        <v>85739</v>
      </c>
      <c r="E34" s="38">
        <f>C34/$C$49</f>
        <v>6.4086285363731038E-2</v>
      </c>
      <c r="F34" s="39">
        <f>D34/$D$49</f>
        <v>2.758606266620121E-2</v>
      </c>
    </row>
    <row r="35" spans="2:6" ht="15" customHeight="1" x14ac:dyDescent="0.25">
      <c r="B35" s="20" t="s">
        <v>29</v>
      </c>
      <c r="C35" s="28">
        <v>891</v>
      </c>
      <c r="D35" s="28">
        <v>33086</v>
      </c>
      <c r="E35" s="38">
        <f>C35/$C$49</f>
        <v>1.2711683049662591E-2</v>
      </c>
      <c r="F35" s="39">
        <f>D35/$D$49</f>
        <v>1.0645242764365495E-2</v>
      </c>
    </row>
    <row r="36" spans="2:6" ht="15" customHeight="1" x14ac:dyDescent="0.25">
      <c r="B36" s="20" t="s">
        <v>30</v>
      </c>
      <c r="C36" s="28">
        <v>1799</v>
      </c>
      <c r="D36" s="28">
        <v>148145</v>
      </c>
      <c r="E36" s="38">
        <f>C36/$C$49</f>
        <v>2.566590101721998E-2</v>
      </c>
      <c r="F36" s="39">
        <f>D36/$D$49</f>
        <v>4.766485792561586E-2</v>
      </c>
    </row>
    <row r="37" spans="2:6" ht="15" customHeight="1" x14ac:dyDescent="0.25">
      <c r="B37" s="20" t="s">
        <v>31</v>
      </c>
      <c r="C37" s="28">
        <v>324</v>
      </c>
      <c r="D37" s="28">
        <v>29395</v>
      </c>
      <c r="E37" s="38">
        <f>C37/$C$49</f>
        <v>4.622430199877306E-3</v>
      </c>
      <c r="F37" s="39">
        <f>D37/$D$49</f>
        <v>9.4576833421544989E-3</v>
      </c>
    </row>
    <row r="38" spans="2:6" ht="15" customHeight="1" x14ac:dyDescent="0.25">
      <c r="B38" s="20" t="s">
        <v>32</v>
      </c>
      <c r="C38" s="28">
        <v>231</v>
      </c>
      <c r="D38" s="28">
        <v>24596</v>
      </c>
      <c r="E38" s="38">
        <f>C38/$C$49</f>
        <v>3.2956215313940051E-3</v>
      </c>
      <c r="F38" s="39">
        <f>D38/$D$49</f>
        <v>7.9136308720405522E-3</v>
      </c>
    </row>
    <row r="39" spans="2:6" ht="15" customHeight="1" x14ac:dyDescent="0.25">
      <c r="B39" s="20" t="s">
        <v>33</v>
      </c>
      <c r="C39" s="28">
        <v>6232</v>
      </c>
      <c r="D39" s="28">
        <v>172628</v>
      </c>
      <c r="E39" s="38">
        <f>C39/$C$49</f>
        <v>8.8910447548257318E-2</v>
      </c>
      <c r="F39" s="39">
        <f>D39/$D$49</f>
        <v>5.5542131654684364E-2</v>
      </c>
    </row>
    <row r="40" spans="2:6" ht="15" customHeight="1" x14ac:dyDescent="0.25">
      <c r="B40" s="20" t="s">
        <v>34</v>
      </c>
      <c r="C40" s="28">
        <v>2063</v>
      </c>
      <c r="D40" s="28">
        <v>295623</v>
      </c>
      <c r="E40" s="38">
        <f>C40/$C$49</f>
        <v>2.9432325624527415E-2</v>
      </c>
      <c r="F40" s="39">
        <f>D40/$D$49</f>
        <v>9.5115112184308195E-2</v>
      </c>
    </row>
    <row r="41" spans="2:6" ht="15" customHeight="1" x14ac:dyDescent="0.25">
      <c r="B41" s="20" t="s">
        <v>35</v>
      </c>
      <c r="C41" s="28">
        <v>1041</v>
      </c>
      <c r="D41" s="28">
        <v>226782</v>
      </c>
      <c r="E41" s="38">
        <f>C41/$C$49</f>
        <v>1.485169703108727E-2</v>
      </c>
      <c r="F41" s="39">
        <f>D41/$D$49</f>
        <v>7.2965890243255033E-2</v>
      </c>
    </row>
    <row r="42" spans="2:6" ht="15" customHeight="1" x14ac:dyDescent="0.25">
      <c r="B42" s="20" t="s">
        <v>36</v>
      </c>
      <c r="C42" s="28">
        <v>2408</v>
      </c>
      <c r="D42" s="28">
        <v>200842</v>
      </c>
      <c r="E42" s="38">
        <f>C42/$C$49</f>
        <v>3.4354357781804172E-2</v>
      </c>
      <c r="F42" s="39">
        <f>D42/$D$49</f>
        <v>6.4619834591086708E-2</v>
      </c>
    </row>
    <row r="43" spans="2:6" ht="15" customHeight="1" x14ac:dyDescent="0.25">
      <c r="B43" s="20" t="s">
        <v>37</v>
      </c>
      <c r="C43" s="28">
        <v>7553</v>
      </c>
      <c r="D43" s="28">
        <v>219766</v>
      </c>
      <c r="E43" s="38">
        <f>C43/$C$49</f>
        <v>0.10775683734467065</v>
      </c>
      <c r="F43" s="39">
        <f>D43/$D$49</f>
        <v>7.0708529932707112E-2</v>
      </c>
    </row>
    <row r="44" spans="2:6" ht="15" customHeight="1" x14ac:dyDescent="0.25">
      <c r="B44" s="20" t="s">
        <v>38</v>
      </c>
      <c r="C44" s="28">
        <v>333</v>
      </c>
      <c r="D44" s="28">
        <v>42131</v>
      </c>
      <c r="E44" s="38">
        <f>C44/$C$49</f>
        <v>4.7508310387627869E-3</v>
      </c>
      <c r="F44" s="39">
        <f>D44/$D$49</f>
        <v>1.3555422925269983E-2</v>
      </c>
    </row>
    <row r="45" spans="2:6" ht="15" customHeight="1" x14ac:dyDescent="0.25">
      <c r="B45" s="20" t="s">
        <v>39</v>
      </c>
      <c r="C45" s="28">
        <v>1143</v>
      </c>
      <c r="D45" s="28">
        <v>63761</v>
      </c>
      <c r="E45" s="38">
        <f>C45/$C$49</f>
        <v>1.630690653845605E-2</v>
      </c>
      <c r="F45" s="39">
        <f>D45/$D$49</f>
        <v>2.05147592304512E-2</v>
      </c>
    </row>
    <row r="46" spans="2:6" ht="15" customHeight="1" x14ac:dyDescent="0.25">
      <c r="B46" s="43" t="s">
        <v>40</v>
      </c>
      <c r="C46" s="28">
        <v>0</v>
      </c>
      <c r="D46" s="28">
        <v>771</v>
      </c>
      <c r="E46" s="38">
        <f>C46/$C$49</f>
        <v>0</v>
      </c>
      <c r="F46" s="39">
        <f>D46/$D$49</f>
        <v>2.4806510824293648E-4</v>
      </c>
    </row>
    <row r="47" spans="2:6" ht="15" customHeight="1" x14ac:dyDescent="0.25">
      <c r="B47" s="15" t="s">
        <v>41</v>
      </c>
      <c r="C47" s="25">
        <f>SUM(C29:C46)</f>
        <v>37741</v>
      </c>
      <c r="D47" s="25">
        <f>SUM(D29:D46)</f>
        <v>1964752</v>
      </c>
      <c r="E47" s="40">
        <f>C47/$C$49</f>
        <v>0.53844178448632529</v>
      </c>
      <c r="F47" s="37">
        <f>D47/$D$49</f>
        <v>0.6321484014922516</v>
      </c>
    </row>
    <row r="48" spans="2:6" ht="15.75" thickBot="1" x14ac:dyDescent="0.3">
      <c r="B48" s="44" t="s">
        <v>57</v>
      </c>
      <c r="C48" s="48">
        <v>440</v>
      </c>
      <c r="D48" s="45"/>
      <c r="E48" s="46"/>
      <c r="F48" s="47"/>
    </row>
    <row r="49" spans="2:12" ht="15.75" thickBot="1" x14ac:dyDescent="0.3">
      <c r="B49" s="16" t="s">
        <v>42</v>
      </c>
      <c r="C49" s="26">
        <f>C9+C26+C27+C28+C47+C48</f>
        <v>70093</v>
      </c>
      <c r="D49" s="26">
        <f>D9+D26+D27+D28+D47</f>
        <v>3108055</v>
      </c>
      <c r="E49" s="41">
        <f>C49/$C$49</f>
        <v>1</v>
      </c>
      <c r="F49" s="42">
        <f>D49/$D$49</f>
        <v>1</v>
      </c>
      <c r="K49" s="29"/>
      <c r="L49" s="27"/>
    </row>
    <row r="50" spans="2:12" ht="14.45" customHeight="1" x14ac:dyDescent="0.25">
      <c r="B50" s="18" t="s">
        <v>48</v>
      </c>
      <c r="C50" s="21"/>
      <c r="D50" s="21"/>
      <c r="E50" s="21"/>
    </row>
    <row r="51" spans="2:12" ht="14.45" customHeight="1" x14ac:dyDescent="0.25">
      <c r="B51" s="36" t="s">
        <v>49</v>
      </c>
      <c r="C51" s="36"/>
      <c r="D51" s="36"/>
      <c r="E51" s="21"/>
    </row>
    <row r="52" spans="2:12" ht="14.45" customHeight="1" x14ac:dyDescent="0.25">
      <c r="B52" s="31" t="s">
        <v>53</v>
      </c>
      <c r="C52" s="31"/>
      <c r="D52" s="31"/>
      <c r="E52" s="24"/>
      <c r="F52" s="24"/>
    </row>
    <row r="53" spans="2:12" ht="14.45" customHeight="1" x14ac:dyDescent="0.25">
      <c r="B53" s="22" t="s">
        <v>58</v>
      </c>
      <c r="C53" s="22"/>
      <c r="D53" s="23"/>
      <c r="E53" s="10"/>
      <c r="F53" s="10"/>
    </row>
    <row r="54" spans="2:12" ht="34.5" customHeight="1" x14ac:dyDescent="0.25">
      <c r="B54" s="22"/>
      <c r="C54" s="22"/>
      <c r="D54" s="23"/>
    </row>
    <row r="55" spans="2:12" ht="9.75" customHeight="1" x14ac:dyDescent="0.25">
      <c r="B55" s="24" t="s">
        <v>50</v>
      </c>
      <c r="C55" s="24"/>
      <c r="D55" s="24"/>
    </row>
    <row r="56" spans="2:12" ht="15" customHeight="1" thickBot="1" x14ac:dyDescent="0.3">
      <c r="B56" s="11"/>
      <c r="D56" s="10"/>
    </row>
    <row r="57" spans="2:12" ht="38.25" customHeight="1" thickBot="1" x14ac:dyDescent="0.3">
      <c r="B57" s="13"/>
      <c r="C57" s="32" t="s">
        <v>52</v>
      </c>
      <c r="D57" s="34" t="s">
        <v>51</v>
      </c>
      <c r="E57" s="32" t="s">
        <v>55</v>
      </c>
      <c r="F57" s="34" t="s">
        <v>56</v>
      </c>
    </row>
    <row r="58" spans="2:12" ht="15" customHeight="1" thickBot="1" x14ac:dyDescent="0.3">
      <c r="B58" s="14" t="s">
        <v>43</v>
      </c>
      <c r="C58" s="33"/>
      <c r="D58" s="35"/>
      <c r="E58" s="33"/>
      <c r="F58" s="35"/>
    </row>
    <row r="59" spans="2:12" ht="15" customHeight="1" x14ac:dyDescent="0.25">
      <c r="B59" s="15" t="s">
        <v>44</v>
      </c>
      <c r="C59" s="25">
        <v>206</v>
      </c>
      <c r="D59" s="25">
        <v>22095</v>
      </c>
      <c r="E59" s="37">
        <v>3.0000000000000001E-3</v>
      </c>
      <c r="F59" s="37">
        <v>7.1089475572343472E-3</v>
      </c>
    </row>
    <row r="60" spans="2:12" ht="15" customHeight="1" x14ac:dyDescent="0.25">
      <c r="B60" s="15" t="s">
        <v>45</v>
      </c>
      <c r="C60" s="25">
        <v>18185</v>
      </c>
      <c r="D60" s="25">
        <v>499049</v>
      </c>
      <c r="E60" s="40">
        <v>0.25800000000000001</v>
      </c>
      <c r="F60" s="37">
        <v>0.16056633489433103</v>
      </c>
    </row>
    <row r="61" spans="2:12" ht="15" customHeight="1" x14ac:dyDescent="0.25">
      <c r="B61" s="15" t="s">
        <v>21</v>
      </c>
      <c r="C61" s="25">
        <v>3438</v>
      </c>
      <c r="D61" s="25">
        <v>201604</v>
      </c>
      <c r="E61" s="40">
        <v>0.05</v>
      </c>
      <c r="F61" s="37">
        <v>6.4865003997677001E-2</v>
      </c>
    </row>
    <row r="62" spans="2:12" ht="15" customHeight="1" x14ac:dyDescent="0.25">
      <c r="B62" s="15" t="s">
        <v>46</v>
      </c>
      <c r="C62" s="25">
        <v>10753</v>
      </c>
      <c r="D62" s="25">
        <v>420555</v>
      </c>
      <c r="E62" s="40">
        <v>0.14499999999999999</v>
      </c>
      <c r="F62" s="37">
        <v>0.13531131205850605</v>
      </c>
    </row>
    <row r="63" spans="2:12" x14ac:dyDescent="0.25">
      <c r="B63" s="15" t="s">
        <v>47</v>
      </c>
      <c r="C63" s="25">
        <v>37884</v>
      </c>
      <c r="D63" s="25">
        <v>1964752</v>
      </c>
      <c r="E63" s="40">
        <v>0.53800000000000003</v>
      </c>
      <c r="F63" s="37">
        <v>0.6321484014922516</v>
      </c>
    </row>
    <row r="64" spans="2:12" ht="15.75" thickBot="1" x14ac:dyDescent="0.3">
      <c r="B64" s="44" t="s">
        <v>57</v>
      </c>
      <c r="C64" s="48">
        <v>440</v>
      </c>
      <c r="D64" s="45"/>
      <c r="E64" s="46"/>
      <c r="F64" s="47"/>
    </row>
    <row r="65" spans="2:6" ht="15.75" thickBot="1" x14ac:dyDescent="0.3">
      <c r="B65" s="16" t="s">
        <v>42</v>
      </c>
      <c r="C65" s="26">
        <f>C49</f>
        <v>70093</v>
      </c>
      <c r="D65" s="26">
        <v>3108055</v>
      </c>
      <c r="E65" s="41">
        <v>1</v>
      </c>
      <c r="F65" s="42">
        <v>1</v>
      </c>
    </row>
    <row r="66" spans="2:6" ht="14.45" customHeight="1" x14ac:dyDescent="0.25">
      <c r="B66" s="18" t="s">
        <v>48</v>
      </c>
      <c r="C66" s="21"/>
      <c r="D66" s="21"/>
      <c r="E66" s="21"/>
    </row>
    <row r="67" spans="2:6" ht="14.45" customHeight="1" x14ac:dyDescent="0.25">
      <c r="B67" s="36" t="s">
        <v>49</v>
      </c>
      <c r="C67" s="36"/>
      <c r="D67" s="36"/>
      <c r="E67" s="17"/>
      <c r="F67" s="17"/>
    </row>
    <row r="68" spans="2:6" ht="14.45" customHeight="1" x14ac:dyDescent="0.25">
      <c r="B68" s="31" t="s">
        <v>53</v>
      </c>
      <c r="C68" s="31"/>
      <c r="D68" s="31"/>
      <c r="E68" s="17"/>
      <c r="F68" s="17"/>
    </row>
    <row r="69" spans="2:6" ht="15" customHeight="1" x14ac:dyDescent="0.25">
      <c r="B69" s="22" t="s">
        <v>58</v>
      </c>
      <c r="C69" s="22"/>
      <c r="D69" s="23"/>
      <c r="E69" s="17"/>
      <c r="F69" s="17"/>
    </row>
    <row r="70" spans="2:6" x14ac:dyDescent="0.25">
      <c r="B70" s="17"/>
      <c r="C70" s="17"/>
      <c r="D70" s="17"/>
      <c r="E70" s="17"/>
      <c r="F70" s="17"/>
    </row>
    <row r="71" spans="2:6" ht="15" customHeight="1" thickBot="1" x14ac:dyDescent="0.3">
      <c r="B71" s="19"/>
    </row>
    <row r="72" spans="2:6" ht="15" customHeight="1" x14ac:dyDescent="0.25">
      <c r="B72" s="49" t="s">
        <v>59</v>
      </c>
    </row>
    <row r="73" spans="2:6" x14ac:dyDescent="0.25">
      <c r="B73" s="50"/>
    </row>
    <row r="74" spans="2:6" x14ac:dyDescent="0.25">
      <c r="B74" s="50"/>
    </row>
    <row r="75" spans="2:6" x14ac:dyDescent="0.25">
      <c r="B75" s="50"/>
    </row>
    <row r="76" spans="2:6" x14ac:dyDescent="0.25">
      <c r="B76" s="50"/>
    </row>
    <row r="77" spans="2:6" x14ac:dyDescent="0.25">
      <c r="B77" s="50"/>
    </row>
    <row r="78" spans="2:6" x14ac:dyDescent="0.25">
      <c r="B78" s="50"/>
    </row>
    <row r="79" spans="2:6" x14ac:dyDescent="0.25">
      <c r="B79" s="50"/>
    </row>
    <row r="80" spans="2:6"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ht="15.75" thickBot="1" x14ac:dyDescent="0.3">
      <c r="B88" s="51"/>
    </row>
  </sheetData>
  <mergeCells count="13">
    <mergeCell ref="B72:B88"/>
    <mergeCell ref="E7:E8"/>
    <mergeCell ref="F7:F8"/>
    <mergeCell ref="E57:E58"/>
    <mergeCell ref="F57:F58"/>
    <mergeCell ref="B68:D68"/>
    <mergeCell ref="C57:C58"/>
    <mergeCell ref="D57:D58"/>
    <mergeCell ref="C7:C8"/>
    <mergeCell ref="D7:D8"/>
    <mergeCell ref="B51:D51"/>
    <mergeCell ref="B52:D52"/>
    <mergeCell ref="B67:D67"/>
  </mergeCells>
  <pageMargins left="0.7" right="0.7" top="0.75" bottom="0.75" header="0.3" footer="0.3"/>
  <pageSetup paperSize="9" orientation="portrait" r:id="rId1"/>
  <ignoredErrors>
    <ignoredError sqref="C26:D26 C47:D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2023-11-07T15:18:59Z</dcterms:created>
  <dcterms:modified xsi:type="dcterms:W3CDTF">2024-02-12T14:55:33Z</dcterms:modified>
</cp:coreProperties>
</file>