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SEPES\10 Travail\Santé au travail\PRST4\Diagnostic_ARA\Entreprises - Emploi\Handicap\"/>
    </mc:Choice>
  </mc:AlternateContent>
  <xr:revisionPtr revIDLastSave="0" documentId="13_ncr:1_{769D3ADD-5F71-49F7-B0D7-6C44B6B27E22}" xr6:coauthVersionLast="47" xr6:coauthVersionMax="47" xr10:uidLastSave="{00000000-0000-0000-0000-000000000000}"/>
  <bookViews>
    <workbookView xWindow="-120" yWindow="-120" windowWidth="29040" windowHeight="15840" xr2:uid="{4DC33F30-95EF-443B-9294-BC91E22F99DB}"/>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7" i="1" l="1"/>
  <c r="E47" i="1" s="1"/>
  <c r="C26" i="1"/>
  <c r="C49" i="1" s="1"/>
  <c r="E9" i="1" s="1"/>
  <c r="E28" i="1" l="1"/>
  <c r="E27" i="1"/>
  <c r="E26" i="1"/>
  <c r="E10" i="1" l="1"/>
  <c r="E18" i="1"/>
  <c r="E34" i="1"/>
  <c r="E42" i="1"/>
  <c r="C65" i="1"/>
  <c r="E11" i="1"/>
  <c r="E19" i="1"/>
  <c r="E35" i="1"/>
  <c r="E43" i="1"/>
  <c r="E12" i="1"/>
  <c r="E20" i="1"/>
  <c r="E13" i="1"/>
  <c r="E21" i="1"/>
  <c r="E29" i="1"/>
  <c r="E37" i="1"/>
  <c r="E45" i="1"/>
  <c r="E24" i="1"/>
  <c r="E40" i="1"/>
  <c r="E17" i="1"/>
  <c r="E25" i="1"/>
  <c r="E33" i="1"/>
  <c r="E41" i="1"/>
  <c r="E44" i="1"/>
  <c r="E14" i="1"/>
  <c r="E22" i="1"/>
  <c r="E30" i="1"/>
  <c r="E38" i="1"/>
  <c r="E46" i="1"/>
  <c r="E15" i="1"/>
  <c r="E23" i="1"/>
  <c r="E31" i="1"/>
  <c r="E39" i="1"/>
  <c r="E16" i="1"/>
  <c r="E32" i="1"/>
  <c r="E49" i="1"/>
  <c r="E36" i="1"/>
  <c r="D47" i="1" l="1"/>
  <c r="D26" i="1"/>
  <c r="D49" i="1" l="1"/>
  <c r="F26" i="1" s="1"/>
  <c r="F47" i="1" l="1"/>
  <c r="F10" i="1"/>
  <c r="F18" i="1"/>
  <c r="F34" i="1"/>
  <c r="F42" i="1"/>
  <c r="F11" i="1"/>
  <c r="F19" i="1"/>
  <c r="F27" i="1"/>
  <c r="F35" i="1"/>
  <c r="F43" i="1"/>
  <c r="F12" i="1"/>
  <c r="F20" i="1"/>
  <c r="F28" i="1"/>
  <c r="F13" i="1"/>
  <c r="F21" i="1"/>
  <c r="F29" i="1"/>
  <c r="F37" i="1"/>
  <c r="F45" i="1"/>
  <c r="F24" i="1"/>
  <c r="F49" i="1"/>
  <c r="F17" i="1"/>
  <c r="F41" i="1"/>
  <c r="F36" i="1"/>
  <c r="F14" i="1"/>
  <c r="F22" i="1"/>
  <c r="F30" i="1"/>
  <c r="F38" i="1"/>
  <c r="F46" i="1"/>
  <c r="F15" i="1"/>
  <c r="F23" i="1"/>
  <c r="F31" i="1"/>
  <c r="F39" i="1"/>
  <c r="F16" i="1"/>
  <c r="F32" i="1"/>
  <c r="F40" i="1"/>
  <c r="F25" i="1"/>
  <c r="F33" i="1"/>
  <c r="F9" i="1"/>
  <c r="F44" i="1"/>
</calcChain>
</file>

<file path=xl/sharedStrings.xml><?xml version="1.0" encoding="utf-8"?>
<sst xmlns="http://schemas.openxmlformats.org/spreadsheetml/2006/main" count="70" uniqueCount="60">
  <si>
    <t>L'emploi des travailleurs handicapés</t>
  </si>
  <si>
    <t xml:space="preserve">Tableau 1 : Répartition des salariés relevant de l'obligation d'emploi de travailleurs handicapés par sexe et par secteur d'activité </t>
  </si>
  <si>
    <t>NAF 38 postes</t>
  </si>
  <si>
    <t>Agriculture, sylviculture et pêche</t>
  </si>
  <si>
    <t xml:space="preserve">Industries extractives </t>
  </si>
  <si>
    <t>Fabrication de denrées alimentaires, de boissons et de produits à base de tabac</t>
  </si>
  <si>
    <t>Fabrication de textiles, industries de l'habillement, industrie du cuir et de la chaussure</t>
  </si>
  <si>
    <t>Travail du bois, industries du papier et imprimerie</t>
  </si>
  <si>
    <t>Cokéfaction et raffinage</t>
  </si>
  <si>
    <t>Industrie chimique</t>
  </si>
  <si>
    <t>Industrie pharmaceutique</t>
  </si>
  <si>
    <t>Fabrication de produits en caoutchouc et en plastique ainsi que d'autres produits minéraux non métalliques</t>
  </si>
  <si>
    <t>Métallurgie et fabrication de produits métalliques à l'exception des machines et des équipements</t>
  </si>
  <si>
    <t>Fabrication de produits informatiques, électroniques et optiques</t>
  </si>
  <si>
    <t>Fabrication d'équipements électriques</t>
  </si>
  <si>
    <t>Fabrication de machines et équipements n.c.a.</t>
  </si>
  <si>
    <t>Fabrication de matériels de transport</t>
  </si>
  <si>
    <t>Autres industries manufacturières ; réparation et installation de machines et d'équipements</t>
  </si>
  <si>
    <t>Production et distribution d'électricité, de gaz, de vapeur et d'air conditionné</t>
  </si>
  <si>
    <t>Production et distribution d'eau ; assainissement, gestion des déchets et dépollution</t>
  </si>
  <si>
    <t>INDUSTRIE</t>
  </si>
  <si>
    <t>Construction</t>
  </si>
  <si>
    <t>Commerce ; réparation d'automobiles et de motocycles</t>
  </si>
  <si>
    <t>Transports et entreposage</t>
  </si>
  <si>
    <t>Hébergement et restauration</t>
  </si>
  <si>
    <t>Edition, audiovisuel et diffusion</t>
  </si>
  <si>
    <t>Télécommunications</t>
  </si>
  <si>
    <t>Activités informatiques et services d'information</t>
  </si>
  <si>
    <t>Activités financières et d'assurance</t>
  </si>
  <si>
    <t>Activités immobilières</t>
  </si>
  <si>
    <t>Activités juridiques, comptables, de gestion, d'architecture, d'ingénierie, de contrôle et d'analyses techniques</t>
  </si>
  <si>
    <t>Recherche-développement scientifique</t>
  </si>
  <si>
    <t>Autres activités spécialisées, scientifiques et techniques</t>
  </si>
  <si>
    <t>Activités de services administratifs et de soutien</t>
  </si>
  <si>
    <t>Administration publique</t>
  </si>
  <si>
    <t>Enseignement</t>
  </si>
  <si>
    <t>Activités pour la santé humaine</t>
  </si>
  <si>
    <t>Hébergement médico-social et social et action sociale sans hébergement</t>
  </si>
  <si>
    <t>Arts, spectacles et activités récréatives</t>
  </si>
  <si>
    <t>Autres activités de services</t>
  </si>
  <si>
    <t>Activités extra-territoriales</t>
  </si>
  <si>
    <t>SERVICES</t>
  </si>
  <si>
    <t>Tous secteurs</t>
  </si>
  <si>
    <t>NAF 5 postes</t>
  </si>
  <si>
    <t>Agriculture</t>
  </si>
  <si>
    <t>Industrie</t>
  </si>
  <si>
    <t>Commerce</t>
  </si>
  <si>
    <t>Services</t>
  </si>
  <si>
    <t>p= données provisoires</t>
  </si>
  <si>
    <t>Champ : entreprises de 20 salariés ou plus du secteur privé et public à caractère industriel et commercial (Epic), dont le siège social est localisé sur le territoire, France entière.</t>
  </si>
  <si>
    <t xml:space="preserve">Tableau 1bis : Répartition des salariés relevant de l'obligation d'emploi de travailleurs handicapés par sexe et par secteur d'activité </t>
  </si>
  <si>
    <t>Ensemble des salariés 
(2021)</t>
  </si>
  <si>
    <t>Salariés relevant de l'OETH
(2021)</t>
  </si>
  <si>
    <t>Source : Dares, DSN-Sismmo, extrait à juin 2022 (pour l'année 2020), et juillet 2022 (pour 2021) - Traitement: DREETS ARA (SESE)</t>
  </si>
  <si>
    <t>Nombre de salariés relevant de l'OETH
(2021 p)</t>
  </si>
  <si>
    <t>Part des salariés relevant de l'OETH
(2021 p)</t>
  </si>
  <si>
    <t>Part des salariés 
(2021)</t>
  </si>
  <si>
    <t>Non connu</t>
  </si>
  <si>
    <t xml:space="preserve">Lecture : En 2021, le nombre de salariés relevant de l'OETH (en emploi direct ou non) est 70 093 et le nombre de salariés est de 3 108 055 en Auvergne-Rhône-Alpes </t>
  </si>
  <si>
    <r>
      <rPr>
        <b/>
        <sz val="11"/>
        <color theme="4" tint="-0.249977111117893"/>
        <rFont val="Calibri"/>
        <family val="2"/>
        <scheme val="minor"/>
      </rPr>
      <t>Les services 1er employeur, l'industrie surreprésentée parmi les salariés relevant de l'OETH</t>
    </r>
    <r>
      <rPr>
        <sz val="11"/>
        <rFont val="Calibri"/>
        <family val="2"/>
        <scheme val="minor"/>
      </rPr>
      <t xml:space="preserve">
En région Auvergne-Rhône-Alpes, 70 093 salariés en poste en 2021 relève de l'obligation d'emploi des travailleurs handicapés (OETH). Le grand secteur des services est le 1er employeur. Il regroupe 37 741 salariés relvant de l'OETH, soit 53,8% d'entre eux. Toutefois, cette part est inférieure de 10 points à celle que l'ensemble des salariés occupent dans ce grand secteur (63,2%). A l'inverse, avec 18 051 salariés en poste relevant de l'OETH, l'industrie regroupe 25,8% d'entre, soit près de 10 points de plus que sa part parmi l'ensemble des salariés.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</si>
</sst>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7" formatCode="0.0%"/>
  </numFmts>
  <fonts count="1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28"/>
      <color rgb="FFFFC000"/>
      <name val="Calibri"/>
      <family val="2"/>
      <scheme val="minor"/>
    </font>
    <font>
      <b/>
      <sz val="18"/>
      <color rgb="FF00B0F0"/>
      <name val="Calibri"/>
      <family val="2"/>
      <scheme val="minor"/>
    </font>
    <font>
      <b/>
      <sz val="18"/>
      <color theme="1"/>
      <name val="Calibri"/>
      <family val="2"/>
      <scheme val="minor"/>
    </font>
    <font>
      <b/>
      <sz val="16"/>
      <color theme="1"/>
      <name val="Calibri"/>
      <family val="2"/>
      <scheme val="minor"/>
    </font>
    <font>
      <sz val="8"/>
      <name val="Arial"/>
      <family val="2"/>
    </font>
    <font>
      <b/>
      <sz val="11"/>
      <name val="Calibri"/>
      <family val="2"/>
      <scheme val="minor"/>
    </font>
    <font>
      <b/>
      <sz val="11"/>
      <color rgb="FFFF0000"/>
      <name val="Calibri"/>
      <family val="2"/>
      <scheme val="minor"/>
    </font>
    <font>
      <b/>
      <sz val="9"/>
      <name val="Arial"/>
      <family val="2"/>
    </font>
    <font>
      <sz val="9"/>
      <name val="Arial"/>
      <family val="2"/>
    </font>
    <font>
      <i/>
      <sz val="8"/>
      <name val="Arial"/>
      <family val="2"/>
    </font>
    <font>
      <sz val="10"/>
      <color rgb="FF000000"/>
      <name val="Arial"/>
      <family val="2"/>
    </font>
    <font>
      <b/>
      <sz val="9"/>
      <color theme="1"/>
      <name val="Arial"/>
      <family val="2"/>
    </font>
    <font>
      <sz val="9"/>
      <color theme="1"/>
      <name val="Arial"/>
      <family val="2"/>
    </font>
    <font>
      <sz val="11"/>
      <name val="Calibri"/>
      <family val="2"/>
      <scheme val="minor"/>
    </font>
    <font>
      <b/>
      <sz val="11"/>
      <color theme="4" tint="-0.249977111117893"/>
      <name val="Calibri"/>
      <family val="2"/>
      <scheme val="minor"/>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
      <patternFill patternType="solid">
        <fgColor rgb="FFF8B9AE"/>
        <bgColor indexed="64"/>
      </patternFill>
    </fill>
    <fill>
      <patternFill patternType="solid">
        <fgColor indexed="44"/>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4" tint="0.79998168889431442"/>
        <bgColor indexed="64"/>
      </patternFill>
    </fill>
    <fill>
      <patternFill patternType="solid">
        <fgColor theme="0" tint="-0.14999847407452621"/>
        <bgColor indexed="64"/>
      </patternFill>
    </fill>
  </fills>
  <borders count="13">
    <border>
      <left/>
      <right/>
      <top/>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theme="4" tint="-0.24994659260841701"/>
      </left>
      <right style="medium">
        <color theme="4" tint="-0.24994659260841701"/>
      </right>
      <top style="medium">
        <color theme="4" tint="-0.24994659260841701"/>
      </top>
      <bottom/>
      <diagonal/>
    </border>
    <border>
      <left style="medium">
        <color theme="4" tint="-0.24994659260841701"/>
      </left>
      <right style="medium">
        <color theme="4" tint="-0.24994659260841701"/>
      </right>
      <top/>
      <bottom/>
      <diagonal/>
    </border>
    <border>
      <left style="medium">
        <color theme="4" tint="-0.24994659260841701"/>
      </left>
      <right style="medium">
        <color theme="4" tint="-0.24994659260841701"/>
      </right>
      <top/>
      <bottom style="medium">
        <color theme="4" tint="-0.24994659260841701"/>
      </bottom>
      <diagonal/>
    </border>
  </borders>
  <cellStyleXfs count="2">
    <xf numFmtId="0" fontId="0" fillId="0" borderId="0"/>
    <xf numFmtId="9" fontId="1" fillId="0" borderId="0" applyFont="0" applyFill="0" applyBorder="0" applyAlignment="0" applyProtection="0"/>
  </cellStyleXfs>
  <cellXfs count="52">
    <xf numFmtId="0" fontId="0" fillId="0" borderId="0" xfId="0"/>
    <xf numFmtId="0" fontId="4" fillId="0" borderId="0" xfId="0" applyFont="1" applyAlignment="1">
      <alignment vertical="center"/>
    </xf>
    <xf numFmtId="0" fontId="5" fillId="0" borderId="1" xfId="0" applyFont="1" applyBorder="1" applyAlignment="1">
      <alignment horizontal="centerContinuous" vertical="center"/>
    </xf>
    <xf numFmtId="0" fontId="5" fillId="0" borderId="2" xfId="0" applyFont="1" applyBorder="1" applyAlignment="1">
      <alignment horizontal="centerContinuous" vertical="center"/>
    </xf>
    <xf numFmtId="0" fontId="5" fillId="0" borderId="3" xfId="0" applyFont="1" applyBorder="1" applyAlignment="1">
      <alignment horizontal="centerContinuous" vertical="center"/>
    </xf>
    <xf numFmtId="0" fontId="6" fillId="0" borderId="0" xfId="0" applyFont="1" applyAlignment="1">
      <alignment wrapText="1"/>
    </xf>
    <xf numFmtId="0" fontId="6" fillId="0" borderId="0" xfId="0" applyFont="1"/>
    <xf numFmtId="0" fontId="7" fillId="0" borderId="0" xfId="0" applyFont="1" applyAlignment="1">
      <alignment vertical="center"/>
    </xf>
    <xf numFmtId="0" fontId="8" fillId="2" borderId="0" xfId="0" applyFont="1" applyFill="1"/>
    <xf numFmtId="0" fontId="9" fillId="0" borderId="0" xfId="0" applyFont="1" applyAlignment="1">
      <alignment vertical="center"/>
    </xf>
    <xf numFmtId="0" fontId="10" fillId="3" borderId="0" xfId="0" applyFont="1" applyFill="1"/>
    <xf numFmtId="0" fontId="9" fillId="0" borderId="0" xfId="0" applyFont="1"/>
    <xf numFmtId="0" fontId="0" fillId="3" borderId="0" xfId="0" applyFill="1" applyAlignment="1">
      <alignment horizontal="right"/>
    </xf>
    <xf numFmtId="0" fontId="3" fillId="0" borderId="0" xfId="0" applyFont="1" applyAlignment="1">
      <alignment horizontal="center"/>
    </xf>
    <xf numFmtId="0" fontId="11" fillId="2" borderId="5" xfId="0" applyFont="1" applyFill="1" applyBorder="1" applyAlignment="1">
      <alignment vertical="center"/>
    </xf>
    <xf numFmtId="0" fontId="11" fillId="7" borderId="7" xfId="0" applyFont="1" applyFill="1" applyBorder="1" applyAlignment="1">
      <alignment vertical="top" wrapText="1"/>
    </xf>
    <xf numFmtId="0" fontId="11" fillId="2" borderId="5" xfId="0" applyFont="1" applyFill="1" applyBorder="1" applyAlignment="1">
      <alignment wrapText="1"/>
    </xf>
    <xf numFmtId="0" fontId="8" fillId="2" borderId="0" xfId="0" applyFont="1" applyFill="1" applyAlignment="1">
      <alignment horizontal="left" vertical="center" wrapText="1"/>
    </xf>
    <xf numFmtId="0" fontId="13" fillId="2" borderId="0" xfId="0" applyFont="1" applyFill="1" applyAlignment="1">
      <alignment horizontal="left"/>
    </xf>
    <xf numFmtId="0" fontId="8" fillId="2" borderId="0" xfId="0" applyFont="1" applyFill="1" applyAlignment="1">
      <alignment horizontal="left"/>
    </xf>
    <xf numFmtId="0" fontId="12" fillId="6" borderId="7" xfId="0" applyFont="1" applyFill="1" applyBorder="1" applyAlignment="1">
      <alignment vertical="top" wrapText="1"/>
    </xf>
    <xf numFmtId="0" fontId="2" fillId="0" borderId="0" xfId="0" applyFont="1"/>
    <xf numFmtId="0" fontId="8" fillId="2" borderId="0" xfId="0" applyFont="1" applyFill="1" applyAlignment="1">
      <alignment horizontal="left" vertical="center"/>
    </xf>
    <xf numFmtId="0" fontId="2" fillId="0" borderId="0" xfId="0" applyFont="1" applyAlignment="1">
      <alignment horizontal="left"/>
    </xf>
    <xf numFmtId="0" fontId="9" fillId="0" borderId="0" xfId="0" applyFont="1" applyAlignment="1">
      <alignment horizontal="justify" vertical="center" wrapText="1"/>
    </xf>
    <xf numFmtId="3" fontId="11" fillId="7" borderId="7" xfId="0" applyNumberFormat="1" applyFont="1" applyFill="1" applyBorder="1" applyAlignment="1">
      <alignment horizontal="center" vertical="center"/>
    </xf>
    <xf numFmtId="3" fontId="11" fillId="2" borderId="5" xfId="1" applyNumberFormat="1" applyFont="1" applyFill="1" applyBorder="1" applyAlignment="1">
      <alignment horizontal="center"/>
    </xf>
    <xf numFmtId="0" fontId="14" fillId="9" borderId="0" xfId="0" applyFont="1" applyFill="1" applyBorder="1" applyAlignment="1">
      <alignment horizontal="right" vertical="top"/>
    </xf>
    <xf numFmtId="3" fontId="12" fillId="0" borderId="7" xfId="0" applyNumberFormat="1" applyFont="1" applyBorder="1" applyAlignment="1">
      <alignment horizontal="center" vertical="center"/>
    </xf>
    <xf numFmtId="0" fontId="14" fillId="9" borderId="0" xfId="0" applyFont="1" applyFill="1" applyBorder="1" applyAlignment="1">
      <alignment horizontal="left" vertical="top"/>
    </xf>
    <xf numFmtId="0" fontId="11" fillId="2" borderId="5" xfId="0" applyFont="1" applyFill="1" applyBorder="1" applyAlignment="1">
      <alignment horizontal="center" vertical="center"/>
    </xf>
    <xf numFmtId="0" fontId="8" fillId="3" borderId="0" xfId="0" applyFont="1" applyFill="1" applyAlignment="1">
      <alignment horizontal="left" vertical="center"/>
    </xf>
    <xf numFmtId="0" fontId="11" fillId="4" borderId="4"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8" fillId="3" borderId="0" xfId="0" applyFont="1" applyFill="1" applyAlignment="1">
      <alignment horizontal="left" vertical="center" wrapText="1"/>
    </xf>
    <xf numFmtId="167" fontId="15" fillId="10" borderId="7" xfId="1" applyNumberFormat="1" applyFont="1" applyFill="1" applyBorder="1" applyAlignment="1">
      <alignment horizontal="center"/>
    </xf>
    <xf numFmtId="167" fontId="16" fillId="0" borderId="8" xfId="1" applyNumberFormat="1" applyFont="1" applyBorder="1" applyAlignment="1">
      <alignment horizontal="center"/>
    </xf>
    <xf numFmtId="167" fontId="16" fillId="0" borderId="7" xfId="1" applyNumberFormat="1" applyFont="1" applyBorder="1" applyAlignment="1">
      <alignment horizontal="center"/>
    </xf>
    <xf numFmtId="167" fontId="15" fillId="10" borderId="8" xfId="1" applyNumberFormat="1" applyFont="1" applyFill="1" applyBorder="1" applyAlignment="1">
      <alignment horizontal="center"/>
    </xf>
    <xf numFmtId="9" fontId="15" fillId="0" borderId="9" xfId="1" applyFont="1" applyBorder="1" applyAlignment="1">
      <alignment horizontal="center"/>
    </xf>
    <xf numFmtId="9" fontId="15" fillId="0" borderId="5" xfId="1" applyFont="1" applyBorder="1" applyAlignment="1">
      <alignment horizontal="center"/>
    </xf>
    <xf numFmtId="0" fontId="12" fillId="6" borderId="8" xfId="0" applyFont="1" applyFill="1" applyBorder="1" applyAlignment="1">
      <alignment vertical="top" wrapText="1"/>
    </xf>
    <xf numFmtId="0" fontId="11" fillId="0" borderId="7" xfId="0" applyFont="1" applyFill="1" applyBorder="1" applyAlignment="1">
      <alignment vertical="top" wrapText="1"/>
    </xf>
    <xf numFmtId="3" fontId="11" fillId="11" borderId="7" xfId="0" applyNumberFormat="1" applyFont="1" applyFill="1" applyBorder="1" applyAlignment="1">
      <alignment horizontal="center" vertical="center"/>
    </xf>
    <xf numFmtId="167" fontId="15" fillId="11" borderId="8" xfId="1" applyNumberFormat="1" applyFont="1" applyFill="1" applyBorder="1" applyAlignment="1">
      <alignment horizontal="center"/>
    </xf>
    <xf numFmtId="167" fontId="15" fillId="11" borderId="7" xfId="1" applyNumberFormat="1" applyFont="1" applyFill="1" applyBorder="1" applyAlignment="1">
      <alignment horizontal="center"/>
    </xf>
    <xf numFmtId="3" fontId="12" fillId="0" borderId="7" xfId="0" applyNumberFormat="1" applyFont="1" applyFill="1" applyBorder="1" applyAlignment="1">
      <alignment horizontal="center" vertical="center"/>
    </xf>
    <xf numFmtId="0" fontId="17" fillId="8" borderId="10" xfId="0" applyFont="1" applyFill="1" applyBorder="1" applyAlignment="1">
      <alignment horizontal="left" vertical="top" wrapText="1"/>
    </xf>
    <xf numFmtId="0" fontId="17" fillId="8" borderId="11" xfId="0" applyFont="1" applyFill="1" applyBorder="1" applyAlignment="1">
      <alignment horizontal="left" vertical="top" wrapText="1"/>
    </xf>
    <xf numFmtId="0" fontId="17" fillId="8" borderId="12" xfId="0" applyFont="1" applyFill="1" applyBorder="1" applyAlignment="1">
      <alignment horizontal="left" vertical="top"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5A0D2-D382-4E17-A21B-552926CD2756}">
  <dimension ref="B1:L88"/>
  <sheetViews>
    <sheetView showGridLines="0" tabSelected="1" topLeftCell="A55" workbookViewId="0">
      <selection activeCell="G80" sqref="G80"/>
    </sheetView>
  </sheetViews>
  <sheetFormatPr baseColWidth="10" defaultRowHeight="15" x14ac:dyDescent="0.25"/>
  <cols>
    <col min="1" max="1" width="5.7109375" customWidth="1"/>
    <col min="2" max="2" width="90.140625" customWidth="1"/>
    <col min="3" max="5" width="15.7109375" customWidth="1"/>
    <col min="6" max="6" width="18.140625" customWidth="1"/>
    <col min="7" max="7" width="15.7109375" customWidth="1"/>
    <col min="9" max="9" width="14.7109375" customWidth="1"/>
    <col min="10" max="10" width="15.5703125" customWidth="1"/>
    <col min="11" max="11" width="8" bestFit="1" customWidth="1"/>
    <col min="12" max="12" width="7.5703125" bestFit="1" customWidth="1"/>
    <col min="13" max="13" width="8" bestFit="1" customWidth="1"/>
    <col min="14" max="14" width="7.5703125" bestFit="1" customWidth="1"/>
    <col min="15" max="15" width="8" bestFit="1" customWidth="1"/>
    <col min="16" max="16" width="5.5703125" customWidth="1"/>
    <col min="17" max="17" width="5.7109375" customWidth="1"/>
    <col min="18" max="18" width="5.140625" customWidth="1"/>
    <col min="19" max="19" width="7.42578125" customWidth="1"/>
    <col min="20" max="25" width="7" customWidth="1"/>
  </cols>
  <sheetData>
    <row r="1" spans="2:11" ht="37.5" customHeight="1" thickBot="1" x14ac:dyDescent="0.4">
      <c r="B1" s="1"/>
      <c r="C1" s="2" t="s">
        <v>0</v>
      </c>
      <c r="D1" s="3"/>
      <c r="E1" s="3"/>
      <c r="F1" s="4"/>
      <c r="H1" s="6"/>
      <c r="I1" s="6"/>
      <c r="J1" s="6"/>
      <c r="K1" s="6"/>
    </row>
    <row r="2" spans="2:11" ht="15" customHeight="1" x14ac:dyDescent="0.35">
      <c r="B2" s="7"/>
      <c r="C2" s="5"/>
      <c r="D2" s="5"/>
      <c r="E2" s="5"/>
      <c r="F2" s="5"/>
      <c r="G2" s="5"/>
      <c r="H2" s="6"/>
      <c r="I2" s="6"/>
      <c r="J2" s="6"/>
      <c r="K2" s="6"/>
    </row>
    <row r="4" spans="2:11" x14ac:dyDescent="0.25">
      <c r="B4" s="8"/>
    </row>
    <row r="5" spans="2:11" ht="33" customHeight="1" x14ac:dyDescent="0.25">
      <c r="B5" s="9" t="s">
        <v>1</v>
      </c>
      <c r="D5" s="10"/>
      <c r="E5" s="10"/>
      <c r="F5" s="10"/>
    </row>
    <row r="6" spans="2:11" ht="9.75" customHeight="1" thickBot="1" x14ac:dyDescent="0.3">
      <c r="B6" s="11"/>
      <c r="C6" s="12"/>
    </row>
    <row r="7" spans="2:11" ht="15.75" customHeight="1" thickBot="1" x14ac:dyDescent="0.3">
      <c r="B7" s="13"/>
      <c r="C7" s="32" t="s">
        <v>54</v>
      </c>
      <c r="D7" s="34" t="s">
        <v>51</v>
      </c>
      <c r="E7" s="32" t="s">
        <v>55</v>
      </c>
      <c r="F7" s="34" t="s">
        <v>56</v>
      </c>
    </row>
    <row r="8" spans="2:11" ht="43.5" customHeight="1" thickBot="1" x14ac:dyDescent="0.3">
      <c r="B8" s="30" t="s">
        <v>2</v>
      </c>
      <c r="C8" s="33"/>
      <c r="D8" s="35"/>
      <c r="E8" s="33"/>
      <c r="F8" s="35"/>
    </row>
    <row r="9" spans="2:11" ht="15" customHeight="1" x14ac:dyDescent="0.25">
      <c r="B9" s="15" t="s">
        <v>3</v>
      </c>
      <c r="C9" s="25">
        <v>205</v>
      </c>
      <c r="D9" s="25">
        <v>22095</v>
      </c>
      <c r="E9" s="37">
        <f>C9/$C$49</f>
        <v>2.9246857746137275E-3</v>
      </c>
      <c r="F9" s="37">
        <f>D9/$D$49</f>
        <v>7.1089475572343472E-3</v>
      </c>
    </row>
    <row r="10" spans="2:11" ht="15" customHeight="1" x14ac:dyDescent="0.25">
      <c r="B10" s="20" t="s">
        <v>4</v>
      </c>
      <c r="C10" s="28">
        <v>85</v>
      </c>
      <c r="D10" s="28">
        <v>2314</v>
      </c>
      <c r="E10" s="38">
        <f>C10/$C$49</f>
        <v>1.2126745894739846E-3</v>
      </c>
      <c r="F10" s="39">
        <f>D10/$D$49</f>
        <v>7.4451706935688079E-4</v>
      </c>
    </row>
    <row r="11" spans="2:11" ht="15" customHeight="1" x14ac:dyDescent="0.25">
      <c r="B11" s="20" t="s">
        <v>5</v>
      </c>
      <c r="C11" s="28">
        <v>2388</v>
      </c>
      <c r="D11" s="28">
        <v>73745</v>
      </c>
      <c r="E11" s="38">
        <f>C11/$C$49</f>
        <v>3.4069022584280885E-2</v>
      </c>
      <c r="F11" s="39">
        <f>D11/$D$49</f>
        <v>2.3727057597114593E-2</v>
      </c>
    </row>
    <row r="12" spans="2:11" ht="15" customHeight="1" x14ac:dyDescent="0.25">
      <c r="B12" s="20" t="s">
        <v>6</v>
      </c>
      <c r="C12" s="28">
        <v>1014</v>
      </c>
      <c r="D12" s="28">
        <v>22721</v>
      </c>
      <c r="E12" s="38">
        <f>C12/$C$49</f>
        <v>1.4466494514430828E-2</v>
      </c>
      <c r="F12" s="39">
        <f>D12/$D$49</f>
        <v>7.3103596944069519E-3</v>
      </c>
    </row>
    <row r="13" spans="2:11" ht="15" customHeight="1" x14ac:dyDescent="0.25">
      <c r="B13" s="20" t="s">
        <v>7</v>
      </c>
      <c r="C13" s="28">
        <v>769</v>
      </c>
      <c r="D13" s="28">
        <v>23726</v>
      </c>
      <c r="E13" s="38">
        <f>C13/$C$49</f>
        <v>1.0971138344770519E-2</v>
      </c>
      <c r="F13" s="39">
        <f>D13/$D$49</f>
        <v>7.6337130456185622E-3</v>
      </c>
    </row>
    <row r="14" spans="2:11" ht="15" customHeight="1" x14ac:dyDescent="0.25">
      <c r="B14" s="20" t="s">
        <v>8</v>
      </c>
      <c r="C14" s="28">
        <v>5</v>
      </c>
      <c r="D14" s="28">
        <v>904</v>
      </c>
      <c r="E14" s="38">
        <f>C14/$C$49</f>
        <v>7.133379938082262E-5</v>
      </c>
      <c r="F14" s="39">
        <f>D14/$D$49</f>
        <v>2.9085714377641324E-4</v>
      </c>
    </row>
    <row r="15" spans="2:11" ht="15" customHeight="1" x14ac:dyDescent="0.25">
      <c r="B15" s="20" t="s">
        <v>9</v>
      </c>
      <c r="C15" s="28">
        <v>847</v>
      </c>
      <c r="D15" s="28">
        <v>24426</v>
      </c>
      <c r="E15" s="38">
        <f>C15/$C$49</f>
        <v>1.2083945615111353E-2</v>
      </c>
      <c r="F15" s="39">
        <f>D15/$D$49</f>
        <v>7.8589342852684388E-3</v>
      </c>
    </row>
    <row r="16" spans="2:11" ht="15" customHeight="1" x14ac:dyDescent="0.25">
      <c r="B16" s="20" t="s">
        <v>10</v>
      </c>
      <c r="C16" s="28">
        <v>1167</v>
      </c>
      <c r="D16" s="28">
        <v>16981</v>
      </c>
      <c r="E16" s="38">
        <f>C16/$C$49</f>
        <v>1.6649308775484001E-2</v>
      </c>
      <c r="F16" s="39">
        <f>D16/$D$49</f>
        <v>5.4635455292779567E-3</v>
      </c>
    </row>
    <row r="17" spans="2:6" ht="15" customHeight="1" x14ac:dyDescent="0.25">
      <c r="B17" s="20" t="s">
        <v>11</v>
      </c>
      <c r="C17" s="28">
        <v>1612</v>
      </c>
      <c r="D17" s="28">
        <v>48605</v>
      </c>
      <c r="E17" s="38">
        <f>C17/$C$49</f>
        <v>2.2998016920377212E-2</v>
      </c>
      <c r="F17" s="39">
        <f>D17/$D$49</f>
        <v>1.5638397647403279E-2</v>
      </c>
    </row>
    <row r="18" spans="2:6" ht="15" customHeight="1" x14ac:dyDescent="0.25">
      <c r="B18" s="20" t="s">
        <v>12</v>
      </c>
      <c r="C18" s="28">
        <v>3015</v>
      </c>
      <c r="D18" s="28">
        <v>77616</v>
      </c>
      <c r="E18" s="38">
        <f>C18/$C$49</f>
        <v>4.3014281026636042E-2</v>
      </c>
      <c r="F18" s="39">
        <f>D18/$D$49</f>
        <v>2.4972531052378417E-2</v>
      </c>
    </row>
    <row r="19" spans="2:6" ht="15" customHeight="1" x14ac:dyDescent="0.25">
      <c r="B19" s="20" t="s">
        <v>13</v>
      </c>
      <c r="C19" s="28">
        <v>576</v>
      </c>
      <c r="D19" s="28">
        <v>22151</v>
      </c>
      <c r="E19" s="38">
        <f>C19/$C$49</f>
        <v>8.2176536886707664E-3</v>
      </c>
      <c r="F19" s="39">
        <f>D19/$D$49</f>
        <v>7.1269652564063379E-3</v>
      </c>
    </row>
    <row r="20" spans="2:6" ht="15" customHeight="1" x14ac:dyDescent="0.25">
      <c r="B20" s="20" t="s">
        <v>14</v>
      </c>
      <c r="C20" s="28">
        <v>852</v>
      </c>
      <c r="D20" s="28">
        <v>22250</v>
      </c>
      <c r="E20" s="38">
        <f>C20/$C$49</f>
        <v>1.2155279414492175E-2</v>
      </c>
      <c r="F20" s="39">
        <f>D20/$D$49</f>
        <v>7.158817974585392E-3</v>
      </c>
    </row>
    <row r="21" spans="2:6" ht="15" customHeight="1" x14ac:dyDescent="0.25">
      <c r="B21" s="20" t="s">
        <v>15</v>
      </c>
      <c r="C21" s="28">
        <v>1603</v>
      </c>
      <c r="D21" s="28">
        <v>37526</v>
      </c>
      <c r="E21" s="38">
        <f>C21/$C$49</f>
        <v>2.2869616081491732E-2</v>
      </c>
      <c r="F21" s="39">
        <f>D21/$D$49</f>
        <v>1.2073788913001862E-2</v>
      </c>
    </row>
    <row r="22" spans="2:6" ht="15" customHeight="1" x14ac:dyDescent="0.25">
      <c r="B22" s="20" t="s">
        <v>16</v>
      </c>
      <c r="C22" s="28">
        <v>1191</v>
      </c>
      <c r="D22" s="28">
        <v>25901</v>
      </c>
      <c r="E22" s="38">
        <f>C22/$C$49</f>
        <v>1.6991711012511949E-2</v>
      </c>
      <c r="F22" s="39">
        <f>D22/$D$49</f>
        <v>8.3335076116735386E-3</v>
      </c>
    </row>
    <row r="23" spans="2:6" ht="15" customHeight="1" x14ac:dyDescent="0.25">
      <c r="B23" s="20" t="s">
        <v>17</v>
      </c>
      <c r="C23" s="28">
        <v>1885</v>
      </c>
      <c r="D23" s="28">
        <v>48510</v>
      </c>
      <c r="E23" s="38">
        <f>C23/$C$49</f>
        <v>2.6892842366570129E-2</v>
      </c>
      <c r="F23" s="39">
        <f>D23/$D$49</f>
        <v>1.560783190773651E-2</v>
      </c>
    </row>
    <row r="24" spans="2:6" ht="15" customHeight="1" x14ac:dyDescent="0.25">
      <c r="B24" s="20" t="s">
        <v>18</v>
      </c>
      <c r="C24" s="28">
        <v>91</v>
      </c>
      <c r="D24" s="28">
        <v>27950</v>
      </c>
      <c r="E24" s="38">
        <f>C24/$C$49</f>
        <v>1.2982751487309718E-3</v>
      </c>
      <c r="F24" s="39">
        <f>D24/$D$49</f>
        <v>8.9927623545915363E-3</v>
      </c>
    </row>
    <row r="25" spans="2:6" ht="15" customHeight="1" x14ac:dyDescent="0.25">
      <c r="B25" s="20" t="s">
        <v>19</v>
      </c>
      <c r="C25" s="28">
        <v>951</v>
      </c>
      <c r="D25" s="28">
        <v>23723</v>
      </c>
      <c r="E25" s="38">
        <f>C25/$C$49</f>
        <v>1.3567688642232463E-2</v>
      </c>
      <c r="F25" s="39">
        <f>D25/$D$49</f>
        <v>7.6327478117343486E-3</v>
      </c>
    </row>
    <row r="26" spans="2:6" ht="15" customHeight="1" x14ac:dyDescent="0.25">
      <c r="B26" s="15" t="s">
        <v>20</v>
      </c>
      <c r="C26" s="25">
        <f>SUM(C10:C25)</f>
        <v>18051</v>
      </c>
      <c r="D26" s="25">
        <f>SUM(D10:D25)</f>
        <v>499049</v>
      </c>
      <c r="E26" s="40">
        <f>C26/$C$49</f>
        <v>0.25752928252464585</v>
      </c>
      <c r="F26" s="37">
        <f>D26/$D$49</f>
        <v>0.16056633489433103</v>
      </c>
    </row>
    <row r="27" spans="2:6" ht="15" customHeight="1" x14ac:dyDescent="0.25">
      <c r="B27" s="15" t="s">
        <v>21</v>
      </c>
      <c r="C27" s="25">
        <v>3506</v>
      </c>
      <c r="D27" s="25">
        <v>201604</v>
      </c>
      <c r="E27" s="40">
        <f>C27/$C$49</f>
        <v>5.0019260125832819E-2</v>
      </c>
      <c r="F27" s="37">
        <f>D27/$D$49</f>
        <v>6.4865003997677001E-2</v>
      </c>
    </row>
    <row r="28" spans="2:6" ht="15" customHeight="1" x14ac:dyDescent="0.25">
      <c r="B28" s="15" t="s">
        <v>22</v>
      </c>
      <c r="C28" s="25">
        <v>10150</v>
      </c>
      <c r="D28" s="25">
        <v>420555</v>
      </c>
      <c r="E28" s="40">
        <f>C28/$C$49</f>
        <v>0.14480761274306991</v>
      </c>
      <c r="F28" s="37">
        <f>D28/$D$49</f>
        <v>0.13531131205850605</v>
      </c>
    </row>
    <row r="29" spans="2:6" ht="15" customHeight="1" x14ac:dyDescent="0.25">
      <c r="B29" s="20" t="s">
        <v>23</v>
      </c>
      <c r="C29" s="28">
        <v>6382</v>
      </c>
      <c r="D29" s="28">
        <v>172266</v>
      </c>
      <c r="E29" s="38">
        <f>C29/$C$49</f>
        <v>9.1050461529681992E-2</v>
      </c>
      <c r="F29" s="39">
        <f>D29/$D$49</f>
        <v>5.5425660099322566E-2</v>
      </c>
    </row>
    <row r="30" spans="2:6" ht="15" customHeight="1" x14ac:dyDescent="0.25">
      <c r="B30" s="20" t="s">
        <v>24</v>
      </c>
      <c r="C30" s="28">
        <v>1423</v>
      </c>
      <c r="D30" s="28">
        <v>161806</v>
      </c>
      <c r="E30" s="38">
        <f>C30/$C$49</f>
        <v>2.0301599303782118E-2</v>
      </c>
      <c r="F30" s="39">
        <f>D30/$D$49</f>
        <v>5.2060211289697254E-2</v>
      </c>
    </row>
    <row r="31" spans="2:6" ht="15" customHeight="1" x14ac:dyDescent="0.25">
      <c r="B31" s="20" t="s">
        <v>25</v>
      </c>
      <c r="C31" s="28">
        <v>368</v>
      </c>
      <c r="D31" s="28">
        <v>19524</v>
      </c>
      <c r="E31" s="38">
        <f>C31/$C$49</f>
        <v>5.2501676344285453E-3</v>
      </c>
      <c r="F31" s="39">
        <f>D31/$D$49</f>
        <v>6.281742118463155E-3</v>
      </c>
    </row>
    <row r="32" spans="2:6" ht="15" customHeight="1" x14ac:dyDescent="0.25">
      <c r="B32" s="20" t="s">
        <v>26</v>
      </c>
      <c r="C32" s="28">
        <v>22</v>
      </c>
      <c r="D32" s="28">
        <v>10443</v>
      </c>
      <c r="E32" s="38">
        <f>C32/$C$49</f>
        <v>3.1386871727561951E-4</v>
      </c>
      <c r="F32" s="39">
        <f>D32/$D$49</f>
        <v>3.3599791509481012E-3</v>
      </c>
    </row>
    <row r="33" spans="2:6" ht="15" customHeight="1" x14ac:dyDescent="0.25">
      <c r="B33" s="20" t="s">
        <v>27</v>
      </c>
      <c r="C33" s="28">
        <v>1036</v>
      </c>
      <c r="D33" s="28">
        <v>57448</v>
      </c>
      <c r="E33" s="38">
        <f>C33/$C$49</f>
        <v>1.4780363231706447E-2</v>
      </c>
      <c r="F33" s="39">
        <f>D33/$D$49</f>
        <v>1.8483585393437373E-2</v>
      </c>
    </row>
    <row r="34" spans="2:6" ht="15" customHeight="1" x14ac:dyDescent="0.25">
      <c r="B34" s="20" t="s">
        <v>28</v>
      </c>
      <c r="C34" s="28">
        <v>4492</v>
      </c>
      <c r="D34" s="28">
        <v>85739</v>
      </c>
      <c r="E34" s="38">
        <f>C34/$C$49</f>
        <v>6.4086285363731038E-2</v>
      </c>
      <c r="F34" s="39">
        <f>D34/$D$49</f>
        <v>2.758606266620121E-2</v>
      </c>
    </row>
    <row r="35" spans="2:6" ht="15" customHeight="1" x14ac:dyDescent="0.25">
      <c r="B35" s="20" t="s">
        <v>29</v>
      </c>
      <c r="C35" s="28">
        <v>891</v>
      </c>
      <c r="D35" s="28">
        <v>33086</v>
      </c>
      <c r="E35" s="38">
        <f>C35/$C$49</f>
        <v>1.2711683049662591E-2</v>
      </c>
      <c r="F35" s="39">
        <f>D35/$D$49</f>
        <v>1.0645242764365495E-2</v>
      </c>
    </row>
    <row r="36" spans="2:6" ht="15" customHeight="1" x14ac:dyDescent="0.25">
      <c r="B36" s="20" t="s">
        <v>30</v>
      </c>
      <c r="C36" s="28">
        <v>1799</v>
      </c>
      <c r="D36" s="28">
        <v>148145</v>
      </c>
      <c r="E36" s="38">
        <f>C36/$C$49</f>
        <v>2.566590101721998E-2</v>
      </c>
      <c r="F36" s="39">
        <f>D36/$D$49</f>
        <v>4.766485792561586E-2</v>
      </c>
    </row>
    <row r="37" spans="2:6" ht="15" customHeight="1" x14ac:dyDescent="0.25">
      <c r="B37" s="20" t="s">
        <v>31</v>
      </c>
      <c r="C37" s="28">
        <v>324</v>
      </c>
      <c r="D37" s="28">
        <v>29395</v>
      </c>
      <c r="E37" s="38">
        <f>C37/$C$49</f>
        <v>4.622430199877306E-3</v>
      </c>
      <c r="F37" s="39">
        <f>D37/$D$49</f>
        <v>9.4576833421544989E-3</v>
      </c>
    </row>
    <row r="38" spans="2:6" ht="15" customHeight="1" x14ac:dyDescent="0.25">
      <c r="B38" s="20" t="s">
        <v>32</v>
      </c>
      <c r="C38" s="28">
        <v>231</v>
      </c>
      <c r="D38" s="28">
        <v>24596</v>
      </c>
      <c r="E38" s="38">
        <f>C38/$C$49</f>
        <v>3.2956215313940051E-3</v>
      </c>
      <c r="F38" s="39">
        <f>D38/$D$49</f>
        <v>7.9136308720405522E-3</v>
      </c>
    </row>
    <row r="39" spans="2:6" ht="15" customHeight="1" x14ac:dyDescent="0.25">
      <c r="B39" s="20" t="s">
        <v>33</v>
      </c>
      <c r="C39" s="28">
        <v>6232</v>
      </c>
      <c r="D39" s="28">
        <v>172628</v>
      </c>
      <c r="E39" s="38">
        <f>C39/$C$49</f>
        <v>8.8910447548257318E-2</v>
      </c>
      <c r="F39" s="39">
        <f>D39/$D$49</f>
        <v>5.5542131654684364E-2</v>
      </c>
    </row>
    <row r="40" spans="2:6" ht="15" customHeight="1" x14ac:dyDescent="0.25">
      <c r="B40" s="20" t="s">
        <v>34</v>
      </c>
      <c r="C40" s="28">
        <v>2063</v>
      </c>
      <c r="D40" s="28">
        <v>295623</v>
      </c>
      <c r="E40" s="38">
        <f>C40/$C$49</f>
        <v>2.9432325624527415E-2</v>
      </c>
      <c r="F40" s="39">
        <f>D40/$D$49</f>
        <v>9.5115112184308195E-2</v>
      </c>
    </row>
    <row r="41" spans="2:6" ht="15" customHeight="1" x14ac:dyDescent="0.25">
      <c r="B41" s="20" t="s">
        <v>35</v>
      </c>
      <c r="C41" s="28">
        <v>1041</v>
      </c>
      <c r="D41" s="28">
        <v>226782</v>
      </c>
      <c r="E41" s="38">
        <f>C41/$C$49</f>
        <v>1.485169703108727E-2</v>
      </c>
      <c r="F41" s="39">
        <f>D41/$D$49</f>
        <v>7.2965890243255033E-2</v>
      </c>
    </row>
    <row r="42" spans="2:6" ht="15" customHeight="1" x14ac:dyDescent="0.25">
      <c r="B42" s="20" t="s">
        <v>36</v>
      </c>
      <c r="C42" s="28">
        <v>2408</v>
      </c>
      <c r="D42" s="28">
        <v>200842</v>
      </c>
      <c r="E42" s="38">
        <f>C42/$C$49</f>
        <v>3.4354357781804172E-2</v>
      </c>
      <c r="F42" s="39">
        <f>D42/$D$49</f>
        <v>6.4619834591086708E-2</v>
      </c>
    </row>
    <row r="43" spans="2:6" ht="15" customHeight="1" x14ac:dyDescent="0.25">
      <c r="B43" s="20" t="s">
        <v>37</v>
      </c>
      <c r="C43" s="28">
        <v>7553</v>
      </c>
      <c r="D43" s="28">
        <v>219766</v>
      </c>
      <c r="E43" s="38">
        <f>C43/$C$49</f>
        <v>0.10775683734467065</v>
      </c>
      <c r="F43" s="39">
        <f>D43/$D$49</f>
        <v>7.0708529932707112E-2</v>
      </c>
    </row>
    <row r="44" spans="2:6" ht="15" customHeight="1" x14ac:dyDescent="0.25">
      <c r="B44" s="20" t="s">
        <v>38</v>
      </c>
      <c r="C44" s="28">
        <v>333</v>
      </c>
      <c r="D44" s="28">
        <v>42131</v>
      </c>
      <c r="E44" s="38">
        <f>C44/$C$49</f>
        <v>4.7508310387627869E-3</v>
      </c>
      <c r="F44" s="39">
        <f>D44/$D$49</f>
        <v>1.3555422925269983E-2</v>
      </c>
    </row>
    <row r="45" spans="2:6" ht="15" customHeight="1" x14ac:dyDescent="0.25">
      <c r="B45" s="20" t="s">
        <v>39</v>
      </c>
      <c r="C45" s="28">
        <v>1143</v>
      </c>
      <c r="D45" s="28">
        <v>63761</v>
      </c>
      <c r="E45" s="38">
        <f>C45/$C$49</f>
        <v>1.630690653845605E-2</v>
      </c>
      <c r="F45" s="39">
        <f>D45/$D$49</f>
        <v>2.05147592304512E-2</v>
      </c>
    </row>
    <row r="46" spans="2:6" ht="15" customHeight="1" x14ac:dyDescent="0.25">
      <c r="B46" s="43" t="s">
        <v>40</v>
      </c>
      <c r="C46" s="28">
        <v>0</v>
      </c>
      <c r="D46" s="28">
        <v>771</v>
      </c>
      <c r="E46" s="38">
        <f>C46/$C$49</f>
        <v>0</v>
      </c>
      <c r="F46" s="39">
        <f>D46/$D$49</f>
        <v>2.4806510824293648E-4</v>
      </c>
    </row>
    <row r="47" spans="2:6" ht="15" customHeight="1" x14ac:dyDescent="0.25">
      <c r="B47" s="15" t="s">
        <v>41</v>
      </c>
      <c r="C47" s="25">
        <f>SUM(C29:C46)</f>
        <v>37741</v>
      </c>
      <c r="D47" s="25">
        <f>SUM(D29:D46)</f>
        <v>1964752</v>
      </c>
      <c r="E47" s="40">
        <f>C47/$C$49</f>
        <v>0.53844178448632529</v>
      </c>
      <c r="F47" s="37">
        <f>D47/$D$49</f>
        <v>0.6321484014922516</v>
      </c>
    </row>
    <row r="48" spans="2:6" ht="15.75" thickBot="1" x14ac:dyDescent="0.3">
      <c r="B48" s="44" t="s">
        <v>57</v>
      </c>
      <c r="C48" s="48">
        <v>440</v>
      </c>
      <c r="D48" s="45"/>
      <c r="E48" s="46"/>
      <c r="F48" s="47"/>
    </row>
    <row r="49" spans="2:12" ht="15.75" thickBot="1" x14ac:dyDescent="0.3">
      <c r="B49" s="16" t="s">
        <v>42</v>
      </c>
      <c r="C49" s="26">
        <f>C9+C26+C27+C28+C47+C48</f>
        <v>70093</v>
      </c>
      <c r="D49" s="26">
        <f>D9+D26+D27+D28+D47</f>
        <v>3108055</v>
      </c>
      <c r="E49" s="41">
        <f>C49/$C$49</f>
        <v>1</v>
      </c>
      <c r="F49" s="42">
        <f>D49/$D$49</f>
        <v>1</v>
      </c>
      <c r="K49" s="29"/>
      <c r="L49" s="27"/>
    </row>
    <row r="50" spans="2:12" ht="14.45" customHeight="1" x14ac:dyDescent="0.25">
      <c r="B50" s="18" t="s">
        <v>48</v>
      </c>
      <c r="C50" s="21"/>
      <c r="D50" s="21"/>
      <c r="E50" s="21"/>
    </row>
    <row r="51" spans="2:12" ht="14.45" customHeight="1" x14ac:dyDescent="0.25">
      <c r="B51" s="36" t="s">
        <v>49</v>
      </c>
      <c r="C51" s="36"/>
      <c r="D51" s="36"/>
      <c r="E51" s="21"/>
    </row>
    <row r="52" spans="2:12" ht="14.45" customHeight="1" x14ac:dyDescent="0.25">
      <c r="B52" s="31" t="s">
        <v>53</v>
      </c>
      <c r="C52" s="31"/>
      <c r="D52" s="31"/>
      <c r="E52" s="24"/>
      <c r="F52" s="24"/>
    </row>
    <row r="53" spans="2:12" ht="14.45" customHeight="1" x14ac:dyDescent="0.25">
      <c r="B53" s="22" t="s">
        <v>58</v>
      </c>
      <c r="C53" s="22"/>
      <c r="D53" s="23"/>
      <c r="E53" s="10"/>
      <c r="F53" s="10"/>
    </row>
    <row r="54" spans="2:12" ht="34.5" customHeight="1" x14ac:dyDescent="0.25">
      <c r="B54" s="22"/>
      <c r="C54" s="22"/>
      <c r="D54" s="23"/>
    </row>
    <row r="55" spans="2:12" ht="9.75" customHeight="1" x14ac:dyDescent="0.25">
      <c r="B55" s="24" t="s">
        <v>50</v>
      </c>
      <c r="C55" s="24"/>
      <c r="D55" s="24"/>
    </row>
    <row r="56" spans="2:12" ht="15" customHeight="1" thickBot="1" x14ac:dyDescent="0.3">
      <c r="B56" s="11"/>
      <c r="D56" s="10"/>
    </row>
    <row r="57" spans="2:12" ht="38.25" customHeight="1" thickBot="1" x14ac:dyDescent="0.3">
      <c r="B57" s="13"/>
      <c r="C57" s="32" t="s">
        <v>52</v>
      </c>
      <c r="D57" s="34" t="s">
        <v>51</v>
      </c>
      <c r="E57" s="32" t="s">
        <v>55</v>
      </c>
      <c r="F57" s="34" t="s">
        <v>56</v>
      </c>
    </row>
    <row r="58" spans="2:12" ht="15" customHeight="1" thickBot="1" x14ac:dyDescent="0.3">
      <c r="B58" s="14" t="s">
        <v>43</v>
      </c>
      <c r="C58" s="33"/>
      <c r="D58" s="35"/>
      <c r="E58" s="33"/>
      <c r="F58" s="35"/>
    </row>
    <row r="59" spans="2:12" ht="15" customHeight="1" x14ac:dyDescent="0.25">
      <c r="B59" s="15" t="s">
        <v>44</v>
      </c>
      <c r="C59" s="25">
        <v>206</v>
      </c>
      <c r="D59" s="25">
        <v>22095</v>
      </c>
      <c r="E59" s="37">
        <v>3.0000000000000001E-3</v>
      </c>
      <c r="F59" s="37">
        <v>7.1089475572343472E-3</v>
      </c>
    </row>
    <row r="60" spans="2:12" ht="15" customHeight="1" x14ac:dyDescent="0.25">
      <c r="B60" s="15" t="s">
        <v>45</v>
      </c>
      <c r="C60" s="25">
        <v>18185</v>
      </c>
      <c r="D60" s="25">
        <v>499049</v>
      </c>
      <c r="E60" s="40">
        <v>0.25800000000000001</v>
      </c>
      <c r="F60" s="37">
        <v>0.16056633489433103</v>
      </c>
    </row>
    <row r="61" spans="2:12" ht="15" customHeight="1" x14ac:dyDescent="0.25">
      <c r="B61" s="15" t="s">
        <v>21</v>
      </c>
      <c r="C61" s="25">
        <v>3438</v>
      </c>
      <c r="D61" s="25">
        <v>201604</v>
      </c>
      <c r="E61" s="40">
        <v>0.05</v>
      </c>
      <c r="F61" s="37">
        <v>6.4865003997677001E-2</v>
      </c>
    </row>
    <row r="62" spans="2:12" ht="15" customHeight="1" x14ac:dyDescent="0.25">
      <c r="B62" s="15" t="s">
        <v>46</v>
      </c>
      <c r="C62" s="25">
        <v>10753</v>
      </c>
      <c r="D62" s="25">
        <v>420555</v>
      </c>
      <c r="E62" s="40">
        <v>0.14499999999999999</v>
      </c>
      <c r="F62" s="37">
        <v>0.13531131205850605</v>
      </c>
    </row>
    <row r="63" spans="2:12" x14ac:dyDescent="0.25">
      <c r="B63" s="15" t="s">
        <v>47</v>
      </c>
      <c r="C63" s="25">
        <v>37884</v>
      </c>
      <c r="D63" s="25">
        <v>1964752</v>
      </c>
      <c r="E63" s="40">
        <v>0.53800000000000003</v>
      </c>
      <c r="F63" s="37">
        <v>0.6321484014922516</v>
      </c>
    </row>
    <row r="64" spans="2:12" ht="15.75" thickBot="1" x14ac:dyDescent="0.3">
      <c r="B64" s="44" t="s">
        <v>57</v>
      </c>
      <c r="C64" s="48">
        <v>440</v>
      </c>
      <c r="D64" s="45"/>
      <c r="E64" s="46"/>
      <c r="F64" s="47"/>
    </row>
    <row r="65" spans="2:6" ht="15.75" thickBot="1" x14ac:dyDescent="0.3">
      <c r="B65" s="16" t="s">
        <v>42</v>
      </c>
      <c r="C65" s="26">
        <f>C49</f>
        <v>70093</v>
      </c>
      <c r="D65" s="26">
        <v>3108055</v>
      </c>
      <c r="E65" s="41">
        <v>1</v>
      </c>
      <c r="F65" s="42">
        <v>1</v>
      </c>
    </row>
    <row r="66" spans="2:6" ht="14.45" customHeight="1" x14ac:dyDescent="0.25">
      <c r="B66" s="18" t="s">
        <v>48</v>
      </c>
      <c r="C66" s="21"/>
      <c r="D66" s="21"/>
      <c r="E66" s="21"/>
    </row>
    <row r="67" spans="2:6" ht="14.45" customHeight="1" x14ac:dyDescent="0.25">
      <c r="B67" s="36" t="s">
        <v>49</v>
      </c>
      <c r="C67" s="36"/>
      <c r="D67" s="36"/>
      <c r="E67" s="17"/>
      <c r="F67" s="17"/>
    </row>
    <row r="68" spans="2:6" ht="14.45" customHeight="1" x14ac:dyDescent="0.25">
      <c r="B68" s="31" t="s">
        <v>53</v>
      </c>
      <c r="C68" s="31"/>
      <c r="D68" s="31"/>
      <c r="E68" s="17"/>
      <c r="F68" s="17"/>
    </row>
    <row r="69" spans="2:6" ht="15" customHeight="1" x14ac:dyDescent="0.25">
      <c r="B69" s="22" t="s">
        <v>58</v>
      </c>
      <c r="C69" s="22"/>
      <c r="D69" s="23"/>
      <c r="E69" s="17"/>
      <c r="F69" s="17"/>
    </row>
    <row r="70" spans="2:6" x14ac:dyDescent="0.25">
      <c r="B70" s="17"/>
      <c r="C70" s="17"/>
      <c r="D70" s="17"/>
      <c r="E70" s="17"/>
      <c r="F70" s="17"/>
    </row>
    <row r="71" spans="2:6" ht="15" customHeight="1" thickBot="1" x14ac:dyDescent="0.3">
      <c r="B71" s="19"/>
    </row>
    <row r="72" spans="2:6" ht="15" customHeight="1" x14ac:dyDescent="0.25">
      <c r="B72" s="49" t="s">
        <v>59</v>
      </c>
    </row>
    <row r="73" spans="2:6" x14ac:dyDescent="0.25">
      <c r="B73" s="50"/>
    </row>
    <row r="74" spans="2:6" x14ac:dyDescent="0.25">
      <c r="B74" s="50"/>
    </row>
    <row r="75" spans="2:6" x14ac:dyDescent="0.25">
      <c r="B75" s="50"/>
    </row>
    <row r="76" spans="2:6" x14ac:dyDescent="0.25">
      <c r="B76" s="50"/>
    </row>
    <row r="77" spans="2:6" x14ac:dyDescent="0.25">
      <c r="B77" s="50"/>
    </row>
    <row r="78" spans="2:6" x14ac:dyDescent="0.25">
      <c r="B78" s="50"/>
    </row>
    <row r="79" spans="2:6" x14ac:dyDescent="0.25">
      <c r="B79" s="50"/>
    </row>
    <row r="80" spans="2:6" x14ac:dyDescent="0.25">
      <c r="B80" s="50"/>
    </row>
    <row r="81" spans="2:2" x14ac:dyDescent="0.25">
      <c r="B81" s="50"/>
    </row>
    <row r="82" spans="2:2" x14ac:dyDescent="0.25">
      <c r="B82" s="50"/>
    </row>
    <row r="83" spans="2:2" x14ac:dyDescent="0.25">
      <c r="B83" s="50"/>
    </row>
    <row r="84" spans="2:2" x14ac:dyDescent="0.25">
      <c r="B84" s="50"/>
    </row>
    <row r="85" spans="2:2" x14ac:dyDescent="0.25">
      <c r="B85" s="50"/>
    </row>
    <row r="86" spans="2:2" x14ac:dyDescent="0.25">
      <c r="B86" s="50"/>
    </row>
    <row r="87" spans="2:2" x14ac:dyDescent="0.25">
      <c r="B87" s="50"/>
    </row>
    <row r="88" spans="2:2" ht="15.75" thickBot="1" x14ac:dyDescent="0.3">
      <c r="B88" s="51"/>
    </row>
  </sheetData>
  <mergeCells count="13">
    <mergeCell ref="B72:B88"/>
    <mergeCell ref="E7:E8"/>
    <mergeCell ref="F7:F8"/>
    <mergeCell ref="E57:E58"/>
    <mergeCell ref="F57:F58"/>
    <mergeCell ref="B68:D68"/>
    <mergeCell ref="C57:C58"/>
    <mergeCell ref="D57:D58"/>
    <mergeCell ref="C7:C8"/>
    <mergeCell ref="D7:D8"/>
    <mergeCell ref="B51:D51"/>
    <mergeCell ref="B52:D52"/>
    <mergeCell ref="B67:D67"/>
  </mergeCells>
  <pageMargins left="0.7" right="0.7" top="0.75" bottom="0.75" header="0.3" footer="0.3"/>
  <pageSetup paperSize="9" orientation="portrait" r:id="rId1"/>
  <ignoredErrors>
    <ignoredError sqref="C26:D26 C47:D4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GRAFF, Didier (DREETS-ARA)</dc:creator>
  <cp:lastModifiedBy>GRAFF, Didier (DREETS-ARA)</cp:lastModifiedBy>
  <dcterms:created xsi:type="dcterms:W3CDTF">2023-11-07T15:18:59Z</dcterms:created>
  <dcterms:modified xsi:type="dcterms:W3CDTF">2024-02-12T14:55:33Z</dcterms:modified>
</cp:coreProperties>
</file>