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140" windowHeight="11880" tabRatio="856"/>
  </bookViews>
  <sheets>
    <sheet name="Inscriptions par sexe et âge" sheetId="14" r:id="rId1"/>
  </sheets>
  <definedNames>
    <definedName name="_xlnm.Print_Area" localSheetId="0">'Inscriptions par sexe et âge'!$A$1:$R$78</definedName>
  </definedNames>
  <calcPr calcId="145621"/>
</workbook>
</file>

<file path=xl/calcChain.xml><?xml version="1.0" encoding="utf-8"?>
<calcChain xmlns="http://schemas.openxmlformats.org/spreadsheetml/2006/main">
  <c r="H30" i="14" l="1"/>
  <c r="J30" i="14" s="1"/>
  <c r="H29" i="14"/>
  <c r="H28" i="14"/>
  <c r="H27" i="14"/>
  <c r="J27" i="14" s="1"/>
  <c r="H26" i="14"/>
  <c r="J26" i="14" s="1"/>
  <c r="F31" i="14"/>
  <c r="G30" i="14" s="1"/>
  <c r="D31" i="14"/>
  <c r="E28" i="14" s="1"/>
  <c r="H24" i="14"/>
  <c r="J24" i="14" s="1"/>
  <c r="H23" i="14"/>
  <c r="J23" i="14" s="1"/>
  <c r="H22" i="14"/>
  <c r="H21" i="14"/>
  <c r="J21" i="14" s="1"/>
  <c r="H20" i="14"/>
  <c r="J20" i="14" s="1"/>
  <c r="F25" i="14"/>
  <c r="D25" i="14"/>
  <c r="E23" i="14" s="1"/>
  <c r="H12" i="14"/>
  <c r="J12" i="14" s="1"/>
  <c r="H11" i="14"/>
  <c r="J11" i="14" s="1"/>
  <c r="H10" i="14"/>
  <c r="J10" i="14" s="1"/>
  <c r="H9" i="14"/>
  <c r="J9" i="14" s="1"/>
  <c r="H8" i="14"/>
  <c r="F13" i="14"/>
  <c r="G11" i="14" s="1"/>
  <c r="E10" i="14"/>
  <c r="D13" i="14"/>
  <c r="E12" i="14" s="1"/>
  <c r="H13" i="14" l="1"/>
  <c r="I8" i="14" s="1"/>
  <c r="E24" i="14"/>
  <c r="J8" i="14"/>
  <c r="E20" i="14"/>
  <c r="G26" i="14"/>
  <c r="G8" i="14"/>
  <c r="E21" i="14"/>
  <c r="E9" i="14"/>
  <c r="G12" i="14"/>
  <c r="E22" i="14"/>
  <c r="I12" i="14"/>
  <c r="J22" i="14"/>
  <c r="E29" i="14"/>
  <c r="J28" i="14"/>
  <c r="E11" i="14"/>
  <c r="G20" i="14"/>
  <c r="E26" i="14"/>
  <c r="E30" i="14"/>
  <c r="G27" i="14"/>
  <c r="J29" i="14"/>
  <c r="G23" i="14"/>
  <c r="G9" i="14"/>
  <c r="G13" i="14" s="1"/>
  <c r="G24" i="14"/>
  <c r="E8" i="14"/>
  <c r="G10" i="14"/>
  <c r="G21" i="14"/>
  <c r="E27" i="14"/>
  <c r="G28" i="14"/>
  <c r="G22" i="14"/>
  <c r="H25" i="14"/>
  <c r="I22" i="14" s="1"/>
  <c r="G29" i="14"/>
  <c r="H31" i="14"/>
  <c r="J31" i="14" s="1"/>
  <c r="I11" i="14" l="1"/>
  <c r="J13" i="14"/>
  <c r="I10" i="14"/>
  <c r="I9" i="14"/>
  <c r="I13" i="14" s="1"/>
  <c r="G25" i="14"/>
  <c r="G31" i="14"/>
  <c r="I27" i="14"/>
  <c r="I21" i="14"/>
  <c r="I30" i="14"/>
  <c r="I26" i="14"/>
  <c r="I28" i="14"/>
  <c r="I23" i="14"/>
  <c r="I24" i="14"/>
  <c r="I20" i="14"/>
  <c r="E31" i="14"/>
  <c r="I29" i="14"/>
  <c r="J25" i="14"/>
  <c r="E25" i="14"/>
  <c r="E13" i="14"/>
  <c r="I31" i="14" l="1"/>
  <c r="I25" i="14"/>
  <c r="G14" i="14" l="1"/>
  <c r="E14" i="14"/>
  <c r="H19" i="14" l="1"/>
  <c r="G15" i="14" l="1"/>
  <c r="G16" i="14"/>
  <c r="G17" i="14"/>
  <c r="G18" i="14"/>
  <c r="E18" i="14"/>
  <c r="E19" i="14"/>
  <c r="E15" i="14"/>
  <c r="E16" i="14"/>
  <c r="E17" i="14"/>
  <c r="H15" i="14"/>
  <c r="J15" i="14" s="1"/>
  <c r="H16" i="14"/>
  <c r="J16" i="14" s="1"/>
  <c r="H17" i="14"/>
  <c r="J17" i="14" s="1"/>
  <c r="H18" i="14"/>
  <c r="J18" i="14" s="1"/>
  <c r="H14" i="14"/>
  <c r="J14" i="14" s="1"/>
  <c r="G19" i="14" l="1"/>
  <c r="I18" i="14"/>
  <c r="I17" i="14" l="1"/>
  <c r="I14" i="14"/>
  <c r="I15" i="14"/>
  <c r="I16" i="14"/>
  <c r="I19" i="14" l="1"/>
</calcChain>
</file>

<file path=xl/sharedStrings.xml><?xml version="1.0" encoding="utf-8"?>
<sst xmlns="http://schemas.openxmlformats.org/spreadsheetml/2006/main" count="77" uniqueCount="32">
  <si>
    <t>Total général</t>
  </si>
  <si>
    <t>Hommes</t>
  </si>
  <si>
    <t>Femmes</t>
  </si>
  <si>
    <t>Total</t>
  </si>
  <si>
    <t>60 ans et plus</t>
  </si>
  <si>
    <t>Les demandeurs d'emploi inscrits suite à un licenciement pour inaptitude en Auvergne-Rhône-Alpes</t>
  </si>
  <si>
    <t>30 à 39 ans</t>
  </si>
  <si>
    <t>40 à 49 ans</t>
  </si>
  <si>
    <t>50 à 59 ans</t>
  </si>
  <si>
    <r>
      <t xml:space="preserve">Total général </t>
    </r>
    <r>
      <rPr>
        <b/>
        <sz val="8"/>
        <color theme="1"/>
        <rFont val="Arial"/>
        <family val="2"/>
      </rPr>
      <t>(1)</t>
    </r>
  </si>
  <si>
    <t>Champ : Demande d'emploi, Auvergne-Rhône-Alpes</t>
  </si>
  <si>
    <t>dont licenciements pour inaptitude</t>
  </si>
  <si>
    <t>Licenciements pour motif personnel</t>
  </si>
  <si>
    <t>Licenciements économiques</t>
  </si>
  <si>
    <t>Tous motifs d'inscriptions</t>
  </si>
  <si>
    <t>2016 - 2019</t>
  </si>
  <si>
    <t>Moins de 30 ans</t>
  </si>
  <si>
    <t>Part des femmes</t>
  </si>
  <si>
    <t>Part selon la tranche d'âge</t>
  </si>
  <si>
    <t xml:space="preserve">Nombre d'inscriptions </t>
  </si>
  <si>
    <t>Source : Pôle emploi Auvergne-Rhône-Alpes - SISP 2019 / Traitement : Direccte ARA (SESE)</t>
  </si>
  <si>
    <t>Lecture : Le nombre d'hommes de 20 à 29 ans s'étant inscrits à Pôle emploi suite à un licenciement pour inaptitude a augmenté de 3% entre 2016 et 2019.</t>
  </si>
  <si>
    <t>Inscriptions suite à un licenciement pour motif personnel</t>
  </si>
  <si>
    <t>dont inscriptions suite à un licenciement pour inaptitude</t>
  </si>
  <si>
    <t>Inscriptions suite à un licenciement pour motif économique</t>
  </si>
  <si>
    <t>Lecture : Les demandeurs d'emploi de 29 ans et moins représentent 10% des inscriptions suite à un licenciement pour inaptitude en 2019.</t>
  </si>
  <si>
    <r>
      <rPr>
        <b/>
        <sz val="11"/>
        <color rgb="FF00B0F0"/>
        <rFont val="Gadugi"/>
        <family val="2"/>
      </rPr>
      <t>Le nombre d'inscriptions suite à un licenciement pour inaptitude augmente avec l'âge</t>
    </r>
    <r>
      <rPr>
        <sz val="11"/>
        <rFont val="Gadugi"/>
        <family val="2"/>
      </rPr>
      <t xml:space="preserve">
En 2019, le nombre d'inscriptions à Pôle emploi suite à un licenciement pour inaptitude augmente avec l'avancée en âge. La tranche d'âge des 50-59 ans représente le tiers des inscriptions. Les personnes inaptes de 60 ans et plus sont moins nombreuses à s'inscrire (8%) mais leur poids dans l'emploi est également nettement moins important (4% des actifs ayant un emploi selon le recensement de la population en 2016).
On note par ailleurs que les femmes sont plus nombreuses à s'inscrire pour ce motif quelle que soit la tranche d'âge considérée, en particulier à moins de 50 ans. 
La répartition par tranche d'âge des inscriptions à Pôle emploi montre que celles qui font suite à un licenciement pour inaptitude concernent une population plus âgée que pour les autres motifs de licenciement. Les personnes de 50 ans et plus représentent en effet 41% des inscriptions (soit 5 092 personnes), une part plus élevée pour les hommes (45%) que pour les femmes (37%), alors qu'elles représentent 24% de l'ensemble des licenciements pour motif personnel (soit 14 065 personnes) et 26% pour motif économique (soit 5 109 personnes). Il en est de même avec l'ensemble des inscriptions à Pôle emploi où cette tranche d'âge en génère 13% (soit 98 688 personnes).
De fait, 35% des personnes de 50 ans et plus inscrites suite à un licenciement pour motif personnel ont eu une inaptitude contre 16% de celles de moins de 50 ans.
</t>
    </r>
    <r>
      <rPr>
        <b/>
        <sz val="11"/>
        <color rgb="FF00B0F0"/>
        <rFont val="Gadugi"/>
        <family val="2"/>
      </rPr>
      <t xml:space="preserve">
Entre 2016 et 2019, une augmentation qui concerne davantage les femmes de moins de 50 ans et les hommes au-delà de 50 ans</t>
    </r>
    <r>
      <rPr>
        <sz val="11"/>
        <rFont val="Gadugi"/>
        <family val="2"/>
      </rPr>
      <t xml:space="preserve">
Les inscriptions ont augmenté de 25% entre 2016 et 2019. Cette évolution concerne toutes les tranches d'âge mais davantage les femmes (+30%) que les hommes (+19%). Cela se vérifie assez nettement pour les tranches d'âge jusqu'à à 49 ans. A partir de 50 ans, l'augmentation concerne davantage les hommes. 
</t>
    </r>
    <r>
      <rPr>
        <sz val="11"/>
        <color rgb="FFFF3300"/>
        <rFont val="Gadugi"/>
        <family val="2"/>
      </rPr>
      <t xml:space="preserve">
</t>
    </r>
  </si>
  <si>
    <t>Tableau 1 : Inscriptions à Pôle emploi par sexe et âge suite à un licenciement pour inaptitude en Auvergne-Rhône-Alpes</t>
  </si>
  <si>
    <t>Tableau 2 : Evolution des inscriptions à Pôle emploi par sexe et âge en Auvergne-Rhône-Alpes (2016 - 2019)</t>
  </si>
  <si>
    <t>Tous motifs d'inscriptions 
(fin de CDI/CDD, licenciements...)</t>
  </si>
  <si>
    <t>Lecture : 478 hommes de 20 à 29 ans en demande d'emploi se sont inscrits à Pôle emploi en 2019 suite à un licenciement pour inaptitude, soit 9% de l'ensemble des hommes concernés.</t>
  </si>
  <si>
    <t>(1) L'âge n'est pas renseigné pour 1% des inscrits.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</si>
</sst>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 0%;\-\ 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Gadugi"/>
      <family val="2"/>
    </font>
    <font>
      <sz val="11"/>
      <color rgb="FFFF3300"/>
      <name val="Gadugi"/>
      <family val="2"/>
    </font>
    <font>
      <b/>
      <sz val="11"/>
      <color rgb="FF00B0F0"/>
      <name val="Gadugi"/>
      <family val="2"/>
    </font>
    <font>
      <b/>
      <i/>
      <sz val="9"/>
      <name val="Arial"/>
      <family val="2"/>
    </font>
    <font>
      <b/>
      <sz val="11"/>
      <color rgb="FFFF0000"/>
      <name val="Calibri"/>
      <family val="2"/>
      <scheme val="minor"/>
    </font>
    <font>
      <b/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9" fontId="0" fillId="0" borderId="0" xfId="1" applyFont="1"/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8" fillId="4" borderId="0" xfId="0" applyFont="1" applyFill="1" applyBorder="1" applyAlignment="1">
      <alignment horizontal="left" vertical="top"/>
    </xf>
    <xf numFmtId="3" fontId="0" fillId="0" borderId="0" xfId="0" applyNumberFormat="1"/>
    <xf numFmtId="9" fontId="7" fillId="0" borderId="2" xfId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8" fillId="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3" borderId="15" xfId="0" applyFill="1" applyBorder="1" applyAlignment="1">
      <alignment horizontal="left"/>
    </xf>
    <xf numFmtId="0" fontId="10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12" fillId="0" borderId="0" xfId="0" applyFont="1"/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7" fillId="0" borderId="0" xfId="0" applyFont="1"/>
    <xf numFmtId="164" fontId="9" fillId="0" borderId="2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6" borderId="0" xfId="1" applyNumberFormat="1" applyFont="1" applyFill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6" borderId="15" xfId="1" applyNumberFormat="1" applyFont="1" applyFill="1" applyBorder="1" applyAlignment="1">
      <alignment horizontal="center"/>
    </xf>
    <xf numFmtId="164" fontId="12" fillId="0" borderId="3" xfId="1" applyNumberFormat="1" applyFont="1" applyFill="1" applyBorder="1" applyAlignment="1">
      <alignment horizontal="center"/>
    </xf>
    <xf numFmtId="164" fontId="12" fillId="6" borderId="4" xfId="1" applyNumberFormat="1" applyFont="1" applyFill="1" applyBorder="1" applyAlignment="1">
      <alignment horizontal="center"/>
    </xf>
    <xf numFmtId="164" fontId="12" fillId="0" borderId="4" xfId="1" applyNumberFormat="1" applyFont="1" applyFill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7" fillId="6" borderId="0" xfId="1" applyNumberFormat="1" applyFont="1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 horizontal="center"/>
    </xf>
    <xf numFmtId="164" fontId="7" fillId="6" borderId="15" xfId="1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9" fillId="3" borderId="24" xfId="0" applyNumberFormat="1" applyFont="1" applyFill="1" applyBorder="1" applyAlignment="1">
      <alignment horizontal="center"/>
    </xf>
    <xf numFmtId="164" fontId="9" fillId="3" borderId="4" xfId="1" applyNumberFormat="1" applyFont="1" applyFill="1" applyBorder="1" applyAlignment="1">
      <alignment horizontal="center"/>
    </xf>
    <xf numFmtId="164" fontId="7" fillId="3" borderId="4" xfId="1" applyNumberFormat="1" applyFont="1" applyFill="1" applyBorder="1" applyAlignment="1">
      <alignment horizontal="center"/>
    </xf>
    <xf numFmtId="164" fontId="12" fillId="0" borderId="24" xfId="1" applyNumberFormat="1" applyFont="1" applyFill="1" applyBorder="1" applyAlignment="1">
      <alignment horizontal="center"/>
    </xf>
    <xf numFmtId="164" fontId="5" fillId="6" borderId="4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9" fillId="6" borderId="2" xfId="0" applyFont="1" applyFill="1" applyBorder="1" applyAlignment="1">
      <alignment horizontal="left"/>
    </xf>
    <xf numFmtId="9" fontId="7" fillId="6" borderId="2" xfId="1" applyFont="1" applyFill="1" applyBorder="1" applyAlignment="1">
      <alignment horizontal="center"/>
    </xf>
    <xf numFmtId="0" fontId="9" fillId="6" borderId="11" xfId="0" applyFont="1" applyFill="1" applyBorder="1" applyAlignment="1">
      <alignment horizontal="left"/>
    </xf>
    <xf numFmtId="9" fontId="7" fillId="6" borderId="11" xfId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9" fontId="9" fillId="6" borderId="7" xfId="1" applyFont="1" applyFill="1" applyBorder="1" applyAlignment="1">
      <alignment horizontal="center"/>
    </xf>
    <xf numFmtId="9" fontId="7" fillId="0" borderId="7" xfId="1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9" fontId="5" fillId="0" borderId="2" xfId="1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9" fontId="5" fillId="0" borderId="7" xfId="1" applyFont="1" applyFill="1" applyBorder="1" applyAlignment="1">
      <alignment horizontal="center"/>
    </xf>
    <xf numFmtId="9" fontId="9" fillId="0" borderId="26" xfId="1" applyNumberFormat="1" applyFont="1" applyFill="1" applyBorder="1" applyAlignment="1">
      <alignment horizontal="center"/>
    </xf>
    <xf numFmtId="9" fontId="9" fillId="0" borderId="14" xfId="1" applyNumberFormat="1" applyFont="1" applyFill="1" applyBorder="1" applyAlignment="1">
      <alignment horizontal="center"/>
    </xf>
    <xf numFmtId="9" fontId="9" fillId="0" borderId="5" xfId="1" applyFont="1" applyFill="1" applyBorder="1" applyAlignment="1">
      <alignment horizontal="center"/>
    </xf>
    <xf numFmtId="9" fontId="9" fillId="6" borderId="14" xfId="1" applyNumberFormat="1" applyFont="1" applyFill="1" applyBorder="1" applyAlignment="1">
      <alignment horizontal="center"/>
    </xf>
    <xf numFmtId="9" fontId="9" fillId="6" borderId="13" xfId="1" applyNumberFormat="1" applyFont="1" applyFill="1" applyBorder="1" applyAlignment="1">
      <alignment horizontal="center"/>
    </xf>
    <xf numFmtId="9" fontId="9" fillId="6" borderId="5" xfId="1" applyFont="1" applyFill="1" applyBorder="1" applyAlignment="1">
      <alignment horizontal="center"/>
    </xf>
    <xf numFmtId="9" fontId="12" fillId="0" borderId="14" xfId="1" applyNumberFormat="1" applyFont="1" applyFill="1" applyBorder="1" applyAlignment="1">
      <alignment horizontal="center"/>
    </xf>
    <xf numFmtId="9" fontId="12" fillId="0" borderId="5" xfId="1" applyFont="1" applyFill="1" applyBorder="1" applyAlignment="1">
      <alignment horizontal="center"/>
    </xf>
    <xf numFmtId="9" fontId="7" fillId="0" borderId="26" xfId="1" applyFont="1" applyFill="1" applyBorder="1" applyAlignment="1">
      <alignment horizontal="center"/>
    </xf>
    <xf numFmtId="9" fontId="7" fillId="0" borderId="14" xfId="1" applyFont="1" applyFill="1" applyBorder="1" applyAlignment="1">
      <alignment horizontal="center"/>
    </xf>
    <xf numFmtId="9" fontId="7" fillId="6" borderId="14" xfId="1" applyFont="1" applyFill="1" applyBorder="1" applyAlignment="1">
      <alignment horizontal="center"/>
    </xf>
    <xf numFmtId="9" fontId="7" fillId="6" borderId="13" xfId="1" applyFont="1" applyFill="1" applyBorder="1" applyAlignment="1">
      <alignment horizontal="center"/>
    </xf>
    <xf numFmtId="9" fontId="5" fillId="0" borderId="14" xfId="1" applyFont="1" applyFill="1" applyBorder="1" applyAlignment="1">
      <alignment horizontal="center"/>
    </xf>
    <xf numFmtId="9" fontId="5" fillId="0" borderId="13" xfId="1" applyFont="1" applyFill="1" applyBorder="1" applyAlignment="1">
      <alignment horizontal="center"/>
    </xf>
    <xf numFmtId="0" fontId="8" fillId="4" borderId="0" xfId="0" applyFont="1" applyFill="1" applyBorder="1" applyAlignment="1">
      <alignment vertical="top" wrapText="1"/>
    </xf>
    <xf numFmtId="0" fontId="12" fillId="0" borderId="7" xfId="0" applyFont="1" applyBorder="1" applyAlignment="1">
      <alignment horizontal="left"/>
    </xf>
    <xf numFmtId="0" fontId="16" fillId="6" borderId="1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6" borderId="1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justify" vertical="top" wrapText="1"/>
    </xf>
    <xf numFmtId="0" fontId="13" fillId="3" borderId="27" xfId="0" applyFont="1" applyFill="1" applyBorder="1" applyAlignment="1">
      <alignment horizontal="justify" vertical="top" wrapText="1"/>
    </xf>
    <xf numFmtId="0" fontId="13" fillId="3" borderId="28" xfId="0" applyFont="1" applyFill="1" applyBorder="1" applyAlignment="1">
      <alignment horizontal="justify" vertical="top" wrapText="1"/>
    </xf>
    <xf numFmtId="0" fontId="13" fillId="3" borderId="29" xfId="0" applyFont="1" applyFill="1" applyBorder="1" applyAlignment="1">
      <alignment horizontal="justify" vertical="top" wrapText="1"/>
    </xf>
    <xf numFmtId="0" fontId="13" fillId="3" borderId="30" xfId="0" applyFont="1" applyFill="1" applyBorder="1" applyAlignment="1">
      <alignment horizontal="justify" vertical="top" wrapText="1"/>
    </xf>
    <xf numFmtId="0" fontId="13" fillId="3" borderId="0" xfId="0" applyFont="1" applyFill="1" applyBorder="1" applyAlignment="1">
      <alignment horizontal="justify" vertical="top" wrapText="1"/>
    </xf>
    <xf numFmtId="0" fontId="13" fillId="3" borderId="31" xfId="0" applyFont="1" applyFill="1" applyBorder="1" applyAlignment="1">
      <alignment horizontal="justify" vertical="top" wrapText="1"/>
    </xf>
    <xf numFmtId="0" fontId="13" fillId="3" borderId="32" xfId="0" applyFont="1" applyFill="1" applyBorder="1" applyAlignment="1">
      <alignment horizontal="justify" vertical="top" wrapText="1"/>
    </xf>
    <xf numFmtId="0" fontId="13" fillId="3" borderId="33" xfId="0" applyFont="1" applyFill="1" applyBorder="1" applyAlignment="1">
      <alignment horizontal="justify" vertical="top" wrapText="1"/>
    </xf>
    <xf numFmtId="0" fontId="13" fillId="3" borderId="34" xfId="0" applyFont="1" applyFill="1" applyBorder="1" applyAlignment="1">
      <alignment horizontal="justify" vertical="top" wrapText="1"/>
    </xf>
    <xf numFmtId="0" fontId="8" fillId="5" borderId="0" xfId="0" applyFont="1" applyFill="1" applyBorder="1" applyAlignment="1">
      <alignment horizontal="left" vertical="center" wrapText="1"/>
    </xf>
    <xf numFmtId="3" fontId="9" fillId="0" borderId="21" xfId="0" applyNumberFormat="1" applyFont="1" applyFill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3" xfId="1" applyNumberFormat="1" applyFont="1" applyFill="1" applyBorder="1" applyAlignment="1">
      <alignment horizontal="center"/>
    </xf>
    <xf numFmtId="3" fontId="9" fillId="6" borderId="20" xfId="0" applyNumberFormat="1" applyFont="1" applyFill="1" applyBorder="1" applyAlignment="1">
      <alignment horizontal="center"/>
    </xf>
    <xf numFmtId="3" fontId="9" fillId="6" borderId="12" xfId="0" applyNumberFormat="1" applyFont="1" applyFill="1" applyBorder="1" applyAlignment="1">
      <alignment horizontal="center"/>
    </xf>
    <xf numFmtId="3" fontId="9" fillId="6" borderId="3" xfId="1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3" xfId="1" applyNumberFormat="1" applyFont="1" applyFill="1" applyBorder="1" applyAlignment="1">
      <alignment horizontal="center"/>
    </xf>
    <xf numFmtId="3" fontId="9" fillId="0" borderId="21" xfId="1" applyNumberFormat="1" applyFont="1" applyFill="1" applyBorder="1" applyAlignment="1">
      <alignment horizontal="center"/>
    </xf>
    <xf numFmtId="3" fontId="9" fillId="0" borderId="20" xfId="1" applyNumberFormat="1" applyFont="1" applyFill="1" applyBorder="1" applyAlignment="1">
      <alignment horizontal="center"/>
    </xf>
    <xf numFmtId="3" fontId="9" fillId="0" borderId="12" xfId="1" applyNumberFormat="1" applyFont="1" applyFill="1" applyBorder="1" applyAlignment="1">
      <alignment horizontal="center"/>
    </xf>
    <xf numFmtId="3" fontId="9" fillId="6" borderId="20" xfId="1" applyNumberFormat="1" applyFont="1" applyFill="1" applyBorder="1" applyAlignment="1">
      <alignment horizontal="center"/>
    </xf>
    <xf numFmtId="3" fontId="9" fillId="6" borderId="12" xfId="1" applyNumberFormat="1" applyFont="1" applyFill="1" applyBorder="1" applyAlignment="1">
      <alignment horizontal="center"/>
    </xf>
    <xf numFmtId="3" fontId="12" fillId="0" borderId="20" xfId="1" applyNumberFormat="1" applyFont="1" applyFill="1" applyBorder="1" applyAlignment="1">
      <alignment horizontal="center"/>
    </xf>
    <xf numFmtId="3" fontId="12" fillId="0" borderId="12" xfId="1" applyNumberFormat="1" applyFont="1" applyFill="1" applyBorder="1" applyAlignment="1">
      <alignment horizontal="center"/>
    </xf>
    <xf numFmtId="0" fontId="9" fillId="0" borderId="38" xfId="0" applyFont="1" applyBorder="1" applyAlignment="1">
      <alignment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5D5D"/>
      <color rgb="FF800000"/>
      <color rgb="FFFF3333"/>
      <color rgb="FFFF3300"/>
      <color rgb="FF69A12B"/>
      <color rgb="FFFF8181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chemeClr val="accent1">
                    <a:lumMod val="75000"/>
                  </a:schemeClr>
                </a:solidFill>
              </a:rPr>
              <a:t>Inscriptions à Pôle emploi par sexe et âge suite à un licenciement</a:t>
            </a:r>
            <a:r>
              <a:rPr lang="fr-FR" sz="1200" baseline="0">
                <a:solidFill>
                  <a:schemeClr val="accent1">
                    <a:lumMod val="75000"/>
                  </a:schemeClr>
                </a:solidFill>
              </a:rPr>
              <a:t> </a:t>
            </a:r>
            <a:r>
              <a:rPr lang="fr-FR" sz="1200">
                <a:solidFill>
                  <a:schemeClr val="accent1">
                    <a:lumMod val="75000"/>
                  </a:schemeClr>
                </a:solidFill>
              </a:rPr>
              <a:t>pour inaptitude en Auvergne-Rhône-Alpes (2019)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78008541615224"/>
          <c:y val="0.13451996466543378"/>
          <c:w val="0.70712459872638722"/>
          <c:h val="0.73907914053116242"/>
        </c:manualLayout>
      </c:layout>
      <c:barChart>
        <c:barDir val="col"/>
        <c:grouping val="stacked"/>
        <c:varyColors val="0"/>
        <c:ser>
          <c:idx val="0"/>
          <c:order val="0"/>
          <c:tx>
            <c:v>Hommes</c:v>
          </c:tx>
          <c:spPr>
            <a:solidFill>
              <a:srgbClr val="69A12B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strRef>
              <c:f>'Inscriptions par sexe et âge'!$C$14:$C$19</c:f>
              <c:strCache>
                <c:ptCount val="6"/>
                <c:pt idx="0">
                  <c:v>Moins de 30 ans</c:v>
                </c:pt>
                <c:pt idx="1">
                  <c:v>30 à 39 ans</c:v>
                </c:pt>
                <c:pt idx="2">
                  <c:v>40 à 49 ans</c:v>
                </c:pt>
                <c:pt idx="3">
                  <c:v>50 à 59 ans</c:v>
                </c:pt>
                <c:pt idx="4">
                  <c:v>60 ans et plus</c:v>
                </c:pt>
                <c:pt idx="5">
                  <c:v>Total général (1)</c:v>
                </c:pt>
              </c:strCache>
            </c:strRef>
          </c:cat>
          <c:val>
            <c:numRef>
              <c:f>'Inscriptions par sexe et âge'!$D$14:$D$19</c:f>
              <c:numCache>
                <c:formatCode>#,##0</c:formatCode>
                <c:ptCount val="6"/>
                <c:pt idx="0">
                  <c:v>478</c:v>
                </c:pt>
                <c:pt idx="1">
                  <c:v>1163</c:v>
                </c:pt>
                <c:pt idx="2">
                  <c:v>1413</c:v>
                </c:pt>
                <c:pt idx="3">
                  <c:v>2029</c:v>
                </c:pt>
                <c:pt idx="4">
                  <c:v>425</c:v>
                </c:pt>
                <c:pt idx="5">
                  <c:v>5508</c:v>
                </c:pt>
              </c:numCache>
            </c:numRef>
          </c:val>
        </c:ser>
        <c:ser>
          <c:idx val="2"/>
          <c:order val="1"/>
          <c:tx>
            <c:v>Femmes</c:v>
          </c:tx>
          <c:spPr>
            <a:solidFill>
              <a:srgbClr val="C00000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5D5D"/>
              </a:solidFill>
            </c:spPr>
          </c:dPt>
          <c:cat>
            <c:strRef>
              <c:f>'Inscriptions par sexe et âge'!$C$14:$C$19</c:f>
              <c:strCache>
                <c:ptCount val="6"/>
                <c:pt idx="0">
                  <c:v>Moins de 30 ans</c:v>
                </c:pt>
                <c:pt idx="1">
                  <c:v>30 à 39 ans</c:v>
                </c:pt>
                <c:pt idx="2">
                  <c:v>40 à 49 ans</c:v>
                </c:pt>
                <c:pt idx="3">
                  <c:v>50 à 59 ans</c:v>
                </c:pt>
                <c:pt idx="4">
                  <c:v>60 ans et plus</c:v>
                </c:pt>
                <c:pt idx="5">
                  <c:v>Total général (1)</c:v>
                </c:pt>
              </c:strCache>
            </c:strRef>
          </c:cat>
          <c:val>
            <c:numRef>
              <c:f>'Inscriptions par sexe et âge'!$F$14:$F$19</c:f>
              <c:numCache>
                <c:formatCode>#,##0</c:formatCode>
                <c:ptCount val="6"/>
                <c:pt idx="0">
                  <c:v>793</c:v>
                </c:pt>
                <c:pt idx="1">
                  <c:v>1553</c:v>
                </c:pt>
                <c:pt idx="2">
                  <c:v>2011</c:v>
                </c:pt>
                <c:pt idx="3">
                  <c:v>2125</c:v>
                </c:pt>
                <c:pt idx="4">
                  <c:v>513</c:v>
                </c:pt>
                <c:pt idx="5">
                  <c:v>6995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850688"/>
        <c:axId val="160852224"/>
      </c:barChart>
      <c:catAx>
        <c:axId val="16085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0852224"/>
        <c:crosses val="autoZero"/>
        <c:auto val="1"/>
        <c:lblAlgn val="ctr"/>
        <c:lblOffset val="100"/>
        <c:noMultiLvlLbl val="0"/>
      </c:catAx>
      <c:valAx>
        <c:axId val="160852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085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04457860630309"/>
          <c:y val="0.43832122679580315"/>
          <c:w val="0.11567385784094061"/>
          <c:h val="0.116758117099769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25400" cap="flat" cmpd="sng" algn="ctr">
      <a:solidFill>
        <a:schemeClr val="accent1">
          <a:lumMod val="75000"/>
        </a:schemeClr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chemeClr val="accent1">
                    <a:lumMod val="75000"/>
                  </a:schemeClr>
                </a:solidFill>
              </a:rPr>
              <a:t>Evolution des inscriptions</a:t>
            </a:r>
            <a:r>
              <a:rPr lang="fr-FR" sz="1200" baseline="0">
                <a:solidFill>
                  <a:schemeClr val="accent1">
                    <a:lumMod val="75000"/>
                  </a:schemeClr>
                </a:solidFill>
              </a:rPr>
              <a:t> à Pôle emploi par sexe et âge suite à un licenciement pour inaptitude en Auvergne-Rhône-Alpes (2016 - 2019)</a:t>
            </a:r>
            <a:endParaRPr lang="fr-FR" sz="12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447865577853767E-2"/>
          <c:y val="0.15109721837534126"/>
          <c:w val="0.6527967157119271"/>
          <c:h val="0.81170841082050671"/>
        </c:manualLayout>
      </c:layout>
      <c:barChart>
        <c:barDir val="col"/>
        <c:grouping val="clustered"/>
        <c:varyColors val="0"/>
        <c:ser>
          <c:idx val="0"/>
          <c:order val="0"/>
          <c:tx>
            <c:v>Hommes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cat>
            <c:strRef>
              <c:f>'Inscriptions par sexe et âge'!$B$42:$B$48</c:f>
              <c:strCache>
                <c:ptCount val="7"/>
                <c:pt idx="0">
                  <c:v>Moins de 30 ans</c:v>
                </c:pt>
                <c:pt idx="1">
                  <c:v>30 à 39 ans</c:v>
                </c:pt>
                <c:pt idx="2">
                  <c:v>40 à 49 ans</c:v>
                </c:pt>
                <c:pt idx="3">
                  <c:v>50 à 59 ans</c:v>
                </c:pt>
                <c:pt idx="4">
                  <c:v>60 ans et plus</c:v>
                </c:pt>
                <c:pt idx="6">
                  <c:v>Total général</c:v>
                </c:pt>
              </c:strCache>
            </c:strRef>
          </c:cat>
          <c:val>
            <c:numRef>
              <c:f>'Inscriptions par sexe et âge'!$D$42:$D$48</c:f>
              <c:numCache>
                <c:formatCode>\+\ 0%;\-\ 0%</c:formatCode>
                <c:ptCount val="7"/>
                <c:pt idx="0">
                  <c:v>2.6030368763557465E-2</c:v>
                </c:pt>
                <c:pt idx="1">
                  <c:v>0.10446343779677103</c:v>
                </c:pt>
                <c:pt idx="2">
                  <c:v>0.15819672131147544</c:v>
                </c:pt>
                <c:pt idx="3">
                  <c:v>0.26181592039800994</c:v>
                </c:pt>
                <c:pt idx="4">
                  <c:v>0.50176678445229683</c:v>
                </c:pt>
                <c:pt idx="6">
                  <c:v>0.1904041495569484</c:v>
                </c:pt>
              </c:numCache>
            </c:numRef>
          </c:val>
        </c:ser>
        <c:ser>
          <c:idx val="1"/>
          <c:order val="1"/>
          <c:tx>
            <c:v>Femmes</c:v>
          </c:tx>
          <c:spPr>
            <a:solidFill>
              <a:srgbClr val="C00000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F33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3300"/>
              </a:solidFill>
            </c:spPr>
          </c:dPt>
          <c:cat>
            <c:strRef>
              <c:f>'Inscriptions par sexe et âge'!$B$42:$B$48</c:f>
              <c:strCache>
                <c:ptCount val="7"/>
                <c:pt idx="0">
                  <c:v>Moins de 30 ans</c:v>
                </c:pt>
                <c:pt idx="1">
                  <c:v>30 à 39 ans</c:v>
                </c:pt>
                <c:pt idx="2">
                  <c:v>40 à 49 ans</c:v>
                </c:pt>
                <c:pt idx="3">
                  <c:v>50 à 59 ans</c:v>
                </c:pt>
                <c:pt idx="4">
                  <c:v>60 ans et plus</c:v>
                </c:pt>
                <c:pt idx="6">
                  <c:v>Total général</c:v>
                </c:pt>
              </c:strCache>
            </c:strRef>
          </c:cat>
          <c:val>
            <c:numRef>
              <c:f>'Inscriptions par sexe et âge'!$H$42:$H$48</c:f>
              <c:numCache>
                <c:formatCode>\+\ 0%;\-\ 0%</c:formatCode>
                <c:ptCount val="7"/>
                <c:pt idx="0">
                  <c:v>0.19418960244648309</c:v>
                </c:pt>
                <c:pt idx="1">
                  <c:v>0.3829029385574354</c:v>
                </c:pt>
                <c:pt idx="2">
                  <c:v>0.41619718309859155</c:v>
                </c:pt>
                <c:pt idx="3">
                  <c:v>0.20533182076006806</c:v>
                </c:pt>
                <c:pt idx="4">
                  <c:v>0.22142857142857153</c:v>
                </c:pt>
                <c:pt idx="6">
                  <c:v>0.29777365491651198</c:v>
                </c:pt>
              </c:numCache>
            </c:numRef>
          </c:val>
        </c:ser>
        <c:ser>
          <c:idx val="2"/>
          <c:order val="2"/>
          <c:tx>
            <c:v>Total</c:v>
          </c:tx>
          <c:spPr>
            <a:solidFill>
              <a:srgbClr val="002060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'Inscriptions par sexe et âge'!$B$42:$B$48</c:f>
              <c:strCache>
                <c:ptCount val="7"/>
                <c:pt idx="0">
                  <c:v>Moins de 30 ans</c:v>
                </c:pt>
                <c:pt idx="1">
                  <c:v>30 à 39 ans</c:v>
                </c:pt>
                <c:pt idx="2">
                  <c:v>40 à 49 ans</c:v>
                </c:pt>
                <c:pt idx="3">
                  <c:v>50 à 59 ans</c:v>
                </c:pt>
                <c:pt idx="4">
                  <c:v>60 ans et plus</c:v>
                </c:pt>
                <c:pt idx="6">
                  <c:v>Total général</c:v>
                </c:pt>
              </c:strCache>
            </c:strRef>
          </c:cat>
          <c:val>
            <c:numRef>
              <c:f>'Inscriptions par sexe et âge'!$L$42:$L$48</c:f>
              <c:numCache>
                <c:formatCode>\+\ 0%;\-\ 0%</c:formatCode>
                <c:ptCount val="7"/>
                <c:pt idx="0">
                  <c:v>0.12466367713004489</c:v>
                </c:pt>
                <c:pt idx="1">
                  <c:v>0.24816176470588225</c:v>
                </c:pt>
                <c:pt idx="2">
                  <c:v>0.29696969696969688</c:v>
                </c:pt>
                <c:pt idx="3">
                  <c:v>0.23227528923168195</c:v>
                </c:pt>
                <c:pt idx="4">
                  <c:v>0.33428165007112365</c:v>
                </c:pt>
                <c:pt idx="6">
                  <c:v>0.248178097234701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72320"/>
        <c:axId val="160873856"/>
      </c:barChart>
      <c:catAx>
        <c:axId val="16087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0873856"/>
        <c:crosses val="autoZero"/>
        <c:auto val="1"/>
        <c:lblAlgn val="ctr"/>
        <c:lblOffset val="100"/>
        <c:noMultiLvlLbl val="0"/>
      </c:catAx>
      <c:valAx>
        <c:axId val="160873856"/>
        <c:scaling>
          <c:orientation val="minMax"/>
          <c:min val="-0.1"/>
        </c:scaling>
        <c:delete val="0"/>
        <c:axPos val="l"/>
        <c:majorGridlines/>
        <c:numFmt formatCode="\+\ 0%;\-\ 0%" sourceLinked="1"/>
        <c:majorTickMark val="out"/>
        <c:minorTickMark val="none"/>
        <c:tickLblPos val="nextTo"/>
        <c:crossAx val="16087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70980540106366"/>
          <c:y val="0.4158311241245598"/>
          <c:w val="0.10995273967879209"/>
          <c:h val="0.18173782297313337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25400" cap="flat" cmpd="sng" algn="ctr">
      <a:solidFill>
        <a:schemeClr val="accent1">
          <a:lumMod val="75000"/>
        </a:schemeClr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chemeClr val="accent1">
                    <a:lumMod val="75000"/>
                  </a:schemeClr>
                </a:solidFill>
              </a:rPr>
              <a:t>Répartition des inscriptions à Pôle emploi selon l'âge (2019)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Moins de 30 ans</c:v>
          </c:tx>
          <c:invertIfNegative val="0"/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Lit>
              <c:ptCount val="4"/>
              <c:pt idx="0">
                <c:v>Licts pour motif personnel</c:v>
              </c:pt>
              <c:pt idx="1">
                <c:v>dont licts pour inaptitude</c:v>
              </c:pt>
              <c:pt idx="2">
                <c:v>Licts économiques</c:v>
              </c:pt>
              <c:pt idx="3">
                <c:v>Tous motifs d'inscriptions</c:v>
              </c:pt>
            </c:strLit>
          </c:cat>
          <c:val>
            <c:numLit>
              <c:formatCode>0%</c:formatCode>
              <c:ptCount val="4"/>
              <c:pt idx="0">
                <c:v>0.25563848243805032</c:v>
              </c:pt>
              <c:pt idx="1">
                <c:v>0.10165560265536271</c:v>
              </c:pt>
              <c:pt idx="2">
                <c:v>0.17343779617110003</c:v>
              </c:pt>
              <c:pt idx="3">
                <c:v>0.45727782676015305</c:v>
              </c:pt>
            </c:numLit>
          </c:val>
        </c:ser>
        <c:ser>
          <c:idx val="1"/>
          <c:order val="1"/>
          <c:tx>
            <c:v>30 à 39 ans</c:v>
          </c:tx>
          <c:invertIfNegative val="0"/>
          <c:dPt>
            <c:idx val="3"/>
            <c:invertIfNegative val="0"/>
            <c:bubble3D val="0"/>
            <c:spPr>
              <a:solidFill>
                <a:srgbClr val="FF5D5D"/>
              </a:solidFill>
            </c:spPr>
          </c:dPt>
          <c:cat>
            <c:strLit>
              <c:ptCount val="4"/>
              <c:pt idx="0">
                <c:v>Licts pour motif personnel</c:v>
              </c:pt>
              <c:pt idx="1">
                <c:v>dont licts pour inaptitude</c:v>
              </c:pt>
              <c:pt idx="2">
                <c:v>Licts économiques</c:v>
              </c:pt>
              <c:pt idx="3">
                <c:v>Tous motifs d'inscriptions</c:v>
              </c:pt>
            </c:strLit>
          </c:cat>
          <c:val>
            <c:numLit>
              <c:formatCode>0%</c:formatCode>
              <c:ptCount val="4"/>
              <c:pt idx="0">
                <c:v>0.28000916560280203</c:v>
              </c:pt>
              <c:pt idx="1">
                <c:v>0.21722786531232505</c:v>
              </c:pt>
              <c:pt idx="2">
                <c:v>0.25405951854425979</c:v>
              </c:pt>
              <c:pt idx="3">
                <c:v>0.24754674636162732</c:v>
              </c:pt>
            </c:numLit>
          </c:val>
        </c:ser>
        <c:ser>
          <c:idx val="2"/>
          <c:order val="2"/>
          <c:tx>
            <c:v>40 à 49 ans</c:v>
          </c:tx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strLit>
              <c:ptCount val="4"/>
              <c:pt idx="0">
                <c:v>Licts pour motif personnel</c:v>
              </c:pt>
              <c:pt idx="1">
                <c:v>dont licts pour inaptitude</c:v>
              </c:pt>
              <c:pt idx="2">
                <c:v>Licts économiques</c:v>
              </c:pt>
              <c:pt idx="3">
                <c:v>Tous motifs d'inscriptions</c:v>
              </c:pt>
            </c:strLit>
          </c:cat>
          <c:val>
            <c:numLit>
              <c:formatCode>0%</c:formatCode>
              <c:ptCount val="4"/>
              <c:pt idx="0">
                <c:v>0.22596484336639497</c:v>
              </c:pt>
              <c:pt idx="1">
                <c:v>0.27385427497400622</c:v>
              </c:pt>
              <c:pt idx="2">
                <c:v>0.24969987995198079</c:v>
              </c:pt>
              <c:pt idx="3">
                <c:v>0.16961769574184124</c:v>
              </c:pt>
            </c:numLit>
          </c:val>
        </c:ser>
        <c:ser>
          <c:idx val="3"/>
          <c:order val="3"/>
          <c:tx>
            <c:v>50 à 59 ans</c:v>
          </c:tx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cat>
            <c:strLit>
              <c:ptCount val="4"/>
              <c:pt idx="0">
                <c:v>Licts pour motif personnel</c:v>
              </c:pt>
              <c:pt idx="1">
                <c:v>dont licts pour inaptitude</c:v>
              </c:pt>
              <c:pt idx="2">
                <c:v>Licts économiques</c:v>
              </c:pt>
              <c:pt idx="3">
                <c:v>Tous motifs d'inscriptions</c:v>
              </c:pt>
            </c:strLit>
          </c:cat>
          <c:val>
            <c:numLit>
              <c:formatCode>0%</c:formatCode>
              <c:ptCount val="4"/>
              <c:pt idx="0">
                <c:v>0.19897541654391307</c:v>
              </c:pt>
              <c:pt idx="1">
                <c:v>0.33224026233703913</c:v>
              </c:pt>
              <c:pt idx="2">
                <c:v>0.26145194920073295</c:v>
              </c:pt>
              <c:pt idx="3">
                <c:v>0.10908438581826649</c:v>
              </c:pt>
            </c:numLit>
          </c:val>
        </c:ser>
        <c:ser>
          <c:idx val="4"/>
          <c:order val="4"/>
          <c:tx>
            <c:v>60 ans et plus</c:v>
          </c:tx>
          <c:invertIfNegative val="0"/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cat>
            <c:strLit>
              <c:ptCount val="4"/>
              <c:pt idx="0">
                <c:v>Licts pour motif personnel</c:v>
              </c:pt>
              <c:pt idx="1">
                <c:v>dont licts pour inaptitude</c:v>
              </c:pt>
              <c:pt idx="2">
                <c:v>Licts économiques</c:v>
              </c:pt>
              <c:pt idx="3">
                <c:v>Tous motifs d'inscriptions</c:v>
              </c:pt>
            </c:strLit>
          </c:cat>
          <c:val>
            <c:numLit>
              <c:formatCode>0%</c:formatCode>
              <c:ptCount val="4"/>
              <c:pt idx="0">
                <c:v>3.9412092048839567E-2</c:v>
              </c:pt>
              <c:pt idx="1">
                <c:v>7.5021994721266902E-2</c:v>
              </c:pt>
              <c:pt idx="2">
                <c:v>6.1350856131926458E-2</c:v>
              </c:pt>
              <c:pt idx="3">
                <c:v>1.6473345318111902E-2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957376"/>
        <c:axId val="203958912"/>
      </c:barChart>
      <c:catAx>
        <c:axId val="20395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3958912"/>
        <c:crosses val="autoZero"/>
        <c:auto val="1"/>
        <c:lblAlgn val="ctr"/>
        <c:lblOffset val="100"/>
        <c:noMultiLvlLbl val="0"/>
      </c:catAx>
      <c:valAx>
        <c:axId val="20395891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03957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28575"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847724</xdr:colOff>
      <xdr:row>2</xdr:row>
      <xdr:rowOff>28575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4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552451</xdr:colOff>
      <xdr:row>0</xdr:row>
      <xdr:rowOff>142878</xdr:rowOff>
    </xdr:from>
    <xdr:to>
      <xdr:col>17</xdr:col>
      <xdr:colOff>478419</xdr:colOff>
      <xdr:row>15</xdr:row>
      <xdr:rowOff>22446</xdr:rowOff>
    </xdr:to>
    <xdr:graphicFrame macro="">
      <xdr:nvGraphicFramePr>
        <xdr:cNvPr id="5" name="Graphique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476249</xdr:colOff>
      <xdr:row>51</xdr:row>
      <xdr:rowOff>171450</xdr:rowOff>
    </xdr:from>
    <xdr:to>
      <xdr:col>6</xdr:col>
      <xdr:colOff>777874</xdr:colOff>
      <xdr:row>71</xdr:row>
      <xdr:rowOff>168275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561976</xdr:colOff>
      <xdr:row>17</xdr:row>
      <xdr:rowOff>161926</xdr:rowOff>
    </xdr:from>
    <xdr:to>
      <xdr:col>17</xdr:col>
      <xdr:colOff>144725</xdr:colOff>
      <xdr:row>32</xdr:row>
      <xdr:rowOff>178828</xdr:rowOff>
    </xdr:to>
    <xdr:graphicFrame macro="">
      <xdr:nvGraphicFramePr>
        <xdr:cNvPr id="7" name="Graphique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0.81677</cdr:x>
      <cdr:y>0.73408</cdr:y>
    </cdr:from>
    <cdr:to>
      <cdr:x>0.98925</cdr:x>
      <cdr:y>0.87592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46272" y="2533647"/>
          <a:ext cx="981169" cy="4895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Source : Pôle emploi  ARA - SISP 2019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0.8135</cdr:x>
      <cdr:y>0.80486</cdr:y>
    </cdr:from>
    <cdr:to>
      <cdr:x>0.97745</cdr:x>
      <cdr:y>0.92897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13325" y="3051175"/>
          <a:ext cx="1010366" cy="4704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Source : Pôle emploi  ARA - SISP 2019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0.78659</cdr:x>
      <cdr:y>0.79279</cdr:y>
    </cdr:from>
    <cdr:to>
      <cdr:x>0.98676</cdr:x>
      <cdr:y>0.95802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204618" y="2324099"/>
          <a:ext cx="1069983" cy="4843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/>
            <a:t>Source : Pôle emploi  ARA - SISP-STMT 2019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0"/>
  <sheetViews>
    <sheetView showGridLines="0" tabSelected="1" zoomScaleNormal="100" workbookViewId="0">
      <selection activeCell="A11" sqref="A11"/>
    </sheetView>
  </sheetViews>
  <sheetFormatPr baseColWidth="10" defaultRowHeight="15" x14ac:dyDescent="0.25"/>
  <cols>
    <col min="1" max="1" width="7.42578125" style="2" customWidth="1"/>
    <col min="2" max="2" width="20.85546875" style="2" customWidth="1"/>
    <col min="3" max="3" width="23.140625" style="2" customWidth="1"/>
    <col min="4" max="7" width="12.7109375" style="2" customWidth="1"/>
    <col min="8" max="8" width="14.85546875" style="2" customWidth="1"/>
    <col min="9" max="15" width="12.7109375" style="2" customWidth="1"/>
    <col min="16" max="16384" width="11.42578125" style="2"/>
  </cols>
  <sheetData>
    <row r="1" spans="2:16" ht="44.25" customHeight="1" thickBot="1" x14ac:dyDescent="0.4">
      <c r="B1" s="4"/>
      <c r="C1" s="76" t="s">
        <v>5</v>
      </c>
      <c r="D1" s="77"/>
      <c r="E1" s="77"/>
      <c r="F1" s="77"/>
      <c r="G1" s="77"/>
      <c r="H1" s="77"/>
      <c r="I1" s="78"/>
      <c r="J1" s="5"/>
      <c r="K1" s="5"/>
      <c r="L1" s="6"/>
      <c r="M1" s="6"/>
      <c r="N1" s="6"/>
      <c r="O1" s="6"/>
      <c r="P1" s="6"/>
    </row>
    <row r="4" spans="2:16" x14ac:dyDescent="0.25">
      <c r="B4" s="20" t="s">
        <v>27</v>
      </c>
    </row>
    <row r="5" spans="2:16" ht="9.75" customHeight="1" thickBot="1" x14ac:dyDescent="0.3"/>
    <row r="6" spans="2:16" ht="15" customHeight="1" x14ac:dyDescent="0.25">
      <c r="C6" s="80">
        <v>2019</v>
      </c>
      <c r="D6" s="79" t="s">
        <v>1</v>
      </c>
      <c r="E6" s="79"/>
      <c r="F6" s="79" t="s">
        <v>2</v>
      </c>
      <c r="G6" s="79"/>
      <c r="H6" s="79" t="s">
        <v>3</v>
      </c>
      <c r="I6" s="79"/>
      <c r="J6" s="79" t="s">
        <v>17</v>
      </c>
    </row>
    <row r="7" spans="2:16" ht="45" x14ac:dyDescent="0.25">
      <c r="C7" s="81"/>
      <c r="D7" s="22" t="s">
        <v>19</v>
      </c>
      <c r="E7" s="23" t="s">
        <v>18</v>
      </c>
      <c r="F7" s="22" t="s">
        <v>19</v>
      </c>
      <c r="G7" s="23" t="s">
        <v>18</v>
      </c>
      <c r="H7" s="22" t="s">
        <v>19</v>
      </c>
      <c r="I7" s="23" t="s">
        <v>18</v>
      </c>
      <c r="J7" s="82"/>
    </row>
    <row r="8" spans="2:16" ht="15" customHeight="1" x14ac:dyDescent="0.25">
      <c r="B8" s="128" t="s">
        <v>22</v>
      </c>
      <c r="C8" s="16" t="s">
        <v>16</v>
      </c>
      <c r="D8" s="109">
        <v>8610</v>
      </c>
      <c r="E8" s="59">
        <f>D8/$D$13</f>
        <v>0.27464114832535885</v>
      </c>
      <c r="F8" s="121">
        <v>7009</v>
      </c>
      <c r="G8" s="67">
        <f>F8/$F$13</f>
        <v>0.23561247814979158</v>
      </c>
      <c r="H8" s="121">
        <f>D8+F8</f>
        <v>15619</v>
      </c>
      <c r="I8" s="67">
        <f>H8/$H$13</f>
        <v>0.25563848243805032</v>
      </c>
      <c r="J8" s="9">
        <f t="shared" ref="J8:J14" si="0">F8/H8</f>
        <v>0.44874831935463216</v>
      </c>
      <c r="K8" s="1"/>
    </row>
    <row r="9" spans="2:16" x14ac:dyDescent="0.25">
      <c r="B9" s="83"/>
      <c r="C9" s="16" t="s">
        <v>6</v>
      </c>
      <c r="D9" s="110">
        <v>8974</v>
      </c>
      <c r="E9" s="60">
        <f>D9/$D$13</f>
        <v>0.28625199362041465</v>
      </c>
      <c r="F9" s="122">
        <v>8134</v>
      </c>
      <c r="G9" s="68">
        <f>F9/$F$13</f>
        <v>0.2734301465644749</v>
      </c>
      <c r="H9" s="122">
        <f>D9+F9</f>
        <v>17108</v>
      </c>
      <c r="I9" s="68">
        <f>H9/$H$13</f>
        <v>0.28000916560280203</v>
      </c>
      <c r="J9" s="9">
        <f t="shared" si="0"/>
        <v>0.47545008183306053</v>
      </c>
      <c r="K9" s="1"/>
    </row>
    <row r="10" spans="2:16" x14ac:dyDescent="0.25">
      <c r="B10" s="83"/>
      <c r="C10" s="16" t="s">
        <v>7</v>
      </c>
      <c r="D10" s="110">
        <v>6852</v>
      </c>
      <c r="E10" s="60">
        <f>D10/$D$13</f>
        <v>0.21856459330143541</v>
      </c>
      <c r="F10" s="122">
        <v>6954</v>
      </c>
      <c r="G10" s="68">
        <f>F10/$F$13</f>
        <v>0.23376361436062928</v>
      </c>
      <c r="H10" s="122">
        <f>D10+F10</f>
        <v>13806</v>
      </c>
      <c r="I10" s="68">
        <f>H10/$H$13</f>
        <v>0.22596484336639497</v>
      </c>
      <c r="J10" s="9">
        <f t="shared" si="0"/>
        <v>0.50369404606692747</v>
      </c>
      <c r="K10" s="1"/>
    </row>
    <row r="11" spans="2:16" x14ac:dyDescent="0.25">
      <c r="B11" s="83"/>
      <c r="C11" s="16" t="s">
        <v>8</v>
      </c>
      <c r="D11" s="110">
        <v>5868</v>
      </c>
      <c r="E11" s="60">
        <f>D11/$D$13</f>
        <v>0.18717703349282297</v>
      </c>
      <c r="F11" s="122">
        <v>6289</v>
      </c>
      <c r="G11" s="68">
        <f>F11/$F$13</f>
        <v>0.21140917036439424</v>
      </c>
      <c r="H11" s="122">
        <f>D11+F11</f>
        <v>12157</v>
      </c>
      <c r="I11" s="68">
        <f>H11/$H$13</f>
        <v>0.19897541654391307</v>
      </c>
      <c r="J11" s="9">
        <f t="shared" si="0"/>
        <v>0.51731512708727478</v>
      </c>
      <c r="K11" s="1"/>
    </row>
    <row r="12" spans="2:16" ht="15.75" thickBot="1" x14ac:dyDescent="0.3">
      <c r="B12" s="83"/>
      <c r="C12" s="17" t="s">
        <v>4</v>
      </c>
      <c r="D12" s="111">
        <v>1046</v>
      </c>
      <c r="E12" s="60">
        <f>D12/$D$13</f>
        <v>3.3365231259968105E-2</v>
      </c>
      <c r="F12" s="123">
        <v>1362</v>
      </c>
      <c r="G12" s="68">
        <f>F12/$F$13</f>
        <v>4.5784590560709965E-2</v>
      </c>
      <c r="H12" s="123">
        <f>D12+F12</f>
        <v>2408</v>
      </c>
      <c r="I12" s="68">
        <f>H12/$H$13</f>
        <v>3.9412092048839567E-2</v>
      </c>
      <c r="J12" s="9">
        <f t="shared" si="0"/>
        <v>0.56561461794019929</v>
      </c>
      <c r="K12" s="1"/>
    </row>
    <row r="13" spans="2:16" ht="15.75" thickBot="1" x14ac:dyDescent="0.3">
      <c r="B13" s="84"/>
      <c r="C13" s="18" t="s">
        <v>0</v>
      </c>
      <c r="D13" s="112">
        <f t="shared" ref="D13:I13" si="1">SUM(D8:D12)</f>
        <v>31350</v>
      </c>
      <c r="E13" s="61">
        <f t="shared" si="1"/>
        <v>1</v>
      </c>
      <c r="F13" s="112">
        <f t="shared" si="1"/>
        <v>29748</v>
      </c>
      <c r="G13" s="61">
        <f t="shared" si="1"/>
        <v>1</v>
      </c>
      <c r="H13" s="112">
        <f t="shared" si="1"/>
        <v>61098</v>
      </c>
      <c r="I13" s="61">
        <f t="shared" si="1"/>
        <v>0.99999999999999989</v>
      </c>
      <c r="J13" s="54">
        <f t="shared" si="0"/>
        <v>0.48688991456348818</v>
      </c>
      <c r="K13" s="8"/>
      <c r="M13" s="8"/>
    </row>
    <row r="14" spans="2:16" ht="15" customHeight="1" x14ac:dyDescent="0.25">
      <c r="B14" s="85" t="s">
        <v>23</v>
      </c>
      <c r="C14" s="48" t="s">
        <v>16</v>
      </c>
      <c r="D14" s="113">
        <v>478</v>
      </c>
      <c r="E14" s="62">
        <f>D14/D19</f>
        <v>8.6782861292665214E-2</v>
      </c>
      <c r="F14" s="124">
        <v>793</v>
      </c>
      <c r="G14" s="69">
        <f>F14/$F$19</f>
        <v>0.11336669049320944</v>
      </c>
      <c r="H14" s="124">
        <f>D14+F14</f>
        <v>1271</v>
      </c>
      <c r="I14" s="69">
        <f>H14/$H$19</f>
        <v>0.10165560265536271</v>
      </c>
      <c r="J14" s="49">
        <f t="shared" si="0"/>
        <v>0.62391817466561761</v>
      </c>
    </row>
    <row r="15" spans="2:16" x14ac:dyDescent="0.25">
      <c r="B15" s="86"/>
      <c r="C15" s="48" t="s">
        <v>6</v>
      </c>
      <c r="D15" s="113">
        <v>1163</v>
      </c>
      <c r="E15" s="62">
        <f>D15/$D$19</f>
        <v>0.21114742193173566</v>
      </c>
      <c r="F15" s="124">
        <v>1553</v>
      </c>
      <c r="G15" s="69">
        <f t="shared" ref="G15:G18" si="2">F15/$F$19</f>
        <v>0.22201572551822729</v>
      </c>
      <c r="H15" s="124">
        <f t="shared" ref="H15:H18" si="3">D15+F15</f>
        <v>2716</v>
      </c>
      <c r="I15" s="69">
        <f t="shared" ref="I15:I18" si="4">H15/$H$19</f>
        <v>0.21722786531232505</v>
      </c>
      <c r="J15" s="49">
        <f t="shared" ref="J15:J18" si="5">F15/H15</f>
        <v>0.5717967599410898</v>
      </c>
    </row>
    <row r="16" spans="2:16" x14ac:dyDescent="0.25">
      <c r="B16" s="86"/>
      <c r="C16" s="48" t="s">
        <v>7</v>
      </c>
      <c r="D16" s="113">
        <v>1413</v>
      </c>
      <c r="E16" s="62">
        <f>D16/$D$19</f>
        <v>0.25653594771241828</v>
      </c>
      <c r="F16" s="124">
        <v>2011</v>
      </c>
      <c r="G16" s="69">
        <f t="shared" si="2"/>
        <v>0.28749106504646177</v>
      </c>
      <c r="H16" s="124">
        <f t="shared" si="3"/>
        <v>3424</v>
      </c>
      <c r="I16" s="69">
        <f t="shared" si="4"/>
        <v>0.27385427497400622</v>
      </c>
      <c r="J16" s="49">
        <f t="shared" si="5"/>
        <v>0.58732476635514019</v>
      </c>
      <c r="L16" s="11" t="s">
        <v>10</v>
      </c>
    </row>
    <row r="17" spans="2:19" ht="15" customHeight="1" x14ac:dyDescent="0.25">
      <c r="B17" s="86"/>
      <c r="C17" s="48" t="s">
        <v>8</v>
      </c>
      <c r="D17" s="113">
        <v>2029</v>
      </c>
      <c r="E17" s="62">
        <f>D17/$D$19</f>
        <v>0.36837327523602031</v>
      </c>
      <c r="F17" s="124">
        <v>2125</v>
      </c>
      <c r="G17" s="69">
        <f t="shared" si="2"/>
        <v>0.30378842030021441</v>
      </c>
      <c r="H17" s="124">
        <f t="shared" si="3"/>
        <v>4154</v>
      </c>
      <c r="I17" s="69">
        <f t="shared" si="4"/>
        <v>0.33224026233703913</v>
      </c>
      <c r="J17" s="49">
        <f t="shared" si="5"/>
        <v>0.51155512758786714</v>
      </c>
      <c r="L17" s="98" t="s">
        <v>30</v>
      </c>
      <c r="M17" s="98"/>
      <c r="N17" s="98"/>
      <c r="O17" s="98"/>
      <c r="P17" s="98"/>
      <c r="Q17" s="98"/>
      <c r="R17" s="98"/>
      <c r="S17" s="73"/>
    </row>
    <row r="18" spans="2:19" ht="15.75" thickBot="1" x14ac:dyDescent="0.3">
      <c r="B18" s="86"/>
      <c r="C18" s="50" t="s">
        <v>4</v>
      </c>
      <c r="D18" s="114">
        <v>425</v>
      </c>
      <c r="E18" s="63">
        <f>D18/$D$19</f>
        <v>7.716049382716049E-2</v>
      </c>
      <c r="F18" s="125">
        <v>513</v>
      </c>
      <c r="G18" s="70">
        <f t="shared" si="2"/>
        <v>7.3338098641887062E-2</v>
      </c>
      <c r="H18" s="125">
        <f t="shared" si="3"/>
        <v>938</v>
      </c>
      <c r="I18" s="70">
        <f t="shared" si="4"/>
        <v>7.5021994721266902E-2</v>
      </c>
      <c r="J18" s="51">
        <f t="shared" si="5"/>
        <v>0.54690831556503194</v>
      </c>
      <c r="L18" s="98"/>
      <c r="M18" s="98"/>
      <c r="N18" s="98"/>
      <c r="O18" s="98"/>
      <c r="P18" s="98"/>
      <c r="Q18" s="98"/>
      <c r="R18" s="98"/>
      <c r="S18" s="73"/>
    </row>
    <row r="19" spans="2:19" ht="15.75" thickBot="1" x14ac:dyDescent="0.3">
      <c r="B19" s="87"/>
      <c r="C19" s="52" t="s">
        <v>9</v>
      </c>
      <c r="D19" s="115">
        <v>5508</v>
      </c>
      <c r="E19" s="64">
        <f>D19/$D$19</f>
        <v>1</v>
      </c>
      <c r="F19" s="115">
        <v>6995</v>
      </c>
      <c r="G19" s="64">
        <f>SUM(G14:G18)</f>
        <v>0.99999999999999978</v>
      </c>
      <c r="H19" s="115">
        <f>SUM(D19,F19)</f>
        <v>12503</v>
      </c>
      <c r="I19" s="64">
        <f>SUM(I14:I18)</f>
        <v>1</v>
      </c>
      <c r="J19" s="53">
        <v>0.56000000000000005</v>
      </c>
    </row>
    <row r="20" spans="2:19" x14ac:dyDescent="0.25">
      <c r="B20" s="88" t="s">
        <v>24</v>
      </c>
      <c r="C20" s="16" t="s">
        <v>16</v>
      </c>
      <c r="D20" s="116">
        <v>1626</v>
      </c>
      <c r="E20" s="60">
        <f>D20/$D$25</f>
        <v>0.1860411899313501</v>
      </c>
      <c r="F20" s="122">
        <v>1119</v>
      </c>
      <c r="G20" s="68">
        <f>F20/$F$25</f>
        <v>0.15789473684210525</v>
      </c>
      <c r="H20" s="122">
        <f>D20+F20</f>
        <v>2745</v>
      </c>
      <c r="I20" s="68">
        <f>H20/$H$25</f>
        <v>0.17343779617110003</v>
      </c>
      <c r="J20" s="9">
        <f t="shared" ref="J20:J31" si="6">F20/H20</f>
        <v>0.40765027322404374</v>
      </c>
    </row>
    <row r="21" spans="2:19" x14ac:dyDescent="0.25">
      <c r="B21" s="89"/>
      <c r="C21" s="16" t="s">
        <v>6</v>
      </c>
      <c r="D21" s="110">
        <v>2276</v>
      </c>
      <c r="E21" s="60">
        <f>D21/$D$25</f>
        <v>0.26041189931350117</v>
      </c>
      <c r="F21" s="122">
        <v>1745</v>
      </c>
      <c r="G21" s="68">
        <f>F21/$F$25</f>
        <v>0.24622548327924368</v>
      </c>
      <c r="H21" s="122">
        <f>D21+F21</f>
        <v>4021</v>
      </c>
      <c r="I21" s="68">
        <f>H21/$H$25</f>
        <v>0.25405951854425979</v>
      </c>
      <c r="J21" s="9">
        <f t="shared" si="6"/>
        <v>0.43397164884357126</v>
      </c>
    </row>
    <row r="22" spans="2:19" x14ac:dyDescent="0.25">
      <c r="B22" s="89"/>
      <c r="C22" s="16" t="s">
        <v>7</v>
      </c>
      <c r="D22" s="110">
        <v>2202</v>
      </c>
      <c r="E22" s="60">
        <f>D22/$D$25</f>
        <v>0.25194508009153316</v>
      </c>
      <c r="F22" s="122">
        <v>1750</v>
      </c>
      <c r="G22" s="68">
        <f>F22/$F$25</f>
        <v>0.24693100042331029</v>
      </c>
      <c r="H22" s="122">
        <f>D22+F22</f>
        <v>3952</v>
      </c>
      <c r="I22" s="68">
        <f>H22/$H$25</f>
        <v>0.24969987995198079</v>
      </c>
      <c r="J22" s="9">
        <f t="shared" si="6"/>
        <v>0.44281376518218624</v>
      </c>
    </row>
    <row r="23" spans="2:19" x14ac:dyDescent="0.25">
      <c r="B23" s="89"/>
      <c r="C23" s="16" t="s">
        <v>8</v>
      </c>
      <c r="D23" s="110">
        <v>2141</v>
      </c>
      <c r="E23" s="60">
        <f>D23/$D$25</f>
        <v>0.24496567505720823</v>
      </c>
      <c r="F23" s="122">
        <v>1997</v>
      </c>
      <c r="G23" s="68">
        <f>F23/$F$25</f>
        <v>0.28178354734020039</v>
      </c>
      <c r="H23" s="122">
        <f>D23+F23</f>
        <v>4138</v>
      </c>
      <c r="I23" s="68">
        <f>H23/$H$25</f>
        <v>0.26145194920073295</v>
      </c>
      <c r="J23" s="9">
        <f t="shared" si="6"/>
        <v>0.48260028999516674</v>
      </c>
    </row>
    <row r="24" spans="2:19" ht="15.75" thickBot="1" x14ac:dyDescent="0.3">
      <c r="B24" s="89"/>
      <c r="C24" s="17" t="s">
        <v>4</v>
      </c>
      <c r="D24" s="111">
        <v>495</v>
      </c>
      <c r="E24" s="60">
        <f>D24/$D$25</f>
        <v>5.6636155606407321E-2</v>
      </c>
      <c r="F24" s="123">
        <v>476</v>
      </c>
      <c r="G24" s="68">
        <f>F24/$F$25</f>
        <v>6.7165232115140402E-2</v>
      </c>
      <c r="H24" s="123">
        <f>D24+F24</f>
        <v>971</v>
      </c>
      <c r="I24" s="68">
        <f>H24/$H$25</f>
        <v>6.1350856131926458E-2</v>
      </c>
      <c r="J24" s="9">
        <f t="shared" si="6"/>
        <v>0.490216271884655</v>
      </c>
    </row>
    <row r="25" spans="2:19" ht="15.75" thickBot="1" x14ac:dyDescent="0.3">
      <c r="B25" s="90"/>
      <c r="C25" s="18" t="s">
        <v>0</v>
      </c>
      <c r="D25" s="112">
        <f t="shared" ref="D25:I25" si="7">SUM(D20:D24)</f>
        <v>8740</v>
      </c>
      <c r="E25" s="61">
        <f t="shared" si="7"/>
        <v>1</v>
      </c>
      <c r="F25" s="112">
        <f t="shared" si="7"/>
        <v>7087</v>
      </c>
      <c r="G25" s="61">
        <f t="shared" si="7"/>
        <v>1</v>
      </c>
      <c r="H25" s="112">
        <f t="shared" si="7"/>
        <v>15827</v>
      </c>
      <c r="I25" s="61">
        <f t="shared" si="7"/>
        <v>1</v>
      </c>
      <c r="J25" s="54">
        <f t="shared" si="6"/>
        <v>0.44777911164465789</v>
      </c>
    </row>
    <row r="26" spans="2:19" ht="15" customHeight="1" x14ac:dyDescent="0.25">
      <c r="B26" s="91" t="s">
        <v>29</v>
      </c>
      <c r="C26" s="55" t="s">
        <v>16</v>
      </c>
      <c r="D26" s="117">
        <v>171041</v>
      </c>
      <c r="E26" s="65">
        <f>D26/$D$31</f>
        <v>0.45382809079692743</v>
      </c>
      <c r="F26" s="126">
        <v>166866</v>
      </c>
      <c r="G26" s="71">
        <f>F26/$F$31</f>
        <v>0.43417488662057768</v>
      </c>
      <c r="H26" s="126">
        <f>D26+F26</f>
        <v>337907</v>
      </c>
      <c r="I26" s="71">
        <f>H26/$H$31</f>
        <v>0.44390539322713457</v>
      </c>
      <c r="J26" s="56">
        <f t="shared" si="6"/>
        <v>0.4938222647059694</v>
      </c>
    </row>
    <row r="27" spans="2:19" x14ac:dyDescent="0.25">
      <c r="B27" s="92"/>
      <c r="C27" s="55" t="s">
        <v>6</v>
      </c>
      <c r="D27" s="118">
        <v>94736</v>
      </c>
      <c r="E27" s="65">
        <f>D27/$D$31</f>
        <v>0.25136580123910479</v>
      </c>
      <c r="F27" s="126">
        <v>100261</v>
      </c>
      <c r="G27" s="71">
        <f>F27/$F$31</f>
        <v>0.26087284592107285</v>
      </c>
      <c r="H27" s="126">
        <f>D27+F27</f>
        <v>194997</v>
      </c>
      <c r="I27" s="71">
        <f>H27/$H$31</f>
        <v>0.25616580882642725</v>
      </c>
      <c r="J27" s="56">
        <f t="shared" si="6"/>
        <v>0.51416688461873772</v>
      </c>
    </row>
    <row r="28" spans="2:19" x14ac:dyDescent="0.25">
      <c r="B28" s="92"/>
      <c r="C28" s="55" t="s">
        <v>7</v>
      </c>
      <c r="D28" s="118">
        <v>61561</v>
      </c>
      <c r="E28" s="65">
        <f>D28/$D$31</f>
        <v>0.16334160287620891</v>
      </c>
      <c r="F28" s="126">
        <v>64767</v>
      </c>
      <c r="G28" s="71">
        <f>F28/$F$31</f>
        <v>0.16851967975354448</v>
      </c>
      <c r="H28" s="126">
        <f>D28+F28</f>
        <v>126328</v>
      </c>
      <c r="I28" s="71">
        <f>H28/$H$31</f>
        <v>0.1659559598220737</v>
      </c>
      <c r="J28" s="56">
        <f t="shared" si="6"/>
        <v>0.51268919004496227</v>
      </c>
    </row>
    <row r="29" spans="2:19" x14ac:dyDescent="0.25">
      <c r="B29" s="92"/>
      <c r="C29" s="55" t="s">
        <v>8</v>
      </c>
      <c r="D29" s="118">
        <v>41976</v>
      </c>
      <c r="E29" s="65">
        <f>D29/$D$31</f>
        <v>0.11137614922323785</v>
      </c>
      <c r="F29" s="126">
        <v>44504</v>
      </c>
      <c r="G29" s="71">
        <f>F29/$F$31</f>
        <v>0.11579662216486396</v>
      </c>
      <c r="H29" s="126">
        <f>D29+F29</f>
        <v>86480</v>
      </c>
      <c r="I29" s="71">
        <f>H29/$H$31</f>
        <v>0.11360799985286661</v>
      </c>
      <c r="J29" s="56">
        <f t="shared" si="6"/>
        <v>0.51461609620721549</v>
      </c>
    </row>
    <row r="30" spans="2:19" ht="15.75" thickBot="1" x14ac:dyDescent="0.3">
      <c r="B30" s="92"/>
      <c r="C30" s="57" t="s">
        <v>4</v>
      </c>
      <c r="D30" s="119">
        <v>7571</v>
      </c>
      <c r="E30" s="65">
        <f>D30/$D$31</f>
        <v>2.0088355864521009E-2</v>
      </c>
      <c r="F30" s="127">
        <v>7931</v>
      </c>
      <c r="G30" s="72">
        <f>F30/$F$31</f>
        <v>2.0635965539941039E-2</v>
      </c>
      <c r="H30" s="127">
        <f>D30+F30</f>
        <v>15502</v>
      </c>
      <c r="I30" s="72">
        <f>H30/$H$31</f>
        <v>2.0364838271497897E-2</v>
      </c>
      <c r="J30" s="56">
        <f t="shared" si="6"/>
        <v>0.51161140498000257</v>
      </c>
    </row>
    <row r="31" spans="2:19" ht="15.75" thickBot="1" x14ac:dyDescent="0.3">
      <c r="B31" s="93"/>
      <c r="C31" s="18" t="s">
        <v>0</v>
      </c>
      <c r="D31" s="120">
        <f t="shared" ref="D31:I31" si="8">SUM(D26:D30)</f>
        <v>376885</v>
      </c>
      <c r="E31" s="66">
        <f t="shared" si="8"/>
        <v>0.99999999999999989</v>
      </c>
      <c r="F31" s="120">
        <f t="shared" si="8"/>
        <v>384329</v>
      </c>
      <c r="G31" s="66">
        <f t="shared" si="8"/>
        <v>1</v>
      </c>
      <c r="H31" s="120">
        <f t="shared" si="8"/>
        <v>761214</v>
      </c>
      <c r="I31" s="66">
        <f t="shared" si="8"/>
        <v>1</v>
      </c>
      <c r="J31" s="58">
        <f t="shared" si="6"/>
        <v>0.50488955799551771</v>
      </c>
    </row>
    <row r="32" spans="2:19" x14ac:dyDescent="0.25">
      <c r="B32" s="97" t="s">
        <v>20</v>
      </c>
      <c r="C32" s="97"/>
      <c r="D32" s="97"/>
      <c r="E32" s="97"/>
      <c r="F32" s="97"/>
    </row>
    <row r="33" spans="2:15" x14ac:dyDescent="0.25">
      <c r="B33" s="7" t="s">
        <v>10</v>
      </c>
      <c r="E33" s="8"/>
    </row>
    <row r="34" spans="2:15" x14ac:dyDescent="0.25">
      <c r="B34" s="7" t="s">
        <v>30</v>
      </c>
      <c r="L34" s="11" t="s">
        <v>10</v>
      </c>
    </row>
    <row r="35" spans="2:15" x14ac:dyDescent="0.25">
      <c r="B35" s="15" t="s">
        <v>31</v>
      </c>
      <c r="L35" s="7" t="s">
        <v>25</v>
      </c>
    </row>
    <row r="37" spans="2:15" x14ac:dyDescent="0.25">
      <c r="D37" s="27"/>
      <c r="I37" s="27"/>
    </row>
    <row r="38" spans="2:15" x14ac:dyDescent="0.25">
      <c r="B38" s="20" t="s">
        <v>28</v>
      </c>
      <c r="I38" s="27"/>
      <c r="N38" s="3"/>
      <c r="O38" s="3"/>
    </row>
    <row r="39" spans="2:15" ht="15.75" thickBot="1" x14ac:dyDescent="0.3">
      <c r="B39" s="10"/>
    </row>
    <row r="40" spans="2:15" ht="15.75" thickBot="1" x14ac:dyDescent="0.3">
      <c r="B40" s="19"/>
      <c r="C40" s="94" t="s">
        <v>1</v>
      </c>
      <c r="D40" s="95"/>
      <c r="E40" s="95"/>
      <c r="F40" s="96"/>
      <c r="G40" s="94" t="s">
        <v>2</v>
      </c>
      <c r="H40" s="95"/>
      <c r="I40" s="95"/>
      <c r="J40" s="96"/>
      <c r="K40" s="94" t="s">
        <v>3</v>
      </c>
      <c r="L40" s="95"/>
      <c r="M40" s="95"/>
      <c r="N40" s="96"/>
    </row>
    <row r="41" spans="2:15" ht="48" x14ac:dyDescent="0.25">
      <c r="B41" s="21" t="s">
        <v>15</v>
      </c>
      <c r="C41" s="24" t="s">
        <v>12</v>
      </c>
      <c r="D41" s="75" t="s">
        <v>11</v>
      </c>
      <c r="E41" s="25" t="s">
        <v>13</v>
      </c>
      <c r="F41" s="26" t="s">
        <v>14</v>
      </c>
      <c r="G41" s="25" t="s">
        <v>12</v>
      </c>
      <c r="H41" s="75" t="s">
        <v>11</v>
      </c>
      <c r="I41" s="25" t="s">
        <v>13</v>
      </c>
      <c r="J41" s="26" t="s">
        <v>14</v>
      </c>
      <c r="K41" s="25" t="s">
        <v>12</v>
      </c>
      <c r="L41" s="75" t="s">
        <v>11</v>
      </c>
      <c r="M41" s="25" t="s">
        <v>13</v>
      </c>
      <c r="N41" s="26" t="s">
        <v>14</v>
      </c>
    </row>
    <row r="42" spans="2:15" x14ac:dyDescent="0.25">
      <c r="B42" s="16" t="s">
        <v>16</v>
      </c>
      <c r="C42" s="29">
        <v>2.7814253312641798E-2</v>
      </c>
      <c r="D42" s="38">
        <v>2.6030368763557465E-2</v>
      </c>
      <c r="E42" s="29">
        <v>-0.27019748653500897</v>
      </c>
      <c r="F42" s="36">
        <v>-7.1393281973603492E-2</v>
      </c>
      <c r="G42" s="29">
        <v>7.7147687106193324E-2</v>
      </c>
      <c r="H42" s="38">
        <v>0.19418960244648309</v>
      </c>
      <c r="I42" s="29">
        <v>-0.23039889958734525</v>
      </c>
      <c r="J42" s="36">
        <v>-4.772068390896432E-2</v>
      </c>
      <c r="K42" s="29">
        <v>4.9381886589626445E-2</v>
      </c>
      <c r="L42" s="38">
        <v>0.12466367713004489</v>
      </c>
      <c r="M42" s="29">
        <v>-0.25448126018468226</v>
      </c>
      <c r="N42" s="36">
        <v>-5.9852150275861875E-2</v>
      </c>
    </row>
    <row r="43" spans="2:15" x14ac:dyDescent="0.25">
      <c r="B43" s="16" t="s">
        <v>6</v>
      </c>
      <c r="C43" s="29">
        <v>5.6013179571663921E-2</v>
      </c>
      <c r="D43" s="38">
        <v>0.10446343779677103</v>
      </c>
      <c r="E43" s="29">
        <v>-0.29140722291407223</v>
      </c>
      <c r="F43" s="36">
        <v>-3.3079192055278282E-2</v>
      </c>
      <c r="G43" s="29">
        <v>0.15769997153430115</v>
      </c>
      <c r="H43" s="38">
        <v>0.3829029385574354</v>
      </c>
      <c r="I43" s="29">
        <v>-0.21325518485121731</v>
      </c>
      <c r="J43" s="36">
        <v>3.7963020477462368E-2</v>
      </c>
      <c r="K43" s="29">
        <v>0.102035557845916</v>
      </c>
      <c r="L43" s="37">
        <v>0.24816176470588225</v>
      </c>
      <c r="M43" s="29">
        <v>-0.2594843462246777</v>
      </c>
      <c r="N43" s="36">
        <v>2.1894321353130735E-3</v>
      </c>
    </row>
    <row r="44" spans="2:15" x14ac:dyDescent="0.25">
      <c r="B44" s="16" t="s">
        <v>7</v>
      </c>
      <c r="C44" s="29">
        <v>-5.4244306418219465E-2</v>
      </c>
      <c r="D44" s="38">
        <v>0.15819672131147544</v>
      </c>
      <c r="E44" s="29">
        <v>-0.31465919701213818</v>
      </c>
      <c r="F44" s="36">
        <v>-8.0575303184180658E-2</v>
      </c>
      <c r="G44" s="29">
        <v>4.555705908885882E-2</v>
      </c>
      <c r="H44" s="30">
        <v>0.41619718309859155</v>
      </c>
      <c r="I44" s="29">
        <v>-0.291497975708502</v>
      </c>
      <c r="J44" s="36">
        <v>-2.4049545680575001E-2</v>
      </c>
      <c r="K44" s="29">
        <v>-6.4766839378238338E-3</v>
      </c>
      <c r="L44" s="37">
        <v>0.29696969696969688</v>
      </c>
      <c r="M44" s="29">
        <v>-0.30459264472989617</v>
      </c>
      <c r="N44" s="36">
        <v>-5.243813709973822E-2</v>
      </c>
    </row>
    <row r="45" spans="2:15" x14ac:dyDescent="0.25">
      <c r="B45" s="16" t="s">
        <v>8</v>
      </c>
      <c r="C45" s="29">
        <v>4.2829216278656476E-2</v>
      </c>
      <c r="D45" s="38">
        <v>0.26181592039800994</v>
      </c>
      <c r="E45" s="29">
        <v>-0.38121387283236996</v>
      </c>
      <c r="F45" s="36">
        <v>-2.0122321303515569E-2</v>
      </c>
      <c r="G45" s="29">
        <v>9.4119693806541407E-2</v>
      </c>
      <c r="H45" s="30">
        <v>0.20533182076006806</v>
      </c>
      <c r="I45" s="29">
        <v>-0.18722018722018721</v>
      </c>
      <c r="J45" s="36">
        <v>3.7340916507388931E-2</v>
      </c>
      <c r="K45" s="29">
        <v>6.8747252747252741E-2</v>
      </c>
      <c r="L45" s="37">
        <v>0.23227528923168195</v>
      </c>
      <c r="M45" s="29">
        <v>-0.30065911779618049</v>
      </c>
      <c r="N45" s="36">
        <v>8.6307441101003031E-3</v>
      </c>
    </row>
    <row r="46" spans="2:15" ht="15.75" thickBot="1" x14ac:dyDescent="0.3">
      <c r="B46" s="17" t="s">
        <v>4</v>
      </c>
      <c r="C46" s="29">
        <v>0.19542857142857142</v>
      </c>
      <c r="D46" s="39">
        <v>0.50176678445229683</v>
      </c>
      <c r="E46" s="31">
        <v>-6.7796610169491525E-2</v>
      </c>
      <c r="F46" s="28">
        <v>0.25057813016187647</v>
      </c>
      <c r="G46" s="31">
        <v>0.11914543960558752</v>
      </c>
      <c r="H46" s="32">
        <v>0.22142857142857153</v>
      </c>
      <c r="I46" s="31">
        <v>-7.2124756335282647E-2</v>
      </c>
      <c r="J46" s="28">
        <v>0.150420655642588</v>
      </c>
      <c r="K46" s="31">
        <v>0.15105162523900573</v>
      </c>
      <c r="L46" s="40">
        <v>0.33428165007112365</v>
      </c>
      <c r="M46" s="31">
        <v>-6.9923371647509572E-2</v>
      </c>
      <c r="N46" s="28">
        <v>0.1972505406240346</v>
      </c>
    </row>
    <row r="47" spans="2:15" ht="15.75" thickBot="1" x14ac:dyDescent="0.3">
      <c r="B47" s="14"/>
      <c r="C47" s="41"/>
      <c r="D47" s="41"/>
      <c r="E47" s="41"/>
      <c r="F47" s="42"/>
      <c r="G47" s="41"/>
      <c r="H47" s="43"/>
      <c r="I47" s="41"/>
      <c r="J47" s="42"/>
      <c r="K47" s="41"/>
      <c r="L47" s="44"/>
      <c r="M47" s="41"/>
      <c r="N47" s="42"/>
    </row>
    <row r="48" spans="2:15" ht="15.75" thickBot="1" x14ac:dyDescent="0.3">
      <c r="B48" s="74" t="s">
        <v>0</v>
      </c>
      <c r="C48" s="33">
        <v>0.02</v>
      </c>
      <c r="D48" s="34">
        <v>0.1904041495569484</v>
      </c>
      <c r="E48" s="35">
        <v>-0.31</v>
      </c>
      <c r="F48" s="45">
        <v>-0.05</v>
      </c>
      <c r="G48" s="35">
        <v>0.1</v>
      </c>
      <c r="H48" s="34">
        <v>0.29777365491651198</v>
      </c>
      <c r="I48" s="35">
        <v>-0.22</v>
      </c>
      <c r="J48" s="45">
        <v>-0.01</v>
      </c>
      <c r="K48" s="35">
        <v>0.06</v>
      </c>
      <c r="L48" s="46">
        <v>0.248178097234701</v>
      </c>
      <c r="M48" s="35">
        <v>-0.27</v>
      </c>
      <c r="N48" s="45">
        <v>-0.03</v>
      </c>
    </row>
    <row r="49" spans="2:17" x14ac:dyDescent="0.25">
      <c r="B49" s="97" t="s">
        <v>20</v>
      </c>
      <c r="C49" s="97"/>
      <c r="D49" s="97"/>
      <c r="E49" s="97"/>
      <c r="F49" s="108"/>
    </row>
    <row r="50" spans="2:17" ht="15.75" thickBot="1" x14ac:dyDescent="0.3">
      <c r="B50" s="7" t="s">
        <v>10</v>
      </c>
      <c r="E50" s="8"/>
    </row>
    <row r="51" spans="2:17" ht="15" customHeight="1" x14ac:dyDescent="0.25">
      <c r="B51" s="7" t="s">
        <v>21</v>
      </c>
      <c r="I51" s="99" t="s">
        <v>26</v>
      </c>
      <c r="J51" s="100"/>
      <c r="K51" s="100"/>
      <c r="L51" s="100"/>
      <c r="M51" s="100"/>
      <c r="N51" s="100"/>
      <c r="O51" s="100"/>
      <c r="P51" s="100"/>
      <c r="Q51" s="101"/>
    </row>
    <row r="52" spans="2:17" x14ac:dyDescent="0.25">
      <c r="B52" s="10"/>
      <c r="I52" s="102"/>
      <c r="J52" s="103"/>
      <c r="K52" s="103"/>
      <c r="L52" s="103"/>
      <c r="M52" s="103"/>
      <c r="N52" s="103"/>
      <c r="O52" s="103"/>
      <c r="P52" s="103"/>
      <c r="Q52" s="104"/>
    </row>
    <row r="53" spans="2:17" x14ac:dyDescent="0.25">
      <c r="B53" s="10"/>
      <c r="I53" s="102"/>
      <c r="J53" s="103"/>
      <c r="K53" s="103"/>
      <c r="L53" s="103"/>
      <c r="M53" s="103"/>
      <c r="N53" s="103"/>
      <c r="O53" s="103"/>
      <c r="P53" s="103"/>
      <c r="Q53" s="104"/>
    </row>
    <row r="54" spans="2:17" x14ac:dyDescent="0.25">
      <c r="B54" s="10"/>
      <c r="I54" s="102"/>
      <c r="J54" s="103"/>
      <c r="K54" s="103"/>
      <c r="L54" s="103"/>
      <c r="M54" s="103"/>
      <c r="N54" s="103"/>
      <c r="O54" s="103"/>
      <c r="P54" s="103"/>
      <c r="Q54" s="104"/>
    </row>
    <row r="55" spans="2:17" x14ac:dyDescent="0.25">
      <c r="B55" s="10"/>
      <c r="I55" s="102"/>
      <c r="J55" s="103"/>
      <c r="K55" s="103"/>
      <c r="L55" s="103"/>
      <c r="M55" s="103"/>
      <c r="N55" s="103"/>
      <c r="O55" s="103"/>
      <c r="P55" s="103"/>
      <c r="Q55" s="104"/>
    </row>
    <row r="56" spans="2:17" s="12" customFormat="1" x14ac:dyDescent="0.25">
      <c r="B56" s="10"/>
      <c r="C56" s="2"/>
      <c r="D56" s="2"/>
      <c r="E56" s="2"/>
      <c r="F56" s="2"/>
      <c r="G56" s="2"/>
      <c r="H56" s="2"/>
      <c r="I56" s="102"/>
      <c r="J56" s="103"/>
      <c r="K56" s="103"/>
      <c r="L56" s="103"/>
      <c r="M56" s="103"/>
      <c r="N56" s="103"/>
      <c r="O56" s="103"/>
      <c r="P56" s="103"/>
      <c r="Q56" s="104"/>
    </row>
    <row r="57" spans="2:17" x14ac:dyDescent="0.25">
      <c r="B57" s="10"/>
      <c r="I57" s="102"/>
      <c r="J57" s="103"/>
      <c r="K57" s="103"/>
      <c r="L57" s="103"/>
      <c r="M57" s="103"/>
      <c r="N57" s="103"/>
      <c r="O57" s="103"/>
      <c r="P57" s="103"/>
      <c r="Q57" s="104"/>
    </row>
    <row r="58" spans="2:17" x14ac:dyDescent="0.25">
      <c r="B58" s="10"/>
      <c r="I58" s="102"/>
      <c r="J58" s="103"/>
      <c r="K58" s="103"/>
      <c r="L58" s="103"/>
      <c r="M58" s="103"/>
      <c r="N58" s="103"/>
      <c r="O58" s="103"/>
      <c r="P58" s="103"/>
      <c r="Q58" s="104"/>
    </row>
    <row r="59" spans="2:17" x14ac:dyDescent="0.25">
      <c r="B59" s="10"/>
      <c r="I59" s="102"/>
      <c r="J59" s="103"/>
      <c r="K59" s="103"/>
      <c r="L59" s="103"/>
      <c r="M59" s="103"/>
      <c r="N59" s="103"/>
      <c r="O59" s="103"/>
      <c r="P59" s="103"/>
      <c r="Q59" s="104"/>
    </row>
    <row r="60" spans="2:17" ht="15.75" customHeight="1" x14ac:dyDescent="0.25">
      <c r="B60" s="10"/>
      <c r="I60" s="102"/>
      <c r="J60" s="103"/>
      <c r="K60" s="103"/>
      <c r="L60" s="103"/>
      <c r="M60" s="103"/>
      <c r="N60" s="103"/>
      <c r="O60" s="103"/>
      <c r="P60" s="103"/>
      <c r="Q60" s="104"/>
    </row>
    <row r="61" spans="2:17" x14ac:dyDescent="0.25">
      <c r="I61" s="102"/>
      <c r="J61" s="103"/>
      <c r="K61" s="103"/>
      <c r="L61" s="103"/>
      <c r="M61" s="103"/>
      <c r="N61" s="103"/>
      <c r="O61" s="103"/>
      <c r="P61" s="103"/>
      <c r="Q61" s="104"/>
    </row>
    <row r="62" spans="2:17" x14ac:dyDescent="0.25">
      <c r="I62" s="102"/>
      <c r="J62" s="103"/>
      <c r="K62" s="103"/>
      <c r="L62" s="103"/>
      <c r="M62" s="103"/>
      <c r="N62" s="103"/>
      <c r="O62" s="103"/>
      <c r="P62" s="103"/>
      <c r="Q62" s="104"/>
    </row>
    <row r="63" spans="2:17" x14ac:dyDescent="0.25">
      <c r="I63" s="102"/>
      <c r="J63" s="103"/>
      <c r="K63" s="103"/>
      <c r="L63" s="103"/>
      <c r="M63" s="103"/>
      <c r="N63" s="103"/>
      <c r="O63" s="103"/>
      <c r="P63" s="103"/>
      <c r="Q63" s="104"/>
    </row>
    <row r="64" spans="2:17" x14ac:dyDescent="0.25">
      <c r="I64" s="102"/>
      <c r="J64" s="103"/>
      <c r="K64" s="103"/>
      <c r="L64" s="103"/>
      <c r="M64" s="103"/>
      <c r="N64" s="103"/>
      <c r="O64" s="103"/>
      <c r="P64" s="103"/>
      <c r="Q64" s="104"/>
    </row>
    <row r="65" spans="2:17" x14ac:dyDescent="0.25">
      <c r="I65" s="102"/>
      <c r="J65" s="103"/>
      <c r="K65" s="103"/>
      <c r="L65" s="103"/>
      <c r="M65" s="103"/>
      <c r="N65" s="103"/>
      <c r="O65" s="103"/>
      <c r="P65" s="103"/>
      <c r="Q65" s="104"/>
    </row>
    <row r="66" spans="2:17" x14ac:dyDescent="0.25">
      <c r="I66" s="102"/>
      <c r="J66" s="103"/>
      <c r="K66" s="103"/>
      <c r="L66" s="103"/>
      <c r="M66" s="103"/>
      <c r="N66" s="103"/>
      <c r="O66" s="103"/>
      <c r="P66" s="103"/>
      <c r="Q66" s="104"/>
    </row>
    <row r="67" spans="2:17" x14ac:dyDescent="0.25">
      <c r="I67" s="102"/>
      <c r="J67" s="103"/>
      <c r="K67" s="103"/>
      <c r="L67" s="103"/>
      <c r="M67" s="103"/>
      <c r="N67" s="103"/>
      <c r="O67" s="103"/>
      <c r="P67" s="103"/>
      <c r="Q67" s="104"/>
    </row>
    <row r="68" spans="2:17" x14ac:dyDescent="0.25">
      <c r="I68" s="102"/>
      <c r="J68" s="103"/>
      <c r="K68" s="103"/>
      <c r="L68" s="103"/>
      <c r="M68" s="103"/>
      <c r="N68" s="103"/>
      <c r="O68" s="103"/>
      <c r="P68" s="103"/>
      <c r="Q68" s="104"/>
    </row>
    <row r="69" spans="2:17" x14ac:dyDescent="0.25">
      <c r="I69" s="102"/>
      <c r="J69" s="103"/>
      <c r="K69" s="103"/>
      <c r="L69" s="103"/>
      <c r="M69" s="103"/>
      <c r="N69" s="103"/>
      <c r="O69" s="103"/>
      <c r="P69" s="103"/>
      <c r="Q69" s="104"/>
    </row>
    <row r="70" spans="2:17" x14ac:dyDescent="0.25">
      <c r="I70" s="102"/>
      <c r="J70" s="103"/>
      <c r="K70" s="103"/>
      <c r="L70" s="103"/>
      <c r="M70" s="103"/>
      <c r="N70" s="103"/>
      <c r="O70" s="103"/>
      <c r="P70" s="103"/>
      <c r="Q70" s="104"/>
    </row>
    <row r="71" spans="2:17" x14ac:dyDescent="0.25">
      <c r="I71" s="102"/>
      <c r="J71" s="103"/>
      <c r="K71" s="103"/>
      <c r="L71" s="103"/>
      <c r="M71" s="103"/>
      <c r="N71" s="103"/>
      <c r="O71" s="103"/>
      <c r="P71" s="103"/>
      <c r="Q71" s="104"/>
    </row>
    <row r="72" spans="2:17" ht="15.75" customHeight="1" x14ac:dyDescent="0.25">
      <c r="I72" s="102"/>
      <c r="J72" s="103"/>
      <c r="K72" s="103"/>
      <c r="L72" s="103"/>
      <c r="M72" s="103"/>
      <c r="N72" s="103"/>
      <c r="O72" s="103"/>
      <c r="P72" s="103"/>
      <c r="Q72" s="104"/>
    </row>
    <row r="73" spans="2:17" x14ac:dyDescent="0.25">
      <c r="B73" s="11" t="s">
        <v>10</v>
      </c>
      <c r="C73" s="12"/>
      <c r="D73" s="12"/>
      <c r="E73" s="13"/>
      <c r="F73" s="12"/>
      <c r="G73" s="12"/>
      <c r="H73" s="12"/>
      <c r="I73" s="102"/>
      <c r="J73" s="103"/>
      <c r="K73" s="103"/>
      <c r="L73" s="103"/>
      <c r="M73" s="103"/>
      <c r="N73" s="103"/>
      <c r="O73" s="103"/>
      <c r="P73" s="103"/>
      <c r="Q73" s="104"/>
    </row>
    <row r="74" spans="2:17" x14ac:dyDescent="0.25">
      <c r="B74" s="7" t="s">
        <v>21</v>
      </c>
      <c r="I74" s="102"/>
      <c r="J74" s="103"/>
      <c r="K74" s="103"/>
      <c r="L74" s="103"/>
      <c r="M74" s="103"/>
      <c r="N74" s="103"/>
      <c r="O74" s="103"/>
      <c r="P74" s="103"/>
      <c r="Q74" s="104"/>
    </row>
    <row r="75" spans="2:17" x14ac:dyDescent="0.25">
      <c r="I75" s="102"/>
      <c r="J75" s="103"/>
      <c r="K75" s="103"/>
      <c r="L75" s="103"/>
      <c r="M75" s="103"/>
      <c r="N75" s="103"/>
      <c r="O75" s="103"/>
      <c r="P75" s="103"/>
      <c r="Q75" s="104"/>
    </row>
    <row r="76" spans="2:17" x14ac:dyDescent="0.25">
      <c r="I76" s="102"/>
      <c r="J76" s="103"/>
      <c r="K76" s="103"/>
      <c r="L76" s="103"/>
      <c r="M76" s="103"/>
      <c r="N76" s="103"/>
      <c r="O76" s="103"/>
      <c r="P76" s="103"/>
      <c r="Q76" s="104"/>
    </row>
    <row r="77" spans="2:17" ht="15.75" customHeight="1" thickBot="1" x14ac:dyDescent="0.3">
      <c r="I77" s="105"/>
      <c r="J77" s="106"/>
      <c r="K77" s="106"/>
      <c r="L77" s="106"/>
      <c r="M77" s="106"/>
      <c r="N77" s="106"/>
      <c r="O77" s="106"/>
      <c r="P77" s="106"/>
      <c r="Q77" s="107"/>
    </row>
    <row r="102" spans="3:6" x14ac:dyDescent="0.25">
      <c r="C102" s="47"/>
      <c r="D102" s="47"/>
      <c r="E102" s="47"/>
      <c r="F102" s="47"/>
    </row>
    <row r="103" spans="3:6" x14ac:dyDescent="0.25">
      <c r="C103" s="47"/>
      <c r="D103" s="47"/>
      <c r="E103" s="47"/>
      <c r="F103" s="47"/>
    </row>
    <row r="104" spans="3:6" x14ac:dyDescent="0.25">
      <c r="C104" s="47"/>
      <c r="D104" s="47"/>
      <c r="E104" s="47"/>
      <c r="F104" s="47"/>
    </row>
    <row r="105" spans="3:6" x14ac:dyDescent="0.25">
      <c r="C105" s="47"/>
      <c r="D105" s="47"/>
      <c r="E105" s="47"/>
      <c r="F105" s="47"/>
    </row>
    <row r="106" spans="3:6" x14ac:dyDescent="0.25">
      <c r="C106" s="47"/>
      <c r="D106" s="47"/>
      <c r="E106" s="47"/>
      <c r="F106" s="47"/>
    </row>
    <row r="107" spans="3:6" x14ac:dyDescent="0.25">
      <c r="C107" s="47"/>
      <c r="D107" s="47"/>
      <c r="E107" s="47"/>
      <c r="F107" s="47"/>
    </row>
    <row r="108" spans="3:6" x14ac:dyDescent="0.25">
      <c r="C108" s="47"/>
      <c r="D108" s="47"/>
      <c r="E108" s="47"/>
      <c r="F108" s="47"/>
    </row>
    <row r="109" spans="3:6" x14ac:dyDescent="0.25">
      <c r="C109" s="47"/>
      <c r="D109" s="47"/>
      <c r="E109" s="47"/>
      <c r="F109" s="47"/>
    </row>
    <row r="110" spans="3:6" x14ac:dyDescent="0.25">
      <c r="C110" s="47"/>
      <c r="D110" s="47"/>
      <c r="E110" s="47"/>
      <c r="F110" s="47"/>
    </row>
  </sheetData>
  <sheetProtection password="C935" sheet="1" objects="1" scenarios="1"/>
  <mergeCells count="17">
    <mergeCell ref="K40:N40"/>
    <mergeCell ref="B32:F32"/>
    <mergeCell ref="L17:R18"/>
    <mergeCell ref="I51:Q77"/>
    <mergeCell ref="B49:F49"/>
    <mergeCell ref="C40:F40"/>
    <mergeCell ref="G40:J40"/>
    <mergeCell ref="J6:J7"/>
    <mergeCell ref="B8:B13"/>
    <mergeCell ref="B14:B19"/>
    <mergeCell ref="B20:B25"/>
    <mergeCell ref="B26:B31"/>
    <mergeCell ref="C1:I1"/>
    <mergeCell ref="D6:E6"/>
    <mergeCell ref="F6:G6"/>
    <mergeCell ref="H6:I6"/>
    <mergeCell ref="C6:C7"/>
  </mergeCells>
  <pageMargins left="0.25" right="0.25" top="0.75" bottom="0.75" header="0.3" footer="0.3"/>
  <pageSetup paperSize="9" scale="56" pageOrder="overThenDown" orientation="landscape" r:id="rId1"/>
  <rowBreaks count="1" manualBreakCount="1">
    <brk id="35" max="16383" man="1"/>
  </rowBreaks>
  <colBreaks count="1" manualBreakCount="1">
    <brk id="19" max="77" man="1"/>
  </colBreaks>
  <ignoredErrors>
    <ignoredError sqref="H13:I25" formula="1"/>
    <ignoredError sqref="F25:G25 D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Inscriptions par sexe et âge</vt:lpstr>
      <vt:lpstr>'Inscriptions par sexe et âge'!Zone_d_impression</vt:lpstr>
    </vt:vector>
  </TitlesOfParts>
  <Company>Pôle 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BLONDON Alexandre</dc:creator>
  <cp:lastModifiedBy>MEYER Pascale (DR-ARA)</cp:lastModifiedBy>
  <cp:lastPrinted>2021-03-24T09:55:15Z</cp:lastPrinted>
  <dcterms:created xsi:type="dcterms:W3CDTF">2020-06-04T14:34:46Z</dcterms:created>
  <dcterms:modified xsi:type="dcterms:W3CDTF">2021-03-24T09:55:22Z</dcterms:modified>
</cp:coreProperties>
</file>