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370" yWindow="-120" windowWidth="19440" windowHeight="15600" tabRatio="766"/>
  </bookViews>
  <sheets>
    <sheet name="Evolution MP par sexe" sheetId="7"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 i="7" l="1"/>
  <c r="G35" i="7"/>
  <c r="G36" i="7"/>
  <c r="G37" i="7"/>
  <c r="G38" i="7"/>
  <c r="G39" i="7"/>
  <c r="G40" i="7"/>
  <c r="G41" i="7"/>
  <c r="G42" i="7"/>
  <c r="G44" i="7"/>
  <c r="G34" i="7"/>
  <c r="F35" i="7"/>
  <c r="F36" i="7"/>
  <c r="F37" i="7"/>
  <c r="H37" i="7" s="1"/>
  <c r="F38" i="7"/>
  <c r="F39" i="7"/>
  <c r="F40" i="7"/>
  <c r="F41" i="7"/>
  <c r="H41" i="7" s="1"/>
  <c r="F42" i="7"/>
  <c r="F44" i="7"/>
  <c r="H36" i="7" l="1"/>
  <c r="H40" i="7"/>
  <c r="H34" i="7"/>
  <c r="H39" i="7"/>
  <c r="H35" i="7"/>
  <c r="H44" i="7"/>
  <c r="H42" i="7"/>
  <c r="H38" i="7"/>
  <c r="U11" i="7"/>
  <c r="V19" i="7" l="1"/>
  <c r="U19" i="7"/>
  <c r="N19" i="7"/>
  <c r="U20" i="7"/>
  <c r="V20" i="7"/>
  <c r="N20" i="7"/>
  <c r="U18" i="7"/>
  <c r="W18" i="7"/>
  <c r="V18" i="7"/>
  <c r="N18" i="7"/>
  <c r="V17" i="7"/>
  <c r="U17" i="7"/>
  <c r="N17" i="7"/>
  <c r="M17" i="7"/>
  <c r="V16" i="7"/>
  <c r="U16" i="7"/>
  <c r="N16" i="7"/>
  <c r="M16" i="7"/>
  <c r="U15" i="7"/>
  <c r="N15" i="7"/>
  <c r="U14" i="7"/>
  <c r="W14" i="7"/>
  <c r="V14" i="7"/>
  <c r="M14" i="7"/>
  <c r="L14" i="7"/>
  <c r="N14" i="7"/>
  <c r="V13" i="7"/>
  <c r="U13" i="7"/>
  <c r="W13" i="7"/>
  <c r="N13" i="7"/>
  <c r="M13" i="7"/>
  <c r="L13" i="7"/>
  <c r="V12" i="7"/>
  <c r="U12" i="7"/>
  <c r="N12" i="7"/>
  <c r="M12" i="7"/>
  <c r="L12" i="7"/>
  <c r="V11" i="7"/>
  <c r="L11" i="7"/>
  <c r="N11" i="7"/>
  <c r="W15" i="7" l="1"/>
  <c r="W16" i="7"/>
  <c r="W20" i="7"/>
  <c r="W12" i="7"/>
  <c r="W19" i="7"/>
  <c r="W11" i="7"/>
  <c r="V15" i="7"/>
  <c r="W17" i="7"/>
</calcChain>
</file>

<file path=xl/sharedStrings.xml><?xml version="1.0" encoding="utf-8"?>
<sst xmlns="http://schemas.openxmlformats.org/spreadsheetml/2006/main" count="95" uniqueCount="40">
  <si>
    <t>Hommes</t>
  </si>
  <si>
    <t>Femmes</t>
  </si>
  <si>
    <t>Total</t>
  </si>
  <si>
    <t>Construction</t>
  </si>
  <si>
    <t>Champ : établissements et salariés du régime général,  Auvergne-Rhône-Alpes</t>
  </si>
  <si>
    <t>Travaux de construction spécialisés</t>
  </si>
  <si>
    <t>Action sociale sans hébergement</t>
  </si>
  <si>
    <t>Services relatifs aux bâtiments et aménagement paysager</t>
  </si>
  <si>
    <t>Restauration</t>
  </si>
  <si>
    <t>Fabrication de produits métalliques, à l'exception des machines et des équipements</t>
  </si>
  <si>
    <t>Nombre de MP en 1ère indemnisation</t>
  </si>
  <si>
    <t>Nombre de jours d'arrêt</t>
  </si>
  <si>
    <t>Evolution 2012-2016</t>
  </si>
  <si>
    <t>Commerce de détail, à l'exception des automobiles et des motocycles</t>
  </si>
  <si>
    <t>Industries alimentaires</t>
  </si>
  <si>
    <t>Fabrication de produits en caoutchouc et en plastique</t>
  </si>
  <si>
    <t>Commerce et réparation d'automobiles et de motocycles</t>
  </si>
  <si>
    <t>Commerce de gros, à l'exception des automobiles et des motocycles</t>
  </si>
  <si>
    <t>* selon le volume de MP en 2016</t>
  </si>
  <si>
    <r>
      <t xml:space="preserve">Secteurs d'activité
</t>
    </r>
    <r>
      <rPr>
        <b/>
        <i/>
        <sz val="9"/>
        <rFont val="Arial"/>
        <family val="2"/>
      </rPr>
      <t>10 principaux secteurs *
- NA 88 -</t>
    </r>
  </si>
  <si>
    <t>Tous secteurs</t>
  </si>
  <si>
    <t>(s)</t>
  </si>
  <si>
    <t>ns</t>
  </si>
  <si>
    <t>Agriculture</t>
  </si>
  <si>
    <t>Secteurs industriels</t>
  </si>
  <si>
    <t>Secteurs du commerce</t>
  </si>
  <si>
    <t>Secteurs des services</t>
  </si>
  <si>
    <t>Les maladies professionnelles</t>
  </si>
  <si>
    <r>
      <t xml:space="preserve">(s) = secret statistique ; </t>
    </r>
    <r>
      <rPr>
        <i/>
        <sz val="8"/>
        <rFont val="Arial"/>
        <family val="2"/>
      </rPr>
      <t>ns = non significatif</t>
    </r>
  </si>
  <si>
    <t>Répartition des MP en 1ère indemnisation par sexe</t>
  </si>
  <si>
    <t>Répartition des effectifs salariés par sexe</t>
  </si>
  <si>
    <t>Tous secteurs (MP imputées)</t>
  </si>
  <si>
    <t>Total MP imputées et non imputées</t>
  </si>
  <si>
    <t>Lecture : Dans le secteur des travaux de construction spécialisés, 88% des salariés sont des hommes et 12% sont des femmes. 602 maladies professionnelles en 1ère indemnisation ont été enregistrées en 2012, 628 en 2016 (+4%). 132 120 journées d'arrêt ont été enregistrées en 2012, 160 491 en 2016 (+21%).</t>
  </si>
  <si>
    <t>Lecture: Dans le secteur de la restauration, 50% des salariés sont des femmes et 71% des maladies professionnelles en 1ère indemnisation concernent des femmes.</t>
  </si>
  <si>
    <t>Sources : INSEE Recensement de la population 2016, Carsat Rhône-Alpes – Carsat Auvergne - SNTRP – Extraction régionale / traitement : Direccte Auvergne-Rhône-Alpes / SESE, 2012 et 2016</t>
  </si>
  <si>
    <t>Sources : INSEE Recensement de la population 2016,  Carsat Rhône-Alpes – Carsat Auvergne - SNTRP – Extraction régionale / traitement : Direccte Auvergne-Rhône-Alpes / SESE, 2012 et 2016</t>
  </si>
  <si>
    <r>
      <rPr>
        <b/>
        <sz val="11"/>
        <color rgb="FF00B0F0"/>
        <rFont val="Gadugi"/>
        <family val="2"/>
      </rPr>
      <t>Une relative stagnatation des maladies professionnelles entre 2012 et 2016 qui cache une grande variabilité selon les secteurs</t>
    </r>
    <r>
      <rPr>
        <sz val="11"/>
        <rFont val="Gadugi"/>
        <family val="2"/>
      </rPr>
      <t xml:space="preserve">
Le nombre total de maladies professionnelles (imputées et non imputées) en première indemnisation diminue légèrement entre 2012 et 2016, nous notons une baisse de 1%. Cette baisse ne concerne que les hommes (-4%). Contrairement à ce dernier constat, le nombre de journées indemnisées augmente de 5% et dépasse 1 250 000 pour les maladies professionnelles imputées. Cette hausse touche les femmes et les hommes.
Parmi les secteurs d'activités dénombrant le plus de maladies professionnelles, il est important de souligner la hausse du nombre de maladies professionnelles entre 2012 et 2016 pour les secteurs de l'</t>
    </r>
    <r>
      <rPr>
        <sz val="11"/>
        <color rgb="FF00B0F0"/>
        <rFont val="Gadugi"/>
        <family val="2"/>
      </rPr>
      <t>action sociale sans hébergement</t>
    </r>
    <r>
      <rPr>
        <sz val="11"/>
        <rFont val="Gadugi"/>
        <family val="2"/>
      </rPr>
      <t xml:space="preserve"> (+53%), du </t>
    </r>
    <r>
      <rPr>
        <sz val="11"/>
        <color rgb="FF00B0F0"/>
        <rFont val="Gadugi"/>
        <family val="2"/>
      </rPr>
      <t>commerce et réparation d'automobiles et de motocycles</t>
    </r>
    <r>
      <rPr>
        <sz val="11"/>
        <rFont val="Gadugi"/>
        <family val="2"/>
      </rPr>
      <t xml:space="preserve"> (+34%), de la </t>
    </r>
    <r>
      <rPr>
        <sz val="11"/>
        <color rgb="FF00B0F0"/>
        <rFont val="Gadugi"/>
        <family val="2"/>
      </rPr>
      <t>restauration</t>
    </r>
    <r>
      <rPr>
        <sz val="11"/>
        <rFont val="Gadugi"/>
        <family val="2"/>
      </rPr>
      <t xml:space="preserve"> (+32%) et des </t>
    </r>
    <r>
      <rPr>
        <sz val="11"/>
        <color rgb="FF00B0F0"/>
        <rFont val="Gadugi"/>
        <family val="2"/>
      </rPr>
      <t>services relatifs aux bâtiments et aménagement paysager</t>
    </r>
    <r>
      <rPr>
        <sz val="11"/>
        <rFont val="Gadugi"/>
        <family val="2"/>
      </rPr>
      <t xml:space="preserve"> (+31%). 
En 2016, les femmes sont plus exposées aux risques dans les secteurs de la </t>
    </r>
    <r>
      <rPr>
        <sz val="11"/>
        <color rgb="FF00B0F0"/>
        <rFont val="Gadugi"/>
        <family val="2"/>
      </rPr>
      <t>restauration</t>
    </r>
    <r>
      <rPr>
        <sz val="11"/>
        <rFont val="Gadugi"/>
        <family val="2"/>
      </rPr>
      <t xml:space="preserve">, des </t>
    </r>
    <r>
      <rPr>
        <sz val="11"/>
        <color rgb="FF00B0F0"/>
        <rFont val="Gadugi"/>
        <family val="2"/>
      </rPr>
      <t>services relatifs aux bâtiments et aménagement paysager</t>
    </r>
    <r>
      <rPr>
        <sz val="11"/>
        <rFont val="Gadugi"/>
        <family val="2"/>
      </rPr>
      <t xml:space="preserve"> (activités de nettoyage notamment) et de la </t>
    </r>
    <r>
      <rPr>
        <sz val="11"/>
        <color rgb="FF00B0F0"/>
        <rFont val="Gadugi"/>
        <family val="2"/>
      </rPr>
      <t>fabrication de produits en caoutchouc et en plastique</t>
    </r>
    <r>
      <rPr>
        <sz val="11"/>
        <rFont val="Gadugi"/>
        <family val="2"/>
      </rPr>
      <t xml:space="preserve">. Dans les </t>
    </r>
    <r>
      <rPr>
        <sz val="11"/>
        <color rgb="FF00B0F0"/>
        <rFont val="Gadugi"/>
        <family val="2"/>
      </rPr>
      <t>services relatifs aux bâtiments et aménagement paysager</t>
    </r>
    <r>
      <rPr>
        <sz val="11"/>
        <rFont val="Gadugi"/>
        <family val="2"/>
      </rPr>
      <t xml:space="preserve"> par exemple, elles représentent 54% du nombre de salariés mais 75% du nombre de maladies professionnelles.</t>
    </r>
  </si>
  <si>
    <t>Tableau 1 : Evolution des maladies professionnelles par sexe dans les principaux secteurs (MP imputées)</t>
  </si>
  <si>
    <t>Tableau 2 : Part des effectifs salariés et des maladies professionnelles par sexe dans les principaux secteurs (MP imputées)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</si>
</sst>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 _€_-;\-* #,##0\ _€_-;_-* &quot;-&quot;??\ _€_-;_-@_-"/>
    <numFmt numFmtId="166" formatCode="\+\ 0%"/>
    <numFmt numFmtId="167" formatCode="\+\ 0%;\-\ 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9"/>
      <name val="Arial"/>
      <family val="2"/>
    </font>
    <font>
      <sz val="8"/>
      <name val="Arial"/>
      <family val="2"/>
    </font>
    <font>
      <sz val="9"/>
      <name val="Arial"/>
      <family val="2"/>
    </font>
    <font>
      <b/>
      <sz val="18"/>
      <color rgb="FF00B0F0"/>
      <name val="Arial"/>
      <family val="2"/>
    </font>
    <font>
      <sz val="9"/>
      <color theme="1"/>
      <name val="Arial"/>
      <family val="2"/>
    </font>
    <font>
      <b/>
      <sz val="9"/>
      <color theme="1"/>
      <name val="Arial"/>
      <family val="2"/>
    </font>
    <font>
      <b/>
      <i/>
      <sz val="9"/>
      <name val="Arial"/>
      <family val="2"/>
    </font>
    <font>
      <b/>
      <sz val="11"/>
      <color rgb="FFFF0000"/>
      <name val="Arial"/>
      <family val="2"/>
    </font>
    <font>
      <i/>
      <sz val="9"/>
      <color theme="1"/>
      <name val="Arial"/>
      <family val="2"/>
    </font>
    <font>
      <sz val="11"/>
      <color rgb="FF000000"/>
      <name val="Calibri"/>
      <family val="2"/>
      <scheme val="minor"/>
    </font>
    <font>
      <i/>
      <sz val="8"/>
      <name val="Arial"/>
      <family val="2"/>
    </font>
    <font>
      <sz val="11"/>
      <name val="Gadugi"/>
      <family val="2"/>
    </font>
    <font>
      <sz val="11"/>
      <color rgb="FF00B0F0"/>
      <name val="Gadugi"/>
      <family val="2"/>
    </font>
    <font>
      <b/>
      <sz val="11"/>
      <color rgb="FF00B0F0"/>
      <name val="Gadugi"/>
      <family val="2"/>
    </font>
  </fonts>
  <fills count="14">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ECB0B4"/>
        <bgColor indexed="64"/>
      </patternFill>
    </fill>
    <fill>
      <patternFill patternType="solid">
        <fgColor rgb="FFFEFCA6"/>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FFCC"/>
        <bgColor indexed="64"/>
      </patternFill>
    </fill>
  </fills>
  <borders count="29">
    <border>
      <left/>
      <right/>
      <top/>
      <bottom/>
      <diagonal/>
    </border>
    <border>
      <left style="medium">
        <color theme="4" tint="-0.249977111117893"/>
      </left>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0" fillId="0" borderId="0" xfId="0" applyBorder="1"/>
    <xf numFmtId="0" fontId="8" fillId="0" borderId="0" xfId="0" applyFont="1"/>
    <xf numFmtId="9" fontId="8" fillId="0" borderId="5" xfId="2" applyFont="1" applyBorder="1" applyAlignment="1">
      <alignment horizontal="center"/>
    </xf>
    <xf numFmtId="9" fontId="8" fillId="0" borderId="7" xfId="2" applyFont="1" applyBorder="1" applyAlignment="1">
      <alignment horizontal="center"/>
    </xf>
    <xf numFmtId="9" fontId="8" fillId="0" borderId="15" xfId="2" applyFont="1" applyBorder="1" applyAlignment="1">
      <alignment horizontal="center"/>
    </xf>
    <xf numFmtId="9" fontId="8" fillId="0" borderId="14" xfId="2" applyFont="1" applyBorder="1" applyAlignment="1">
      <alignment horizontal="center"/>
    </xf>
    <xf numFmtId="0" fontId="5" fillId="2" borderId="0" xfId="0" applyFont="1" applyFill="1" applyBorder="1" applyAlignment="1">
      <alignment vertical="center"/>
    </xf>
    <xf numFmtId="0" fontId="9" fillId="0" borderId="0" xfId="0" applyFont="1"/>
    <xf numFmtId="9" fontId="8" fillId="0" borderId="6" xfId="2"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164" fontId="8" fillId="0" borderId="5" xfId="1" applyNumberFormat="1" applyFont="1" applyBorder="1" applyAlignment="1">
      <alignment horizontal="center"/>
    </xf>
    <xf numFmtId="164" fontId="8" fillId="0" borderId="6" xfId="1" applyNumberFormat="1" applyFont="1" applyBorder="1" applyAlignment="1">
      <alignment horizontal="center"/>
    </xf>
    <xf numFmtId="164" fontId="8" fillId="0" borderId="7" xfId="0" applyNumberFormat="1" applyFont="1" applyBorder="1" applyAlignment="1">
      <alignment horizontal="center"/>
    </xf>
    <xf numFmtId="9" fontId="8" fillId="0" borderId="0" xfId="2" applyFont="1" applyBorder="1" applyAlignment="1">
      <alignment horizontal="center"/>
    </xf>
    <xf numFmtId="0" fontId="8" fillId="0" borderId="15" xfId="0" applyFont="1" applyBorder="1" applyAlignment="1">
      <alignment horizontal="center"/>
    </xf>
    <xf numFmtId="0" fontId="8" fillId="0" borderId="0" xfId="0" applyFont="1" applyBorder="1" applyAlignment="1">
      <alignment horizontal="center"/>
    </xf>
    <xf numFmtId="0" fontId="8" fillId="0" borderId="14" xfId="0" applyFont="1" applyBorder="1" applyAlignment="1">
      <alignment horizontal="center"/>
    </xf>
    <xf numFmtId="164" fontId="8" fillId="0" borderId="15" xfId="1" applyNumberFormat="1" applyFont="1" applyBorder="1" applyAlignment="1">
      <alignment horizontal="center"/>
    </xf>
    <xf numFmtId="164" fontId="8" fillId="0" borderId="0" xfId="1" applyNumberFormat="1" applyFont="1" applyBorder="1" applyAlignment="1">
      <alignment horizontal="center"/>
    </xf>
    <xf numFmtId="164" fontId="8" fillId="0" borderId="14" xfId="1" applyNumberFormat="1" applyFont="1" applyBorder="1" applyAlignment="1">
      <alignment horizontal="center"/>
    </xf>
    <xf numFmtId="164" fontId="8" fillId="0" borderId="15" xfId="1" applyNumberFormat="1" applyFont="1" applyFill="1" applyBorder="1" applyAlignment="1">
      <alignment horizontal="center"/>
    </xf>
    <xf numFmtId="164" fontId="8" fillId="0" borderId="0" xfId="1" applyNumberFormat="1" applyFont="1" applyFill="1" applyBorder="1" applyAlignment="1">
      <alignment horizontal="center"/>
    </xf>
    <xf numFmtId="164" fontId="8" fillId="0" borderId="14" xfId="1" applyNumberFormat="1" applyFont="1" applyFill="1" applyBorder="1" applyAlignment="1">
      <alignment horizontal="center"/>
    </xf>
    <xf numFmtId="0" fontId="6" fillId="0" borderId="0" xfId="0" applyFont="1" applyBorder="1"/>
    <xf numFmtId="0" fontId="11" fillId="0" borderId="0" xfId="0" applyFont="1" applyAlignment="1">
      <alignment horizontal="center"/>
    </xf>
    <xf numFmtId="164" fontId="3" fillId="0" borderId="17" xfId="1" applyNumberFormat="1" applyFont="1" applyBorder="1" applyAlignment="1">
      <alignment horizontal="center"/>
    </xf>
    <xf numFmtId="164" fontId="3" fillId="0" borderId="18" xfId="1" applyNumberFormat="1" applyFont="1" applyBorder="1" applyAlignment="1">
      <alignment horizontal="center"/>
    </xf>
    <xf numFmtId="164" fontId="3" fillId="0" borderId="16" xfId="1" applyNumberFormat="1" applyFont="1" applyBorder="1" applyAlignment="1">
      <alignment horizontal="center"/>
    </xf>
    <xf numFmtId="0" fontId="3" fillId="0" borderId="8" xfId="0" applyFont="1" applyBorder="1" applyAlignment="1">
      <alignment horizontal="left"/>
    </xf>
    <xf numFmtId="9" fontId="3" fillId="0" borderId="17" xfId="2" applyFont="1" applyBorder="1" applyAlignment="1">
      <alignment horizontal="center"/>
    </xf>
    <xf numFmtId="9" fontId="3" fillId="0" borderId="18" xfId="2" applyFont="1" applyBorder="1" applyAlignment="1">
      <alignment horizontal="center"/>
    </xf>
    <xf numFmtId="164" fontId="2" fillId="0" borderId="18" xfId="1" applyNumberFormat="1" applyFont="1" applyBorder="1" applyAlignment="1">
      <alignment horizontal="center"/>
    </xf>
    <xf numFmtId="164" fontId="2" fillId="0" borderId="16" xfId="1" applyNumberFormat="1" applyFont="1" applyBorder="1" applyAlignment="1">
      <alignment horizontal="center"/>
    </xf>
    <xf numFmtId="0" fontId="4" fillId="6" borderId="10" xfId="0" applyFont="1" applyFill="1" applyBorder="1" applyAlignment="1">
      <alignment horizontal="center"/>
    </xf>
    <xf numFmtId="0" fontId="4" fillId="6" borderId="11" xfId="0" applyFont="1" applyFill="1" applyBorder="1" applyAlignment="1">
      <alignment horizontal="center"/>
    </xf>
    <xf numFmtId="0" fontId="4" fillId="6" borderId="12"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4" fillId="3" borderId="12" xfId="0" applyFont="1" applyFill="1" applyBorder="1" applyAlignment="1">
      <alignment horizontal="center"/>
    </xf>
    <xf numFmtId="0" fontId="4" fillId="11" borderId="10" xfId="0" applyFont="1" applyFill="1" applyBorder="1" applyAlignment="1">
      <alignment horizontal="center"/>
    </xf>
    <xf numFmtId="0" fontId="4" fillId="11" borderId="11" xfId="0" applyFont="1" applyFill="1" applyBorder="1" applyAlignment="1">
      <alignment horizontal="center"/>
    </xf>
    <xf numFmtId="0" fontId="4" fillId="11" borderId="12" xfId="0" applyFont="1" applyFill="1" applyBorder="1" applyAlignment="1">
      <alignment horizontal="center"/>
    </xf>
    <xf numFmtId="0" fontId="5" fillId="0" borderId="0" xfId="0" applyFont="1" applyFill="1" applyBorder="1" applyAlignment="1">
      <alignment vertical="top"/>
    </xf>
    <xf numFmtId="9" fontId="12" fillId="6" borderId="6" xfId="2" applyFont="1" applyFill="1" applyBorder="1" applyAlignment="1">
      <alignment horizontal="center"/>
    </xf>
    <xf numFmtId="9" fontId="8" fillId="6" borderId="0" xfId="2" applyFont="1" applyFill="1" applyBorder="1" applyAlignment="1">
      <alignment horizontal="center"/>
    </xf>
    <xf numFmtId="9" fontId="12" fillId="6" borderId="0" xfId="2" applyFont="1" applyFill="1" applyBorder="1" applyAlignment="1">
      <alignment horizontal="center"/>
    </xf>
    <xf numFmtId="9" fontId="3" fillId="6" borderId="17" xfId="2" applyFont="1" applyFill="1" applyBorder="1" applyAlignment="1">
      <alignment horizontal="center"/>
    </xf>
    <xf numFmtId="9" fontId="3" fillId="6" borderId="18" xfId="2" applyFont="1" applyFill="1" applyBorder="1" applyAlignment="1">
      <alignment horizontal="center"/>
    </xf>
    <xf numFmtId="9" fontId="3" fillId="6" borderId="16" xfId="2" applyFont="1" applyFill="1" applyBorder="1" applyAlignment="1">
      <alignment horizontal="center"/>
    </xf>
    <xf numFmtId="9" fontId="8" fillId="0" borderId="0" xfId="2" applyFont="1"/>
    <xf numFmtId="9" fontId="8" fillId="0" borderId="0" xfId="2" applyFont="1" applyAlignment="1">
      <alignment horizontal="left"/>
    </xf>
    <xf numFmtId="9" fontId="9" fillId="0" borderId="17" xfId="2" applyFont="1" applyBorder="1"/>
    <xf numFmtId="9" fontId="9" fillId="0" borderId="18" xfId="2" applyFont="1" applyBorder="1"/>
    <xf numFmtId="9" fontId="8" fillId="0" borderId="14" xfId="0" applyNumberFormat="1" applyFont="1" applyBorder="1"/>
    <xf numFmtId="9" fontId="4" fillId="0" borderId="17" xfId="2" applyFont="1" applyBorder="1" applyAlignment="1">
      <alignment horizontal="center"/>
    </xf>
    <xf numFmtId="9" fontId="4" fillId="0" borderId="18" xfId="2" applyFont="1" applyBorder="1" applyAlignment="1">
      <alignment horizontal="center"/>
    </xf>
    <xf numFmtId="9" fontId="4" fillId="0" borderId="16" xfId="2" applyFont="1" applyBorder="1" applyAlignment="1">
      <alignment horizontal="center"/>
    </xf>
    <xf numFmtId="9" fontId="9" fillId="0" borderId="16" xfId="0" applyNumberFormat="1" applyFont="1" applyBorder="1"/>
    <xf numFmtId="0" fontId="4" fillId="12" borderId="6" xfId="0" applyFont="1" applyFill="1" applyBorder="1" applyAlignment="1">
      <alignment horizontal="centerContinuous" vertical="center"/>
    </xf>
    <xf numFmtId="0" fontId="6" fillId="12" borderId="7" xfId="0" applyFont="1" applyFill="1" applyBorder="1" applyAlignment="1">
      <alignment horizontal="centerContinuous" vertical="center"/>
    </xf>
    <xf numFmtId="0" fontId="4" fillId="12" borderId="5" xfId="0" applyFont="1" applyFill="1" applyBorder="1" applyAlignment="1">
      <alignment horizontal="centerContinuous" vertical="center" wrapText="1"/>
    </xf>
    <xf numFmtId="9" fontId="3" fillId="0" borderId="0" xfId="2" applyFont="1" applyBorder="1" applyAlignment="1">
      <alignment horizontal="center"/>
    </xf>
    <xf numFmtId="166" fontId="8" fillId="6" borderId="6" xfId="2" applyNumberFormat="1" applyFont="1" applyFill="1" applyBorder="1" applyAlignment="1">
      <alignment horizontal="center"/>
    </xf>
    <xf numFmtId="166" fontId="8" fillId="6" borderId="0" xfId="2" applyNumberFormat="1" applyFont="1" applyFill="1" applyBorder="1" applyAlignment="1">
      <alignment horizontal="center"/>
    </xf>
    <xf numFmtId="166" fontId="3" fillId="6" borderId="16" xfId="2" applyNumberFormat="1" applyFont="1" applyFill="1" applyBorder="1" applyAlignment="1">
      <alignment horizontal="center"/>
    </xf>
    <xf numFmtId="166" fontId="3" fillId="6" borderId="17" xfId="2" applyNumberFormat="1" applyFont="1" applyFill="1" applyBorder="1" applyAlignment="1">
      <alignment horizontal="center"/>
    </xf>
    <xf numFmtId="166" fontId="3" fillId="6" borderId="18" xfId="2" applyNumberFormat="1" applyFont="1" applyFill="1" applyBorder="1" applyAlignment="1">
      <alignment horizontal="center"/>
    </xf>
    <xf numFmtId="0" fontId="9" fillId="13" borderId="13" xfId="0" applyFont="1" applyFill="1" applyBorder="1"/>
    <xf numFmtId="0" fontId="4" fillId="10" borderId="4" xfId="0" applyFont="1" applyFill="1" applyBorder="1" applyAlignment="1">
      <alignment vertical="center" wrapText="1"/>
    </xf>
    <xf numFmtId="0" fontId="9" fillId="6" borderId="13" xfId="0" applyFont="1" applyFill="1" applyBorder="1"/>
    <xf numFmtId="0" fontId="9" fillId="9" borderId="13" xfId="0" applyFont="1" applyFill="1" applyBorder="1"/>
    <xf numFmtId="167" fontId="8" fillId="6" borderId="7" xfId="2" applyNumberFormat="1" applyFont="1" applyFill="1" applyBorder="1" applyAlignment="1">
      <alignment horizontal="center"/>
    </xf>
    <xf numFmtId="167" fontId="8" fillId="6" borderId="14" xfId="2" applyNumberFormat="1" applyFont="1" applyFill="1" applyBorder="1" applyAlignment="1">
      <alignment horizontal="center"/>
    </xf>
    <xf numFmtId="167" fontId="8" fillId="6" borderId="6" xfId="2" applyNumberFormat="1" applyFont="1" applyFill="1" applyBorder="1" applyAlignment="1">
      <alignment horizontal="center"/>
    </xf>
    <xf numFmtId="167" fontId="8" fillId="6" borderId="0" xfId="2" applyNumberFormat="1" applyFont="1" applyFill="1" applyBorder="1" applyAlignment="1">
      <alignment horizontal="center"/>
    </xf>
    <xf numFmtId="167" fontId="2" fillId="6" borderId="18" xfId="2" applyNumberFormat="1" applyFont="1" applyFill="1" applyBorder="1" applyAlignment="1">
      <alignment horizontal="center"/>
    </xf>
    <xf numFmtId="167" fontId="2" fillId="6" borderId="16" xfId="2" applyNumberFormat="1" applyFont="1" applyFill="1" applyBorder="1" applyAlignment="1">
      <alignment horizontal="center"/>
    </xf>
    <xf numFmtId="9" fontId="8" fillId="0" borderId="0" xfId="2" applyFont="1" applyFill="1"/>
    <xf numFmtId="0" fontId="8" fillId="0" borderId="15" xfId="0" applyFont="1" applyFill="1"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4" fillId="3" borderId="0" xfId="0" applyFont="1" applyFill="1" applyBorder="1" applyAlignment="1">
      <alignment horizontal="center" vertical="center"/>
    </xf>
    <xf numFmtId="0" fontId="4" fillId="3" borderId="14"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0" xfId="0" applyFont="1" applyFill="1" applyBorder="1" applyAlignment="1">
      <alignment horizontal="center" vertical="center"/>
    </xf>
    <xf numFmtId="0" fontId="4" fillId="6" borderId="14"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 xfId="0" applyFont="1" applyBorder="1" applyAlignment="1">
      <alignment horizontal="center" vertical="center" wrapText="1"/>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11" borderId="0" xfId="0" applyFont="1" applyFill="1" applyBorder="1" applyAlignment="1">
      <alignment horizontal="center" vertical="center"/>
    </xf>
    <xf numFmtId="0" fontId="4" fillId="11" borderId="14"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5" fillId="6" borderId="21" xfId="0" applyFont="1" applyFill="1" applyBorder="1" applyAlignment="1">
      <alignment horizontal="justify" vertical="top" wrapText="1"/>
    </xf>
    <xf numFmtId="0" fontId="15" fillId="6" borderId="22" xfId="0" applyFont="1" applyFill="1" applyBorder="1" applyAlignment="1">
      <alignment horizontal="justify" vertical="top" wrapText="1"/>
    </xf>
    <xf numFmtId="0" fontId="15" fillId="6" borderId="23" xfId="0" applyFont="1" applyFill="1" applyBorder="1" applyAlignment="1">
      <alignment horizontal="justify" vertical="top" wrapText="1"/>
    </xf>
    <xf numFmtId="0" fontId="15" fillId="6" borderId="24" xfId="0" applyFont="1" applyFill="1" applyBorder="1" applyAlignment="1">
      <alignment horizontal="justify" vertical="top" wrapText="1"/>
    </xf>
    <xf numFmtId="0" fontId="15" fillId="6" borderId="0" xfId="0" applyFont="1" applyFill="1" applyBorder="1" applyAlignment="1">
      <alignment horizontal="justify" vertical="top" wrapText="1"/>
    </xf>
    <xf numFmtId="0" fontId="15" fillId="6" borderId="25" xfId="0" applyFont="1" applyFill="1" applyBorder="1" applyAlignment="1">
      <alignment horizontal="justify" vertical="top" wrapText="1"/>
    </xf>
    <xf numFmtId="0" fontId="15" fillId="6" borderId="26" xfId="0" applyFont="1" applyFill="1" applyBorder="1" applyAlignment="1">
      <alignment horizontal="justify" vertical="top" wrapText="1"/>
    </xf>
    <xf numFmtId="0" fontId="15" fillId="6" borderId="27" xfId="0" applyFont="1" applyFill="1" applyBorder="1" applyAlignment="1">
      <alignment horizontal="justify" vertical="top" wrapText="1"/>
    </xf>
    <xf numFmtId="0" fontId="15" fillId="6" borderId="28" xfId="0" applyFont="1" applyFill="1" applyBorder="1" applyAlignment="1">
      <alignment horizontal="justify" vertical="top" wrapText="1"/>
    </xf>
    <xf numFmtId="0" fontId="13" fillId="5" borderId="19" xfId="0" applyFont="1" applyFill="1" applyBorder="1" applyAlignment="1">
      <alignment horizontal="center" vertical="top" wrapText="1"/>
    </xf>
    <xf numFmtId="0" fontId="13" fillId="5" borderId="20" xfId="0" applyFont="1" applyFill="1" applyBorder="1" applyAlignment="1">
      <alignment horizontal="center" vertical="top" wrapText="1"/>
    </xf>
    <xf numFmtId="0" fontId="0" fillId="6" borderId="19" xfId="0" applyFill="1" applyBorder="1" applyAlignment="1">
      <alignment horizontal="center"/>
    </xf>
    <xf numFmtId="0" fontId="0" fillId="6" borderId="20" xfId="0" applyFill="1" applyBorder="1" applyAlignment="1">
      <alignment horizontal="center"/>
    </xf>
    <xf numFmtId="0" fontId="0" fillId="7" borderId="19" xfId="0" applyFill="1" applyBorder="1" applyAlignment="1">
      <alignment horizontal="center"/>
    </xf>
    <xf numFmtId="0" fontId="0" fillId="7" borderId="20" xfId="0" applyFill="1" applyBorder="1" applyAlignment="1">
      <alignment horizontal="center"/>
    </xf>
    <xf numFmtId="0" fontId="13" fillId="8" borderId="19" xfId="0" applyFont="1" applyFill="1" applyBorder="1" applyAlignment="1">
      <alignment horizontal="center" vertical="top" wrapText="1"/>
    </xf>
    <xf numFmtId="0" fontId="13" fillId="8" borderId="20" xfId="0" applyFont="1" applyFill="1" applyBorder="1" applyAlignment="1">
      <alignment horizontal="center" vertical="top" wrapText="1"/>
    </xf>
    <xf numFmtId="0" fontId="0" fillId="9" borderId="19" xfId="0" applyFill="1" applyBorder="1" applyAlignment="1">
      <alignment horizontal="center"/>
    </xf>
    <xf numFmtId="0" fontId="0" fillId="9" borderId="20" xfId="0" applyFill="1" applyBorder="1" applyAlignment="1">
      <alignment horizontal="center"/>
    </xf>
  </cellXfs>
  <cellStyles count="3">
    <cellStyle name="Milliers" xfId="1" builtinId="3"/>
    <cellStyle name="Normal" xfId="0" builtinId="0"/>
    <cellStyle name="Pourcentage" xfId="2" builtinId="5"/>
  </cellStyles>
  <dxfs count="0"/>
  <tableStyles count="0" defaultTableStyle="TableStyleMedium2" defaultPivotStyle="PivotStyleLight16"/>
  <colors>
    <mruColors>
      <color rgb="FF99CCFF"/>
      <color rgb="FFFFFFCC"/>
      <color rgb="FFCCC0DA"/>
      <color rgb="FFB1A0C7"/>
      <color rgb="FF76B2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1009650</xdr:colOff>
      <xdr:row>3</xdr:row>
      <xdr:rowOff>95250</xdr:rowOff>
    </xdr:to>
    <xdr:pic>
      <xdr:nvPicPr>
        <xdr:cNvPr id="2" name="Image 1">
          <a:extLst>
            <a:ext uri="{FF2B5EF4-FFF2-40B4-BE49-F238E27FC236}">
              <a16:creationId xmlns=""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09650" cy="78105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2"/>
  <sheetViews>
    <sheetView showGridLines="0" tabSelected="1" zoomScaleNormal="100" workbookViewId="0">
      <selection activeCell="A6" sqref="A6"/>
    </sheetView>
  </sheetViews>
  <sheetFormatPr baseColWidth="10" defaultRowHeight="15" x14ac:dyDescent="0.25"/>
  <cols>
    <col min="1" max="1" width="5.42578125" customWidth="1"/>
    <col min="2" max="2" width="68.7109375" customWidth="1"/>
    <col min="3" max="16" width="10.7109375" customWidth="1"/>
    <col min="17" max="17" width="12.140625" customWidth="1"/>
    <col min="18" max="19" width="10.7109375" customWidth="1"/>
    <col min="20" max="20" width="11.7109375" customWidth="1"/>
    <col min="21" max="23" width="10.7109375" customWidth="1"/>
  </cols>
  <sheetData>
    <row r="1" spans="2:23" ht="24" thickBot="1" x14ac:dyDescent="0.3">
      <c r="C1" s="82" t="s">
        <v>27</v>
      </c>
      <c r="D1" s="83"/>
      <c r="E1" s="83"/>
      <c r="F1" s="83"/>
      <c r="G1" s="83"/>
      <c r="H1" s="83"/>
      <c r="I1" s="83"/>
      <c r="J1" s="84"/>
    </row>
    <row r="2" spans="2:23" x14ac:dyDescent="0.25">
      <c r="B2" s="27"/>
    </row>
    <row r="6" spans="2:23" s="2" customFormat="1" ht="15" customHeight="1" x14ac:dyDescent="0.2">
      <c r="B6" s="8" t="s">
        <v>38</v>
      </c>
    </row>
    <row r="7" spans="2:23" s="2" customFormat="1" ht="9.75" customHeight="1" thickBot="1" x14ac:dyDescent="0.25"/>
    <row r="8" spans="2:23" s="2" customFormat="1" ht="24.75" customHeight="1" x14ac:dyDescent="0.2">
      <c r="B8" s="90" t="s">
        <v>19</v>
      </c>
      <c r="C8" s="63" t="s">
        <v>30</v>
      </c>
      <c r="D8" s="61"/>
      <c r="E8" s="62"/>
      <c r="F8" s="93" t="s">
        <v>10</v>
      </c>
      <c r="G8" s="94"/>
      <c r="H8" s="94"/>
      <c r="I8" s="94"/>
      <c r="J8" s="94"/>
      <c r="K8" s="94"/>
      <c r="L8" s="94"/>
      <c r="M8" s="94"/>
      <c r="N8" s="95"/>
      <c r="O8" s="93" t="s">
        <v>11</v>
      </c>
      <c r="P8" s="94"/>
      <c r="Q8" s="94"/>
      <c r="R8" s="94"/>
      <c r="S8" s="94"/>
      <c r="T8" s="94"/>
      <c r="U8" s="94"/>
      <c r="V8" s="94"/>
      <c r="W8" s="95"/>
    </row>
    <row r="9" spans="2:23" s="2" customFormat="1" ht="15" customHeight="1" x14ac:dyDescent="0.2">
      <c r="B9" s="91"/>
      <c r="C9" s="88">
        <v>2016</v>
      </c>
      <c r="D9" s="88"/>
      <c r="E9" s="89"/>
      <c r="F9" s="96">
        <v>2012</v>
      </c>
      <c r="G9" s="96"/>
      <c r="H9" s="97"/>
      <c r="I9" s="85">
        <v>2016</v>
      </c>
      <c r="J9" s="85"/>
      <c r="K9" s="86"/>
      <c r="L9" s="87" t="s">
        <v>12</v>
      </c>
      <c r="M9" s="88"/>
      <c r="N9" s="89"/>
      <c r="O9" s="96">
        <v>2012</v>
      </c>
      <c r="P9" s="96"/>
      <c r="Q9" s="97"/>
      <c r="R9" s="85">
        <v>2016</v>
      </c>
      <c r="S9" s="85"/>
      <c r="T9" s="86"/>
      <c r="U9" s="87" t="s">
        <v>12</v>
      </c>
      <c r="V9" s="88"/>
      <c r="W9" s="89"/>
    </row>
    <row r="10" spans="2:23" s="2" customFormat="1" ht="15" customHeight="1" thickBot="1" x14ac:dyDescent="0.25">
      <c r="B10" s="92"/>
      <c r="C10" s="36" t="s">
        <v>0</v>
      </c>
      <c r="D10" s="37" t="s">
        <v>1</v>
      </c>
      <c r="E10" s="38" t="s">
        <v>2</v>
      </c>
      <c r="F10" s="42" t="s">
        <v>0</v>
      </c>
      <c r="G10" s="43" t="s">
        <v>1</v>
      </c>
      <c r="H10" s="44" t="s">
        <v>2</v>
      </c>
      <c r="I10" s="39" t="s">
        <v>0</v>
      </c>
      <c r="J10" s="40" t="s">
        <v>1</v>
      </c>
      <c r="K10" s="41" t="s">
        <v>2</v>
      </c>
      <c r="L10" s="36" t="s">
        <v>0</v>
      </c>
      <c r="M10" s="37" t="s">
        <v>1</v>
      </c>
      <c r="N10" s="38" t="s">
        <v>2</v>
      </c>
      <c r="O10" s="42" t="s">
        <v>0</v>
      </c>
      <c r="P10" s="43" t="s">
        <v>1</v>
      </c>
      <c r="Q10" s="44" t="s">
        <v>2</v>
      </c>
      <c r="R10" s="39" t="s">
        <v>0</v>
      </c>
      <c r="S10" s="40" t="s">
        <v>1</v>
      </c>
      <c r="T10" s="41" t="s">
        <v>2</v>
      </c>
      <c r="U10" s="36" t="s">
        <v>0</v>
      </c>
      <c r="V10" s="37" t="s">
        <v>1</v>
      </c>
      <c r="W10" s="38" t="s">
        <v>2</v>
      </c>
    </row>
    <row r="11" spans="2:23" s="2" customFormat="1" ht="15" customHeight="1" x14ac:dyDescent="0.2">
      <c r="B11" s="71" t="s">
        <v>5</v>
      </c>
      <c r="C11" s="3">
        <v>0.87723864184521094</v>
      </c>
      <c r="D11" s="9">
        <v>0.12276135815478904</v>
      </c>
      <c r="E11" s="4">
        <v>1</v>
      </c>
      <c r="F11" s="10">
        <v>593</v>
      </c>
      <c r="G11" s="11">
        <v>9</v>
      </c>
      <c r="H11" s="12">
        <v>602</v>
      </c>
      <c r="I11" s="10">
        <v>623</v>
      </c>
      <c r="J11" s="11">
        <v>5</v>
      </c>
      <c r="K11" s="12">
        <v>628</v>
      </c>
      <c r="L11" s="65">
        <f>(I11-F11)/F11</f>
        <v>5.0590219224283306E-2</v>
      </c>
      <c r="M11" s="46" t="s">
        <v>22</v>
      </c>
      <c r="N11" s="65">
        <f>(K11-H11)/H11</f>
        <v>4.3189368770764118E-2</v>
      </c>
      <c r="O11" s="13">
        <v>129508</v>
      </c>
      <c r="P11" s="14">
        <v>2612</v>
      </c>
      <c r="Q11" s="15">
        <v>132120</v>
      </c>
      <c r="R11" s="13">
        <v>159431</v>
      </c>
      <c r="S11" s="14">
        <v>1060</v>
      </c>
      <c r="T11" s="15">
        <v>160491</v>
      </c>
      <c r="U11" s="76">
        <f>(R11-O11)/O11</f>
        <v>0.23105136362232448</v>
      </c>
      <c r="V11" s="76">
        <f>(S11-P11)/P11</f>
        <v>-0.59418070444104132</v>
      </c>
      <c r="W11" s="74">
        <f>(T11-Q11)/Q11</f>
        <v>0.21473660308810172</v>
      </c>
    </row>
    <row r="12" spans="2:23" s="2" customFormat="1" ht="15" customHeight="1" x14ac:dyDescent="0.2">
      <c r="B12" s="70" t="s">
        <v>13</v>
      </c>
      <c r="C12" s="5">
        <v>0.36560192409515002</v>
      </c>
      <c r="D12" s="16">
        <v>0.63439807590484987</v>
      </c>
      <c r="E12" s="6">
        <v>0.99999999999999989</v>
      </c>
      <c r="F12" s="17">
        <v>113</v>
      </c>
      <c r="G12" s="18">
        <v>406</v>
      </c>
      <c r="H12" s="19">
        <v>519</v>
      </c>
      <c r="I12" s="17">
        <v>108</v>
      </c>
      <c r="J12" s="18">
        <v>394</v>
      </c>
      <c r="K12" s="19">
        <v>502</v>
      </c>
      <c r="L12" s="47">
        <f t="shared" ref="L12:N20" si="0">(I12-F12)/F12</f>
        <v>-4.4247787610619468E-2</v>
      </c>
      <c r="M12" s="47">
        <f t="shared" si="0"/>
        <v>-2.9556650246305417E-2</v>
      </c>
      <c r="N12" s="47">
        <f t="shared" si="0"/>
        <v>-3.2755298651252408E-2</v>
      </c>
      <c r="O12" s="20">
        <v>23014</v>
      </c>
      <c r="P12" s="21">
        <v>96445</v>
      </c>
      <c r="Q12" s="22">
        <v>119459</v>
      </c>
      <c r="R12" s="20">
        <v>31427</v>
      </c>
      <c r="S12" s="21">
        <v>102490</v>
      </c>
      <c r="T12" s="22">
        <v>133917</v>
      </c>
      <c r="U12" s="77">
        <f t="shared" ref="U12:W20" si="1">(R12-O12)/O12</f>
        <v>0.36556009385591381</v>
      </c>
      <c r="V12" s="77">
        <f t="shared" si="1"/>
        <v>6.2678210378972476E-2</v>
      </c>
      <c r="W12" s="75">
        <f t="shared" si="1"/>
        <v>0.12102897228337756</v>
      </c>
    </row>
    <row r="13" spans="2:23" s="2" customFormat="1" ht="15" customHeight="1" x14ac:dyDescent="0.2">
      <c r="B13" s="72" t="s">
        <v>14</v>
      </c>
      <c r="C13" s="5">
        <v>0.5509572671198405</v>
      </c>
      <c r="D13" s="16">
        <v>0.44904273288015956</v>
      </c>
      <c r="E13" s="6">
        <v>1</v>
      </c>
      <c r="F13" s="17">
        <v>155</v>
      </c>
      <c r="G13" s="18">
        <v>175</v>
      </c>
      <c r="H13" s="19">
        <v>330</v>
      </c>
      <c r="I13" s="17">
        <v>138</v>
      </c>
      <c r="J13" s="18">
        <v>184</v>
      </c>
      <c r="K13" s="19">
        <v>322</v>
      </c>
      <c r="L13" s="47">
        <f t="shared" si="0"/>
        <v>-0.10967741935483871</v>
      </c>
      <c r="M13" s="66">
        <f t="shared" si="0"/>
        <v>5.1428571428571428E-2</v>
      </c>
      <c r="N13" s="47">
        <f t="shared" si="0"/>
        <v>-2.4242424242424242E-2</v>
      </c>
      <c r="O13" s="20">
        <v>33027</v>
      </c>
      <c r="P13" s="21">
        <v>47956</v>
      </c>
      <c r="Q13" s="22">
        <v>80983</v>
      </c>
      <c r="R13" s="20">
        <v>34803</v>
      </c>
      <c r="S13" s="21">
        <v>48519</v>
      </c>
      <c r="T13" s="22">
        <v>83322</v>
      </c>
      <c r="U13" s="77">
        <f t="shared" si="1"/>
        <v>5.3774184757925336E-2</v>
      </c>
      <c r="V13" s="77">
        <f t="shared" si="1"/>
        <v>1.1739928267578614E-2</v>
      </c>
      <c r="W13" s="75">
        <f t="shared" si="1"/>
        <v>2.8882604991170985E-2</v>
      </c>
    </row>
    <row r="14" spans="2:23" s="2" customFormat="1" ht="15" customHeight="1" x14ac:dyDescent="0.2">
      <c r="B14" s="72" t="s">
        <v>9</v>
      </c>
      <c r="C14" s="5">
        <v>0.79280097660601445</v>
      </c>
      <c r="D14" s="16">
        <v>0.20719902339398569</v>
      </c>
      <c r="E14" s="6">
        <v>1.0000000000000002</v>
      </c>
      <c r="F14" s="17">
        <v>205</v>
      </c>
      <c r="G14" s="18">
        <v>117</v>
      </c>
      <c r="H14" s="19">
        <v>322</v>
      </c>
      <c r="I14" s="17">
        <v>177</v>
      </c>
      <c r="J14" s="18">
        <v>74</v>
      </c>
      <c r="K14" s="19">
        <v>251</v>
      </c>
      <c r="L14" s="47">
        <f t="shared" si="0"/>
        <v>-0.13658536585365855</v>
      </c>
      <c r="M14" s="47">
        <f t="shared" si="0"/>
        <v>-0.36752136752136755</v>
      </c>
      <c r="N14" s="47">
        <f t="shared" si="0"/>
        <v>-0.22049689440993789</v>
      </c>
      <c r="O14" s="20">
        <v>44313</v>
      </c>
      <c r="P14" s="21">
        <v>24709</v>
      </c>
      <c r="Q14" s="22">
        <v>69022</v>
      </c>
      <c r="R14" s="20">
        <v>42648</v>
      </c>
      <c r="S14" s="21">
        <v>17900</v>
      </c>
      <c r="T14" s="22">
        <v>60548</v>
      </c>
      <c r="U14" s="77">
        <f t="shared" si="1"/>
        <v>-3.7573623992959174E-2</v>
      </c>
      <c r="V14" s="77">
        <f t="shared" si="1"/>
        <v>-0.2755676069448379</v>
      </c>
      <c r="W14" s="75">
        <f t="shared" si="1"/>
        <v>-0.12277244936397091</v>
      </c>
    </row>
    <row r="15" spans="2:23" s="2" customFormat="1" ht="15" customHeight="1" x14ac:dyDescent="0.2">
      <c r="B15" s="73" t="s">
        <v>6</v>
      </c>
      <c r="C15" s="5">
        <v>0.14513441891336648</v>
      </c>
      <c r="D15" s="16">
        <v>0.85486558108663335</v>
      </c>
      <c r="E15" s="6">
        <v>0.99999999999999978</v>
      </c>
      <c r="F15" s="81" t="s">
        <v>21</v>
      </c>
      <c r="G15" s="18" t="s">
        <v>21</v>
      </c>
      <c r="H15" s="19">
        <v>137</v>
      </c>
      <c r="I15" s="17">
        <v>18</v>
      </c>
      <c r="J15" s="18">
        <v>191</v>
      </c>
      <c r="K15" s="19">
        <v>209</v>
      </c>
      <c r="L15" s="48" t="s">
        <v>22</v>
      </c>
      <c r="M15" s="48" t="s">
        <v>22</v>
      </c>
      <c r="N15" s="66">
        <f t="shared" si="0"/>
        <v>0.52554744525547448</v>
      </c>
      <c r="O15" s="23">
        <v>1847</v>
      </c>
      <c r="P15" s="21">
        <v>36515</v>
      </c>
      <c r="Q15" s="22">
        <v>38362</v>
      </c>
      <c r="R15" s="20">
        <v>5020</v>
      </c>
      <c r="S15" s="21">
        <v>46461</v>
      </c>
      <c r="T15" s="22">
        <v>51481</v>
      </c>
      <c r="U15" s="77">
        <f t="shared" si="1"/>
        <v>1.7179209528965891</v>
      </c>
      <c r="V15" s="77">
        <f t="shared" si="1"/>
        <v>0.27238121320005476</v>
      </c>
      <c r="W15" s="75">
        <f t="shared" si="1"/>
        <v>0.3419790417600751</v>
      </c>
    </row>
    <row r="16" spans="2:23" s="2" customFormat="1" ht="15" customHeight="1" x14ac:dyDescent="0.2">
      <c r="B16" s="73" t="s">
        <v>8</v>
      </c>
      <c r="C16" s="5">
        <v>0.50234345870843256</v>
      </c>
      <c r="D16" s="16">
        <v>0.49765654129156744</v>
      </c>
      <c r="E16" s="6">
        <v>1</v>
      </c>
      <c r="F16" s="17">
        <v>47</v>
      </c>
      <c r="G16" s="18">
        <v>110</v>
      </c>
      <c r="H16" s="19">
        <v>157</v>
      </c>
      <c r="I16" s="17">
        <v>61</v>
      </c>
      <c r="J16" s="18">
        <v>147</v>
      </c>
      <c r="K16" s="19">
        <v>208</v>
      </c>
      <c r="L16" s="48" t="s">
        <v>22</v>
      </c>
      <c r="M16" s="66">
        <f t="shared" si="0"/>
        <v>0.33636363636363636</v>
      </c>
      <c r="N16" s="66">
        <f t="shared" si="0"/>
        <v>0.32484076433121017</v>
      </c>
      <c r="O16" s="20">
        <v>8678</v>
      </c>
      <c r="P16" s="21">
        <v>29079</v>
      </c>
      <c r="Q16" s="22">
        <v>37757</v>
      </c>
      <c r="R16" s="20">
        <v>11524</v>
      </c>
      <c r="S16" s="21">
        <v>38121</v>
      </c>
      <c r="T16" s="22">
        <v>49645</v>
      </c>
      <c r="U16" s="77">
        <f t="shared" si="1"/>
        <v>0.32795575017285089</v>
      </c>
      <c r="V16" s="77">
        <f t="shared" si="1"/>
        <v>0.31094604353657279</v>
      </c>
      <c r="W16" s="75">
        <f t="shared" si="1"/>
        <v>0.31485552347908996</v>
      </c>
    </row>
    <row r="17" spans="2:23" s="2" customFormat="1" ht="15" customHeight="1" x14ac:dyDescent="0.2">
      <c r="B17" s="73" t="s">
        <v>7</v>
      </c>
      <c r="C17" s="5">
        <v>0.45858087848714285</v>
      </c>
      <c r="D17" s="16">
        <v>0.54141912151285709</v>
      </c>
      <c r="E17" s="6">
        <v>1</v>
      </c>
      <c r="F17" s="17">
        <v>24</v>
      </c>
      <c r="G17" s="18">
        <v>103</v>
      </c>
      <c r="H17" s="19">
        <v>127</v>
      </c>
      <c r="I17" s="17">
        <v>42</v>
      </c>
      <c r="J17" s="18">
        <v>125</v>
      </c>
      <c r="K17" s="19">
        <v>167</v>
      </c>
      <c r="L17" s="48" t="s">
        <v>22</v>
      </c>
      <c r="M17" s="66">
        <f t="shared" si="0"/>
        <v>0.21359223300970873</v>
      </c>
      <c r="N17" s="66">
        <f t="shared" si="0"/>
        <v>0.31496062992125984</v>
      </c>
      <c r="O17" s="20">
        <v>4262</v>
      </c>
      <c r="P17" s="21">
        <v>28627</v>
      </c>
      <c r="Q17" s="22">
        <v>32889</v>
      </c>
      <c r="R17" s="20">
        <v>8315</v>
      </c>
      <c r="S17" s="21">
        <v>32169</v>
      </c>
      <c r="T17" s="22">
        <v>40484</v>
      </c>
      <c r="U17" s="77">
        <f t="shared" si="1"/>
        <v>0.95096198967620837</v>
      </c>
      <c r="V17" s="77">
        <f t="shared" si="1"/>
        <v>0.12372934642121075</v>
      </c>
      <c r="W17" s="75">
        <f t="shared" si="1"/>
        <v>0.2309282738909666</v>
      </c>
    </row>
    <row r="18" spans="2:23" s="2" customFormat="1" ht="15" customHeight="1" x14ac:dyDescent="0.2">
      <c r="B18" s="72" t="s">
        <v>15</v>
      </c>
      <c r="C18" s="5">
        <v>0.70378506710455113</v>
      </c>
      <c r="D18" s="16">
        <v>0.29621493289544876</v>
      </c>
      <c r="E18" s="6">
        <v>0.99999999999999989</v>
      </c>
      <c r="F18" s="17">
        <v>79</v>
      </c>
      <c r="G18" s="18">
        <v>95</v>
      </c>
      <c r="H18" s="19">
        <v>174</v>
      </c>
      <c r="I18" s="17">
        <v>80</v>
      </c>
      <c r="J18" s="18">
        <v>84</v>
      </c>
      <c r="K18" s="19">
        <v>164</v>
      </c>
      <c r="L18" s="48" t="s">
        <v>22</v>
      </c>
      <c r="M18" s="48" t="s">
        <v>22</v>
      </c>
      <c r="N18" s="47">
        <f t="shared" si="0"/>
        <v>-5.7471264367816091E-2</v>
      </c>
      <c r="O18" s="20">
        <v>20797</v>
      </c>
      <c r="P18" s="21">
        <v>24303</v>
      </c>
      <c r="Q18" s="22">
        <v>45100</v>
      </c>
      <c r="R18" s="20">
        <v>15554</v>
      </c>
      <c r="S18" s="21">
        <v>24207</v>
      </c>
      <c r="T18" s="22">
        <v>39761</v>
      </c>
      <c r="U18" s="77">
        <f t="shared" si="1"/>
        <v>-0.25210366879838436</v>
      </c>
      <c r="V18" s="77">
        <f t="shared" si="1"/>
        <v>-3.9501296136279472E-3</v>
      </c>
      <c r="W18" s="75">
        <f t="shared" si="1"/>
        <v>-0.11838137472283813</v>
      </c>
    </row>
    <row r="19" spans="2:23" s="2" customFormat="1" ht="15" customHeight="1" x14ac:dyDescent="0.2">
      <c r="B19" s="70" t="s">
        <v>17</v>
      </c>
      <c r="C19" s="5">
        <v>0.65047071035701587</v>
      </c>
      <c r="D19" s="16">
        <v>0.34952928964298408</v>
      </c>
      <c r="E19" s="6">
        <v>1</v>
      </c>
      <c r="F19" s="17">
        <v>88</v>
      </c>
      <c r="G19" s="18">
        <v>68</v>
      </c>
      <c r="H19" s="19">
        <v>156</v>
      </c>
      <c r="I19" s="17">
        <v>98</v>
      </c>
      <c r="J19" s="18">
        <v>53</v>
      </c>
      <c r="K19" s="19">
        <v>151</v>
      </c>
      <c r="L19" s="48" t="s">
        <v>22</v>
      </c>
      <c r="M19" s="48" t="s">
        <v>22</v>
      </c>
      <c r="N19" s="47">
        <f>(K19-H19)/H19</f>
        <v>-3.2051282051282048E-2</v>
      </c>
      <c r="O19" s="20">
        <v>20839</v>
      </c>
      <c r="P19" s="21">
        <v>13714</v>
      </c>
      <c r="Q19" s="22">
        <v>34553</v>
      </c>
      <c r="R19" s="20">
        <v>26008</v>
      </c>
      <c r="S19" s="21">
        <v>12987</v>
      </c>
      <c r="T19" s="22">
        <v>38995</v>
      </c>
      <c r="U19" s="77">
        <f>(R19-O19)/O19</f>
        <v>0.24804453188732664</v>
      </c>
      <c r="V19" s="77">
        <f>(S19-P19)/P19</f>
        <v>-5.3011521073355695E-2</v>
      </c>
      <c r="W19" s="75">
        <f>(T19-Q19)/Q19</f>
        <v>0.1285561311608254</v>
      </c>
    </row>
    <row r="20" spans="2:23" s="2" customFormat="1" ht="15" customHeight="1" thickBot="1" x14ac:dyDescent="0.25">
      <c r="B20" s="70" t="s">
        <v>16</v>
      </c>
      <c r="C20" s="5">
        <v>0.78993175804359894</v>
      </c>
      <c r="D20" s="16">
        <v>0.21006824195640103</v>
      </c>
      <c r="E20" s="6">
        <v>1</v>
      </c>
      <c r="F20" s="17">
        <v>105</v>
      </c>
      <c r="G20" s="18">
        <v>6</v>
      </c>
      <c r="H20" s="19">
        <v>111</v>
      </c>
      <c r="I20" s="17" t="s">
        <v>21</v>
      </c>
      <c r="J20" s="18" t="s">
        <v>21</v>
      </c>
      <c r="K20" s="19">
        <v>149</v>
      </c>
      <c r="L20" s="48" t="s">
        <v>22</v>
      </c>
      <c r="M20" s="48" t="s">
        <v>22</v>
      </c>
      <c r="N20" s="66">
        <f t="shared" si="0"/>
        <v>0.34234234234234234</v>
      </c>
      <c r="O20" s="20">
        <v>25823</v>
      </c>
      <c r="P20" s="21">
        <v>1079</v>
      </c>
      <c r="Q20" s="22">
        <v>26902</v>
      </c>
      <c r="R20" s="20">
        <v>32247</v>
      </c>
      <c r="S20" s="24">
        <v>276</v>
      </c>
      <c r="T20" s="25">
        <v>32523</v>
      </c>
      <c r="U20" s="77">
        <f t="shared" si="1"/>
        <v>0.24877047593230842</v>
      </c>
      <c r="V20" s="77">
        <f t="shared" si="1"/>
        <v>-0.7442075996292864</v>
      </c>
      <c r="W20" s="75">
        <f t="shared" si="1"/>
        <v>0.20894357296855254</v>
      </c>
    </row>
    <row r="21" spans="2:23" s="2" customFormat="1" ht="15" customHeight="1" thickBot="1" x14ac:dyDescent="0.3">
      <c r="B21" s="31" t="s">
        <v>31</v>
      </c>
      <c r="C21" s="32">
        <v>0.53039049407397909</v>
      </c>
      <c r="D21" s="33">
        <v>0.46960954959270401</v>
      </c>
      <c r="E21" s="33">
        <v>1.0000000436666832</v>
      </c>
      <c r="F21" s="28">
        <v>2465</v>
      </c>
      <c r="G21" s="29">
        <v>2490</v>
      </c>
      <c r="H21" s="30">
        <v>4955</v>
      </c>
      <c r="I21" s="28">
        <v>2521</v>
      </c>
      <c r="J21" s="29">
        <v>2466</v>
      </c>
      <c r="K21" s="30">
        <v>4987</v>
      </c>
      <c r="L21" s="68">
        <v>2.2718052738336714E-2</v>
      </c>
      <c r="M21" s="50">
        <v>-9.6385542168674707E-3</v>
      </c>
      <c r="N21" s="67">
        <v>6.4581231079717458E-3</v>
      </c>
      <c r="O21" s="34">
        <v>551275</v>
      </c>
      <c r="P21" s="34">
        <v>621471</v>
      </c>
      <c r="Q21" s="35">
        <v>1172746</v>
      </c>
      <c r="R21" s="34">
        <v>620539</v>
      </c>
      <c r="S21" s="34">
        <v>636103</v>
      </c>
      <c r="T21" s="35">
        <v>1256642</v>
      </c>
      <c r="U21" s="78">
        <v>0.12564328148383294</v>
      </c>
      <c r="V21" s="78">
        <v>2.3544139630006872E-2</v>
      </c>
      <c r="W21" s="79">
        <v>7.1538082415118026E-2</v>
      </c>
    </row>
    <row r="22" spans="2:23" s="2" customFormat="1" ht="15" customHeight="1" thickBot="1" x14ac:dyDescent="0.3">
      <c r="B22" s="31" t="s">
        <v>32</v>
      </c>
      <c r="C22" s="64"/>
      <c r="D22" s="64"/>
      <c r="E22" s="64"/>
      <c r="F22" s="28">
        <v>3174</v>
      </c>
      <c r="G22" s="29">
        <v>2763</v>
      </c>
      <c r="H22" s="30">
        <v>5937</v>
      </c>
      <c r="I22" s="28">
        <v>3060</v>
      </c>
      <c r="J22" s="29">
        <v>2801</v>
      </c>
      <c r="K22" s="30">
        <v>5861</v>
      </c>
      <c r="L22" s="49">
        <v>-3.5916824196597356E-2</v>
      </c>
      <c r="M22" s="69">
        <v>1.3753166847629388E-2</v>
      </c>
      <c r="N22" s="51">
        <v>-1.280107798551457E-2</v>
      </c>
      <c r="O22" s="34">
        <v>688315</v>
      </c>
      <c r="P22" s="34">
        <v>699578</v>
      </c>
      <c r="Q22" s="35">
        <v>1387893</v>
      </c>
      <c r="R22" s="34">
        <v>732411</v>
      </c>
      <c r="S22" s="34">
        <v>730029</v>
      </c>
      <c r="T22" s="35">
        <v>1462440</v>
      </c>
      <c r="U22" s="78">
        <v>6.4063691769030165E-2</v>
      </c>
      <c r="V22" s="78">
        <v>4.3527669537921435E-2</v>
      </c>
      <c r="W22" s="79">
        <v>5.3712353906244931E-2</v>
      </c>
    </row>
    <row r="23" spans="2:23" x14ac:dyDescent="0.25">
      <c r="B23" s="26" t="s">
        <v>18</v>
      </c>
      <c r="C23" s="1"/>
      <c r="D23" s="1"/>
      <c r="E23" s="1"/>
      <c r="F23" s="1"/>
      <c r="G23" s="1"/>
      <c r="H23" s="1"/>
      <c r="I23" s="1"/>
      <c r="J23" s="1"/>
      <c r="K23" s="1"/>
      <c r="L23" s="1"/>
      <c r="M23" s="1"/>
      <c r="N23" s="1"/>
      <c r="O23" s="1"/>
      <c r="P23" s="1"/>
      <c r="Q23" s="1"/>
    </row>
    <row r="24" spans="2:23" x14ac:dyDescent="0.25">
      <c r="B24" s="7" t="s">
        <v>35</v>
      </c>
    </row>
    <row r="25" spans="2:23" x14ac:dyDescent="0.25">
      <c r="B25" s="45" t="s">
        <v>4</v>
      </c>
    </row>
    <row r="26" spans="2:23" ht="15.75" thickBot="1" x14ac:dyDescent="0.3">
      <c r="B26" s="45" t="s">
        <v>33</v>
      </c>
    </row>
    <row r="27" spans="2:23" x14ac:dyDescent="0.25">
      <c r="B27" s="45" t="s">
        <v>28</v>
      </c>
      <c r="O27" s="101" t="s">
        <v>37</v>
      </c>
      <c r="P27" s="102"/>
      <c r="Q27" s="102"/>
      <c r="R27" s="102"/>
      <c r="S27" s="102"/>
      <c r="T27" s="102"/>
      <c r="U27" s="103"/>
    </row>
    <row r="28" spans="2:23" x14ac:dyDescent="0.25">
      <c r="B28" s="45"/>
      <c r="O28" s="104"/>
      <c r="P28" s="105"/>
      <c r="Q28" s="105"/>
      <c r="R28" s="105"/>
      <c r="S28" s="105"/>
      <c r="T28" s="105"/>
      <c r="U28" s="106"/>
    </row>
    <row r="29" spans="2:23" s="2" customFormat="1" ht="15" customHeight="1" x14ac:dyDescent="0.2">
      <c r="B29" s="8" t="s">
        <v>39</v>
      </c>
      <c r="O29" s="104"/>
      <c r="P29" s="105"/>
      <c r="Q29" s="105"/>
      <c r="R29" s="105"/>
      <c r="S29" s="105"/>
      <c r="T29" s="105"/>
      <c r="U29" s="106"/>
    </row>
    <row r="30" spans="2:23" s="2" customFormat="1" ht="9.75" customHeight="1" thickBot="1" x14ac:dyDescent="0.25">
      <c r="O30" s="104"/>
      <c r="P30" s="105"/>
      <c r="Q30" s="105"/>
      <c r="R30" s="105"/>
      <c r="S30" s="105"/>
      <c r="T30" s="105"/>
      <c r="U30" s="106"/>
    </row>
    <row r="31" spans="2:23" s="2" customFormat="1" ht="24.75" customHeight="1" x14ac:dyDescent="0.2">
      <c r="B31" s="90" t="s">
        <v>19</v>
      </c>
      <c r="C31" s="63" t="s">
        <v>30</v>
      </c>
      <c r="D31" s="61"/>
      <c r="E31" s="62"/>
      <c r="F31" s="98" t="s">
        <v>29</v>
      </c>
      <c r="G31" s="99"/>
      <c r="H31" s="100"/>
      <c r="O31" s="104"/>
      <c r="P31" s="105"/>
      <c r="Q31" s="105"/>
      <c r="R31" s="105"/>
      <c r="S31" s="105"/>
      <c r="T31" s="105"/>
      <c r="U31" s="106"/>
    </row>
    <row r="32" spans="2:23" s="2" customFormat="1" ht="15" customHeight="1" x14ac:dyDescent="0.2">
      <c r="B32" s="91"/>
      <c r="C32" s="88">
        <v>2016</v>
      </c>
      <c r="D32" s="88"/>
      <c r="E32" s="89"/>
      <c r="F32" s="85">
        <v>2016</v>
      </c>
      <c r="G32" s="85"/>
      <c r="H32" s="86"/>
      <c r="O32" s="104"/>
      <c r="P32" s="105"/>
      <c r="Q32" s="105"/>
      <c r="R32" s="105"/>
      <c r="S32" s="105"/>
      <c r="T32" s="105"/>
      <c r="U32" s="106"/>
    </row>
    <row r="33" spans="2:21" s="2" customFormat="1" ht="15" customHeight="1" thickBot="1" x14ac:dyDescent="0.25">
      <c r="B33" s="92"/>
      <c r="C33" s="36" t="s">
        <v>0</v>
      </c>
      <c r="D33" s="37" t="s">
        <v>1</v>
      </c>
      <c r="E33" s="38" t="s">
        <v>2</v>
      </c>
      <c r="F33" s="39" t="s">
        <v>0</v>
      </c>
      <c r="G33" s="40" t="s">
        <v>1</v>
      </c>
      <c r="H33" s="41" t="s">
        <v>2</v>
      </c>
      <c r="O33" s="104"/>
      <c r="P33" s="105"/>
      <c r="Q33" s="105"/>
      <c r="R33" s="105"/>
      <c r="S33" s="105"/>
      <c r="T33" s="105"/>
      <c r="U33" s="106"/>
    </row>
    <row r="34" spans="2:21" s="2" customFormat="1" ht="15" customHeight="1" x14ac:dyDescent="0.2">
      <c r="B34" s="71" t="s">
        <v>5</v>
      </c>
      <c r="C34" s="3">
        <v>0.87723864184521094</v>
      </c>
      <c r="D34" s="9">
        <v>0.12276135815478904</v>
      </c>
      <c r="E34" s="4">
        <v>1</v>
      </c>
      <c r="F34" s="52">
        <f t="shared" ref="F34:F42" si="2">I11/K11</f>
        <v>0.9920382165605095</v>
      </c>
      <c r="G34" s="52">
        <f t="shared" ref="G34:G42" si="3">J11/K11</f>
        <v>7.9617834394904458E-3</v>
      </c>
      <c r="H34" s="56">
        <f>F34+G34</f>
        <v>1</v>
      </c>
      <c r="J34" s="110" t="s">
        <v>23</v>
      </c>
      <c r="K34" s="111"/>
      <c r="O34" s="104"/>
      <c r="P34" s="105"/>
      <c r="Q34" s="105"/>
      <c r="R34" s="105"/>
      <c r="S34" s="105"/>
      <c r="T34" s="105"/>
      <c r="U34" s="106"/>
    </row>
    <row r="35" spans="2:21" s="2" customFormat="1" ht="15" customHeight="1" x14ac:dyDescent="0.25">
      <c r="B35" s="70" t="s">
        <v>13</v>
      </c>
      <c r="C35" s="5">
        <v>0.36560192409515002</v>
      </c>
      <c r="D35" s="16">
        <v>0.63439807590484987</v>
      </c>
      <c r="E35" s="6">
        <v>0.99999999999999989</v>
      </c>
      <c r="F35" s="52">
        <f t="shared" si="2"/>
        <v>0.2151394422310757</v>
      </c>
      <c r="G35" s="80">
        <f t="shared" si="3"/>
        <v>0.78486055776892427</v>
      </c>
      <c r="H35" s="56">
        <f t="shared" ref="H35:H44" si="4">F35+G35</f>
        <v>1</v>
      </c>
      <c r="J35"/>
      <c r="K35"/>
      <c r="O35" s="104"/>
      <c r="P35" s="105"/>
      <c r="Q35" s="105"/>
      <c r="R35" s="105"/>
      <c r="S35" s="105"/>
      <c r="T35" s="105"/>
      <c r="U35" s="106"/>
    </row>
    <row r="36" spans="2:21" s="2" customFormat="1" ht="15" customHeight="1" x14ac:dyDescent="0.25">
      <c r="B36" s="72" t="s">
        <v>14</v>
      </c>
      <c r="C36" s="5">
        <v>0.5509572671198405</v>
      </c>
      <c r="D36" s="16">
        <v>0.44904273288015956</v>
      </c>
      <c r="E36" s="6">
        <v>1</v>
      </c>
      <c r="F36" s="52">
        <f t="shared" si="2"/>
        <v>0.42857142857142855</v>
      </c>
      <c r="G36" s="80">
        <f t="shared" si="3"/>
        <v>0.5714285714285714</v>
      </c>
      <c r="H36" s="56">
        <f t="shared" si="4"/>
        <v>1</v>
      </c>
      <c r="J36" s="112" t="s">
        <v>24</v>
      </c>
      <c r="K36" s="113"/>
      <c r="O36" s="104"/>
      <c r="P36" s="105"/>
      <c r="Q36" s="105"/>
      <c r="R36" s="105"/>
      <c r="S36" s="105"/>
      <c r="T36" s="105"/>
      <c r="U36" s="106"/>
    </row>
    <row r="37" spans="2:21" s="2" customFormat="1" ht="15" customHeight="1" x14ac:dyDescent="0.25">
      <c r="B37" s="72" t="s">
        <v>9</v>
      </c>
      <c r="C37" s="5">
        <v>0.79280097660601445</v>
      </c>
      <c r="D37" s="16">
        <v>0.20719902339398569</v>
      </c>
      <c r="E37" s="6">
        <v>1.0000000000000002</v>
      </c>
      <c r="F37" s="52">
        <f t="shared" si="2"/>
        <v>0.70517928286852594</v>
      </c>
      <c r="G37" s="80">
        <f t="shared" si="3"/>
        <v>0.29482071713147412</v>
      </c>
      <c r="H37" s="56">
        <f t="shared" si="4"/>
        <v>1</v>
      </c>
      <c r="J37"/>
      <c r="K37"/>
      <c r="O37" s="104"/>
      <c r="P37" s="105"/>
      <c r="Q37" s="105"/>
      <c r="R37" s="105"/>
      <c r="S37" s="105"/>
      <c r="T37" s="105"/>
      <c r="U37" s="106"/>
    </row>
    <row r="38" spans="2:21" s="2" customFormat="1" ht="15" customHeight="1" x14ac:dyDescent="0.25">
      <c r="B38" s="73" t="s">
        <v>6</v>
      </c>
      <c r="C38" s="5">
        <v>0.14513441891336648</v>
      </c>
      <c r="D38" s="16">
        <v>0.85486558108663335</v>
      </c>
      <c r="E38" s="6">
        <v>0.99999999999999978</v>
      </c>
      <c r="F38" s="52">
        <f t="shared" si="2"/>
        <v>8.6124401913875603E-2</v>
      </c>
      <c r="G38" s="80">
        <f t="shared" si="3"/>
        <v>0.9138755980861244</v>
      </c>
      <c r="H38" s="56">
        <f t="shared" si="4"/>
        <v>1</v>
      </c>
      <c r="J38" s="114" t="s">
        <v>3</v>
      </c>
      <c r="K38" s="115"/>
      <c r="O38" s="104"/>
      <c r="P38" s="105"/>
      <c r="Q38" s="105"/>
      <c r="R38" s="105"/>
      <c r="S38" s="105"/>
      <c r="T38" s="105"/>
      <c r="U38" s="106"/>
    </row>
    <row r="39" spans="2:21" s="2" customFormat="1" ht="15" customHeight="1" x14ac:dyDescent="0.25">
      <c r="B39" s="73" t="s">
        <v>8</v>
      </c>
      <c r="C39" s="5">
        <v>0.50234345870843256</v>
      </c>
      <c r="D39" s="16">
        <v>0.49765654129156744</v>
      </c>
      <c r="E39" s="6">
        <v>1</v>
      </c>
      <c r="F39" s="52">
        <f t="shared" si="2"/>
        <v>0.29326923076923078</v>
      </c>
      <c r="G39" s="80">
        <f t="shared" si="3"/>
        <v>0.70673076923076927</v>
      </c>
      <c r="H39" s="56">
        <f t="shared" si="4"/>
        <v>1</v>
      </c>
      <c r="J39"/>
      <c r="K39"/>
      <c r="O39" s="104"/>
      <c r="P39" s="105"/>
      <c r="Q39" s="105"/>
      <c r="R39" s="105"/>
      <c r="S39" s="105"/>
      <c r="T39" s="105"/>
      <c r="U39" s="106"/>
    </row>
    <row r="40" spans="2:21" s="2" customFormat="1" ht="15" customHeight="1" x14ac:dyDescent="0.2">
      <c r="B40" s="73" t="s">
        <v>7</v>
      </c>
      <c r="C40" s="5">
        <v>0.45858087848714285</v>
      </c>
      <c r="D40" s="16">
        <v>0.54141912151285709</v>
      </c>
      <c r="E40" s="6">
        <v>1</v>
      </c>
      <c r="F40" s="52">
        <f t="shared" si="2"/>
        <v>0.25149700598802394</v>
      </c>
      <c r="G40" s="80">
        <f t="shared" si="3"/>
        <v>0.74850299401197606</v>
      </c>
      <c r="H40" s="56">
        <f t="shared" si="4"/>
        <v>1</v>
      </c>
      <c r="J40" s="116" t="s">
        <v>25</v>
      </c>
      <c r="K40" s="117"/>
      <c r="O40" s="104"/>
      <c r="P40" s="105"/>
      <c r="Q40" s="105"/>
      <c r="R40" s="105"/>
      <c r="S40" s="105"/>
      <c r="T40" s="105"/>
      <c r="U40" s="106"/>
    </row>
    <row r="41" spans="2:21" s="2" customFormat="1" ht="15" customHeight="1" x14ac:dyDescent="0.25">
      <c r="B41" s="72" t="s">
        <v>15</v>
      </c>
      <c r="C41" s="5">
        <v>0.70378506710455113</v>
      </c>
      <c r="D41" s="16">
        <v>0.29621493289544876</v>
      </c>
      <c r="E41" s="6">
        <v>0.99999999999999989</v>
      </c>
      <c r="F41" s="52">
        <f t="shared" si="2"/>
        <v>0.48780487804878048</v>
      </c>
      <c r="G41" s="80">
        <f t="shared" si="3"/>
        <v>0.51219512195121952</v>
      </c>
      <c r="H41" s="56">
        <f t="shared" si="4"/>
        <v>1</v>
      </c>
      <c r="J41"/>
      <c r="K41"/>
      <c r="O41" s="104"/>
      <c r="P41" s="105"/>
      <c r="Q41" s="105"/>
      <c r="R41" s="105"/>
      <c r="S41" s="105"/>
      <c r="T41" s="105"/>
      <c r="U41" s="106"/>
    </row>
    <row r="42" spans="2:21" s="2" customFormat="1" ht="15" customHeight="1" x14ac:dyDescent="0.25">
      <c r="B42" s="70" t="s">
        <v>17</v>
      </c>
      <c r="C42" s="5">
        <v>0.65047071035701587</v>
      </c>
      <c r="D42" s="16">
        <v>0.34952928964298408</v>
      </c>
      <c r="E42" s="6">
        <v>1</v>
      </c>
      <c r="F42" s="52">
        <f t="shared" si="2"/>
        <v>0.64900662251655628</v>
      </c>
      <c r="G42" s="52">
        <f t="shared" si="3"/>
        <v>0.35099337748344372</v>
      </c>
      <c r="H42" s="56">
        <f t="shared" si="4"/>
        <v>1</v>
      </c>
      <c r="J42" s="118" t="s">
        <v>26</v>
      </c>
      <c r="K42" s="119"/>
      <c r="O42" s="104"/>
      <c r="P42" s="105"/>
      <c r="Q42" s="105"/>
      <c r="R42" s="105"/>
      <c r="S42" s="105"/>
      <c r="T42" s="105"/>
      <c r="U42" s="106"/>
    </row>
    <row r="43" spans="2:21" s="2" customFormat="1" ht="15" customHeight="1" thickBot="1" x14ac:dyDescent="0.25">
      <c r="B43" s="70" t="s">
        <v>16</v>
      </c>
      <c r="C43" s="5">
        <v>0.78993175804359894</v>
      </c>
      <c r="D43" s="16">
        <v>0.21006824195640103</v>
      </c>
      <c r="E43" s="6">
        <v>1</v>
      </c>
      <c r="F43" s="53" t="s">
        <v>21</v>
      </c>
      <c r="G43" s="52" t="s">
        <v>21</v>
      </c>
      <c r="H43" s="56">
        <v>1</v>
      </c>
      <c r="O43" s="104"/>
      <c r="P43" s="105"/>
      <c r="Q43" s="105"/>
      <c r="R43" s="105"/>
      <c r="S43" s="105"/>
      <c r="T43" s="105"/>
      <c r="U43" s="106"/>
    </row>
    <row r="44" spans="2:21" s="2" customFormat="1" ht="15" customHeight="1" thickBot="1" x14ac:dyDescent="0.3">
      <c r="B44" s="31" t="s">
        <v>20</v>
      </c>
      <c r="C44" s="57">
        <v>0.53039049407397909</v>
      </c>
      <c r="D44" s="58">
        <v>0.46960954959270401</v>
      </c>
      <c r="E44" s="59">
        <v>1.0000000436666832</v>
      </c>
      <c r="F44" s="54">
        <f>I21/K21</f>
        <v>0.50551433727691997</v>
      </c>
      <c r="G44" s="55">
        <f>J21/K21</f>
        <v>0.49448566272308003</v>
      </c>
      <c r="H44" s="60">
        <f t="shared" si="4"/>
        <v>1</v>
      </c>
      <c r="O44" s="104"/>
      <c r="P44" s="105"/>
      <c r="Q44" s="105"/>
      <c r="R44" s="105"/>
      <c r="S44" s="105"/>
      <c r="T44" s="105"/>
      <c r="U44" s="106"/>
    </row>
    <row r="45" spans="2:21" x14ac:dyDescent="0.25">
      <c r="B45" s="26" t="s">
        <v>18</v>
      </c>
      <c r="C45" s="1"/>
      <c r="D45" s="1"/>
      <c r="E45" s="1"/>
      <c r="F45" s="52"/>
      <c r="G45" s="1"/>
      <c r="H45" s="1"/>
      <c r="I45" s="1"/>
      <c r="J45" s="1"/>
      <c r="K45" s="1"/>
      <c r="L45" s="1"/>
      <c r="M45" s="1"/>
      <c r="N45" s="1"/>
      <c r="O45" s="104"/>
      <c r="P45" s="105"/>
      <c r="Q45" s="105"/>
      <c r="R45" s="105"/>
      <c r="S45" s="105"/>
      <c r="T45" s="105"/>
      <c r="U45" s="106"/>
    </row>
    <row r="46" spans="2:21" x14ac:dyDescent="0.25">
      <c r="B46" s="7" t="s">
        <v>36</v>
      </c>
      <c r="F46" s="52"/>
      <c r="O46" s="104"/>
      <c r="P46" s="105"/>
      <c r="Q46" s="105"/>
      <c r="R46" s="105"/>
      <c r="S46" s="105"/>
      <c r="T46" s="105"/>
      <c r="U46" s="106"/>
    </row>
    <row r="47" spans="2:21" x14ac:dyDescent="0.25">
      <c r="B47" s="45" t="s">
        <v>4</v>
      </c>
      <c r="F47" s="52"/>
      <c r="O47" s="104"/>
      <c r="P47" s="105"/>
      <c r="Q47" s="105"/>
      <c r="R47" s="105"/>
      <c r="S47" s="105"/>
      <c r="T47" s="105"/>
      <c r="U47" s="106"/>
    </row>
    <row r="48" spans="2:21" ht="15.75" thickBot="1" x14ac:dyDescent="0.3">
      <c r="B48" s="45" t="s">
        <v>34</v>
      </c>
      <c r="F48" s="52"/>
      <c r="O48" s="107"/>
      <c r="P48" s="108"/>
      <c r="Q48" s="108"/>
      <c r="R48" s="108"/>
      <c r="S48" s="108"/>
      <c r="T48" s="108"/>
      <c r="U48" s="109"/>
    </row>
    <row r="49" spans="2:6" x14ac:dyDescent="0.25">
      <c r="B49" s="45" t="s">
        <v>28</v>
      </c>
      <c r="F49" s="52"/>
    </row>
    <row r="50" spans="2:6" x14ac:dyDescent="0.25">
      <c r="B50" s="45"/>
    </row>
    <row r="52" spans="2:6" ht="15" customHeight="1" x14ac:dyDescent="0.25"/>
  </sheetData>
  <sheetProtection password="C935" sheet="1" objects="1" scenarios="1"/>
  <mergeCells count="21">
    <mergeCell ref="J34:K34"/>
    <mergeCell ref="J36:K36"/>
    <mergeCell ref="J38:K38"/>
    <mergeCell ref="J40:K40"/>
    <mergeCell ref="J42:K42"/>
    <mergeCell ref="F32:H32"/>
    <mergeCell ref="U9:W9"/>
    <mergeCell ref="C1:J1"/>
    <mergeCell ref="B8:B10"/>
    <mergeCell ref="F8:N8"/>
    <mergeCell ref="O8:W8"/>
    <mergeCell ref="C9:E9"/>
    <mergeCell ref="F9:H9"/>
    <mergeCell ref="I9:K9"/>
    <mergeCell ref="L9:N9"/>
    <mergeCell ref="O9:Q9"/>
    <mergeCell ref="R9:T9"/>
    <mergeCell ref="B31:B33"/>
    <mergeCell ref="C32:E32"/>
    <mergeCell ref="F31:H31"/>
    <mergeCell ref="O27:U48"/>
  </mergeCells>
  <pageMargins left="0.23622047244094491" right="0.23622047244094491" top="0.74803149606299213" bottom="0.74803149606299213" header="0.31496062992125984" footer="0.31496062992125984"/>
  <pageSetup paperSize="8" scale="59" fitToHeight="0" pageOrder="overThenDown" orientation="landscape" r:id="rId1"/>
  <rowBreaks count="1" manualBreakCount="1">
    <brk id="49" max="16383" man="1"/>
  </rowBreaks>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Evolution MP par sexe</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MEYER Pascale (DR-ARA)</dc:creator>
  <cp:lastModifiedBy>MEYER Pascale (DR-ARA)</cp:lastModifiedBy>
  <cp:lastPrinted>2021-01-22T15:31:12Z</cp:lastPrinted>
  <dcterms:created xsi:type="dcterms:W3CDTF">2020-10-12T09:54:10Z</dcterms:created>
  <dcterms:modified xsi:type="dcterms:W3CDTF">2021-03-15T10:30:16Z</dcterms:modified>
</cp:coreProperties>
</file>