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140" windowHeight="11880" tabRatio="856"/>
  </bookViews>
  <sheets>
    <sheet name="Evolution des inscriptions" sheetId="13" r:id="rId1"/>
  </sheets>
  <definedNames>
    <definedName name="_xlnm.Print_Area" localSheetId="0">'Evolution des inscriptions'!$A$1:$U$43</definedName>
  </definedNames>
  <calcPr calcId="145621"/>
</workbook>
</file>

<file path=xl/calcChain.xml><?xml version="1.0" encoding="utf-8"?>
<calcChain xmlns="http://schemas.openxmlformats.org/spreadsheetml/2006/main">
  <c r="D11" i="13" l="1"/>
  <c r="I12" i="13"/>
  <c r="I18" i="13"/>
  <c r="I17" i="13"/>
  <c r="F17" i="13"/>
  <c r="E17" i="13"/>
  <c r="D17" i="13"/>
  <c r="F14" i="13"/>
  <c r="D14" i="13"/>
  <c r="I9" i="13"/>
  <c r="I8" i="13"/>
  <c r="G8" i="13"/>
  <c r="F8" i="13"/>
  <c r="D8" i="13"/>
  <c r="I11" i="13"/>
  <c r="H11" i="13"/>
  <c r="G11" i="13"/>
  <c r="F11" i="13"/>
  <c r="E11" i="13"/>
</calcChain>
</file>

<file path=xl/sharedStrings.xml><?xml version="1.0" encoding="utf-8"?>
<sst xmlns="http://schemas.openxmlformats.org/spreadsheetml/2006/main" count="22" uniqueCount="20">
  <si>
    <t>Les demandeurs d'emploi inscrits suite à un licenciement pour inaptitude en Auvergne-Rhône-Alpes</t>
  </si>
  <si>
    <t>Tableau 1 : Inscriptions à Pôle emploi suite à un licenciement pour inaptitude en Auvergne-Rhône-Alpes</t>
  </si>
  <si>
    <t xml:space="preserve">Evolution 2013 - 2019 </t>
  </si>
  <si>
    <t>Evolution 2013-2019</t>
  </si>
  <si>
    <t>Champ : Demande d'emploi en Auvergne-Rhône-Alpes</t>
  </si>
  <si>
    <t>Tableau 1bis : Part des inscriptions à Pôle emploi suite à un licenciement pour inaptitude dans les licenciements pour motif personnel</t>
  </si>
  <si>
    <t>Evolution annuelle des inscriptions suite à licenciement pour motif personnel*</t>
  </si>
  <si>
    <t xml:space="preserve">        Champ : Demande d'emploi 2013 à 2019, Auvergne-Rhône-Alpes</t>
  </si>
  <si>
    <t>Part des inscriptions suite à un licenciement pour inaptitude dans les licenciements pour motif personnel</t>
  </si>
  <si>
    <t>Evolution annuelle des inscriptions suite à licenciement pour inaptitude</t>
  </si>
  <si>
    <t>Evolution annuelle des inscriptions pour tous motifs</t>
  </si>
  <si>
    <t>Evolution annuelle des inscriptions suite à licenciement pour motif économique*</t>
  </si>
  <si>
    <t xml:space="preserve">* Il existe deux grands types de licenciement : le licenciement pour motif personnel et le licenciement pour motif économique (cf. lisez-moi). </t>
  </si>
  <si>
    <r>
      <t>Source : Pôle emploi Auvergne-Rhône-Alpes -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SISP-STMT 2019 / Traitement : Direccte ARA (SESE)</t>
    </r>
  </si>
  <si>
    <t>Nombre d'inscriptions suite à un licenciement pour motif personnel</t>
  </si>
  <si>
    <t>dont nombre d'inscriptions suite à licenciement pour inaptitude</t>
  </si>
  <si>
    <t>Nombre d'inscriptions suite à un licenciement pour motif économique</t>
  </si>
  <si>
    <t>Nombre d'inscriptions pour tous motifs (fin de CDI/CDD, licenciements…)</t>
  </si>
  <si>
    <r>
      <rPr>
        <b/>
        <sz val="11"/>
        <color rgb="FF00B0F0"/>
        <rFont val="Gadugi"/>
        <family val="2"/>
      </rPr>
      <t>Une tendance à la hausse des inscriptions suite à un licenciement pour inaptitude entre 2013 et 2019</t>
    </r>
    <r>
      <rPr>
        <sz val="11"/>
        <color theme="1"/>
        <rFont val="Gadugi"/>
        <family val="2"/>
      </rPr>
      <t xml:space="preserve">
En 2019, 12 620 personnes se sont inscrites à Pôle emploi suite à un licenciement pour inaptitude. Entre 2013 (</t>
    </r>
    <r>
      <rPr>
        <i/>
        <sz val="11"/>
        <color theme="1"/>
        <rFont val="Gadugi"/>
        <family val="2"/>
      </rPr>
      <t>année la plus ancienne disponible pour ce type de données</t>
    </r>
    <r>
      <rPr>
        <sz val="11"/>
        <color theme="1"/>
        <rFont val="Gadugi"/>
        <family val="2"/>
      </rPr>
      <t xml:space="preserve">) et 2019, ce nombre n'a cessé de croître, avec des pointes en 2017 (+10% par rapport à 2016) et 2019 (+11% par rapport à 2018). 
Dans un contexte où le nombre d'inscriptions à Pôle emploi s'est accru de 11% sur la période pour atteindre 761 214 en 2019, les inscriptions suite à un licenciement pour motif personnel ont augmenté de façon identique. Toutefois, parmi ces dernières, les inscriptions suite à un licenciement pour inaptitude se distinguent par une tendance beaucoup plus prononcée (+43%).  Dans le même intervalle, les inscriptions suite à un licenciement économique ont baissé de 19%. 
Du fait de la croissance forte des inscriptions suite à un licenciement pour inaptitude, leur part dans les licenciements pour motif personnel a progressé chaque année, passant de 16% en 2013 à 21% en 2019.
</t>
    </r>
  </si>
  <si>
    <t>Lecture : 8 842 demandeurs d'emploi se sont inscrits à Pôle emploi en 2013 suite à un licenciement pour inaptitude.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</si>
</sst>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Gadugi"/>
      <family val="2"/>
    </font>
    <font>
      <i/>
      <sz val="11"/>
      <color theme="1"/>
      <name val="Gadugi"/>
      <family val="2"/>
    </font>
    <font>
      <b/>
      <sz val="11"/>
      <color rgb="FF00B0F0"/>
      <name val="Gadugi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/>
    <xf numFmtId="0" fontId="8" fillId="4" borderId="0" xfId="0" applyFont="1" applyFill="1" applyBorder="1" applyAlignment="1">
      <alignment horizontal="left" vertical="top"/>
    </xf>
    <xf numFmtId="3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/>
    <xf numFmtId="0" fontId="5" fillId="2" borderId="1" xfId="0" applyFont="1" applyFill="1" applyBorder="1" applyAlignment="1">
      <alignment horizontal="center" vertical="center"/>
    </xf>
    <xf numFmtId="9" fontId="9" fillId="0" borderId="5" xfId="1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left" vertical="top"/>
    </xf>
    <xf numFmtId="0" fontId="10" fillId="0" borderId="0" xfId="0" applyFont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3" fontId="9" fillId="0" borderId="3" xfId="1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3" fontId="9" fillId="0" borderId="2" xfId="1" applyNumberFormat="1" applyFont="1" applyFill="1" applyBorder="1" applyAlignment="1">
      <alignment horizontal="right" vertical="center"/>
    </xf>
    <xf numFmtId="9" fontId="9" fillId="0" borderId="2" xfId="1" applyNumberFormat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3" fontId="9" fillId="3" borderId="5" xfId="1" applyNumberFormat="1" applyFont="1" applyFill="1" applyBorder="1" applyAlignment="1">
      <alignment horizontal="right" vertical="center"/>
    </xf>
    <xf numFmtId="3" fontId="9" fillId="3" borderId="5" xfId="1" applyNumberFormat="1" applyFont="1" applyFill="1" applyBorder="1" applyAlignment="1">
      <alignment horizontal="center" vertical="center"/>
    </xf>
    <xf numFmtId="3" fontId="7" fillId="3" borderId="5" xfId="1" applyNumberFormat="1" applyFont="1" applyFill="1" applyBorder="1" applyAlignment="1">
      <alignment horizontal="center" vertical="center"/>
    </xf>
    <xf numFmtId="9" fontId="7" fillId="0" borderId="5" xfId="1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vertical="center" wrapText="1"/>
    </xf>
    <xf numFmtId="3" fontId="9" fillId="6" borderId="3" xfId="1" applyNumberFormat="1" applyFont="1" applyFill="1" applyBorder="1" applyAlignment="1">
      <alignment horizontal="right" vertical="center"/>
    </xf>
    <xf numFmtId="3" fontId="7" fillId="6" borderId="3" xfId="1" applyNumberFormat="1" applyFont="1" applyFill="1" applyBorder="1" applyAlignment="1">
      <alignment horizontal="right" vertical="center"/>
    </xf>
    <xf numFmtId="0" fontId="7" fillId="6" borderId="2" xfId="0" applyFont="1" applyFill="1" applyBorder="1" applyAlignment="1">
      <alignment vertical="center" wrapText="1"/>
    </xf>
    <xf numFmtId="3" fontId="9" fillId="6" borderId="2" xfId="1" applyNumberFormat="1" applyFont="1" applyFill="1" applyBorder="1" applyAlignment="1">
      <alignment horizontal="right" vertical="center"/>
    </xf>
    <xf numFmtId="9" fontId="9" fillId="6" borderId="2" xfId="1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vertical="center" wrapText="1"/>
    </xf>
    <xf numFmtId="3" fontId="9" fillId="6" borderId="5" xfId="1" applyNumberFormat="1" applyFont="1" applyFill="1" applyBorder="1" applyAlignment="1">
      <alignment horizontal="right" vertical="center"/>
    </xf>
    <xf numFmtId="3" fontId="9" fillId="6" borderId="5" xfId="1" applyNumberFormat="1" applyFont="1" applyFill="1" applyBorder="1" applyAlignment="1">
      <alignment horizontal="center" vertical="center"/>
    </xf>
    <xf numFmtId="3" fontId="7" fillId="6" borderId="5" xfId="1" applyNumberFormat="1" applyFont="1" applyFill="1" applyBorder="1" applyAlignment="1">
      <alignment horizontal="center" vertical="center"/>
    </xf>
    <xf numFmtId="9" fontId="7" fillId="6" borderId="5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3" fontId="11" fillId="0" borderId="3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3" fontId="11" fillId="0" borderId="2" xfId="1" applyNumberFormat="1" applyFont="1" applyFill="1" applyBorder="1" applyAlignment="1">
      <alignment horizontal="right" vertical="center"/>
    </xf>
    <xf numFmtId="9" fontId="11" fillId="0" borderId="2" xfId="1" applyNumberFormat="1" applyFont="1" applyFill="1" applyBorder="1" applyAlignment="1">
      <alignment horizontal="center" vertical="center"/>
    </xf>
    <xf numFmtId="164" fontId="11" fillId="0" borderId="2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3" fontId="11" fillId="3" borderId="5" xfId="1" applyNumberFormat="1" applyFont="1" applyFill="1" applyBorder="1" applyAlignment="1">
      <alignment horizontal="right" vertical="center"/>
    </xf>
    <xf numFmtId="3" fontId="11" fillId="3" borderId="5" xfId="1" applyNumberFormat="1" applyFont="1" applyFill="1" applyBorder="1" applyAlignment="1">
      <alignment horizontal="center" vertical="center"/>
    </xf>
    <xf numFmtId="3" fontId="5" fillId="3" borderId="5" xfId="1" applyNumberFormat="1" applyFont="1" applyFill="1" applyBorder="1" applyAlignment="1">
      <alignment horizontal="center" vertical="center"/>
    </xf>
    <xf numFmtId="9" fontId="5" fillId="0" borderId="5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justify" vertical="top" wrapText="1"/>
    </xf>
    <xf numFmtId="0" fontId="12" fillId="3" borderId="7" xfId="0" applyFont="1" applyFill="1" applyBorder="1" applyAlignment="1">
      <alignment horizontal="justify" vertical="top" wrapText="1"/>
    </xf>
    <xf numFmtId="0" fontId="12" fillId="3" borderId="8" xfId="0" applyFont="1" applyFill="1" applyBorder="1" applyAlignment="1">
      <alignment horizontal="justify" vertical="top" wrapText="1"/>
    </xf>
    <xf numFmtId="0" fontId="12" fillId="3" borderId="9" xfId="0" applyFont="1" applyFill="1" applyBorder="1" applyAlignment="1">
      <alignment horizontal="justify" vertical="top" wrapText="1"/>
    </xf>
    <xf numFmtId="0" fontId="12" fillId="3" borderId="0" xfId="0" applyFont="1" applyFill="1" applyBorder="1" applyAlignment="1">
      <alignment horizontal="justify" vertical="top" wrapText="1"/>
    </xf>
    <xf numFmtId="0" fontId="12" fillId="3" borderId="10" xfId="0" applyFont="1" applyFill="1" applyBorder="1" applyAlignment="1">
      <alignment horizontal="justify" vertical="top" wrapText="1"/>
    </xf>
    <xf numFmtId="0" fontId="12" fillId="3" borderId="11" xfId="0" applyFont="1" applyFill="1" applyBorder="1" applyAlignment="1">
      <alignment horizontal="justify" vertical="top" wrapText="1"/>
    </xf>
    <xf numFmtId="0" fontId="12" fillId="3" borderId="12" xfId="0" applyFont="1" applyFill="1" applyBorder="1" applyAlignment="1">
      <alignment horizontal="justify" vertical="top" wrapText="1"/>
    </xf>
    <xf numFmtId="0" fontId="12" fillId="3" borderId="13" xfId="0" applyFont="1" applyFill="1" applyBorder="1" applyAlignment="1">
      <alignment horizontal="justify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5D5D"/>
      <color rgb="FF800000"/>
      <color rgb="FFFF3333"/>
      <color rgb="FFFF3300"/>
      <color rgb="FF69A12B"/>
      <color rgb="FFFF8181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Demandeurs d'emploi inscrits suite à un licenciement</a:t>
            </a:r>
            <a:r>
              <a:rPr lang="en-US" sz="1200" baseline="0">
                <a:solidFill>
                  <a:schemeClr val="accent1">
                    <a:lumMod val="75000"/>
                  </a:schemeClr>
                </a:solidFill>
              </a:rPr>
              <a:t> pour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 inaptitude (2013 - 2019)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812809253874707E-2"/>
          <c:y val="0.11085333232867423"/>
          <c:w val="0.59775451421007908"/>
          <c:h val="0.80923708699092034"/>
        </c:manualLayout>
      </c:layout>
      <c:lineChart>
        <c:grouping val="standard"/>
        <c:varyColors val="0"/>
        <c:ser>
          <c:idx val="0"/>
          <c:order val="0"/>
          <c:tx>
            <c:v>Licenciements pour inaptitude</c:v>
          </c:tx>
          <c:marker>
            <c:symbol val="none"/>
          </c:marker>
          <c:cat>
            <c:numRef>
              <c:f>'Evolution des inscriptions'!$C$6:$I$6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100</c:v>
              </c:pt>
              <c:pt idx="1">
                <c:v>106.62745985071251</c:v>
              </c:pt>
              <c:pt idx="2">
                <c:v>108.21081203347659</c:v>
              </c:pt>
              <c:pt idx="3">
                <c:v>113.58289979642615</c:v>
              </c:pt>
              <c:pt idx="4">
                <c:v>125.24315765663877</c:v>
              </c:pt>
              <c:pt idx="5">
                <c:v>129.05451255372088</c:v>
              </c:pt>
              <c:pt idx="6">
                <c:v>142.72788961773355</c:v>
              </c:pt>
            </c:numLit>
          </c:val>
          <c:smooth val="0"/>
        </c:ser>
        <c:ser>
          <c:idx val="1"/>
          <c:order val="1"/>
          <c:tx>
            <c:v>Licenciements pour motif personnel</c:v>
          </c:tx>
          <c:marker>
            <c:symbol val="none"/>
          </c:marker>
          <c:cat>
            <c:numRef>
              <c:f>'Evolution des inscriptions'!$C$6:$I$6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100</c:v>
              </c:pt>
              <c:pt idx="1">
                <c:v>101.73536969346024</c:v>
              </c:pt>
              <c:pt idx="2">
                <c:v>101.18707249104267</c:v>
              </c:pt>
              <c:pt idx="3">
                <c:v>104.54019036589338</c:v>
              </c:pt>
              <c:pt idx="4">
                <c:v>106.70080706452897</c:v>
              </c:pt>
              <c:pt idx="5">
                <c:v>106.54156563280374</c:v>
              </c:pt>
              <c:pt idx="6">
                <c:v>110.5606022221418</c:v>
              </c:pt>
            </c:numLit>
          </c:val>
          <c:smooth val="0"/>
        </c:ser>
        <c:ser>
          <c:idx val="3"/>
          <c:order val="2"/>
          <c:tx>
            <c:v>Licenciements pour motif économique</c:v>
          </c:tx>
          <c:marker>
            <c:symbol val="none"/>
          </c:marker>
          <c:cat>
            <c:numRef>
              <c:f>'Evolution des inscriptions'!$C$6:$I$6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100</c:v>
              </c:pt>
              <c:pt idx="1">
                <c:v>103.09588064565405</c:v>
              </c:pt>
              <c:pt idx="2">
                <c:v>100.66704007332349</c:v>
              </c:pt>
              <c:pt idx="3">
                <c:v>110.77957126126584</c:v>
              </c:pt>
              <c:pt idx="4">
                <c:v>99.215846020673155</c:v>
              </c:pt>
              <c:pt idx="5">
                <c:v>85.503335200366621</c:v>
              </c:pt>
              <c:pt idx="6">
                <c:v>80.589643057182144</c:v>
              </c:pt>
            </c:numLit>
          </c:val>
          <c:smooth val="0"/>
        </c:ser>
        <c:ser>
          <c:idx val="2"/>
          <c:order val="3"/>
          <c:tx>
            <c:v>Toutes inscriptions à Pôle Emploi</c:v>
          </c:tx>
          <c:marker>
            <c:symbol val="none"/>
          </c:marker>
          <c:cat>
            <c:numRef>
              <c:f>'Evolution des inscriptions'!$C$6:$I$6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100</c:v>
              </c:pt>
              <c:pt idx="1">
                <c:v>104.51839795384527</c:v>
              </c:pt>
              <c:pt idx="2">
                <c:v>104.66270417950358</c:v>
              </c:pt>
              <c:pt idx="3">
                <c:v>114.22382723943498</c:v>
              </c:pt>
              <c:pt idx="4">
                <c:v>114.03824914259141</c:v>
              </c:pt>
              <c:pt idx="5">
                <c:v>109.96628495029937</c:v>
              </c:pt>
              <c:pt idx="6">
                <c:v>110.62227518456083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97952"/>
        <c:axId val="160809344"/>
      </c:lineChart>
      <c:catAx>
        <c:axId val="1603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809344"/>
        <c:crosses val="autoZero"/>
        <c:auto val="1"/>
        <c:lblAlgn val="ctr"/>
        <c:lblOffset val="100"/>
        <c:noMultiLvlLbl val="0"/>
      </c:catAx>
      <c:valAx>
        <c:axId val="160809344"/>
        <c:scaling>
          <c:orientation val="minMax"/>
          <c:max val="150"/>
          <c:min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39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857122405153904"/>
          <c:y val="0.41516608270856092"/>
          <c:w val="0.30142871987744829"/>
          <c:h val="0.3168473797234676"/>
        </c:manualLayout>
      </c:layout>
      <c:overlay val="0"/>
    </c:legend>
    <c:plotVisOnly val="1"/>
    <c:dispBlanksAs val="gap"/>
    <c:showDLblsOverMax val="0"/>
  </c:chart>
  <c:spPr>
    <a:solidFill>
      <a:schemeClr val="bg2"/>
    </a:solidFill>
    <a:ln w="28575"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Part des inscriptions à PE suite à un licenciement pour inaptitude dans les licenciements pour motif personnel</a:t>
            </a:r>
          </a:p>
        </c:rich>
      </c:tx>
      <c:layout>
        <c:manualLayout>
          <c:xMode val="edge"/>
          <c:yMode val="edge"/>
          <c:x val="8.9472222222222245E-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849518810148731E-2"/>
          <c:y val="0.2287153689122193"/>
          <c:w val="0.70263801399825021"/>
          <c:h val="0.655304753572470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'Evolution des inscriptions'!$B$27</c:f>
              <c:strCache>
                <c:ptCount val="1"/>
                <c:pt idx="0">
                  <c:v>Part des inscriptions suite à un licenciement pour inaptitude dans les licenciements pour motif personnel</c:v>
                </c:pt>
              </c:strCache>
            </c:strRef>
          </c:tx>
          <c:invertIfNegative val="0"/>
          <c:cat>
            <c:numRef>
              <c:f>'Evolution des inscriptions'!$C$26:$I$26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'Evolution des inscriptions'!$C$27:$I$27</c:f>
              <c:numCache>
                <c:formatCode>0%</c:formatCode>
                <c:ptCount val="7"/>
                <c:pt idx="0">
                  <c:v>0.16000144764937901</c:v>
                </c:pt>
                <c:pt idx="1">
                  <c:v>0.16769534515572473</c:v>
                </c:pt>
                <c:pt idx="2">
                  <c:v>0.17110769340820486</c:v>
                </c:pt>
                <c:pt idx="3">
                  <c:v>0.17384154679683578</c:v>
                </c:pt>
                <c:pt idx="4">
                  <c:v>0.18780632578648351</c:v>
                </c:pt>
                <c:pt idx="5">
                  <c:v>0.1938108259592031</c:v>
                </c:pt>
                <c:pt idx="6">
                  <c:v>0.20655340600347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22400"/>
        <c:axId val="160823936"/>
      </c:barChart>
      <c:catAx>
        <c:axId val="16082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823936"/>
        <c:crosses val="autoZero"/>
        <c:auto val="1"/>
        <c:lblAlgn val="ctr"/>
        <c:lblOffset val="100"/>
        <c:noMultiLvlLbl val="0"/>
      </c:catAx>
      <c:valAx>
        <c:axId val="160823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082240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 w="28575">
      <a:solidFill>
        <a:schemeClr val="tx2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895350</xdr:colOff>
      <xdr:row>2</xdr:row>
      <xdr:rowOff>28575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473074</xdr:colOff>
      <xdr:row>0</xdr:row>
      <xdr:rowOff>311150</xdr:rowOff>
    </xdr:from>
    <xdr:to>
      <xdr:col>20</xdr:col>
      <xdr:colOff>190499</xdr:colOff>
      <xdr:row>20</xdr:row>
      <xdr:rowOff>53975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441325</xdr:colOff>
      <xdr:row>28</xdr:row>
      <xdr:rowOff>6350</xdr:rowOff>
    </xdr:from>
    <xdr:to>
      <xdr:col>3</xdr:col>
      <xdr:colOff>546100</xdr:colOff>
      <xdr:row>42</xdr:row>
      <xdr:rowOff>50800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0.75119</cdr:x>
      <cdr:y>0.8118</cdr:y>
    </cdr:from>
    <cdr:to>
      <cdr:x>0.95033</cdr:x>
      <cdr:y>0.92424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4994275" y="3232150"/>
          <a:ext cx="1323973" cy="44767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source : Pôle emploi  ARA - SISP 2019</a:t>
          </a:r>
        </a:p>
      </cdr:txBody>
    </cdr:sp>
  </cdr:relSizeAnchor>
  <cdr:relSizeAnchor xmlns:cdr="http://schemas.openxmlformats.org/drawingml/2006/chartDrawing">
    <cdr:from>
      <cdr:x>0.11367</cdr:x>
      <cdr:y>0.13158</cdr:y>
    </cdr:from>
    <cdr:to>
      <cdr:x>0.29374</cdr:x>
      <cdr:y>0.19617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47725" y="523875"/>
          <a:ext cx="134302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indice = base 100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0.8125</cdr:x>
      <cdr:y>0.78935</cdr:y>
    </cdr:from>
    <cdr:to>
      <cdr:x>0.99221</cdr:x>
      <cdr:y>0.95255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14750" y="2165350"/>
          <a:ext cx="821626" cy="44767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source: Pôle emploi  ARA - SISP 2019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showGridLines="0" tabSelected="1" zoomScaleNormal="100" workbookViewId="0">
      <selection activeCell="R22" sqref="R22"/>
    </sheetView>
  </sheetViews>
  <sheetFormatPr baseColWidth="10" defaultRowHeight="15" x14ac:dyDescent="0.25"/>
  <cols>
    <col min="1" max="1" width="6.42578125" style="1" customWidth="1"/>
    <col min="2" max="2" width="64.28515625" style="1" customWidth="1"/>
    <col min="3" max="8" width="12.7109375" style="1" customWidth="1"/>
    <col min="9" max="16384" width="11.42578125" style="1"/>
  </cols>
  <sheetData>
    <row r="1" spans="2:16" ht="44.25" customHeight="1" thickBot="1" x14ac:dyDescent="0.4">
      <c r="B1" s="3"/>
      <c r="C1" s="51" t="s">
        <v>0</v>
      </c>
      <c r="D1" s="52"/>
      <c r="E1" s="52"/>
      <c r="F1" s="52"/>
      <c r="G1" s="52"/>
      <c r="H1" s="52"/>
      <c r="I1" s="53"/>
      <c r="J1" s="4"/>
      <c r="K1" s="4"/>
      <c r="L1" s="4"/>
      <c r="M1" s="4"/>
      <c r="N1" s="4"/>
      <c r="O1" s="4"/>
      <c r="P1" s="4"/>
    </row>
    <row r="4" spans="2:16" x14ac:dyDescent="0.25">
      <c r="B4" s="9" t="s">
        <v>1</v>
      </c>
    </row>
    <row r="5" spans="2:16" ht="9.75" customHeight="1" thickBot="1" x14ac:dyDescent="0.3"/>
    <row r="6" spans="2:16" ht="15.75" thickBot="1" x14ac:dyDescent="0.3">
      <c r="B6" s="10"/>
      <c r="C6" s="7">
        <v>2013</v>
      </c>
      <c r="D6" s="7">
        <v>2014</v>
      </c>
      <c r="E6" s="7">
        <v>2015</v>
      </c>
      <c r="F6" s="7">
        <v>2016</v>
      </c>
      <c r="G6" s="7">
        <v>2017</v>
      </c>
      <c r="H6" s="7">
        <v>2018</v>
      </c>
      <c r="I6" s="7">
        <v>2019</v>
      </c>
    </row>
    <row r="7" spans="2:16" s="8" customFormat="1" x14ac:dyDescent="0.25">
      <c r="B7" s="17" t="s">
        <v>14</v>
      </c>
      <c r="C7" s="18">
        <v>55262</v>
      </c>
      <c r="D7" s="18">
        <v>56221</v>
      </c>
      <c r="E7" s="18">
        <v>55918</v>
      </c>
      <c r="F7" s="19">
        <v>57771</v>
      </c>
      <c r="G7" s="19">
        <v>58965</v>
      </c>
      <c r="H7" s="19">
        <v>58877</v>
      </c>
      <c r="I7" s="19">
        <v>61098</v>
      </c>
    </row>
    <row r="8" spans="2:16" s="8" customFormat="1" ht="15.75" customHeight="1" x14ac:dyDescent="0.25">
      <c r="B8" s="20" t="s">
        <v>6</v>
      </c>
      <c r="C8" s="21"/>
      <c r="D8" s="22" t="str">
        <f>"+ "&amp;ROUND(1.73536969346024,0)&amp;"%"</f>
        <v>+ 2%</v>
      </c>
      <c r="E8" s="22">
        <v>-5.389445225093826E-3</v>
      </c>
      <c r="F8" s="22" t="str">
        <f>"+ "&amp;ROUND(3.31378089345113,0)&amp;"%"</f>
        <v>+ 3%</v>
      </c>
      <c r="G8" s="22" t="str">
        <f>"+ "&amp;ROUND(2.06678091083762,0)&amp;"%"</f>
        <v>+ 2%</v>
      </c>
      <c r="H8" s="23">
        <v>-1.4924107521411007E-3</v>
      </c>
      <c r="I8" s="22" t="str">
        <f>"+ "&amp;ROUND(3.77227100565586,0)&amp;"%"</f>
        <v>+ 4%</v>
      </c>
    </row>
    <row r="9" spans="2:16" s="8" customFormat="1" ht="15.75" thickBot="1" x14ac:dyDescent="0.3">
      <c r="B9" s="13" t="s">
        <v>3</v>
      </c>
      <c r="C9" s="24"/>
      <c r="D9" s="25"/>
      <c r="E9" s="25"/>
      <c r="F9" s="26"/>
      <c r="G9" s="26"/>
      <c r="H9" s="26"/>
      <c r="I9" s="27" t="str">
        <f>"+ "&amp;11&amp;"%"</f>
        <v>+ 11%</v>
      </c>
    </row>
    <row r="10" spans="2:16" s="8" customFormat="1" ht="16.5" customHeight="1" x14ac:dyDescent="0.25">
      <c r="B10" s="28" t="s">
        <v>15</v>
      </c>
      <c r="C10" s="29">
        <v>8842</v>
      </c>
      <c r="D10" s="29">
        <v>9428</v>
      </c>
      <c r="E10" s="29">
        <v>9568</v>
      </c>
      <c r="F10" s="30">
        <v>10043</v>
      </c>
      <c r="G10" s="30">
        <v>11074</v>
      </c>
      <c r="H10" s="30">
        <v>11411</v>
      </c>
      <c r="I10" s="30">
        <v>12620</v>
      </c>
    </row>
    <row r="11" spans="2:16" s="8" customFormat="1" x14ac:dyDescent="0.25">
      <c r="B11" s="31" t="s">
        <v>9</v>
      </c>
      <c r="C11" s="32"/>
      <c r="D11" s="33" t="str">
        <f>IF((D10-C10)/C10&gt;0,"+ "&amp;ROUND((D10-C10)/C10*100,0)&amp;"%",(D10-C10)/C10)</f>
        <v>+ 7%</v>
      </c>
      <c r="E11" s="33" t="str">
        <f>IF((E10-D10)/D10&gt;0,"+ "&amp;ROUND((E10-D10)/D10*100,0)&amp;"%",(E10-D10)/D10&gt;0)</f>
        <v>+ 1%</v>
      </c>
      <c r="F11" s="33" t="str">
        <f>IF((F10-E10)/E10&gt;0,"+ "&amp;ROUND((F10-E10)/E10*100,0)&amp;"%",(F10-E10)/E10&gt;0)</f>
        <v>+ 5%</v>
      </c>
      <c r="G11" s="33" t="str">
        <f>IF((G10-F10)/F10&gt;0,"+ "&amp;ROUND((G10-F10)/F10*100,0)&amp;"%",(G10-F10)/F10&gt;0)</f>
        <v>+ 10%</v>
      </c>
      <c r="H11" s="33" t="str">
        <f>IF((H10-G10)/G10&gt;0,"+ "&amp;ROUND((H10-G10)/G10*100,0)&amp;"%",(H10-G10)/G10&gt;0)</f>
        <v>+ 3%</v>
      </c>
      <c r="I11" s="33" t="str">
        <f>IF((I10-H10)/H10&gt;0,"+ "&amp;ROUND((I10-H10)/H10*100,0)&amp;"%",(I10-H10)/H10&gt;0)</f>
        <v>+ 11%</v>
      </c>
    </row>
    <row r="12" spans="2:16" s="8" customFormat="1" ht="16.5" customHeight="1" thickBot="1" x14ac:dyDescent="0.3">
      <c r="B12" s="34" t="s">
        <v>2</v>
      </c>
      <c r="C12" s="35"/>
      <c r="D12" s="36"/>
      <c r="E12" s="36"/>
      <c r="F12" s="37"/>
      <c r="G12" s="37"/>
      <c r="H12" s="37"/>
      <c r="I12" s="38" t="str">
        <f>IF((I10-C10)/C10&gt;0,"+ "&amp;ROUND((I10-C10)/C10*100,0)&amp;"%",(I10-C10)/C10)</f>
        <v>+ 43%</v>
      </c>
    </row>
    <row r="13" spans="2:16" s="8" customFormat="1" x14ac:dyDescent="0.25">
      <c r="B13" s="39" t="s">
        <v>16</v>
      </c>
      <c r="C13" s="18">
        <v>19639</v>
      </c>
      <c r="D13" s="18">
        <v>20247</v>
      </c>
      <c r="E13" s="18">
        <v>19770</v>
      </c>
      <c r="F13" s="19">
        <v>21756</v>
      </c>
      <c r="G13" s="19">
        <v>19485</v>
      </c>
      <c r="H13" s="19">
        <v>16792</v>
      </c>
      <c r="I13" s="19">
        <v>15827</v>
      </c>
    </row>
    <row r="14" spans="2:16" s="8" customFormat="1" ht="16.5" customHeight="1" x14ac:dyDescent="0.25">
      <c r="B14" s="39" t="s">
        <v>11</v>
      </c>
      <c r="C14" s="21"/>
      <c r="D14" s="22" t="str">
        <f>"+ "&amp;ROUND(3.09588064565406,0)&amp;"%"</f>
        <v>+ 3%</v>
      </c>
      <c r="E14" s="22">
        <v>-2.3559045784560674E-2</v>
      </c>
      <c r="F14" s="22" t="str">
        <f>"+ "&amp;ROUND(10.0455235204856,0)&amp;"%"</f>
        <v>+ 10%</v>
      </c>
      <c r="G14" s="22">
        <v>-0.10438499724214009</v>
      </c>
      <c r="H14" s="22">
        <v>-0.138208878624583</v>
      </c>
      <c r="I14" s="22">
        <v>-5.746784182944259E-2</v>
      </c>
    </row>
    <row r="15" spans="2:16" s="8" customFormat="1" ht="15.75" thickBot="1" x14ac:dyDescent="0.3">
      <c r="B15" s="13" t="s">
        <v>3</v>
      </c>
      <c r="C15" s="24"/>
      <c r="D15" s="25"/>
      <c r="E15" s="25"/>
      <c r="F15" s="26"/>
      <c r="G15" s="26"/>
      <c r="H15" s="26"/>
      <c r="I15" s="27">
        <v>-0.19</v>
      </c>
    </row>
    <row r="16" spans="2:16" s="8" customFormat="1" ht="15" customHeight="1" x14ac:dyDescent="0.25">
      <c r="B16" s="40" t="s">
        <v>17</v>
      </c>
      <c r="C16" s="41">
        <v>688120</v>
      </c>
      <c r="D16" s="41">
        <v>719212</v>
      </c>
      <c r="E16" s="41">
        <v>720205</v>
      </c>
      <c r="F16" s="42">
        <v>785997</v>
      </c>
      <c r="G16" s="42">
        <v>784720</v>
      </c>
      <c r="H16" s="42">
        <v>756700</v>
      </c>
      <c r="I16" s="42">
        <v>761214</v>
      </c>
    </row>
    <row r="17" spans="2:20" s="8" customFormat="1" x14ac:dyDescent="0.25">
      <c r="B17" s="40" t="s">
        <v>10</v>
      </c>
      <c r="C17" s="43"/>
      <c r="D17" s="44" t="str">
        <f>"+ "&amp;ROUND(4.51839795384526,0)&amp;"%"</f>
        <v>+ 5%</v>
      </c>
      <c r="E17" s="45" t="str">
        <f>"+ "&amp;ROUND(0.138067774175069,1)&amp;"%"</f>
        <v>+ 0,1%</v>
      </c>
      <c r="F17" s="44" t="str">
        <f>"+ "&amp;ROUND(9.13517678994175,0)&amp;"%"</f>
        <v>+ 9%</v>
      </c>
      <c r="G17" s="45">
        <v>-1.624688134941991E-3</v>
      </c>
      <c r="H17" s="44">
        <v>-3.5707003772046081E-2</v>
      </c>
      <c r="I17" s="44" t="str">
        <f>"+ "&amp;ROUND(0.596537597462667,0)&amp;"%"</f>
        <v>+ 1%</v>
      </c>
    </row>
    <row r="18" spans="2:20" s="8" customFormat="1" ht="15.75" thickBot="1" x14ac:dyDescent="0.3">
      <c r="B18" s="46" t="s">
        <v>3</v>
      </c>
      <c r="C18" s="47"/>
      <c r="D18" s="48"/>
      <c r="E18" s="48"/>
      <c r="F18" s="49"/>
      <c r="G18" s="49"/>
      <c r="H18" s="49"/>
      <c r="I18" s="50" t="str">
        <f>"+ "&amp;11&amp;"%"</f>
        <v>+ 11%</v>
      </c>
    </row>
    <row r="19" spans="2:20" ht="15" customHeight="1" x14ac:dyDescent="0.25">
      <c r="B19" s="54" t="s">
        <v>13</v>
      </c>
      <c r="C19" s="54"/>
      <c r="D19" s="54"/>
    </row>
    <row r="20" spans="2:20" ht="15" customHeight="1" x14ac:dyDescent="0.25">
      <c r="B20" s="5" t="s">
        <v>4</v>
      </c>
      <c r="C20" s="2"/>
      <c r="D20" s="2"/>
      <c r="E20" s="6"/>
      <c r="G20" s="15"/>
      <c r="H20" s="15"/>
      <c r="I20" s="15"/>
    </row>
    <row r="21" spans="2:20" ht="15" customHeight="1" x14ac:dyDescent="0.25">
      <c r="B21" s="5" t="s">
        <v>19</v>
      </c>
      <c r="G21" s="15"/>
      <c r="H21" s="15"/>
      <c r="I21" s="15"/>
    </row>
    <row r="22" spans="2:20" x14ac:dyDescent="0.25">
      <c r="B22" s="14" t="s">
        <v>12</v>
      </c>
      <c r="C22" s="12"/>
      <c r="D22" s="12"/>
      <c r="G22" s="15"/>
      <c r="H22" s="15"/>
      <c r="I22" s="15"/>
      <c r="K22" s="5" t="s">
        <v>7</v>
      </c>
    </row>
    <row r="23" spans="2:20" x14ac:dyDescent="0.25">
      <c r="C23" s="12"/>
      <c r="D23" s="12"/>
      <c r="G23" s="15"/>
      <c r="H23" s="15"/>
      <c r="I23" s="15"/>
    </row>
    <row r="24" spans="2:20" ht="15" customHeight="1" x14ac:dyDescent="0.25">
      <c r="B24" s="9" t="s">
        <v>5</v>
      </c>
    </row>
    <row r="25" spans="2:20" ht="6.75" customHeight="1" thickBot="1" x14ac:dyDescent="0.3">
      <c r="K25" s="16"/>
      <c r="L25" s="16"/>
      <c r="M25" s="16"/>
      <c r="N25" s="16"/>
      <c r="O25" s="16"/>
      <c r="P25" s="16"/>
      <c r="Q25" s="16"/>
      <c r="R25" s="16"/>
      <c r="S25" s="16"/>
    </row>
    <row r="26" spans="2:20" ht="15" customHeight="1" x14ac:dyDescent="0.25">
      <c r="B26" s="10"/>
      <c r="C26" s="7">
        <v>2013</v>
      </c>
      <c r="D26" s="7">
        <v>2014</v>
      </c>
      <c r="E26" s="7">
        <v>2015</v>
      </c>
      <c r="F26" s="7">
        <v>2016</v>
      </c>
      <c r="G26" s="7">
        <v>2017</v>
      </c>
      <c r="H26" s="7">
        <v>2018</v>
      </c>
      <c r="I26" s="7">
        <v>2019</v>
      </c>
      <c r="K26" s="55" t="s">
        <v>18</v>
      </c>
      <c r="L26" s="56"/>
      <c r="M26" s="56"/>
      <c r="N26" s="56"/>
      <c r="O26" s="56"/>
      <c r="P26" s="56"/>
      <c r="Q26" s="56"/>
      <c r="R26" s="56"/>
      <c r="S26" s="56"/>
      <c r="T26" s="57"/>
    </row>
    <row r="27" spans="2:20" ht="24.75" thickBot="1" x14ac:dyDescent="0.3">
      <c r="B27" s="13" t="s">
        <v>8</v>
      </c>
      <c r="C27" s="11">
        <v>0.16000144764937901</v>
      </c>
      <c r="D27" s="11">
        <v>0.16769534515572473</v>
      </c>
      <c r="E27" s="11">
        <v>0.17110769340820486</v>
      </c>
      <c r="F27" s="11">
        <v>0.17384154679683578</v>
      </c>
      <c r="G27" s="11">
        <v>0.18780632578648351</v>
      </c>
      <c r="H27" s="11">
        <v>0.1938108259592031</v>
      </c>
      <c r="I27" s="11">
        <v>0.20655340600347</v>
      </c>
      <c r="K27" s="58"/>
      <c r="L27" s="59"/>
      <c r="M27" s="59"/>
      <c r="N27" s="59"/>
      <c r="O27" s="59"/>
      <c r="P27" s="59"/>
      <c r="Q27" s="59"/>
      <c r="R27" s="59"/>
      <c r="S27" s="59"/>
      <c r="T27" s="60"/>
    </row>
    <row r="28" spans="2:20" x14ac:dyDescent="0.25">
      <c r="K28" s="58"/>
      <c r="L28" s="59"/>
      <c r="M28" s="59"/>
      <c r="N28" s="59"/>
      <c r="O28" s="59"/>
      <c r="P28" s="59"/>
      <c r="Q28" s="59"/>
      <c r="R28" s="59"/>
      <c r="S28" s="59"/>
      <c r="T28" s="60"/>
    </row>
    <row r="29" spans="2:20" x14ac:dyDescent="0.25">
      <c r="K29" s="58"/>
      <c r="L29" s="59"/>
      <c r="M29" s="59"/>
      <c r="N29" s="59"/>
      <c r="O29" s="59"/>
      <c r="P29" s="59"/>
      <c r="Q29" s="59"/>
      <c r="R29" s="59"/>
      <c r="S29" s="59"/>
      <c r="T29" s="60"/>
    </row>
    <row r="30" spans="2:20" x14ac:dyDescent="0.25">
      <c r="K30" s="58"/>
      <c r="L30" s="59"/>
      <c r="M30" s="59"/>
      <c r="N30" s="59"/>
      <c r="O30" s="59"/>
      <c r="P30" s="59"/>
      <c r="Q30" s="59"/>
      <c r="R30" s="59"/>
      <c r="S30" s="59"/>
      <c r="T30" s="60"/>
    </row>
    <row r="31" spans="2:20" x14ac:dyDescent="0.25">
      <c r="K31" s="58"/>
      <c r="L31" s="59"/>
      <c r="M31" s="59"/>
      <c r="N31" s="59"/>
      <c r="O31" s="59"/>
      <c r="P31" s="59"/>
      <c r="Q31" s="59"/>
      <c r="R31" s="59"/>
      <c r="S31" s="59"/>
      <c r="T31" s="60"/>
    </row>
    <row r="32" spans="2:20" x14ac:dyDescent="0.25">
      <c r="K32" s="58"/>
      <c r="L32" s="59"/>
      <c r="M32" s="59"/>
      <c r="N32" s="59"/>
      <c r="O32" s="59"/>
      <c r="P32" s="59"/>
      <c r="Q32" s="59"/>
      <c r="R32" s="59"/>
      <c r="S32" s="59"/>
      <c r="T32" s="60"/>
    </row>
    <row r="33" spans="11:20" x14ac:dyDescent="0.25">
      <c r="K33" s="58"/>
      <c r="L33" s="59"/>
      <c r="M33" s="59"/>
      <c r="N33" s="59"/>
      <c r="O33" s="59"/>
      <c r="P33" s="59"/>
      <c r="Q33" s="59"/>
      <c r="R33" s="59"/>
      <c r="S33" s="59"/>
      <c r="T33" s="60"/>
    </row>
    <row r="34" spans="11:20" x14ac:dyDescent="0.25">
      <c r="K34" s="58"/>
      <c r="L34" s="59"/>
      <c r="M34" s="59"/>
      <c r="N34" s="59"/>
      <c r="O34" s="59"/>
      <c r="P34" s="59"/>
      <c r="Q34" s="59"/>
      <c r="R34" s="59"/>
      <c r="S34" s="59"/>
      <c r="T34" s="60"/>
    </row>
    <row r="35" spans="11:20" x14ac:dyDescent="0.25">
      <c r="K35" s="58"/>
      <c r="L35" s="59"/>
      <c r="M35" s="59"/>
      <c r="N35" s="59"/>
      <c r="O35" s="59"/>
      <c r="P35" s="59"/>
      <c r="Q35" s="59"/>
      <c r="R35" s="59"/>
      <c r="S35" s="59"/>
      <c r="T35" s="60"/>
    </row>
    <row r="36" spans="11:20" x14ac:dyDescent="0.25">
      <c r="K36" s="58"/>
      <c r="L36" s="59"/>
      <c r="M36" s="59"/>
      <c r="N36" s="59"/>
      <c r="O36" s="59"/>
      <c r="P36" s="59"/>
      <c r="Q36" s="59"/>
      <c r="R36" s="59"/>
      <c r="S36" s="59"/>
      <c r="T36" s="60"/>
    </row>
    <row r="37" spans="11:20" x14ac:dyDescent="0.25">
      <c r="K37" s="58"/>
      <c r="L37" s="59"/>
      <c r="M37" s="59"/>
      <c r="N37" s="59"/>
      <c r="O37" s="59"/>
      <c r="P37" s="59"/>
      <c r="Q37" s="59"/>
      <c r="R37" s="59"/>
      <c r="S37" s="59"/>
      <c r="T37" s="60"/>
    </row>
    <row r="38" spans="11:20" x14ac:dyDescent="0.25">
      <c r="K38" s="58"/>
      <c r="L38" s="59"/>
      <c r="M38" s="59"/>
      <c r="N38" s="59"/>
      <c r="O38" s="59"/>
      <c r="P38" s="59"/>
      <c r="Q38" s="59"/>
      <c r="R38" s="59"/>
      <c r="S38" s="59"/>
      <c r="T38" s="60"/>
    </row>
    <row r="39" spans="11:20" x14ac:dyDescent="0.25">
      <c r="K39" s="58"/>
      <c r="L39" s="59"/>
      <c r="M39" s="59"/>
      <c r="N39" s="59"/>
      <c r="O39" s="59"/>
      <c r="P39" s="59"/>
      <c r="Q39" s="59"/>
      <c r="R39" s="59"/>
      <c r="S39" s="59"/>
      <c r="T39" s="60"/>
    </row>
    <row r="40" spans="11:20" x14ac:dyDescent="0.25">
      <c r="K40" s="58"/>
      <c r="L40" s="59"/>
      <c r="M40" s="59"/>
      <c r="N40" s="59"/>
      <c r="O40" s="59"/>
      <c r="P40" s="59"/>
      <c r="Q40" s="59"/>
      <c r="R40" s="59"/>
      <c r="S40" s="59"/>
      <c r="T40" s="60"/>
    </row>
    <row r="41" spans="11:20" ht="15.75" thickBot="1" x14ac:dyDescent="0.3">
      <c r="K41" s="61"/>
      <c r="L41" s="62"/>
      <c r="M41" s="62"/>
      <c r="N41" s="62"/>
      <c r="O41" s="62"/>
      <c r="P41" s="62"/>
      <c r="Q41" s="62"/>
      <c r="R41" s="62"/>
      <c r="S41" s="62"/>
      <c r="T41" s="63"/>
    </row>
    <row r="48" spans="11:20" ht="9.75" customHeight="1" x14ac:dyDescent="0.25"/>
  </sheetData>
  <sheetProtection password="C935" sheet="1" objects="1" scenarios="1"/>
  <mergeCells count="3">
    <mergeCell ref="C1:I1"/>
    <mergeCell ref="B19:D19"/>
    <mergeCell ref="K26:T41"/>
  </mergeCells>
  <pageMargins left="0.25" right="0.25" top="0.75" bottom="0.75" header="0.3" footer="0.3"/>
  <pageSetup paperSize="8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Evolution des inscriptions</vt:lpstr>
      <vt:lpstr>'Evolution des inscriptions'!Zone_d_impression</vt:lpstr>
    </vt:vector>
  </TitlesOfParts>
  <Company>Pôle Emploi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BLONDON Alexandre</dc:creator>
  <cp:lastModifiedBy>MEYER Pascale (DR-ARA)</cp:lastModifiedBy>
  <cp:lastPrinted>2021-03-12T13:22:21Z</cp:lastPrinted>
  <dcterms:created xsi:type="dcterms:W3CDTF">2020-06-04T14:34:46Z</dcterms:created>
  <dcterms:modified xsi:type="dcterms:W3CDTF">2021-03-24T09:49:02Z</dcterms:modified>
</cp:coreProperties>
</file>