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60" windowWidth="18915" windowHeight="11070" tabRatio="678"/>
  </bookViews>
  <sheets>
    <sheet name="Salariés HF par PCS" sheetId="17" r:id="rId1"/>
  </sheets>
  <calcPr calcId="145621"/>
</workbook>
</file>

<file path=xl/calcChain.xml><?xml version="1.0" encoding="utf-8"?>
<calcChain xmlns="http://schemas.openxmlformats.org/spreadsheetml/2006/main">
  <c r="K33" i="17" l="1"/>
  <c r="J33" i="17"/>
  <c r="G33" i="17"/>
  <c r="C33" i="17"/>
  <c r="F33" i="17" s="1"/>
  <c r="H33" i="17" s="1"/>
  <c r="K32" i="17"/>
  <c r="J32" i="17"/>
  <c r="G32" i="17"/>
  <c r="F32" i="17"/>
  <c r="K31" i="17"/>
  <c r="J31" i="17"/>
  <c r="G31" i="17"/>
  <c r="F31" i="17"/>
  <c r="K30" i="17"/>
  <c r="J30" i="17"/>
  <c r="G30" i="17"/>
  <c r="F30" i="17"/>
  <c r="K29" i="17"/>
  <c r="J29" i="17"/>
  <c r="I29" i="17"/>
  <c r="G29" i="17"/>
  <c r="F29" i="17"/>
  <c r="K28" i="17"/>
  <c r="J28" i="17"/>
  <c r="G28" i="17"/>
  <c r="F28" i="17"/>
  <c r="K27" i="17"/>
  <c r="J27" i="17"/>
  <c r="G27" i="17"/>
  <c r="F27" i="17"/>
  <c r="H27" i="17" s="1"/>
  <c r="K26" i="17"/>
  <c r="J26" i="17"/>
  <c r="G26" i="17"/>
  <c r="F26" i="17"/>
  <c r="H26" i="17" s="1"/>
  <c r="K25" i="17"/>
  <c r="J25" i="17"/>
  <c r="G25" i="17"/>
  <c r="F25" i="17"/>
  <c r="K24" i="17"/>
  <c r="J24" i="17"/>
  <c r="G24" i="17"/>
  <c r="F24" i="17"/>
  <c r="K23" i="17"/>
  <c r="J23" i="17"/>
  <c r="I23" i="17"/>
  <c r="G23" i="17"/>
  <c r="H23" i="17" s="1"/>
  <c r="F23" i="17"/>
  <c r="K22" i="17"/>
  <c r="J22" i="17"/>
  <c r="G22" i="17"/>
  <c r="F22" i="17"/>
  <c r="K21" i="17"/>
  <c r="J21" i="17"/>
  <c r="G21" i="17"/>
  <c r="F21" i="17"/>
  <c r="K20" i="17"/>
  <c r="J20" i="17"/>
  <c r="G20" i="17"/>
  <c r="F20" i="17"/>
  <c r="H20" i="17" s="1"/>
  <c r="K19" i="17"/>
  <c r="J19" i="17"/>
  <c r="G19" i="17"/>
  <c r="F19" i="17"/>
  <c r="K18" i="17"/>
  <c r="J18" i="17"/>
  <c r="G18" i="17"/>
  <c r="F18" i="17"/>
  <c r="K17" i="17"/>
  <c r="J17" i="17"/>
  <c r="I17" i="17"/>
  <c r="G17" i="17"/>
  <c r="F17" i="17"/>
  <c r="K16" i="17"/>
  <c r="J16" i="17"/>
  <c r="G16" i="17"/>
  <c r="F16" i="17"/>
  <c r="K15" i="17"/>
  <c r="J15" i="17"/>
  <c r="I15" i="17"/>
  <c r="G15" i="17"/>
  <c r="H15" i="17" s="1"/>
  <c r="F15" i="17"/>
  <c r="K14" i="17"/>
  <c r="J14" i="17"/>
  <c r="G14" i="17"/>
  <c r="F14" i="17"/>
  <c r="K13" i="17"/>
  <c r="J13" i="17"/>
  <c r="I13" i="17"/>
  <c r="G13" i="17"/>
  <c r="F13" i="17"/>
  <c r="H13" i="17" s="1"/>
  <c r="K12" i="17"/>
  <c r="J12" i="17"/>
  <c r="G12" i="17"/>
  <c r="F12" i="17"/>
  <c r="H12" i="17" s="1"/>
  <c r="K11" i="17"/>
  <c r="J11" i="17"/>
  <c r="I11" i="17"/>
  <c r="G11" i="17"/>
  <c r="H11" i="17" s="1"/>
  <c r="F11" i="17"/>
  <c r="K10" i="17"/>
  <c r="J10" i="17"/>
  <c r="G10" i="17"/>
  <c r="F10" i="17"/>
  <c r="K9" i="17"/>
  <c r="J9" i="17"/>
  <c r="I9" i="17"/>
  <c r="G9" i="17"/>
  <c r="F9" i="17"/>
  <c r="H9" i="17" s="1"/>
  <c r="K8" i="17"/>
  <c r="J8" i="17"/>
  <c r="G8" i="17"/>
  <c r="F8" i="17"/>
  <c r="H8" i="17" s="1"/>
  <c r="H19" i="17" l="1"/>
  <c r="H21" i="17"/>
  <c r="I25" i="17"/>
  <c r="I31" i="17"/>
  <c r="I19" i="17"/>
  <c r="H28" i="17"/>
  <c r="H29" i="17"/>
  <c r="H16" i="17"/>
  <c r="H17" i="17"/>
  <c r="I21" i="17"/>
  <c r="H24" i="17"/>
  <c r="I27" i="17"/>
  <c r="H30" i="17"/>
  <c r="H10" i="17"/>
  <c r="H14" i="17"/>
  <c r="H18" i="17"/>
  <c r="H22" i="17"/>
  <c r="H32" i="17"/>
  <c r="H25" i="17"/>
  <c r="H31" i="17"/>
  <c r="I33" i="17"/>
  <c r="I8" i="17"/>
  <c r="I10" i="17"/>
  <c r="I12" i="17"/>
  <c r="I14" i="17"/>
  <c r="I16" i="17"/>
  <c r="I18" i="17"/>
  <c r="I20" i="17"/>
  <c r="I22" i="17"/>
  <c r="I24" i="17"/>
  <c r="I26" i="17"/>
  <c r="I28" i="17"/>
  <c r="I30" i="17"/>
  <c r="I32" i="17"/>
</calcChain>
</file>

<file path=xl/sharedStrings.xml><?xml version="1.0" encoding="utf-8"?>
<sst xmlns="http://schemas.openxmlformats.org/spreadsheetml/2006/main" count="47" uniqueCount="43">
  <si>
    <t>TOTAL</t>
  </si>
  <si>
    <t>Cadres de la Fonction Publique</t>
  </si>
  <si>
    <t>Professeurs, professions scientifiques</t>
  </si>
  <si>
    <t>Professions de l'information, des arts et des spectacles</t>
  </si>
  <si>
    <t>Cadres administratifs et commerciaux d'entreprise</t>
  </si>
  <si>
    <t>Ingénieurs et cadres techniques d'entreprise</t>
  </si>
  <si>
    <t>Professeurs des écoles, instituteurs et assimilés</t>
  </si>
  <si>
    <t>Professions intermédiaires de la santé et du travail social</t>
  </si>
  <si>
    <t>Clergé, religieux</t>
  </si>
  <si>
    <t>Professions intermédiaires administratives de la Fonction Publique</t>
  </si>
  <si>
    <t>Professions intermédiaires administratives et commerciales des entreprises</t>
  </si>
  <si>
    <t>Techniciens</t>
  </si>
  <si>
    <t>Contremaîtres, agents de maîtrise</t>
  </si>
  <si>
    <t>Employés civils et agents de service de la Fonction Publique</t>
  </si>
  <si>
    <t>Policiers et militaires</t>
  </si>
  <si>
    <t>Employés administratifs d'entreprise</t>
  </si>
  <si>
    <t>Employés de commerce</t>
  </si>
  <si>
    <t>Personnels des services directs aux particuliers</t>
  </si>
  <si>
    <t>Ouvriers qualifiés de type industriel</t>
  </si>
  <si>
    <t>Ouvriers qualifiés de type artisanal</t>
  </si>
  <si>
    <t>Chauffeurs</t>
  </si>
  <si>
    <t>Ouvriers qualifiés de la manutention, du magasinage et du transport</t>
  </si>
  <si>
    <t>Ouvriers non qualifiés de type industriel</t>
  </si>
  <si>
    <t>Ouvriers non qualifiés de type artisanal</t>
  </si>
  <si>
    <t>Ouvriers agricoles</t>
  </si>
  <si>
    <t>L'emploi dans le secteur privé en Auvergne-Rhône-Alpes</t>
  </si>
  <si>
    <t>Hommes</t>
  </si>
  <si>
    <t>Femmes</t>
  </si>
  <si>
    <t>PCS - Année 2016</t>
  </si>
  <si>
    <t>Part des hommes dans la PCS</t>
  </si>
  <si>
    <t>Part des femmes dans la PCS</t>
  </si>
  <si>
    <t>Poids de la PCS dans l'emploi salarié</t>
  </si>
  <si>
    <t>Poids de la PCS dans l'emploi salarié des femmes</t>
  </si>
  <si>
    <t>Poids de la PCS dans l'emploi salarié des hommes</t>
  </si>
  <si>
    <t>Champ : Actifs ayant un emploi (au lieu de travail) dans le secteur privé, Auvergne-Rhône-Alpes</t>
  </si>
  <si>
    <r>
      <rPr>
        <b/>
        <sz val="11"/>
        <color rgb="FF00B0F0"/>
        <rFont val="Calibri"/>
        <family val="2"/>
        <scheme val="minor"/>
      </rPr>
      <t>Une répartition dans chaque PCS nettement sexuée et davantage d’hommes dans les catégories supérieures</t>
    </r>
    <r>
      <rPr>
        <sz val="11"/>
        <color theme="1"/>
        <rFont val="Calibri"/>
        <family val="2"/>
        <scheme val="minor"/>
      </rPr>
      <t xml:space="preserve">
A l’instar de ce que l'on observe pour les secteurs d'activité, la répartition des femmes et des hommes dans chaque PCS varie fortement d’une catégorie à une autre. Sur 25 PCS, seules 7 peuvent être considérées comme mixtes. Dans ces catégories, la part respective des femmes et des hommes ne dépasse pas 40 ou 60% et reste relativement proche de leur part dans l’effectif salarié total (47% de femmes et 53% d’hommes). C’est le cas des cadres de la fonction publique, des cadres administratifs et commerciaux d’entreprise, des professions de l’information, des arts et des spectacles (entre 56 et 58% d’hommes), des professeurs et professions scientifiques, des professeurs des écoles, des professions intermédiaires administratives de la Fonction publique et des professions intermédiaires administratives et commerciales des entreprises (entre 55 et 60% de femmes)
Les autres PCS sont soit fortement masculinisées soit fortement féminisées, au sens où l’on y trouve une large majorité d’hommes ou de femmes. On trouve dans le 1er groupe 12 PCS : les ingénieurs et cadres techniques d’entreprise (79% d’hommes), le clergé et les religieux, les techniciens (83%), les contremaîtres et agents de maîtrise (86%), les policiers et militaires (87 %), les chauffeurs (92%) ainsi que l’ensemble des ouvriers (plus de 85% d’hommes chez les ouvriers qualifiés et autour de 70% pour les ouvriers non qualifiés). 6 PCS comptent une large majorité de femmes : les employés de commerce (75%) les professions libérales (78%), les professions intermédiaires de la santé et du travail social (78%), les employés civils et agents de service de la Fonction Publique (81%), les employés administratifs d’entreprise (82%) et les Personnels des services directs aux particuliers (86%).
La répartition des femmes et des hommes entre les différentes PCS montre également des différences sexuées. 19% des hommes sont cadres ou professions intellectuelles supérieures contre 12% seulement des femmes. 43% des hommes sont ouvriers dont 27% ouvriers qualifiés pour respectivement 12 et 5% des femmes. Les proportions s’inversent pour les employés : presque la moitié des femmes fait partie des catégories Employés pour 12% des hommes. On ne dispose pas pour les employés de la répartition entre employés qualifiés et non qualifiés. 28% des femmes comme des hommes sont dans une profession intermédiaire, avec une clé de répartition différente selon le sexe : 14% des femmes dans les Professions intermédiaires administratives et commerciales des entreprises et 7% dans celles de la Santé et du travail social ; 10% des hommes sont techniciens, 9% dans les Professions intermédiaires administratives et commerciales des entreprises et 5% contremaîtres.
</t>
    </r>
  </si>
  <si>
    <t>Source : INSEE - Recensement de la population 2016, exploitation complémentaire - Traitement : Direccte ARA (SESE)</t>
  </si>
  <si>
    <t>Lecture : 22% des actifs en emploi dans une profession libérale sont des hommes, soit 1 066.</t>
  </si>
  <si>
    <t>Répartition des actifs en emploi salarié (au lieu de travail) par sexe et PCS dans le secteur privé</t>
  </si>
  <si>
    <t>Professions libérales*</t>
  </si>
  <si>
    <t xml:space="preserve">*La catégorie ne comprend pas de salariés, à l’exception des chirurgiens-dentistes, des vétérinaires et des avocats. </t>
  </si>
  <si>
    <r>
      <t xml:space="preserve">Part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 70%</t>
    </r>
  </si>
  <si>
    <t>Part ≥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</si>
</sst>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Gadugi"/>
      <family val="2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8" fillId="2" borderId="0" xfId="0" applyFont="1" applyFill="1" applyBorder="1" applyAlignment="1"/>
    <xf numFmtId="0" fontId="9" fillId="0" borderId="0" xfId="0" applyFont="1"/>
    <xf numFmtId="9" fontId="7" fillId="2" borderId="5" xfId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right"/>
    </xf>
    <xf numFmtId="9" fontId="6" fillId="2" borderId="0" xfId="1" applyFont="1" applyFill="1" applyBorder="1" applyAlignment="1">
      <alignment wrapText="1"/>
    </xf>
    <xf numFmtId="3" fontId="7" fillId="2" borderId="5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0" fontId="1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8" fillId="2" borderId="0" xfId="0" applyFont="1" applyFill="1" applyBorder="1" applyAlignment="1">
      <alignment horizontal="left" vertical="top"/>
    </xf>
    <xf numFmtId="3" fontId="6" fillId="2" borderId="7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center"/>
    </xf>
    <xf numFmtId="165" fontId="7" fillId="2" borderId="5" xfId="1" applyNumberFormat="1" applyFont="1" applyFill="1" applyBorder="1" applyAlignment="1">
      <alignment horizontal="center"/>
    </xf>
    <xf numFmtId="0" fontId="4" fillId="0" borderId="0" xfId="0" applyFont="1" applyFill="1"/>
    <xf numFmtId="3" fontId="7" fillId="2" borderId="16" xfId="1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wrapText="1"/>
    </xf>
    <xf numFmtId="9" fontId="6" fillId="2" borderId="7" xfId="1" applyFont="1" applyFill="1" applyBorder="1" applyAlignment="1">
      <alignment horizontal="center" wrapText="1"/>
    </xf>
    <xf numFmtId="9" fontId="6" fillId="2" borderId="6" xfId="1" applyFont="1" applyFill="1" applyBorder="1" applyAlignment="1">
      <alignment horizontal="center" wrapText="1"/>
    </xf>
    <xf numFmtId="9" fontId="7" fillId="2" borderId="16" xfId="1" applyFont="1" applyFill="1" applyBorder="1" applyAlignment="1">
      <alignment horizontal="center"/>
    </xf>
    <xf numFmtId="9" fontId="6" fillId="2" borderId="14" xfId="1" applyFont="1" applyFill="1" applyBorder="1" applyAlignment="1">
      <alignment horizontal="center" wrapText="1"/>
    </xf>
    <xf numFmtId="9" fontId="7" fillId="2" borderId="3" xfId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vertical="center" wrapText="1"/>
    </xf>
    <xf numFmtId="165" fontId="7" fillId="2" borderId="16" xfId="1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3" fontId="7" fillId="2" borderId="9" xfId="1" applyNumberFormat="1" applyFont="1" applyFill="1" applyBorder="1" applyAlignment="1">
      <alignment horizontal="right"/>
    </xf>
    <xf numFmtId="3" fontId="7" fillId="2" borderId="0" xfId="1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wrapText="1"/>
    </xf>
    <xf numFmtId="3" fontId="7" fillId="2" borderId="15" xfId="1" applyNumberFormat="1" applyFont="1" applyFill="1" applyBorder="1" applyAlignment="1">
      <alignment horizontal="right"/>
    </xf>
    <xf numFmtId="9" fontId="7" fillId="2" borderId="8" xfId="1" applyFont="1" applyFill="1" applyBorder="1" applyAlignment="1">
      <alignment horizontal="center"/>
    </xf>
    <xf numFmtId="9" fontId="7" fillId="8" borderId="3" xfId="1" applyFont="1" applyFill="1" applyBorder="1" applyAlignment="1">
      <alignment horizontal="center"/>
    </xf>
    <xf numFmtId="9" fontId="7" fillId="9" borderId="3" xfId="1" applyFont="1" applyFill="1" applyBorder="1" applyAlignment="1">
      <alignment horizontal="center"/>
    </xf>
    <xf numFmtId="9" fontId="7" fillId="9" borderId="0" xfId="1" applyFont="1" applyFill="1" applyBorder="1" applyAlignment="1">
      <alignment horizontal="center"/>
    </xf>
    <xf numFmtId="9" fontId="7" fillId="7" borderId="15" xfId="1" applyFont="1" applyFill="1" applyBorder="1" applyAlignment="1">
      <alignment horizontal="center"/>
    </xf>
    <xf numFmtId="9" fontId="7" fillId="6" borderId="16" xfId="1" applyFont="1" applyFill="1" applyBorder="1" applyAlignment="1">
      <alignment horizontal="center"/>
    </xf>
    <xf numFmtId="9" fontId="7" fillId="7" borderId="16" xfId="1" applyFont="1" applyFill="1" applyBorder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9" fontId="7" fillId="2" borderId="10" xfId="1" applyFont="1" applyFill="1" applyBorder="1" applyAlignment="1">
      <alignment horizontal="center"/>
    </xf>
    <xf numFmtId="165" fontId="7" fillId="2" borderId="15" xfId="1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wrapText="1"/>
    </xf>
    <xf numFmtId="0" fontId="2" fillId="0" borderId="13" xfId="0" applyFont="1" applyBorder="1" applyAlignment="1">
      <alignment horizontal="centerContinuous" wrapText="1"/>
    </xf>
    <xf numFmtId="0" fontId="14" fillId="0" borderId="0" xfId="0" applyFont="1" applyFill="1" applyAlignment="1"/>
    <xf numFmtId="0" fontId="14" fillId="0" borderId="0" xfId="0" applyFont="1"/>
    <xf numFmtId="9" fontId="6" fillId="9" borderId="0" xfId="1" applyFont="1" applyFill="1" applyBorder="1" applyAlignment="1">
      <alignment horizontal="center" wrapText="1"/>
    </xf>
    <xf numFmtId="9" fontId="6" fillId="8" borderId="0" xfId="1" applyFont="1" applyFill="1" applyBorder="1" applyAlignment="1">
      <alignment horizontal="center" wrapText="1"/>
    </xf>
    <xf numFmtId="9" fontId="6" fillId="7" borderId="0" xfId="1" applyFont="1" applyFill="1" applyBorder="1" applyAlignment="1">
      <alignment horizontal="center" wrapText="1"/>
    </xf>
    <xf numFmtId="9" fontId="6" fillId="6" borderId="0" xfId="1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justify" vertical="top" wrapText="1"/>
    </xf>
    <xf numFmtId="0" fontId="0" fillId="4" borderId="18" xfId="0" applyFont="1" applyFill="1" applyBorder="1" applyAlignment="1">
      <alignment horizontal="justify" vertical="top" wrapText="1"/>
    </xf>
    <xf numFmtId="0" fontId="0" fillId="4" borderId="19" xfId="0" applyFont="1" applyFill="1" applyBorder="1" applyAlignment="1">
      <alignment horizontal="justify" vertical="top" wrapText="1"/>
    </xf>
    <xf numFmtId="0" fontId="0" fillId="4" borderId="20" xfId="0" applyFont="1" applyFill="1" applyBorder="1" applyAlignment="1">
      <alignment horizontal="justify" vertical="top" wrapText="1"/>
    </xf>
    <xf numFmtId="0" fontId="0" fillId="4" borderId="0" xfId="0" applyFont="1" applyFill="1" applyBorder="1" applyAlignment="1">
      <alignment horizontal="justify" vertical="top" wrapText="1"/>
    </xf>
    <xf numFmtId="0" fontId="0" fillId="4" borderId="21" xfId="0" applyFont="1" applyFill="1" applyBorder="1" applyAlignment="1">
      <alignment horizontal="justify" vertical="top" wrapText="1"/>
    </xf>
    <xf numFmtId="0" fontId="0" fillId="4" borderId="22" xfId="0" applyFont="1" applyFill="1" applyBorder="1" applyAlignment="1">
      <alignment horizontal="justify" vertical="top" wrapText="1"/>
    </xf>
    <xf numFmtId="0" fontId="0" fillId="4" borderId="23" xfId="0" applyFont="1" applyFill="1" applyBorder="1" applyAlignment="1">
      <alignment horizontal="justify" vertical="top" wrapText="1"/>
    </xf>
    <xf numFmtId="0" fontId="0" fillId="4" borderId="24" xfId="0" applyFont="1" applyFill="1" applyBorder="1" applyAlignment="1">
      <alignment horizontal="justify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864000</xdr:colOff>
      <xdr:row>2</xdr:row>
      <xdr:rowOff>13050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4000" cy="75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864000</xdr:colOff>
      <xdr:row>2</xdr:row>
      <xdr:rowOff>13050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864000" cy="7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showGridLines="0" tabSelected="1" workbookViewId="0">
      <selection activeCell="F39" sqref="F39"/>
    </sheetView>
  </sheetViews>
  <sheetFormatPr baseColWidth="10" defaultColWidth="9.140625" defaultRowHeight="15" x14ac:dyDescent="0.25"/>
  <cols>
    <col min="1" max="1" width="5.85546875" customWidth="1"/>
    <col min="2" max="2" width="64.28515625" customWidth="1"/>
    <col min="3" max="5" width="17.7109375" customWidth="1"/>
    <col min="6" max="6" width="12.7109375" customWidth="1"/>
    <col min="7" max="7" width="13.140625" customWidth="1"/>
    <col min="8" max="8" width="11.42578125" customWidth="1"/>
    <col min="9" max="10" width="14.28515625" customWidth="1"/>
    <col min="11" max="11" width="11.42578125" customWidth="1"/>
    <col min="12" max="12" width="15" customWidth="1"/>
    <col min="13" max="13" width="13.85546875" customWidth="1"/>
    <col min="14" max="14" width="13.7109375" customWidth="1"/>
    <col min="15" max="15" width="10" customWidth="1"/>
    <col min="18" max="18" width="16" customWidth="1"/>
    <col min="19" max="19" width="45" customWidth="1"/>
    <col min="20" max="20" width="14.42578125" customWidth="1"/>
    <col min="21" max="21" width="20.140625" customWidth="1"/>
    <col min="23" max="23" width="18.140625" customWidth="1"/>
  </cols>
  <sheetData>
    <row r="1" spans="2:18" ht="36.75" thickBot="1" x14ac:dyDescent="0.4">
      <c r="B1" s="13"/>
      <c r="C1" s="50" t="s">
        <v>25</v>
      </c>
      <c r="D1" s="51"/>
      <c r="E1" s="51"/>
      <c r="F1" s="51"/>
      <c r="G1" s="52"/>
      <c r="H1" s="52"/>
      <c r="I1" s="53"/>
      <c r="J1" s="14"/>
      <c r="K1" s="1"/>
      <c r="L1" s="1"/>
      <c r="M1" s="1"/>
      <c r="N1" s="1"/>
      <c r="O1" s="1"/>
      <c r="P1" s="1"/>
      <c r="Q1" s="1"/>
      <c r="R1" s="1"/>
    </row>
    <row r="2" spans="2:18" ht="21.75" customHeight="1" thickBot="1" x14ac:dyDescent="0.4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M3" s="60" t="s">
        <v>35</v>
      </c>
      <c r="N3" s="61"/>
      <c r="O3" s="61"/>
      <c r="P3" s="61"/>
      <c r="Q3" s="61"/>
      <c r="R3" s="62"/>
    </row>
    <row r="4" spans="2:18" x14ac:dyDescent="0.25">
      <c r="B4" s="5"/>
      <c r="F4" s="9"/>
      <c r="G4" s="9"/>
      <c r="M4" s="63"/>
      <c r="N4" s="64"/>
      <c r="O4" s="64"/>
      <c r="P4" s="64"/>
      <c r="Q4" s="64"/>
      <c r="R4" s="65"/>
    </row>
    <row r="5" spans="2:18" ht="15.75" customHeight="1" x14ac:dyDescent="0.25">
      <c r="B5" s="19" t="s">
        <v>38</v>
      </c>
      <c r="M5" s="63"/>
      <c r="N5" s="64"/>
      <c r="O5" s="64"/>
      <c r="P5" s="64"/>
      <c r="Q5" s="64"/>
      <c r="R5" s="65"/>
    </row>
    <row r="6" spans="2:18" ht="9.75" customHeight="1" thickBot="1" x14ac:dyDescent="0.3">
      <c r="B6" s="6"/>
      <c r="C6" s="11"/>
      <c r="D6" s="12"/>
      <c r="M6" s="63"/>
      <c r="N6" s="64"/>
      <c r="O6" s="64"/>
      <c r="P6" s="64"/>
      <c r="Q6" s="64"/>
      <c r="R6" s="65"/>
    </row>
    <row r="7" spans="2:18" ht="48.75" thickBot="1" x14ac:dyDescent="0.3">
      <c r="B7" s="31" t="s">
        <v>28</v>
      </c>
      <c r="C7" s="48" t="s">
        <v>26</v>
      </c>
      <c r="D7" s="29" t="s">
        <v>27</v>
      </c>
      <c r="E7" s="47" t="s">
        <v>0</v>
      </c>
      <c r="F7" s="46" t="s">
        <v>29</v>
      </c>
      <c r="G7" s="27" t="s">
        <v>30</v>
      </c>
      <c r="H7" s="49" t="s">
        <v>0</v>
      </c>
      <c r="I7" s="27" t="s">
        <v>33</v>
      </c>
      <c r="J7" s="27" t="s">
        <v>32</v>
      </c>
      <c r="K7" s="47" t="s">
        <v>31</v>
      </c>
      <c r="M7" s="63"/>
      <c r="N7" s="64"/>
      <c r="O7" s="64"/>
      <c r="P7" s="64"/>
      <c r="Q7" s="64"/>
      <c r="R7" s="65"/>
    </row>
    <row r="8" spans="2:18" x14ac:dyDescent="0.25">
      <c r="B8" s="3" t="s">
        <v>39</v>
      </c>
      <c r="C8" s="32">
        <v>1065.53</v>
      </c>
      <c r="D8" s="35">
        <v>3703.46</v>
      </c>
      <c r="E8" s="8">
        <v>4769.0000000000009</v>
      </c>
      <c r="F8" s="36">
        <f t="shared" ref="F8:G33" si="0">C8/$E8</f>
        <v>0.22342839169637235</v>
      </c>
      <c r="G8" s="40">
        <f t="shared" si="0"/>
        <v>0.77656951142797215</v>
      </c>
      <c r="H8" s="7">
        <f>SUM(F8:G8)</f>
        <v>0.99999790312434444</v>
      </c>
      <c r="I8" s="43">
        <f>C8/C$33</f>
        <v>8.7724407721522901E-4</v>
      </c>
      <c r="J8" s="45">
        <f>D8/D$33</f>
        <v>3.4436653410341344E-3</v>
      </c>
      <c r="K8" s="18">
        <f>E8/E$33</f>
        <v>2.0824640297787203E-3</v>
      </c>
      <c r="M8" s="63"/>
      <c r="N8" s="64"/>
      <c r="O8" s="64"/>
      <c r="P8" s="64"/>
      <c r="Q8" s="64"/>
      <c r="R8" s="65"/>
    </row>
    <row r="9" spans="2:18" x14ac:dyDescent="0.25">
      <c r="B9" s="3" t="s">
        <v>1</v>
      </c>
      <c r="C9" s="33">
        <v>8119.55</v>
      </c>
      <c r="D9" s="20">
        <v>6506.3900000000012</v>
      </c>
      <c r="E9" s="10">
        <v>14625.949999999999</v>
      </c>
      <c r="F9" s="37">
        <f t="shared" si="0"/>
        <v>0.55514684516219459</v>
      </c>
      <c r="G9" s="24">
        <f t="shared" si="0"/>
        <v>0.44485247112153409</v>
      </c>
      <c r="H9" s="7">
        <f t="shared" ref="H9:H33" si="1">SUM(F9:G9)</f>
        <v>0.99999931628372862</v>
      </c>
      <c r="I9" s="26">
        <f t="shared" ref="I9:K33" si="2">C9/C$33</f>
        <v>6.6847739126565308E-3</v>
      </c>
      <c r="J9" s="24">
        <f t="shared" si="2"/>
        <v>6.0499721174931244E-3</v>
      </c>
      <c r="K9" s="7">
        <f t="shared" si="2"/>
        <v>6.3866669692476553E-3</v>
      </c>
      <c r="M9" s="63"/>
      <c r="N9" s="64"/>
      <c r="O9" s="64"/>
      <c r="P9" s="64"/>
      <c r="Q9" s="64"/>
      <c r="R9" s="65"/>
    </row>
    <row r="10" spans="2:18" x14ac:dyDescent="0.25">
      <c r="B10" s="3" t="s">
        <v>2</v>
      </c>
      <c r="C10" s="33">
        <v>15227.800000000001</v>
      </c>
      <c r="D10" s="20">
        <v>18953.05</v>
      </c>
      <c r="E10" s="10">
        <v>34180.86</v>
      </c>
      <c r="F10" s="26">
        <f t="shared" si="0"/>
        <v>0.44550663734031271</v>
      </c>
      <c r="G10" s="41">
        <f t="shared" si="0"/>
        <v>0.55449307009829474</v>
      </c>
      <c r="H10" s="7">
        <f t="shared" si="1"/>
        <v>0.99999970743860744</v>
      </c>
      <c r="I10" s="26">
        <f t="shared" si="2"/>
        <v>1.2536950962448796E-2</v>
      </c>
      <c r="J10" s="24">
        <f t="shared" si="2"/>
        <v>1.7623509202715028E-2</v>
      </c>
      <c r="K10" s="7">
        <f t="shared" si="2"/>
        <v>1.4925647191633942E-2</v>
      </c>
      <c r="M10" s="63"/>
      <c r="N10" s="64"/>
      <c r="O10" s="64"/>
      <c r="P10" s="64"/>
      <c r="Q10" s="64"/>
      <c r="R10" s="65"/>
    </row>
    <row r="11" spans="2:18" x14ac:dyDescent="0.25">
      <c r="B11" s="3" t="s">
        <v>3</v>
      </c>
      <c r="C11" s="33">
        <v>8547.34</v>
      </c>
      <c r="D11" s="20">
        <v>6213.75</v>
      </c>
      <c r="E11" s="10">
        <v>14761.080000000002</v>
      </c>
      <c r="F11" s="37">
        <f t="shared" si="0"/>
        <v>0.57904570668270883</v>
      </c>
      <c r="G11" s="24">
        <f t="shared" si="0"/>
        <v>0.42095497077449612</v>
      </c>
      <c r="H11" s="7">
        <f t="shared" si="1"/>
        <v>1.000000677457205</v>
      </c>
      <c r="I11" s="26">
        <f t="shared" si="2"/>
        <v>7.0369707009139259E-3</v>
      </c>
      <c r="J11" s="24">
        <f t="shared" si="2"/>
        <v>5.7778605716953483E-3</v>
      </c>
      <c r="K11" s="7">
        <f t="shared" si="2"/>
        <v>6.4456737556481594E-3</v>
      </c>
      <c r="M11" s="63"/>
      <c r="N11" s="64"/>
      <c r="O11" s="64"/>
      <c r="P11" s="64"/>
      <c r="Q11" s="64"/>
      <c r="R11" s="65"/>
    </row>
    <row r="12" spans="2:18" x14ac:dyDescent="0.25">
      <c r="B12" s="3" t="s">
        <v>4</v>
      </c>
      <c r="C12" s="33">
        <v>72837.739999999991</v>
      </c>
      <c r="D12" s="20">
        <v>58133.270000000004</v>
      </c>
      <c r="E12" s="10">
        <v>130971.04999999999</v>
      </c>
      <c r="F12" s="37">
        <f t="shared" si="0"/>
        <v>0.55613618429416267</v>
      </c>
      <c r="G12" s="24">
        <f t="shared" si="0"/>
        <v>0.4438635102948324</v>
      </c>
      <c r="H12" s="7">
        <f t="shared" si="1"/>
        <v>0.99999969458899507</v>
      </c>
      <c r="I12" s="26">
        <f t="shared" si="2"/>
        <v>5.9966848434809691E-2</v>
      </c>
      <c r="J12" s="24">
        <f t="shared" si="2"/>
        <v>5.4055269142904053E-2</v>
      </c>
      <c r="K12" s="7">
        <f t="shared" si="2"/>
        <v>5.7190710959813422E-2</v>
      </c>
      <c r="M12" s="63"/>
      <c r="N12" s="64"/>
      <c r="O12" s="64"/>
      <c r="P12" s="64"/>
      <c r="Q12" s="64"/>
      <c r="R12" s="65"/>
    </row>
    <row r="13" spans="2:18" x14ac:dyDescent="0.25">
      <c r="B13" s="3" t="s">
        <v>5</v>
      </c>
      <c r="C13" s="33">
        <v>121411.15</v>
      </c>
      <c r="D13" s="20">
        <v>33010.040000000008</v>
      </c>
      <c r="E13" s="10">
        <v>154421.21</v>
      </c>
      <c r="F13" s="38">
        <f t="shared" si="0"/>
        <v>0.78623363979598404</v>
      </c>
      <c r="G13" s="24">
        <f t="shared" si="0"/>
        <v>0.21376623068812897</v>
      </c>
      <c r="H13" s="7">
        <f t="shared" si="1"/>
        <v>0.99999987048411298</v>
      </c>
      <c r="I13" s="26">
        <f t="shared" si="2"/>
        <v>9.995702818821596E-2</v>
      </c>
      <c r="J13" s="24">
        <f t="shared" si="2"/>
        <v>3.069441296899398E-2</v>
      </c>
      <c r="K13" s="7">
        <f t="shared" si="2"/>
        <v>6.7430617584379529E-2</v>
      </c>
      <c r="M13" s="63"/>
      <c r="N13" s="64"/>
      <c r="O13" s="64"/>
      <c r="P13" s="64"/>
      <c r="Q13" s="64"/>
      <c r="R13" s="65"/>
    </row>
    <row r="14" spans="2:18" x14ac:dyDescent="0.25">
      <c r="B14" s="3" t="s">
        <v>6</v>
      </c>
      <c r="C14" s="33">
        <v>20008.809999999998</v>
      </c>
      <c r="D14" s="20">
        <v>27668.660000000003</v>
      </c>
      <c r="E14" s="10">
        <v>47677.46</v>
      </c>
      <c r="F14" s="26">
        <f t="shared" si="0"/>
        <v>0.41967021733120846</v>
      </c>
      <c r="G14" s="41">
        <f t="shared" si="0"/>
        <v>0.58032999241150862</v>
      </c>
      <c r="H14" s="7">
        <f t="shared" si="1"/>
        <v>1.000000209742717</v>
      </c>
      <c r="I14" s="26">
        <f t="shared" si="2"/>
        <v>1.6473126110597397E-2</v>
      </c>
      <c r="J14" s="24">
        <f t="shared" si="2"/>
        <v>2.5727726362606191E-2</v>
      </c>
      <c r="K14" s="7">
        <f t="shared" si="2"/>
        <v>2.0819164495955909E-2</v>
      </c>
      <c r="M14" s="63"/>
      <c r="N14" s="64"/>
      <c r="O14" s="64"/>
      <c r="P14" s="64"/>
      <c r="Q14" s="64"/>
      <c r="R14" s="65"/>
    </row>
    <row r="15" spans="2:18" x14ac:dyDescent="0.25">
      <c r="B15" s="3" t="s">
        <v>7</v>
      </c>
      <c r="C15" s="33">
        <v>20334.919999999998</v>
      </c>
      <c r="D15" s="20">
        <v>74240.260000000024</v>
      </c>
      <c r="E15" s="10">
        <v>94575.180000000008</v>
      </c>
      <c r="F15" s="26">
        <f t="shared" si="0"/>
        <v>0.21501328361204278</v>
      </c>
      <c r="G15" s="42">
        <f t="shared" si="0"/>
        <v>0.78498671638795736</v>
      </c>
      <c r="H15" s="7">
        <f t="shared" si="1"/>
        <v>1.0000000000000002</v>
      </c>
      <c r="I15" s="26">
        <f t="shared" si="2"/>
        <v>1.6741610401063794E-2</v>
      </c>
      <c r="J15" s="24">
        <f t="shared" si="2"/>
        <v>6.9032367103023365E-2</v>
      </c>
      <c r="K15" s="7">
        <f t="shared" si="2"/>
        <v>4.1297842411375095E-2</v>
      </c>
      <c r="M15" s="63"/>
      <c r="N15" s="64"/>
      <c r="O15" s="64"/>
      <c r="P15" s="64"/>
      <c r="Q15" s="64"/>
      <c r="R15" s="65"/>
    </row>
    <row r="16" spans="2:18" x14ac:dyDescent="0.25">
      <c r="B16" s="3" t="s">
        <v>8</v>
      </c>
      <c r="C16" s="33">
        <v>1395.3600000000001</v>
      </c>
      <c r="D16" s="20">
        <v>571.67999999999995</v>
      </c>
      <c r="E16" s="10">
        <v>1967.0299999999997</v>
      </c>
      <c r="F16" s="38">
        <f t="shared" si="0"/>
        <v>0.70937403089937634</v>
      </c>
      <c r="G16" s="24">
        <f t="shared" si="0"/>
        <v>0.29063105290717478</v>
      </c>
      <c r="H16" s="7">
        <f t="shared" si="1"/>
        <v>1.0000050838065511</v>
      </c>
      <c r="I16" s="26">
        <f t="shared" si="2"/>
        <v>1.1487910200398319E-3</v>
      </c>
      <c r="J16" s="24">
        <f t="shared" si="2"/>
        <v>5.3157712035836594E-4</v>
      </c>
      <c r="K16" s="7">
        <f t="shared" si="2"/>
        <v>8.5893672059040368E-4</v>
      </c>
      <c r="M16" s="63"/>
      <c r="N16" s="64"/>
      <c r="O16" s="64"/>
      <c r="P16" s="64"/>
      <c r="Q16" s="64"/>
      <c r="R16" s="65"/>
    </row>
    <row r="17" spans="2:18" x14ac:dyDescent="0.25">
      <c r="B17" s="3" t="s">
        <v>9</v>
      </c>
      <c r="C17" s="33">
        <v>5166.26</v>
      </c>
      <c r="D17" s="20">
        <v>7877.7300000000005</v>
      </c>
      <c r="E17" s="10">
        <v>13043.980000000001</v>
      </c>
      <c r="F17" s="26">
        <f t="shared" si="0"/>
        <v>0.39606469804461519</v>
      </c>
      <c r="G17" s="41">
        <f t="shared" si="0"/>
        <v>0.60393606859256144</v>
      </c>
      <c r="H17" s="7">
        <f t="shared" si="1"/>
        <v>1.0000007666371766</v>
      </c>
      <c r="I17" s="26">
        <f t="shared" si="2"/>
        <v>4.2533490247613388E-3</v>
      </c>
      <c r="J17" s="24">
        <f t="shared" si="2"/>
        <v>7.3251137495814276E-3</v>
      </c>
      <c r="K17" s="7">
        <f t="shared" si="2"/>
        <v>5.6958731715565179E-3</v>
      </c>
      <c r="M17" s="63"/>
      <c r="N17" s="64"/>
      <c r="O17" s="64"/>
      <c r="P17" s="64"/>
      <c r="Q17" s="64"/>
      <c r="R17" s="65"/>
    </row>
    <row r="18" spans="2:18" ht="15.75" customHeight="1" x14ac:dyDescent="0.25">
      <c r="B18" s="3" t="s">
        <v>10</v>
      </c>
      <c r="C18" s="33">
        <v>104852.51</v>
      </c>
      <c r="D18" s="20">
        <v>147421.75000000003</v>
      </c>
      <c r="E18" s="10">
        <v>252274.25000000003</v>
      </c>
      <c r="F18" s="26">
        <f t="shared" si="0"/>
        <v>0.41562906241917269</v>
      </c>
      <c r="G18" s="41">
        <f t="shared" si="0"/>
        <v>0.58437097722022768</v>
      </c>
      <c r="H18" s="7">
        <f t="shared" si="1"/>
        <v>1.0000000396394004</v>
      </c>
      <c r="I18" s="26">
        <f t="shared" si="2"/>
        <v>8.6324405111682045E-2</v>
      </c>
      <c r="J18" s="24">
        <f t="shared" si="2"/>
        <v>0.13708023604672362</v>
      </c>
      <c r="K18" s="7">
        <f t="shared" si="2"/>
        <v>0.11015979267444</v>
      </c>
      <c r="M18" s="63"/>
      <c r="N18" s="64"/>
      <c r="O18" s="64"/>
      <c r="P18" s="64"/>
      <c r="Q18" s="64"/>
      <c r="R18" s="65"/>
    </row>
    <row r="19" spans="2:18" x14ac:dyDescent="0.25">
      <c r="B19" s="3" t="s">
        <v>11</v>
      </c>
      <c r="C19" s="33">
        <v>120905.54000000001</v>
      </c>
      <c r="D19" s="20">
        <v>25395.33</v>
      </c>
      <c r="E19" s="10">
        <v>146300.87</v>
      </c>
      <c r="F19" s="38">
        <f t="shared" si="0"/>
        <v>0.82641709512732231</v>
      </c>
      <c r="G19" s="24">
        <f t="shared" si="0"/>
        <v>0.1735829048726778</v>
      </c>
      <c r="H19" s="7">
        <f t="shared" si="1"/>
        <v>1</v>
      </c>
      <c r="I19" s="26">
        <f t="shared" si="2"/>
        <v>9.9540762688529627E-2</v>
      </c>
      <c r="J19" s="24">
        <f t="shared" si="2"/>
        <v>2.3613868583736396E-2</v>
      </c>
      <c r="K19" s="7">
        <f t="shared" si="2"/>
        <v>6.3884734598518067E-2</v>
      </c>
      <c r="M19" s="63"/>
      <c r="N19" s="64"/>
      <c r="O19" s="64"/>
      <c r="P19" s="64"/>
      <c r="Q19" s="64"/>
      <c r="R19" s="65"/>
    </row>
    <row r="20" spans="2:18" x14ac:dyDescent="0.25">
      <c r="B20" s="3" t="s">
        <v>12</v>
      </c>
      <c r="C20" s="33">
        <v>56071.96</v>
      </c>
      <c r="D20" s="20">
        <v>9090.3599999999988</v>
      </c>
      <c r="E20" s="10">
        <v>65162.31</v>
      </c>
      <c r="F20" s="38">
        <f t="shared" si="0"/>
        <v>0.86049681173058479</v>
      </c>
      <c r="G20" s="24">
        <f t="shared" si="0"/>
        <v>0.13950334173236031</v>
      </c>
      <c r="H20" s="7">
        <f t="shared" si="1"/>
        <v>1.000000153462945</v>
      </c>
      <c r="I20" s="26">
        <f t="shared" si="2"/>
        <v>4.6163688312716895E-2</v>
      </c>
      <c r="J20" s="24">
        <f t="shared" si="2"/>
        <v>8.4526787570334359E-3</v>
      </c>
      <c r="K20" s="7">
        <f t="shared" si="2"/>
        <v>2.8454218216039041E-2</v>
      </c>
      <c r="M20" s="63"/>
      <c r="N20" s="64"/>
      <c r="O20" s="64"/>
      <c r="P20" s="64"/>
      <c r="Q20" s="64"/>
      <c r="R20" s="65"/>
    </row>
    <row r="21" spans="2:18" x14ac:dyDescent="0.25">
      <c r="B21" s="3" t="s">
        <v>13</v>
      </c>
      <c r="C21" s="33">
        <v>28087.579999999994</v>
      </c>
      <c r="D21" s="20">
        <v>119073.12</v>
      </c>
      <c r="E21" s="10">
        <v>147160.70000000001</v>
      </c>
      <c r="F21" s="26">
        <f t="shared" si="0"/>
        <v>0.19086332152538002</v>
      </c>
      <c r="G21" s="42">
        <f t="shared" si="0"/>
        <v>0.80913667847461979</v>
      </c>
      <c r="H21" s="7">
        <f t="shared" si="1"/>
        <v>0.99999999999999978</v>
      </c>
      <c r="I21" s="26">
        <f t="shared" si="2"/>
        <v>2.3124326108423899E-2</v>
      </c>
      <c r="J21" s="24">
        <f t="shared" si="2"/>
        <v>0.11072023901778294</v>
      </c>
      <c r="K21" s="7">
        <f t="shared" si="2"/>
        <v>6.4260193824084155E-2</v>
      </c>
      <c r="M21" s="63"/>
      <c r="N21" s="64"/>
      <c r="O21" s="64"/>
      <c r="P21" s="64"/>
      <c r="Q21" s="64"/>
      <c r="R21" s="65"/>
    </row>
    <row r="22" spans="2:18" x14ac:dyDescent="0.25">
      <c r="B22" s="3" t="s">
        <v>14</v>
      </c>
      <c r="C22" s="33">
        <v>21844.070000000003</v>
      </c>
      <c r="D22" s="20">
        <v>3394.33</v>
      </c>
      <c r="E22" s="10">
        <v>25238.43</v>
      </c>
      <c r="F22" s="38">
        <f t="shared" si="0"/>
        <v>0.86550827448458578</v>
      </c>
      <c r="G22" s="24">
        <f t="shared" si="0"/>
        <v>0.13449053685193571</v>
      </c>
      <c r="H22" s="7">
        <f t="shared" si="1"/>
        <v>0.99999881133652146</v>
      </c>
      <c r="I22" s="26">
        <f t="shared" si="2"/>
        <v>1.7984084004931698E-2</v>
      </c>
      <c r="J22" s="24">
        <f t="shared" si="2"/>
        <v>3.1562205551112724E-3</v>
      </c>
      <c r="K22" s="7">
        <f t="shared" si="2"/>
        <v>1.102078478571779E-2</v>
      </c>
      <c r="M22" s="63"/>
      <c r="N22" s="64"/>
      <c r="O22" s="64"/>
      <c r="P22" s="64"/>
      <c r="Q22" s="64"/>
      <c r="R22" s="65"/>
    </row>
    <row r="23" spans="2:18" x14ac:dyDescent="0.25">
      <c r="B23" s="3" t="s">
        <v>15</v>
      </c>
      <c r="C23" s="33">
        <v>30987.05</v>
      </c>
      <c r="D23" s="20">
        <v>143711.77999999997</v>
      </c>
      <c r="E23" s="10">
        <v>174698.84000000003</v>
      </c>
      <c r="F23" s="26">
        <f t="shared" si="0"/>
        <v>0.17737410277023016</v>
      </c>
      <c r="G23" s="42">
        <f t="shared" si="0"/>
        <v>0.82262583998840488</v>
      </c>
      <c r="H23" s="7">
        <f t="shared" si="1"/>
        <v>0.99999994275863502</v>
      </c>
      <c r="I23" s="26">
        <f t="shared" si="2"/>
        <v>2.5511441332362449E-2</v>
      </c>
      <c r="J23" s="24">
        <f t="shared" si="2"/>
        <v>0.13363051737681045</v>
      </c>
      <c r="K23" s="7">
        <f t="shared" si="2"/>
        <v>7.6285185645642253E-2</v>
      </c>
      <c r="M23" s="63"/>
      <c r="N23" s="64"/>
      <c r="O23" s="64"/>
      <c r="P23" s="64"/>
      <c r="Q23" s="64"/>
      <c r="R23" s="65"/>
    </row>
    <row r="24" spans="2:18" x14ac:dyDescent="0.25">
      <c r="B24" s="3" t="s">
        <v>16</v>
      </c>
      <c r="C24" s="33">
        <v>34903.770000000004</v>
      </c>
      <c r="D24" s="20">
        <v>102533.45999999998</v>
      </c>
      <c r="E24" s="10">
        <v>137437.22999999998</v>
      </c>
      <c r="F24" s="26">
        <f t="shared" si="0"/>
        <v>0.25396153574981106</v>
      </c>
      <c r="G24" s="42">
        <f t="shared" si="0"/>
        <v>0.74603846425018894</v>
      </c>
      <c r="H24" s="7">
        <f t="shared" si="1"/>
        <v>1</v>
      </c>
      <c r="I24" s="26">
        <f t="shared" si="2"/>
        <v>2.8736052016351109E-2</v>
      </c>
      <c r="J24" s="24">
        <f t="shared" si="2"/>
        <v>9.5340822500664169E-2</v>
      </c>
      <c r="K24" s="7">
        <f t="shared" si="2"/>
        <v>6.0014277170774746E-2</v>
      </c>
      <c r="M24" s="63"/>
      <c r="N24" s="64"/>
      <c r="O24" s="64"/>
      <c r="P24" s="64"/>
      <c r="Q24" s="64"/>
      <c r="R24" s="65"/>
    </row>
    <row r="25" spans="2:18" x14ac:dyDescent="0.25">
      <c r="B25" s="3" t="s">
        <v>17</v>
      </c>
      <c r="C25" s="33">
        <v>26369.390000000003</v>
      </c>
      <c r="D25" s="20">
        <v>163440.15</v>
      </c>
      <c r="E25" s="10">
        <v>189809.57</v>
      </c>
      <c r="F25" s="26">
        <f t="shared" si="0"/>
        <v>0.13892550307131513</v>
      </c>
      <c r="G25" s="42">
        <f t="shared" si="0"/>
        <v>0.86107433887553719</v>
      </c>
      <c r="H25" s="7">
        <f t="shared" si="1"/>
        <v>0.99999984194685232</v>
      </c>
      <c r="I25" s="26">
        <f t="shared" si="2"/>
        <v>2.1709751201072228E-2</v>
      </c>
      <c r="J25" s="24">
        <f t="shared" si="2"/>
        <v>0.15197495852214418</v>
      </c>
      <c r="K25" s="7">
        <f t="shared" si="2"/>
        <v>8.288353995235187E-2</v>
      </c>
      <c r="M25" s="63"/>
      <c r="N25" s="64"/>
      <c r="O25" s="64"/>
      <c r="P25" s="64"/>
      <c r="Q25" s="64"/>
      <c r="R25" s="65"/>
    </row>
    <row r="26" spans="2:18" x14ac:dyDescent="0.25">
      <c r="B26" s="3" t="s">
        <v>18</v>
      </c>
      <c r="C26" s="33">
        <v>104119.43999999999</v>
      </c>
      <c r="D26" s="20">
        <v>18929.11</v>
      </c>
      <c r="E26" s="10">
        <v>123048.59000000003</v>
      </c>
      <c r="F26" s="38">
        <f t="shared" si="0"/>
        <v>0.84616524252736225</v>
      </c>
      <c r="G26" s="24">
        <f t="shared" si="0"/>
        <v>0.15383443239780314</v>
      </c>
      <c r="H26" s="7">
        <f t="shared" si="1"/>
        <v>0.99999967492516539</v>
      </c>
      <c r="I26" s="26">
        <f t="shared" si="2"/>
        <v>8.5720873239576917E-2</v>
      </c>
      <c r="J26" s="24">
        <f t="shared" si="2"/>
        <v>1.7601248573934278E-2</v>
      </c>
      <c r="K26" s="7">
        <f t="shared" si="2"/>
        <v>5.3731235602849564E-2</v>
      </c>
      <c r="M26" s="63"/>
      <c r="N26" s="64"/>
      <c r="O26" s="64"/>
      <c r="P26" s="64"/>
      <c r="Q26" s="64"/>
      <c r="R26" s="65"/>
    </row>
    <row r="27" spans="2:18" x14ac:dyDescent="0.25">
      <c r="B27" s="3" t="s">
        <v>19</v>
      </c>
      <c r="C27" s="33">
        <v>114746.96999999999</v>
      </c>
      <c r="D27" s="20">
        <v>15507.25</v>
      </c>
      <c r="E27" s="10">
        <v>130254.23</v>
      </c>
      <c r="F27" s="38">
        <f t="shared" si="0"/>
        <v>0.88094620804253332</v>
      </c>
      <c r="G27" s="24">
        <f t="shared" si="0"/>
        <v>0.11905371518452798</v>
      </c>
      <c r="H27" s="7">
        <f t="shared" si="1"/>
        <v>0.99999992322706133</v>
      </c>
      <c r="I27" s="26">
        <f t="shared" si="2"/>
        <v>9.4470451147216458E-2</v>
      </c>
      <c r="J27" s="24">
        <f t="shared" si="2"/>
        <v>1.441942922557597E-2</v>
      </c>
      <c r="K27" s="7">
        <f t="shared" si="2"/>
        <v>5.6877699455131943E-2</v>
      </c>
      <c r="M27" s="63"/>
      <c r="N27" s="64"/>
      <c r="O27" s="64"/>
      <c r="P27" s="64"/>
      <c r="Q27" s="64"/>
      <c r="R27" s="65"/>
    </row>
    <row r="28" spans="2:18" x14ac:dyDescent="0.25">
      <c r="B28" s="3" t="s">
        <v>20</v>
      </c>
      <c r="C28" s="33">
        <v>69019.209999999992</v>
      </c>
      <c r="D28" s="20">
        <v>6169.8099999999995</v>
      </c>
      <c r="E28" s="10">
        <v>75189.02</v>
      </c>
      <c r="F28" s="38">
        <f t="shared" si="0"/>
        <v>0.91794267301262855</v>
      </c>
      <c r="G28" s="24">
        <f t="shared" si="0"/>
        <v>8.2057326987371282E-2</v>
      </c>
      <c r="H28" s="7">
        <f t="shared" si="1"/>
        <v>0.99999999999999978</v>
      </c>
      <c r="I28" s="26">
        <f t="shared" si="2"/>
        <v>5.6823076953792108E-2</v>
      </c>
      <c r="J28" s="24">
        <f t="shared" si="2"/>
        <v>5.7370029263893252E-3</v>
      </c>
      <c r="K28" s="7">
        <f t="shared" si="2"/>
        <v>3.2832549713632371E-2</v>
      </c>
      <c r="M28" s="63"/>
      <c r="N28" s="64"/>
      <c r="O28" s="64"/>
      <c r="P28" s="64"/>
      <c r="Q28" s="64"/>
      <c r="R28" s="65"/>
    </row>
    <row r="29" spans="2:18" x14ac:dyDescent="0.25">
      <c r="B29" s="3" t="s">
        <v>21</v>
      </c>
      <c r="C29" s="33">
        <v>41981.22</v>
      </c>
      <c r="D29" s="20">
        <v>6788.7</v>
      </c>
      <c r="E29" s="10">
        <v>48769.94</v>
      </c>
      <c r="F29" s="38">
        <f t="shared" si="0"/>
        <v>0.86080114103072503</v>
      </c>
      <c r="G29" s="24">
        <f t="shared" si="0"/>
        <v>0.13919844888060146</v>
      </c>
      <c r="H29" s="7">
        <f t="shared" si="1"/>
        <v>0.99999958991132654</v>
      </c>
      <c r="I29" s="26">
        <f t="shared" si="2"/>
        <v>3.4562871621887245E-2</v>
      </c>
      <c r="J29" s="24">
        <f t="shared" si="2"/>
        <v>6.3124783042555954E-3</v>
      </c>
      <c r="K29" s="7">
        <f t="shared" si="2"/>
        <v>2.1296214255497253E-2</v>
      </c>
      <c r="M29" s="63"/>
      <c r="N29" s="64"/>
      <c r="O29" s="64"/>
      <c r="P29" s="64"/>
      <c r="Q29" s="64"/>
      <c r="R29" s="65"/>
    </row>
    <row r="30" spans="2:18" x14ac:dyDescent="0.25">
      <c r="B30" s="3" t="s">
        <v>22</v>
      </c>
      <c r="C30" s="33">
        <v>103467.90999999997</v>
      </c>
      <c r="D30" s="20">
        <v>42467.18</v>
      </c>
      <c r="E30" s="10">
        <v>145935.10999999999</v>
      </c>
      <c r="F30" s="38">
        <f t="shared" si="0"/>
        <v>0.70899943132259247</v>
      </c>
      <c r="G30" s="24">
        <f t="shared" si="0"/>
        <v>0.29100043163019512</v>
      </c>
      <c r="H30" s="7">
        <f t="shared" si="1"/>
        <v>0.99999986295278753</v>
      </c>
      <c r="I30" s="26">
        <f t="shared" si="2"/>
        <v>8.5184472731258953E-2</v>
      </c>
      <c r="J30" s="24">
        <f t="shared" si="2"/>
        <v>3.948814241208437E-2</v>
      </c>
      <c r="K30" s="7">
        <f t="shared" si="2"/>
        <v>6.3725019345103953E-2</v>
      </c>
      <c r="M30" s="63"/>
      <c r="N30" s="64"/>
      <c r="O30" s="64"/>
      <c r="P30" s="64"/>
      <c r="Q30" s="64"/>
      <c r="R30" s="65"/>
    </row>
    <row r="31" spans="2:18" x14ac:dyDescent="0.25">
      <c r="B31" s="3" t="s">
        <v>23</v>
      </c>
      <c r="C31" s="33">
        <v>71127.259999999995</v>
      </c>
      <c r="D31" s="20">
        <v>30523.61</v>
      </c>
      <c r="E31" s="10">
        <v>101650.87</v>
      </c>
      <c r="F31" s="38">
        <f t="shared" si="0"/>
        <v>0.69972111404457238</v>
      </c>
      <c r="G31" s="24">
        <f t="shared" si="0"/>
        <v>0.30027888595542768</v>
      </c>
      <c r="H31" s="7">
        <f t="shared" si="1"/>
        <v>1</v>
      </c>
      <c r="I31" s="26">
        <f t="shared" si="2"/>
        <v>5.8558621121458494E-2</v>
      </c>
      <c r="J31" s="24">
        <f t="shared" si="2"/>
        <v>2.838240397904741E-2</v>
      </c>
      <c r="K31" s="7">
        <f t="shared" si="2"/>
        <v>4.4387561411346782E-2</v>
      </c>
      <c r="M31" s="63"/>
      <c r="N31" s="64"/>
      <c r="O31" s="64"/>
      <c r="P31" s="64"/>
      <c r="Q31" s="64"/>
      <c r="R31" s="65"/>
    </row>
    <row r="32" spans="2:18" ht="15.75" thickBot="1" x14ac:dyDescent="0.3">
      <c r="B32" s="3" t="s">
        <v>24</v>
      </c>
      <c r="C32" s="33">
        <v>12035.109999999999</v>
      </c>
      <c r="D32" s="20">
        <v>4113.54</v>
      </c>
      <c r="E32" s="10">
        <v>16148.64</v>
      </c>
      <c r="F32" s="39">
        <f t="shared" si="0"/>
        <v>0.74527080918269273</v>
      </c>
      <c r="G32" s="24">
        <f t="shared" si="0"/>
        <v>0.25472981006450079</v>
      </c>
      <c r="H32" s="7">
        <f t="shared" si="1"/>
        <v>1.0000006192471935</v>
      </c>
      <c r="I32" s="44">
        <f t="shared" si="2"/>
        <v>9.9084295760173569E-3</v>
      </c>
      <c r="J32" s="28">
        <f t="shared" si="2"/>
        <v>3.824978567868305E-3</v>
      </c>
      <c r="K32" s="7">
        <f t="shared" si="2"/>
        <v>7.0515751582817844E-3</v>
      </c>
      <c r="M32" s="63"/>
      <c r="N32" s="64"/>
      <c r="O32" s="64"/>
      <c r="P32" s="64"/>
      <c r="Q32" s="64"/>
      <c r="R32" s="65"/>
    </row>
    <row r="33" spans="2:18" ht="15.75" thickBot="1" x14ac:dyDescent="0.3">
      <c r="B33" s="4" t="s">
        <v>0</v>
      </c>
      <c r="C33" s="16">
        <f>SUM(C8:C32)</f>
        <v>1214633.45</v>
      </c>
      <c r="D33" s="21">
        <v>1075441.32</v>
      </c>
      <c r="E33" s="34">
        <v>2290075.5700000003</v>
      </c>
      <c r="F33" s="22">
        <f t="shared" si="0"/>
        <v>0.53039011721346807</v>
      </c>
      <c r="G33" s="25">
        <f t="shared" si="0"/>
        <v>0.4696095334530816</v>
      </c>
      <c r="H33" s="23">
        <f t="shared" si="1"/>
        <v>0.99999965066654961</v>
      </c>
      <c r="I33" s="22">
        <f t="shared" si="2"/>
        <v>1</v>
      </c>
      <c r="J33" s="25">
        <f t="shared" si="2"/>
        <v>1</v>
      </c>
      <c r="K33" s="23">
        <f t="shared" si="2"/>
        <v>1</v>
      </c>
      <c r="M33" s="63"/>
      <c r="N33" s="64"/>
      <c r="O33" s="64"/>
      <c r="P33" s="64"/>
      <c r="Q33" s="64"/>
      <c r="R33" s="65"/>
    </row>
    <row r="34" spans="2:18" x14ac:dyDescent="0.25">
      <c r="B34" s="17" t="s">
        <v>36</v>
      </c>
      <c r="M34" s="63"/>
      <c r="N34" s="64"/>
      <c r="O34" s="64"/>
      <c r="P34" s="64"/>
      <c r="Q34" s="64"/>
      <c r="R34" s="65"/>
    </row>
    <row r="35" spans="2:18" x14ac:dyDescent="0.25">
      <c r="B35" s="15" t="s">
        <v>34</v>
      </c>
      <c r="M35" s="63"/>
      <c r="N35" s="64"/>
      <c r="O35" s="64"/>
      <c r="P35" s="64"/>
      <c r="Q35" s="64"/>
      <c r="R35" s="65"/>
    </row>
    <row r="36" spans="2:18" ht="15" customHeight="1" x14ac:dyDescent="0.25">
      <c r="B36" s="15" t="s">
        <v>37</v>
      </c>
      <c r="F36" s="56" t="s">
        <v>41</v>
      </c>
      <c r="G36" s="58" t="s">
        <v>41</v>
      </c>
      <c r="M36" s="63"/>
      <c r="N36" s="64"/>
      <c r="O36" s="64"/>
      <c r="P36" s="64"/>
      <c r="Q36" s="64"/>
      <c r="R36" s="65"/>
    </row>
    <row r="37" spans="2:18" ht="15.75" customHeight="1" x14ac:dyDescent="0.25">
      <c r="B37" s="54" t="s">
        <v>40</v>
      </c>
      <c r="C37" s="54"/>
      <c r="D37" s="54"/>
      <c r="E37" s="54"/>
      <c r="F37" s="57" t="s">
        <v>42</v>
      </c>
      <c r="G37" s="59" t="s">
        <v>42</v>
      </c>
      <c r="H37" s="54"/>
      <c r="I37" s="54"/>
      <c r="J37" s="54"/>
      <c r="K37" s="54"/>
      <c r="M37" s="63"/>
      <c r="N37" s="64"/>
      <c r="O37" s="64"/>
      <c r="P37" s="64"/>
      <c r="Q37" s="64"/>
      <c r="R37" s="65"/>
    </row>
    <row r="38" spans="2:18" x14ac:dyDescent="0.25">
      <c r="B38" s="54"/>
      <c r="C38" s="54"/>
      <c r="D38" s="54"/>
      <c r="E38" s="54"/>
      <c r="F38" s="54"/>
      <c r="G38" s="54"/>
      <c r="H38" s="54"/>
      <c r="I38" s="54"/>
      <c r="J38" s="54"/>
      <c r="K38" s="54"/>
      <c r="M38" s="63"/>
      <c r="N38" s="64"/>
      <c r="O38" s="64"/>
      <c r="P38" s="64"/>
      <c r="Q38" s="64"/>
      <c r="R38" s="65"/>
    </row>
    <row r="39" spans="2:18" x14ac:dyDescent="0.25">
      <c r="B39" s="55"/>
      <c r="M39" s="63"/>
      <c r="N39" s="64"/>
      <c r="O39" s="64"/>
      <c r="P39" s="64"/>
      <c r="Q39" s="64"/>
      <c r="R39" s="65"/>
    </row>
    <row r="40" spans="2:18" x14ac:dyDescent="0.25">
      <c r="B40" s="55"/>
      <c r="M40" s="63"/>
      <c r="N40" s="64"/>
      <c r="O40" s="64"/>
      <c r="P40" s="64"/>
      <c r="Q40" s="64"/>
      <c r="R40" s="65"/>
    </row>
    <row r="41" spans="2:18" x14ac:dyDescent="0.25">
      <c r="B41" s="55"/>
      <c r="M41" s="63"/>
      <c r="N41" s="64"/>
      <c r="O41" s="64"/>
      <c r="P41" s="64"/>
      <c r="Q41" s="64"/>
      <c r="R41" s="65"/>
    </row>
    <row r="42" spans="2:18" x14ac:dyDescent="0.25">
      <c r="M42" s="63"/>
      <c r="N42" s="64"/>
      <c r="O42" s="64"/>
      <c r="P42" s="64"/>
      <c r="Q42" s="64"/>
      <c r="R42" s="65"/>
    </row>
    <row r="43" spans="2:18" ht="15.75" thickBot="1" x14ac:dyDescent="0.3">
      <c r="M43" s="66"/>
      <c r="N43" s="67"/>
      <c r="O43" s="67"/>
      <c r="P43" s="67"/>
      <c r="Q43" s="67"/>
      <c r="R43" s="68"/>
    </row>
    <row r="44" spans="2:18" x14ac:dyDescent="0.25">
      <c r="M44" s="30"/>
      <c r="N44" s="30"/>
      <c r="O44" s="30"/>
      <c r="P44" s="30"/>
      <c r="Q44" s="30"/>
      <c r="R44" s="30"/>
    </row>
    <row r="45" spans="2:18" x14ac:dyDescent="0.25">
      <c r="M45" s="30"/>
      <c r="N45" s="30"/>
      <c r="O45" s="30"/>
      <c r="P45" s="30"/>
      <c r="Q45" s="30"/>
      <c r="R45" s="30"/>
    </row>
    <row r="46" spans="2:18" x14ac:dyDescent="0.25">
      <c r="M46" s="30"/>
      <c r="N46" s="30"/>
      <c r="O46" s="30"/>
      <c r="P46" s="30"/>
      <c r="Q46" s="30"/>
      <c r="R46" s="30"/>
    </row>
    <row r="47" spans="2:18" x14ac:dyDescent="0.25">
      <c r="M47" s="30"/>
      <c r="N47" s="30"/>
      <c r="O47" s="30"/>
      <c r="P47" s="30"/>
      <c r="Q47" s="30"/>
      <c r="R47" s="30"/>
    </row>
    <row r="48" spans="2:18" x14ac:dyDescent="0.25">
      <c r="M48" s="30"/>
      <c r="N48" s="30"/>
      <c r="O48" s="30"/>
      <c r="P48" s="30"/>
      <c r="Q48" s="30"/>
      <c r="R48" s="30"/>
    </row>
    <row r="49" spans="13:18" x14ac:dyDescent="0.25">
      <c r="M49" s="30"/>
      <c r="N49" s="30"/>
      <c r="O49" s="30"/>
      <c r="P49" s="30"/>
      <c r="Q49" s="30"/>
      <c r="R49" s="30"/>
    </row>
    <row r="50" spans="13:18" x14ac:dyDescent="0.25">
      <c r="M50" s="30"/>
      <c r="N50" s="30"/>
      <c r="O50" s="30"/>
      <c r="P50" s="30"/>
      <c r="Q50" s="30"/>
      <c r="R50" s="30"/>
    </row>
    <row r="51" spans="13:18" x14ac:dyDescent="0.25">
      <c r="M51" s="30"/>
      <c r="N51" s="30"/>
      <c r="O51" s="30"/>
      <c r="P51" s="30"/>
      <c r="Q51" s="30"/>
      <c r="R51" s="30"/>
    </row>
    <row r="52" spans="13:18" x14ac:dyDescent="0.25">
      <c r="M52" s="30"/>
      <c r="N52" s="30"/>
      <c r="O52" s="30"/>
      <c r="P52" s="30"/>
      <c r="Q52" s="30"/>
      <c r="R52" s="30"/>
    </row>
  </sheetData>
  <sheetProtection password="C935" sheet="1" objects="1" scenarios="1"/>
  <mergeCells count="1">
    <mergeCell ref="M3:R43"/>
  </mergeCell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Salariés HF par PCS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 Didier (DR-ARA)</dc:creator>
  <cp:lastModifiedBy>MEYER Pascale (DR-ARA)</cp:lastModifiedBy>
  <cp:lastPrinted>2021-01-15T13:34:22Z</cp:lastPrinted>
  <dcterms:created xsi:type="dcterms:W3CDTF">2020-06-08T07:12:27Z</dcterms:created>
  <dcterms:modified xsi:type="dcterms:W3CDTF">2021-03-15T09:27:33Z</dcterms:modified>
</cp:coreProperties>
</file>