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60" windowWidth="18915" windowHeight="11070" tabRatio="678"/>
  </bookViews>
  <sheets>
    <sheet name="Durée des contrats de travail" sheetId="7" r:id="rId1"/>
  </sheets>
  <calcPr calcId="145621"/>
</workbook>
</file>

<file path=xl/calcChain.xml><?xml version="1.0" encoding="utf-8"?>
<calcChain xmlns="http://schemas.openxmlformats.org/spreadsheetml/2006/main">
  <c r="H62" i="7" l="1"/>
  <c r="J62" i="7" s="1"/>
  <c r="G62" i="7"/>
  <c r="G60" i="7"/>
  <c r="G59" i="7"/>
  <c r="H57" i="7"/>
  <c r="J57" i="7" s="1"/>
  <c r="G57" i="7"/>
  <c r="C62" i="7"/>
  <c r="C60" i="7"/>
  <c r="D59" i="7"/>
  <c r="F59" i="7" s="1"/>
  <c r="C59" i="7"/>
  <c r="C57" i="7"/>
  <c r="F40" i="7" l="1"/>
  <c r="J24" i="7"/>
  <c r="J41" i="7"/>
  <c r="K37" i="7"/>
  <c r="L37" i="7" s="1"/>
  <c r="J17" i="7"/>
  <c r="J34" i="7"/>
  <c r="F10" i="7"/>
  <c r="F18" i="7"/>
  <c r="F22" i="7"/>
  <c r="F43" i="7"/>
  <c r="J11" i="7"/>
  <c r="J32" i="7"/>
  <c r="J36" i="7"/>
  <c r="J40" i="7"/>
  <c r="K44" i="7"/>
  <c r="L44" i="7" s="1"/>
  <c r="K12" i="7"/>
  <c r="M12" i="7" s="1"/>
  <c r="K16" i="7"/>
  <c r="L16" i="7" s="1"/>
  <c r="K24" i="7"/>
  <c r="L24" i="7" s="1"/>
  <c r="J13" i="7"/>
  <c r="J21" i="7"/>
  <c r="J30" i="7"/>
  <c r="J38" i="7"/>
  <c r="F35" i="7"/>
  <c r="J14" i="7"/>
  <c r="J27" i="7"/>
  <c r="J31" i="7"/>
  <c r="K35" i="7"/>
  <c r="L35" i="7" s="1"/>
  <c r="J39" i="7"/>
  <c r="J43" i="7"/>
  <c r="J16" i="7"/>
  <c r="J46" i="7"/>
  <c r="F14" i="7"/>
  <c r="F39" i="7"/>
  <c r="J23" i="7"/>
  <c r="J28" i="7"/>
  <c r="C61" i="7"/>
  <c r="J26" i="7"/>
  <c r="H59" i="7"/>
  <c r="J59" i="7" s="1"/>
  <c r="D62" i="7"/>
  <c r="F62" i="7" s="1"/>
  <c r="F48" i="7"/>
  <c r="F20" i="7"/>
  <c r="K26" i="7"/>
  <c r="L26" i="7" s="1"/>
  <c r="K42" i="7"/>
  <c r="M42" i="7" s="1"/>
  <c r="F9" i="7"/>
  <c r="H60" i="7"/>
  <c r="J60" i="7" s="1"/>
  <c r="J35" i="7"/>
  <c r="F21" i="7"/>
  <c r="F33" i="7"/>
  <c r="K38" i="7"/>
  <c r="M38" i="7" s="1"/>
  <c r="J42" i="7"/>
  <c r="F27" i="7"/>
  <c r="D60" i="7"/>
  <c r="F60" i="7" s="1"/>
  <c r="F17" i="7"/>
  <c r="F11" i="7"/>
  <c r="F19" i="7"/>
  <c r="F23" i="7"/>
  <c r="F28" i="7"/>
  <c r="K29" i="7"/>
  <c r="L29" i="7" s="1"/>
  <c r="K33" i="7"/>
  <c r="L33" i="7" s="1"/>
  <c r="F36" i="7"/>
  <c r="F44" i="7"/>
  <c r="K45" i="7"/>
  <c r="L45" i="7" s="1"/>
  <c r="J9" i="7"/>
  <c r="J12" i="7"/>
  <c r="J20" i="7"/>
  <c r="J29" i="7"/>
  <c r="J33" i="7"/>
  <c r="J37" i="7"/>
  <c r="J45" i="7"/>
  <c r="D57" i="7"/>
  <c r="F57" i="7" s="1"/>
  <c r="K30" i="7"/>
  <c r="M30" i="7" s="1"/>
  <c r="K46" i="7"/>
  <c r="M46" i="7" s="1"/>
  <c r="J18" i="7"/>
  <c r="J22" i="7"/>
  <c r="J48" i="7"/>
  <c r="K20" i="7"/>
  <c r="M20" i="7" s="1"/>
  <c r="K36" i="7"/>
  <c r="L36" i="7" s="1"/>
  <c r="K40" i="7"/>
  <c r="M40" i="7" s="1"/>
  <c r="K48" i="7"/>
  <c r="M48" i="7" s="1"/>
  <c r="G58" i="7"/>
  <c r="G61" i="7"/>
  <c r="J8" i="7"/>
  <c r="C58" i="7"/>
  <c r="M26" i="7" l="1"/>
  <c r="K39" i="7"/>
  <c r="L39" i="7" s="1"/>
  <c r="K18" i="7"/>
  <c r="M18" i="7" s="1"/>
  <c r="K10" i="7"/>
  <c r="M10" i="7" s="1"/>
  <c r="K31" i="7"/>
  <c r="L31" i="7" s="1"/>
  <c r="K43" i="7"/>
  <c r="L43" i="7" s="1"/>
  <c r="F29" i="7"/>
  <c r="J44" i="7"/>
  <c r="K13" i="7"/>
  <c r="M13" i="7" s="1"/>
  <c r="K22" i="7"/>
  <c r="M22" i="7" s="1"/>
  <c r="K32" i="7"/>
  <c r="M32" i="7" s="1"/>
  <c r="K27" i="7"/>
  <c r="L27" i="7" s="1"/>
  <c r="F41" i="7"/>
  <c r="F16" i="7"/>
  <c r="K14" i="7"/>
  <c r="M14" i="7" s="1"/>
  <c r="K23" i="7"/>
  <c r="L23" i="7" s="1"/>
  <c r="K15" i="7"/>
  <c r="L15" i="7" s="1"/>
  <c r="F32" i="7"/>
  <c r="F12" i="7"/>
  <c r="F31" i="7"/>
  <c r="K41" i="7"/>
  <c r="L41" i="7" s="1"/>
  <c r="F45" i="7"/>
  <c r="F37" i="7"/>
  <c r="J47" i="7"/>
  <c r="K21" i="7"/>
  <c r="M21" i="7" s="1"/>
  <c r="K8" i="7"/>
  <c r="M8" i="7" s="1"/>
  <c r="F24" i="7"/>
  <c r="F15" i="7"/>
  <c r="K34" i="7"/>
  <c r="M34" i="7" s="1"/>
  <c r="J10" i="7"/>
  <c r="K11" i="7"/>
  <c r="L11" i="7" s="1"/>
  <c r="K28" i="7"/>
  <c r="M35" i="7"/>
  <c r="M41" i="7"/>
  <c r="L22" i="7"/>
  <c r="M37" i="7"/>
  <c r="L18" i="7"/>
  <c r="M39" i="7"/>
  <c r="F26" i="7"/>
  <c r="F8" i="7"/>
  <c r="M33" i="7"/>
  <c r="K17" i="7"/>
  <c r="M17" i="7" s="1"/>
  <c r="M31" i="7"/>
  <c r="L30" i="7"/>
  <c r="D58" i="7"/>
  <c r="F58" i="7" s="1"/>
  <c r="L42" i="7"/>
  <c r="M29" i="7"/>
  <c r="F42" i="7"/>
  <c r="L48" i="7"/>
  <c r="F34" i="7"/>
  <c r="M24" i="7"/>
  <c r="J19" i="7"/>
  <c r="K19" i="7"/>
  <c r="L19" i="7" s="1"/>
  <c r="F13" i="7"/>
  <c r="L46" i="7"/>
  <c r="M44" i="7"/>
  <c r="J15" i="7"/>
  <c r="F46" i="7"/>
  <c r="F30" i="7"/>
  <c r="M43" i="7"/>
  <c r="K57" i="7"/>
  <c r="H61" i="7"/>
  <c r="J61" i="7" s="1"/>
  <c r="L38" i="7"/>
  <c r="M45" i="7"/>
  <c r="F38" i="7"/>
  <c r="K9" i="7"/>
  <c r="H58" i="7"/>
  <c r="J58" i="7" s="1"/>
  <c r="M36" i="7"/>
  <c r="M16" i="7"/>
  <c r="L40" i="7"/>
  <c r="L12" i="7"/>
  <c r="L20" i="7"/>
  <c r="L10" i="7" l="1"/>
  <c r="L32" i="7"/>
  <c r="L14" i="7"/>
  <c r="M27" i="7"/>
  <c r="L8" i="7"/>
  <c r="M23" i="7"/>
  <c r="K47" i="7"/>
  <c r="M15" i="7"/>
  <c r="L13" i="7"/>
  <c r="L21" i="7"/>
  <c r="L28" i="7"/>
  <c r="M28" i="7"/>
  <c r="L34" i="7"/>
  <c r="M11" i="7"/>
  <c r="L17" i="7"/>
  <c r="J25" i="7"/>
  <c r="K25" i="7"/>
  <c r="L25" i="7" s="1"/>
  <c r="F25" i="7"/>
  <c r="L47" i="7"/>
  <c r="M47" i="7"/>
  <c r="M9" i="7"/>
  <c r="L9" i="7"/>
  <c r="M19" i="7"/>
  <c r="F47" i="7"/>
  <c r="D61" i="7"/>
  <c r="F61" i="7" s="1"/>
  <c r="M25" i="7" l="1"/>
</calcChain>
</file>

<file path=xl/sharedStrings.xml><?xml version="1.0" encoding="utf-8"?>
<sst xmlns="http://schemas.openxmlformats.org/spreadsheetml/2006/main" count="87" uniqueCount="67">
  <si>
    <t>NAF38</t>
  </si>
  <si>
    <t xml:space="preserve">Industries extractives </t>
  </si>
  <si>
    <t>Cokéfaction et raffinage</t>
  </si>
  <si>
    <t>Fabrication de denrées alimentaires, de boissons et de produits à base de tabac</t>
  </si>
  <si>
    <t>Fabrication de textiles, industries de l'habillement, industrie du cuir et de la chaussure</t>
  </si>
  <si>
    <t>Fabrication de matériels de transport</t>
  </si>
  <si>
    <t xml:space="preserve">Travail du bois, industries du papier et imprimerie </t>
  </si>
  <si>
    <t>Industrie chimique</t>
  </si>
  <si>
    <t>Industrie pharmaceutique</t>
  </si>
  <si>
    <t>Commerce ; réparation d'automobiles et de motocycles</t>
  </si>
  <si>
    <t>Fabrication de produits en caoutchouc et en plastique ainsi que d'autres produits minéraux non métalliques</t>
  </si>
  <si>
    <t>Métallurgie et fabrication de produits métalliques à l'exception des machines et des équipements</t>
  </si>
  <si>
    <t>Hébergement et restauration</t>
  </si>
  <si>
    <t>Fabrication de produits informatiques, électroniques et optiques</t>
  </si>
  <si>
    <t>Fabrication d'équipements électriques</t>
  </si>
  <si>
    <t>Activités financières et d'assurance</t>
  </si>
  <si>
    <t>Fabrication de machines et équipements n.c.a.</t>
  </si>
  <si>
    <t>Activités immobilières</t>
  </si>
  <si>
    <t>Autres industries manufacturières ; réparation et installation de machines et d'équipements</t>
  </si>
  <si>
    <t>Production et distribution d'électricité, de gaz, de vapeur et d'air conditionné</t>
  </si>
  <si>
    <t>Production et distribution d'eau ; assainissement, gestion des déchets et dépollution</t>
  </si>
  <si>
    <t>TOTAL</t>
  </si>
  <si>
    <t xml:space="preserve">Construction </t>
  </si>
  <si>
    <t xml:space="preserve">Transports et entreposage </t>
  </si>
  <si>
    <t>Edition, audiovisuel et diffusion</t>
  </si>
  <si>
    <t>Télécommunications</t>
  </si>
  <si>
    <t>Activités informatiques et services d'information</t>
  </si>
  <si>
    <t>Activités juridiques, comptables, de gestion, d'architecture, d'ingénierie, de contrôle et d'analyses techniques</t>
  </si>
  <si>
    <t>Recherche-développement scientifique</t>
  </si>
  <si>
    <t>Autres activités spécialisées, scientifiques et techniques</t>
  </si>
  <si>
    <t>Activités de services administratifs et de soutien</t>
  </si>
  <si>
    <t>Administration publique</t>
  </si>
  <si>
    <t>Enseignement</t>
  </si>
  <si>
    <t>Activités pour la santé humaine</t>
  </si>
  <si>
    <t>Hébergement médico-social et social et action sociale sans hébergement</t>
  </si>
  <si>
    <t>Arts, spectacles et activités récréatives</t>
  </si>
  <si>
    <t xml:space="preserve">Autres activités de services </t>
  </si>
  <si>
    <t>Agriculture, sylviculture et pêche</t>
  </si>
  <si>
    <t>Activités extra-territoriales</t>
  </si>
  <si>
    <t>INDUSTRIE</t>
  </si>
  <si>
    <t>SERVICES</t>
  </si>
  <si>
    <t>Industrie</t>
  </si>
  <si>
    <t>Services</t>
  </si>
  <si>
    <t>Commerce</t>
  </si>
  <si>
    <t>Agriculture</t>
  </si>
  <si>
    <t>L'emploi dans le secteur privé en Auvergne-Rhône-Alpes</t>
  </si>
  <si>
    <t>Hommes</t>
  </si>
  <si>
    <t>Femmes</t>
  </si>
  <si>
    <t xml:space="preserve">Durée illimitée (CDI) </t>
  </si>
  <si>
    <t>Durée limitée</t>
  </si>
  <si>
    <t>NAF5</t>
  </si>
  <si>
    <t>Tous secteurs</t>
  </si>
  <si>
    <t>Total</t>
  </si>
  <si>
    <t>% Femmes</t>
  </si>
  <si>
    <t>Durée illimitée (CDI)</t>
  </si>
  <si>
    <t>% CDI</t>
  </si>
  <si>
    <t>% Durée limitée</t>
  </si>
  <si>
    <t>Champ : Actifs ayant un emploi (au lieu de travail) dans le secteur privé, Auvergne-Rhône-Alpes</t>
  </si>
  <si>
    <t>Source : INSEE - Recensement de la population 2016, exploitation complémentaire - Traitement : Direccte ARA (SESE)</t>
  </si>
  <si>
    <t>Lecture : 70% des actifs en emploi dans l'agriculture, sylviculture, pêche ont un contrat à durée illimitée, soit 14 788, dont 33% sont des femmes.</t>
  </si>
  <si>
    <t xml:space="preserve">                               Lecture : 70% des actifs en emploi dans l'agriculture, sylviculture, pêche ont un contrat à durée illimitée, soit 14 788.</t>
  </si>
  <si>
    <r>
      <rPr>
        <b/>
        <sz val="11"/>
        <color rgb="FF0070C0"/>
        <rFont val="Calibri"/>
        <family val="2"/>
        <scheme val="minor"/>
      </rPr>
      <t>Le secteur agricole et certains secteurs des services emploient une proportion conséquente de salariés avec un contrat de travail à durée limitée</t>
    </r>
    <r>
      <rPr>
        <sz val="11"/>
        <color theme="1"/>
        <rFont val="Calibri"/>
        <family val="2"/>
        <scheme val="minor"/>
      </rPr>
      <t xml:space="preserve">
Dans le secteur privé, 17% des salariés en emploi ont un contrat de travail avec une limitation de durée. Dans la moitié des secteurs d'activité, cette proportion est inférieure à 10%. Elle est très prononcée dans d'autres secteurs. 
C'est dans l'</t>
    </r>
    <r>
      <rPr>
        <b/>
        <sz val="11"/>
        <color theme="9" tint="-0.249977111117893"/>
        <rFont val="Calibri"/>
        <family val="2"/>
        <scheme val="minor"/>
      </rPr>
      <t>industrie</t>
    </r>
    <r>
      <rPr>
        <sz val="11"/>
        <color theme="1"/>
        <rFont val="Calibri"/>
        <family val="2"/>
        <scheme val="minor"/>
      </rPr>
      <t xml:space="preserve"> que l'on dénombre le moins de salariés sous cette forme de contrat (7%). Hormis la </t>
    </r>
    <r>
      <rPr>
        <b/>
        <sz val="11"/>
        <color rgb="FF00B0F0"/>
        <rFont val="Calibri"/>
        <family val="2"/>
        <scheme val="minor"/>
      </rPr>
      <t>fabrication de denrées alimentaires, de boissons et de produits à base de tabac</t>
    </r>
    <r>
      <rPr>
        <sz val="11"/>
        <color theme="1"/>
        <rFont val="Calibri"/>
        <family val="2"/>
        <scheme val="minor"/>
      </rPr>
      <t xml:space="preserve">, tous les autres secteurs de l'industrie emploient moins de 10% de salariés avec une durée limitée. Dans le secteur de la </t>
    </r>
    <r>
      <rPr>
        <b/>
        <sz val="11"/>
        <color theme="9" tint="-0.249977111117893"/>
        <rFont val="Calibri"/>
        <family val="2"/>
        <scheme val="minor"/>
      </rPr>
      <t>construction</t>
    </r>
    <r>
      <rPr>
        <sz val="11"/>
        <color theme="1"/>
        <rFont val="Calibri"/>
        <family val="2"/>
        <scheme val="minor"/>
      </rPr>
      <t xml:space="preserve"> et celui du </t>
    </r>
    <r>
      <rPr>
        <b/>
        <sz val="11"/>
        <color theme="9" tint="-0.249977111117893"/>
        <rFont val="Calibri"/>
        <family val="2"/>
        <scheme val="minor"/>
      </rPr>
      <t>commerce</t>
    </r>
    <r>
      <rPr>
        <sz val="11"/>
        <color theme="1"/>
        <rFont val="Calibri"/>
        <family val="2"/>
        <scheme val="minor"/>
      </rPr>
      <t xml:space="preserve">, le taux est de 12%. 
Avec un taux plus élevé (20%), le secteur des </t>
    </r>
    <r>
      <rPr>
        <b/>
        <sz val="11"/>
        <color theme="9" tint="-0.249977111117893"/>
        <rFont val="Calibri"/>
        <family val="2"/>
        <scheme val="minor"/>
      </rPr>
      <t xml:space="preserve">services </t>
    </r>
    <r>
      <rPr>
        <sz val="11"/>
        <color theme="1"/>
        <rFont val="Calibri"/>
        <family val="2"/>
        <scheme val="minor"/>
      </rPr>
      <t>comprend des situations plus hétérogènes. Plusieurs secteurs d'activité ont une proportion de salariés en contrat à durée limitée supérieure à 20%. L'</t>
    </r>
    <r>
      <rPr>
        <b/>
        <sz val="11"/>
        <color rgb="FF00B0F0"/>
        <rFont val="Calibri"/>
        <family val="2"/>
        <scheme val="minor"/>
      </rPr>
      <t>administration publique</t>
    </r>
    <r>
      <rPr>
        <sz val="11"/>
        <color theme="1"/>
        <rFont val="Calibri"/>
        <family val="2"/>
        <scheme val="minor"/>
      </rPr>
      <t xml:space="preserve"> (47%), l'</t>
    </r>
    <r>
      <rPr>
        <b/>
        <sz val="11"/>
        <color rgb="FF00B0F0"/>
        <rFont val="Calibri"/>
        <family val="2"/>
        <scheme val="minor"/>
      </rPr>
      <t>enseignement</t>
    </r>
    <r>
      <rPr>
        <sz val="11"/>
        <color theme="1"/>
        <rFont val="Calibri"/>
        <family val="2"/>
        <scheme val="minor"/>
      </rPr>
      <t xml:space="preserve"> (41%) et les </t>
    </r>
    <r>
      <rPr>
        <b/>
        <sz val="11"/>
        <color rgb="FF00B0F0"/>
        <rFont val="Calibri"/>
        <family val="2"/>
        <scheme val="minor"/>
      </rPr>
      <t>arts, spectacles et activités récréatives</t>
    </r>
    <r>
      <rPr>
        <sz val="11"/>
        <color theme="1"/>
        <rFont val="Calibri"/>
        <family val="2"/>
        <scheme val="minor"/>
      </rPr>
      <t xml:space="preserve"> (39%) sont les principaux concernés. A l'inverse, des activités de </t>
    </r>
    <r>
      <rPr>
        <b/>
        <sz val="11"/>
        <color theme="9" tint="-0.249977111117893"/>
        <rFont val="Calibri"/>
        <family val="2"/>
        <scheme val="minor"/>
      </rPr>
      <t>services</t>
    </r>
    <r>
      <rPr>
        <sz val="11"/>
        <color theme="1"/>
        <rFont val="Calibri"/>
        <family val="2"/>
        <scheme val="minor"/>
      </rPr>
      <t xml:space="preserve"> telles les </t>
    </r>
    <r>
      <rPr>
        <b/>
        <sz val="11"/>
        <color rgb="FF00B0F0"/>
        <rFont val="Calibri"/>
        <family val="2"/>
        <scheme val="minor"/>
      </rPr>
      <t>télécommunications</t>
    </r>
    <r>
      <rPr>
        <sz val="11"/>
        <color theme="1"/>
        <rFont val="Calibri"/>
        <family val="2"/>
        <scheme val="minor"/>
      </rPr>
      <t xml:space="preserve">, les </t>
    </r>
    <r>
      <rPr>
        <b/>
        <sz val="11"/>
        <color rgb="FF00B0F0"/>
        <rFont val="Calibri"/>
        <family val="2"/>
        <scheme val="minor"/>
      </rPr>
      <t xml:space="preserve">finances et l'assurance </t>
    </r>
    <r>
      <rPr>
        <sz val="11"/>
        <color theme="1"/>
        <rFont val="Calibri"/>
        <family val="2"/>
        <scheme val="minor"/>
      </rPr>
      <t>ou l'</t>
    </r>
    <r>
      <rPr>
        <b/>
        <sz val="11"/>
        <color rgb="FF00B0F0"/>
        <rFont val="Calibri"/>
        <family val="2"/>
        <scheme val="minor"/>
      </rPr>
      <t>informatique et services d'information</t>
    </r>
    <r>
      <rPr>
        <sz val="11"/>
        <color theme="1"/>
        <rFont val="Calibri"/>
        <family val="2"/>
        <scheme val="minor"/>
      </rPr>
      <t xml:space="preserve"> ont un taux inférieur à 10%. Enfin, parmi les grands secteurs, le secteur </t>
    </r>
    <r>
      <rPr>
        <b/>
        <sz val="11"/>
        <color theme="9" tint="-0.249977111117893"/>
        <rFont val="Calibri"/>
        <family val="2"/>
        <scheme val="minor"/>
      </rPr>
      <t>agricole</t>
    </r>
    <r>
      <rPr>
        <sz val="11"/>
        <color theme="1"/>
        <rFont val="Calibri"/>
        <family val="2"/>
        <scheme val="minor"/>
      </rPr>
      <t xml:space="preserve"> est celui qui emploie la proportion la plus forte de salariés avec une durée de contrat limitée (30%). </t>
    </r>
  </si>
  <si>
    <t>Tableau 1 : Durée du contrat de travail par secteur d'activité (secteur privé)</t>
  </si>
  <si>
    <t>Tableau 2 : Durée du contrat de travail par secteur d'activité (secteur privé) NAF5</t>
  </si>
  <si>
    <t>Source : INSEE - Recensement de la population 2016, exploitation complémentaire - Traitement Direccte ARA (SESE)</t>
  </si>
  <si>
    <t>Lecture : 70% des actifs en emploi dans l'agriculture, sylviculture, pêche ont un contrat à durée illimitée, soit 14 788.</t>
  </si>
  <si>
    <t>Activités des ménages en tant qu'employeurs ; activités des ménages producteurs de biens et services pour usage propre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</si>
</sst>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28"/>
      <color rgb="FFFFC00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/>
    <xf numFmtId="0" fontId="4" fillId="3" borderId="4" xfId="0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9" fontId="5" fillId="0" borderId="2" xfId="1" applyFont="1" applyBorder="1" applyAlignment="1">
      <alignment horizontal="center"/>
    </xf>
    <xf numFmtId="9" fontId="6" fillId="2" borderId="2" xfId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wrapText="1"/>
    </xf>
    <xf numFmtId="9" fontId="4" fillId="2" borderId="1" xfId="1" applyFont="1" applyFill="1" applyBorder="1" applyAlignment="1">
      <alignment horizontal="center" wrapText="1"/>
    </xf>
    <xf numFmtId="0" fontId="2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top" wrapText="1"/>
    </xf>
    <xf numFmtId="9" fontId="4" fillId="5" borderId="2" xfId="1" applyFont="1" applyFill="1" applyBorder="1" applyAlignment="1">
      <alignment horizontal="center"/>
    </xf>
    <xf numFmtId="0" fontId="4" fillId="5" borderId="4" xfId="0" quotePrefix="1" applyFont="1" applyFill="1" applyBorder="1" applyAlignment="1">
      <alignment vertical="top" wrapText="1"/>
    </xf>
    <xf numFmtId="9" fontId="4" fillId="5" borderId="3" xfId="1" applyFont="1" applyFill="1" applyBorder="1" applyAlignment="1">
      <alignment horizontal="center"/>
    </xf>
    <xf numFmtId="9" fontId="4" fillId="5" borderId="5" xfId="1" applyFont="1" applyFill="1" applyBorder="1" applyAlignment="1">
      <alignment horizontal="center"/>
    </xf>
    <xf numFmtId="3" fontId="4" fillId="5" borderId="2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wrapText="1"/>
    </xf>
    <xf numFmtId="3" fontId="4" fillId="2" borderId="0" xfId="0" applyNumberFormat="1" applyFont="1" applyFill="1" applyBorder="1" applyAlignment="1">
      <alignment wrapText="1"/>
    </xf>
    <xf numFmtId="9" fontId="4" fillId="2" borderId="0" xfId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3" fontId="5" fillId="4" borderId="2" xfId="0" applyNumberFormat="1" applyFont="1" applyFill="1" applyBorder="1" applyAlignment="1">
      <alignment vertical="center"/>
    </xf>
    <xf numFmtId="3" fontId="8" fillId="5" borderId="3" xfId="0" applyNumberFormat="1" applyFont="1" applyFill="1" applyBorder="1" applyAlignment="1">
      <alignment vertical="center"/>
    </xf>
    <xf numFmtId="3" fontId="8" fillId="4" borderId="1" xfId="0" applyNumberFormat="1" applyFont="1" applyFill="1" applyBorder="1"/>
    <xf numFmtId="164" fontId="4" fillId="5" borderId="10" xfId="2" applyNumberFormat="1" applyFont="1" applyFill="1" applyBorder="1" applyAlignment="1">
      <alignment horizontal="right"/>
    </xf>
    <xf numFmtId="164" fontId="6" fillId="2" borderId="4" xfId="2" applyNumberFormat="1" applyFont="1" applyFill="1" applyBorder="1" applyAlignment="1">
      <alignment horizontal="right"/>
    </xf>
    <xf numFmtId="9" fontId="4" fillId="5" borderId="3" xfId="1" applyFont="1" applyFill="1" applyBorder="1" applyAlignment="1">
      <alignment horizontal="center" wrapText="1"/>
    </xf>
    <xf numFmtId="9" fontId="4" fillId="5" borderId="2" xfId="1" applyFont="1" applyFill="1" applyBorder="1" applyAlignment="1">
      <alignment horizontal="center" wrapText="1"/>
    </xf>
    <xf numFmtId="9" fontId="4" fillId="5" borderId="5" xfId="1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7" borderId="5" xfId="0" applyFill="1" applyBorder="1"/>
    <xf numFmtId="0" fontId="0" fillId="7" borderId="11" xfId="0" applyFill="1" applyBorder="1"/>
    <xf numFmtId="0" fontId="0" fillId="7" borderId="9" xfId="0" applyFill="1" applyBorder="1"/>
    <xf numFmtId="164" fontId="4" fillId="5" borderId="3" xfId="2" applyNumberFormat="1" applyFont="1" applyFill="1" applyBorder="1" applyAlignment="1">
      <alignment horizontal="right"/>
    </xf>
    <xf numFmtId="164" fontId="4" fillId="5" borderId="3" xfId="2" applyNumberFormat="1" applyFont="1" applyFill="1" applyBorder="1" applyAlignment="1">
      <alignment horizontal="center"/>
    </xf>
    <xf numFmtId="164" fontId="6" fillId="2" borderId="2" xfId="2" applyNumberFormat="1" applyFont="1" applyFill="1" applyBorder="1" applyAlignment="1">
      <alignment horizontal="right"/>
    </xf>
    <xf numFmtId="164" fontId="6" fillId="2" borderId="2" xfId="2" applyNumberFormat="1" applyFont="1" applyFill="1" applyBorder="1" applyAlignment="1">
      <alignment horizontal="center"/>
    </xf>
    <xf numFmtId="3" fontId="4" fillId="5" borderId="5" xfId="1" applyNumberFormat="1" applyFont="1" applyFill="1" applyBorder="1" applyAlignment="1">
      <alignment horizontal="right" vertical="center"/>
    </xf>
    <xf numFmtId="3" fontId="4" fillId="5" borderId="3" xfId="1" applyNumberFormat="1" applyFont="1" applyFill="1" applyBorder="1" applyAlignment="1">
      <alignment horizontal="right"/>
    </xf>
    <xf numFmtId="3" fontId="4" fillId="5" borderId="2" xfId="1" applyNumberFormat="1" applyFont="1" applyFill="1" applyBorder="1" applyAlignment="1">
      <alignment horizontal="right"/>
    </xf>
    <xf numFmtId="3" fontId="4" fillId="5" borderId="5" xfId="1" applyNumberFormat="1" applyFont="1" applyFill="1" applyBorder="1" applyAlignment="1">
      <alignment horizontal="right"/>
    </xf>
    <xf numFmtId="164" fontId="4" fillId="2" borderId="1" xfId="2" applyNumberFormat="1" applyFont="1" applyFill="1" applyBorder="1" applyAlignment="1">
      <alignment wrapText="1"/>
    </xf>
    <xf numFmtId="164" fontId="4" fillId="2" borderId="1" xfId="2" applyNumberFormat="1" applyFont="1" applyFill="1" applyBorder="1" applyAlignment="1">
      <alignment horizontal="center" wrapText="1"/>
    </xf>
    <xf numFmtId="9" fontId="8" fillId="0" borderId="1" xfId="1" applyFont="1" applyBorder="1" applyAlignment="1">
      <alignment horizontal="center"/>
    </xf>
    <xf numFmtId="9" fontId="5" fillId="5" borderId="3" xfId="1" applyFont="1" applyFill="1" applyBorder="1" applyAlignment="1">
      <alignment horizontal="center"/>
    </xf>
    <xf numFmtId="0" fontId="7" fillId="6" borderId="0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9" fontId="8" fillId="5" borderId="2" xfId="1" applyFont="1" applyFill="1" applyBorder="1" applyAlignment="1">
      <alignment horizontal="center"/>
    </xf>
    <xf numFmtId="164" fontId="4" fillId="5" borderId="4" xfId="2" applyNumberFormat="1" applyFont="1" applyFill="1" applyBorder="1" applyAlignment="1">
      <alignment horizontal="right"/>
    </xf>
    <xf numFmtId="164" fontId="4" fillId="5" borderId="2" xfId="2" applyNumberFormat="1" applyFont="1" applyFill="1" applyBorder="1" applyAlignment="1">
      <alignment horizontal="right"/>
    </xf>
    <xf numFmtId="164" fontId="4" fillId="5" borderId="2" xfId="2" applyNumberFormat="1" applyFont="1" applyFill="1" applyBorder="1" applyAlignment="1">
      <alignment horizontal="center"/>
    </xf>
    <xf numFmtId="164" fontId="4" fillId="5" borderId="5" xfId="2" applyNumberFormat="1" applyFont="1" applyFill="1" applyBorder="1" applyAlignment="1">
      <alignment horizontal="right"/>
    </xf>
    <xf numFmtId="164" fontId="4" fillId="5" borderId="5" xfId="2" applyNumberFormat="1" applyFont="1" applyFill="1" applyBorder="1" applyAlignment="1">
      <alignment horizontal="center"/>
    </xf>
    <xf numFmtId="9" fontId="8" fillId="5" borderId="5" xfId="1" applyFont="1" applyFill="1" applyBorder="1" applyAlignment="1">
      <alignment horizontal="center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wrapText="1"/>
    </xf>
    <xf numFmtId="0" fontId="3" fillId="0" borderId="14" xfId="0" applyFont="1" applyBorder="1" applyAlignment="1">
      <alignment horizontal="centerContinuous" wrapText="1"/>
    </xf>
    <xf numFmtId="0" fontId="4" fillId="7" borderId="8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justify" vertical="top" wrapText="1"/>
    </xf>
    <xf numFmtId="0" fontId="0" fillId="4" borderId="17" xfId="0" applyFont="1" applyFill="1" applyBorder="1" applyAlignment="1">
      <alignment horizontal="justify" vertical="top" wrapText="1"/>
    </xf>
    <xf numFmtId="0" fontId="0" fillId="4" borderId="18" xfId="0" applyFont="1" applyFill="1" applyBorder="1" applyAlignment="1">
      <alignment horizontal="justify" vertical="top" wrapText="1"/>
    </xf>
    <xf numFmtId="0" fontId="0" fillId="4" borderId="19" xfId="0" applyFont="1" applyFill="1" applyBorder="1" applyAlignment="1">
      <alignment horizontal="justify" vertical="top" wrapText="1"/>
    </xf>
    <xf numFmtId="0" fontId="0" fillId="4" borderId="0" xfId="0" applyFont="1" applyFill="1" applyBorder="1" applyAlignment="1">
      <alignment horizontal="justify" vertical="top" wrapText="1"/>
    </xf>
    <xf numFmtId="0" fontId="0" fillId="4" borderId="20" xfId="0" applyFont="1" applyFill="1" applyBorder="1" applyAlignment="1">
      <alignment horizontal="justify" vertical="top" wrapText="1"/>
    </xf>
    <xf numFmtId="0" fontId="0" fillId="4" borderId="21" xfId="0" applyFont="1" applyFill="1" applyBorder="1" applyAlignment="1">
      <alignment horizontal="justify" vertical="top" wrapText="1"/>
    </xf>
    <xf numFmtId="0" fontId="0" fillId="4" borderId="22" xfId="0" applyFont="1" applyFill="1" applyBorder="1" applyAlignment="1">
      <alignment horizontal="justify" vertical="top" wrapText="1"/>
    </xf>
    <xf numFmtId="0" fontId="0" fillId="4" borderId="23" xfId="0" applyFont="1" applyFill="1" applyBorder="1" applyAlignment="1">
      <alignment horizontal="justify" vertical="top" wrapText="1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 baseline="0">
                <a:solidFill>
                  <a:schemeClr val="accent1">
                    <a:lumMod val="75000"/>
                  </a:schemeClr>
                </a:solidFill>
              </a:rPr>
              <a:t>Durée du contrat de travail par secteur d'activité </a:t>
            </a:r>
          </a:p>
          <a:p>
            <a:pPr>
              <a:defRPr/>
            </a:pPr>
            <a:r>
              <a:rPr lang="fr-FR" sz="1200" baseline="0">
                <a:solidFill>
                  <a:schemeClr val="accent1">
                    <a:lumMod val="75000"/>
                  </a:schemeClr>
                </a:solidFill>
              </a:rPr>
              <a:t> (secteur privé)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'Durée des contrats de travail'!$L$55</c:f>
              <c:strCache>
                <c:ptCount val="1"/>
                <c:pt idx="0">
                  <c:v>Durée illimitée (CDI)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cat>
            <c:strRef>
              <c:f>'Durée des contrats de travail'!$B$57:$B$62</c:f>
              <c:strCache>
                <c:ptCount val="6"/>
                <c:pt idx="0">
                  <c:v>Agriculture</c:v>
                </c:pt>
                <c:pt idx="1">
                  <c:v>Industrie</c:v>
                </c:pt>
                <c:pt idx="2">
                  <c:v>Construction </c:v>
                </c:pt>
                <c:pt idx="3">
                  <c:v>Commerce</c:v>
                </c:pt>
                <c:pt idx="4">
                  <c:v>Services</c:v>
                </c:pt>
                <c:pt idx="5">
                  <c:v>Tous secteurs</c:v>
                </c:pt>
              </c:strCache>
            </c:strRef>
          </c:cat>
          <c:val>
            <c:numRef>
              <c:f>'Durée des contrats de travail'!$L$57:$L$62</c:f>
              <c:numCache>
                <c:formatCode>0%</c:formatCode>
                <c:ptCount val="6"/>
                <c:pt idx="0">
                  <c:v>0.70038605869171999</c:v>
                </c:pt>
                <c:pt idx="1">
                  <c:v>0.91108691254041707</c:v>
                </c:pt>
                <c:pt idx="2">
                  <c:v>0.8773527688971362</c:v>
                </c:pt>
                <c:pt idx="3">
                  <c:v>0.88492673330929172</c:v>
                </c:pt>
                <c:pt idx="4">
                  <c:v>0.77670132108466383</c:v>
                </c:pt>
                <c:pt idx="5">
                  <c:v>0.82842584535321684</c:v>
                </c:pt>
              </c:numCache>
            </c:numRef>
          </c:val>
        </c:ser>
        <c:ser>
          <c:idx val="1"/>
          <c:order val="1"/>
          <c:tx>
            <c:strRef>
              <c:f>'Durée des contrats de travail'!$M$55</c:f>
              <c:strCache>
                <c:ptCount val="1"/>
                <c:pt idx="0">
                  <c:v>Durée limitée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cat>
            <c:strRef>
              <c:f>'Durée des contrats de travail'!$B$57:$B$62</c:f>
              <c:strCache>
                <c:ptCount val="6"/>
                <c:pt idx="0">
                  <c:v>Agriculture</c:v>
                </c:pt>
                <c:pt idx="1">
                  <c:v>Industrie</c:v>
                </c:pt>
                <c:pt idx="2">
                  <c:v>Construction </c:v>
                </c:pt>
                <c:pt idx="3">
                  <c:v>Commerce</c:v>
                </c:pt>
                <c:pt idx="4">
                  <c:v>Services</c:v>
                </c:pt>
                <c:pt idx="5">
                  <c:v>Tous secteurs</c:v>
                </c:pt>
              </c:strCache>
            </c:strRef>
          </c:cat>
          <c:val>
            <c:numRef>
              <c:f>'Durée des contrats de travail'!$M$57:$M$62</c:f>
              <c:numCache>
                <c:formatCode>0%</c:formatCode>
                <c:ptCount val="6"/>
                <c:pt idx="0">
                  <c:v>0.29961394130827995</c:v>
                </c:pt>
                <c:pt idx="1">
                  <c:v>8.8913087459582929E-2</c:v>
                </c:pt>
                <c:pt idx="2">
                  <c:v>0.12264723110286384</c:v>
                </c:pt>
                <c:pt idx="3">
                  <c:v>0.11507326669070828</c:v>
                </c:pt>
                <c:pt idx="4">
                  <c:v>0.22329867891533614</c:v>
                </c:pt>
                <c:pt idx="5">
                  <c:v>0.17157415464678313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265472"/>
        <c:axId val="178305664"/>
      </c:barChart>
      <c:catAx>
        <c:axId val="17826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78305664"/>
        <c:crosses val="autoZero"/>
        <c:auto val="1"/>
        <c:lblAlgn val="ctr"/>
        <c:lblOffset val="100"/>
        <c:noMultiLvlLbl val="0"/>
      </c:catAx>
      <c:valAx>
        <c:axId val="1783056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8265472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>
      <a:solidFill>
        <a:schemeClr val="tx2">
          <a:lumMod val="60000"/>
          <a:lumOff val="40000"/>
        </a:schemeClr>
      </a:solidFill>
    </a:ln>
    <a:effectLst>
      <a:outerShdw blurRad="50800" dist="38100" dir="16200000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1076323</xdr:colOff>
      <xdr:row>66</xdr:row>
      <xdr:rowOff>28575</xdr:rowOff>
    </xdr:from>
    <xdr:to>
      <xdr:col>1</xdr:col>
      <xdr:colOff>6505574</xdr:colOff>
      <xdr:row>82</xdr:row>
      <xdr:rowOff>38100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864000</xdr:colOff>
      <xdr:row>2</xdr:row>
      <xdr:rowOff>152400</xdr:rowOff>
    </xdr:to>
    <xdr:pic>
      <xdr:nvPicPr>
        <xdr:cNvPr id="4" name="Imag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40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0.81228</cdr:x>
      <cdr:y>0.86604</cdr:y>
    </cdr:from>
    <cdr:to>
      <cdr:x>1</cdr:x>
      <cdr:y>0.98677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410077" y="2647939"/>
          <a:ext cx="1019174" cy="369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800"/>
            <a:t>source: INSEE - RP 2016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97"/>
  <sheetViews>
    <sheetView showGridLines="0" tabSelected="1"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00.7109375" customWidth="1"/>
    <col min="3" max="3" width="13.5703125" customWidth="1"/>
    <col min="5" max="6" width="11.42578125" customWidth="1"/>
    <col min="13" max="13" width="14.28515625" customWidth="1"/>
  </cols>
  <sheetData>
    <row r="1" spans="2:18" ht="34.5" customHeight="1" thickBot="1" x14ac:dyDescent="0.4">
      <c r="B1" s="17"/>
      <c r="C1" s="64" t="s">
        <v>45</v>
      </c>
      <c r="D1" s="65"/>
      <c r="E1" s="65"/>
      <c r="F1" s="65"/>
      <c r="G1" s="66"/>
      <c r="H1" s="66"/>
      <c r="I1" s="67"/>
      <c r="J1" s="18"/>
      <c r="K1" s="1"/>
      <c r="L1" s="1"/>
      <c r="M1" s="1"/>
      <c r="N1" s="1"/>
      <c r="O1" s="1"/>
      <c r="P1" s="1"/>
      <c r="Q1" s="1"/>
      <c r="R1" s="1"/>
    </row>
    <row r="4" spans="2:18" x14ac:dyDescent="0.25">
      <c r="B4" s="8" t="s">
        <v>62</v>
      </c>
    </row>
    <row r="5" spans="2:18" ht="9.75" customHeight="1" thickBot="1" x14ac:dyDescent="0.3">
      <c r="B5" s="8"/>
    </row>
    <row r="6" spans="2:18" ht="15.75" thickBot="1" x14ac:dyDescent="0.3">
      <c r="C6" s="68" t="s">
        <v>54</v>
      </c>
      <c r="D6" s="69"/>
      <c r="E6" s="69"/>
      <c r="F6" s="70"/>
      <c r="G6" s="68" t="s">
        <v>49</v>
      </c>
      <c r="H6" s="69"/>
      <c r="I6" s="69"/>
      <c r="J6" s="70"/>
      <c r="K6" s="31" t="s">
        <v>21</v>
      </c>
      <c r="L6" s="32" t="s">
        <v>55</v>
      </c>
      <c r="M6" s="33" t="s">
        <v>56</v>
      </c>
    </row>
    <row r="7" spans="2:18" ht="15.75" thickBot="1" x14ac:dyDescent="0.3">
      <c r="B7" s="9" t="s">
        <v>0</v>
      </c>
      <c r="C7" s="34" t="s">
        <v>46</v>
      </c>
      <c r="D7" s="35" t="s">
        <v>47</v>
      </c>
      <c r="E7" s="36" t="s">
        <v>52</v>
      </c>
      <c r="F7" s="37" t="s">
        <v>53</v>
      </c>
      <c r="G7" s="34" t="s">
        <v>46</v>
      </c>
      <c r="H7" s="35" t="s">
        <v>47</v>
      </c>
      <c r="I7" s="36" t="s">
        <v>52</v>
      </c>
      <c r="J7" s="37" t="s">
        <v>53</v>
      </c>
      <c r="K7" s="38"/>
      <c r="L7" s="39"/>
      <c r="M7" s="40"/>
    </row>
    <row r="8" spans="2:18" ht="15" customHeight="1" x14ac:dyDescent="0.25">
      <c r="B8" s="2" t="s">
        <v>37</v>
      </c>
      <c r="C8" s="26">
        <v>9890.1</v>
      </c>
      <c r="D8" s="41">
        <v>4897.41</v>
      </c>
      <c r="E8" s="42">
        <v>14787.51</v>
      </c>
      <c r="F8" s="14">
        <f>D8/E8</f>
        <v>0.33118557485337285</v>
      </c>
      <c r="G8" s="41">
        <v>4241.91</v>
      </c>
      <c r="H8" s="41">
        <v>2083.9499999999998</v>
      </c>
      <c r="I8" s="42">
        <v>6325.8599999999988</v>
      </c>
      <c r="J8" s="14">
        <f>H8/I8</f>
        <v>0.3294334683347403</v>
      </c>
      <c r="K8" s="24">
        <f>E8+I8</f>
        <v>21113.37</v>
      </c>
      <c r="L8" s="52">
        <f>E8/K8</f>
        <v>0.70038605869171999</v>
      </c>
      <c r="M8" s="52">
        <f>I8/K8</f>
        <v>0.29961394130827995</v>
      </c>
    </row>
    <row r="9" spans="2:18" ht="15" customHeight="1" x14ac:dyDescent="0.25">
      <c r="B9" s="2" t="s">
        <v>1</v>
      </c>
      <c r="C9" s="27">
        <v>1702.41</v>
      </c>
      <c r="D9" s="43">
        <v>354.41</v>
      </c>
      <c r="E9" s="44">
        <v>2056.8200000000002</v>
      </c>
      <c r="F9" s="5">
        <f t="shared" ref="F9:F48" si="0">D9/E9</f>
        <v>0.17230968193619275</v>
      </c>
      <c r="G9" s="43">
        <v>128.82999999999998</v>
      </c>
      <c r="H9" s="43">
        <v>9.44</v>
      </c>
      <c r="I9" s="44">
        <v>138.25999999999976</v>
      </c>
      <c r="J9" s="5">
        <f t="shared" ref="J9:J48" si="1">H9/I9</f>
        <v>6.8277158975842731E-2</v>
      </c>
      <c r="K9" s="23">
        <f t="shared" ref="K9:K48" si="2">E9+I9</f>
        <v>2195.08</v>
      </c>
      <c r="L9" s="4">
        <f t="shared" ref="L9:L48" si="3">E9/K9</f>
        <v>0.93701368515042738</v>
      </c>
      <c r="M9" s="4">
        <f t="shared" ref="M9:M48" si="4">I9/K9</f>
        <v>6.2986314849572581E-2</v>
      </c>
    </row>
    <row r="10" spans="2:18" ht="15" customHeight="1" x14ac:dyDescent="0.25">
      <c r="B10" s="2" t="s">
        <v>3</v>
      </c>
      <c r="C10" s="27">
        <v>28829.16</v>
      </c>
      <c r="D10" s="43">
        <v>22015.57</v>
      </c>
      <c r="E10" s="44">
        <v>50844.72</v>
      </c>
      <c r="F10" s="5">
        <f t="shared" si="0"/>
        <v>0.43299618918149219</v>
      </c>
      <c r="G10" s="43">
        <v>5170.9800000000005</v>
      </c>
      <c r="H10" s="43">
        <v>3983.66</v>
      </c>
      <c r="I10" s="44">
        <v>9154.6500000000015</v>
      </c>
      <c r="J10" s="5">
        <f t="shared" si="1"/>
        <v>0.43515153501226145</v>
      </c>
      <c r="K10" s="23">
        <f t="shared" si="2"/>
        <v>59999.37</v>
      </c>
      <c r="L10" s="4">
        <f t="shared" si="3"/>
        <v>0.8474208979194281</v>
      </c>
      <c r="M10" s="4">
        <f t="shared" si="4"/>
        <v>0.15257910208057188</v>
      </c>
    </row>
    <row r="11" spans="2:18" ht="15" customHeight="1" x14ac:dyDescent="0.25">
      <c r="B11" s="2" t="s">
        <v>4</v>
      </c>
      <c r="C11" s="27">
        <v>7595.29</v>
      </c>
      <c r="D11" s="43">
        <v>11111.06</v>
      </c>
      <c r="E11" s="44">
        <v>18706.349999999999</v>
      </c>
      <c r="F11" s="5">
        <f t="shared" si="0"/>
        <v>0.59397263496085551</v>
      </c>
      <c r="G11" s="43">
        <v>507.3</v>
      </c>
      <c r="H11" s="43">
        <v>1116.94</v>
      </c>
      <c r="I11" s="44">
        <v>1624.2300000000032</v>
      </c>
      <c r="J11" s="5">
        <f t="shared" si="1"/>
        <v>0.68767354377150891</v>
      </c>
      <c r="K11" s="23">
        <f t="shared" si="2"/>
        <v>20330.580000000002</v>
      </c>
      <c r="L11" s="4">
        <f t="shared" si="3"/>
        <v>0.92010901804080336</v>
      </c>
      <c r="M11" s="4">
        <f t="shared" si="4"/>
        <v>7.9890981959196597E-2</v>
      </c>
    </row>
    <row r="12" spans="2:18" ht="15" customHeight="1" x14ac:dyDescent="0.25">
      <c r="B12" s="2" t="s">
        <v>6</v>
      </c>
      <c r="C12" s="27">
        <v>16610.66</v>
      </c>
      <c r="D12" s="43">
        <v>5840.82</v>
      </c>
      <c r="E12" s="44">
        <v>22451.48</v>
      </c>
      <c r="F12" s="5">
        <f t="shared" si="0"/>
        <v>0.26015300550342335</v>
      </c>
      <c r="G12" s="43">
        <v>1138.96</v>
      </c>
      <c r="H12" s="43">
        <v>467.40999999999997</v>
      </c>
      <c r="I12" s="44">
        <v>1606.369999999999</v>
      </c>
      <c r="J12" s="5">
        <f t="shared" si="1"/>
        <v>0.29097281448234236</v>
      </c>
      <c r="K12" s="23">
        <f t="shared" si="2"/>
        <v>24057.85</v>
      </c>
      <c r="L12" s="4">
        <f t="shared" si="3"/>
        <v>0.93322886292831653</v>
      </c>
      <c r="M12" s="4">
        <f t="shared" si="4"/>
        <v>6.6771137071683431E-2</v>
      </c>
    </row>
    <row r="13" spans="2:18" ht="15" customHeight="1" x14ac:dyDescent="0.25">
      <c r="B13" s="2" t="s">
        <v>2</v>
      </c>
      <c r="C13" s="27">
        <v>816.77</v>
      </c>
      <c r="D13" s="43">
        <v>244.14</v>
      </c>
      <c r="E13" s="44">
        <v>1060.9100000000001</v>
      </c>
      <c r="F13" s="5">
        <f t="shared" si="0"/>
        <v>0.23012319612408214</v>
      </c>
      <c r="G13" s="43">
        <v>38.67</v>
      </c>
      <c r="H13" s="43">
        <v>16.759999999999998</v>
      </c>
      <c r="I13" s="44">
        <v>55.419999999999845</v>
      </c>
      <c r="J13" s="5">
        <f t="shared" si="1"/>
        <v>0.30241789967520832</v>
      </c>
      <c r="K13" s="23">
        <f t="shared" si="2"/>
        <v>1116.33</v>
      </c>
      <c r="L13" s="4">
        <f t="shared" si="3"/>
        <v>0.95035518171150124</v>
      </c>
      <c r="M13" s="4">
        <f t="shared" si="4"/>
        <v>4.9644818288498788E-2</v>
      </c>
    </row>
    <row r="14" spans="2:18" ht="15" customHeight="1" x14ac:dyDescent="0.25">
      <c r="B14" s="2" t="s">
        <v>7</v>
      </c>
      <c r="C14" s="27">
        <v>14716.26</v>
      </c>
      <c r="D14" s="43">
        <v>6997.96</v>
      </c>
      <c r="E14" s="44">
        <v>21714.22</v>
      </c>
      <c r="F14" s="5">
        <f t="shared" si="0"/>
        <v>0.32227544899149035</v>
      </c>
      <c r="G14" s="43">
        <v>798.74</v>
      </c>
      <c r="H14" s="43">
        <v>643.84</v>
      </c>
      <c r="I14" s="44">
        <v>1442.5699999999997</v>
      </c>
      <c r="J14" s="5">
        <f t="shared" si="1"/>
        <v>0.44631456359136829</v>
      </c>
      <c r="K14" s="23">
        <f t="shared" si="2"/>
        <v>23156.79</v>
      </c>
      <c r="L14" s="4">
        <f t="shared" si="3"/>
        <v>0.93770423275419434</v>
      </c>
      <c r="M14" s="4">
        <f t="shared" si="4"/>
        <v>6.2295767245805642E-2</v>
      </c>
    </row>
    <row r="15" spans="2:18" ht="15" customHeight="1" x14ac:dyDescent="0.25">
      <c r="B15" s="2" t="s">
        <v>8</v>
      </c>
      <c r="C15" s="27">
        <v>7563.3</v>
      </c>
      <c r="D15" s="43">
        <v>7637.17</v>
      </c>
      <c r="E15" s="44">
        <v>15200.47</v>
      </c>
      <c r="F15" s="5">
        <f t="shared" si="0"/>
        <v>0.50242985907672599</v>
      </c>
      <c r="G15" s="43">
        <v>748.61</v>
      </c>
      <c r="H15" s="43">
        <v>788.3</v>
      </c>
      <c r="I15" s="44">
        <v>1536.9100000000017</v>
      </c>
      <c r="J15" s="5">
        <f t="shared" si="1"/>
        <v>0.51291227202633793</v>
      </c>
      <c r="K15" s="23">
        <f t="shared" si="2"/>
        <v>16737.38</v>
      </c>
      <c r="L15" s="4">
        <f t="shared" si="3"/>
        <v>0.90817499513065958</v>
      </c>
      <c r="M15" s="4">
        <f t="shared" si="4"/>
        <v>9.1825004869340462E-2</v>
      </c>
    </row>
    <row r="16" spans="2:18" ht="15" customHeight="1" x14ac:dyDescent="0.25">
      <c r="B16" s="2" t="s">
        <v>10</v>
      </c>
      <c r="C16" s="27">
        <v>32406.57</v>
      </c>
      <c r="D16" s="43">
        <v>11298.15</v>
      </c>
      <c r="E16" s="44">
        <v>43704.71</v>
      </c>
      <c r="F16" s="5">
        <f t="shared" si="0"/>
        <v>0.25851103919920759</v>
      </c>
      <c r="G16" s="43">
        <v>2040.27</v>
      </c>
      <c r="H16" s="43">
        <v>949.0100000000001</v>
      </c>
      <c r="I16" s="44">
        <v>2989.2700000000041</v>
      </c>
      <c r="J16" s="5">
        <f t="shared" si="1"/>
        <v>0.3174721587544781</v>
      </c>
      <c r="K16" s="23">
        <f t="shared" si="2"/>
        <v>46693.98</v>
      </c>
      <c r="L16" s="4">
        <f t="shared" si="3"/>
        <v>0.9359816832919361</v>
      </c>
      <c r="M16" s="4">
        <f t="shared" si="4"/>
        <v>6.4018316708063946E-2</v>
      </c>
    </row>
    <row r="17" spans="2:13" ht="15" customHeight="1" x14ac:dyDescent="0.25">
      <c r="B17" s="2" t="s">
        <v>11</v>
      </c>
      <c r="C17" s="27">
        <v>55196.7</v>
      </c>
      <c r="D17" s="43">
        <v>13477.22</v>
      </c>
      <c r="E17" s="44">
        <v>68673.919999999998</v>
      </c>
      <c r="F17" s="5">
        <f t="shared" si="0"/>
        <v>0.19624946413427397</v>
      </c>
      <c r="G17" s="43">
        <v>3555.2200000000003</v>
      </c>
      <c r="H17" s="43">
        <v>879.21</v>
      </c>
      <c r="I17" s="44">
        <v>4434.4300000000076</v>
      </c>
      <c r="J17" s="5">
        <f t="shared" si="1"/>
        <v>0.19826899962340111</v>
      </c>
      <c r="K17" s="23">
        <f t="shared" si="2"/>
        <v>73108.350000000006</v>
      </c>
      <c r="L17" s="4">
        <f t="shared" si="3"/>
        <v>0.93934441141128189</v>
      </c>
      <c r="M17" s="4">
        <f t="shared" si="4"/>
        <v>6.0655588588718078E-2</v>
      </c>
    </row>
    <row r="18" spans="2:13" ht="15" customHeight="1" x14ac:dyDescent="0.25">
      <c r="B18" s="2" t="s">
        <v>13</v>
      </c>
      <c r="C18" s="27">
        <v>12647.65</v>
      </c>
      <c r="D18" s="43">
        <v>6283.92</v>
      </c>
      <c r="E18" s="44">
        <v>18931.560000000001</v>
      </c>
      <c r="F18" s="5">
        <f t="shared" si="0"/>
        <v>0.33192827215506804</v>
      </c>
      <c r="G18" s="43">
        <v>843.27</v>
      </c>
      <c r="H18" s="43">
        <v>337.72</v>
      </c>
      <c r="I18" s="44">
        <v>1181</v>
      </c>
      <c r="J18" s="5">
        <f t="shared" si="1"/>
        <v>0.28596104995766303</v>
      </c>
      <c r="K18" s="23">
        <f t="shared" si="2"/>
        <v>20112.560000000001</v>
      </c>
      <c r="L18" s="4">
        <f t="shared" si="3"/>
        <v>0.94128047349516919</v>
      </c>
      <c r="M18" s="4">
        <f t="shared" si="4"/>
        <v>5.871952650483081E-2</v>
      </c>
    </row>
    <row r="19" spans="2:13" ht="15" customHeight="1" x14ac:dyDescent="0.25">
      <c r="B19" s="2" t="s">
        <v>14</v>
      </c>
      <c r="C19" s="27">
        <v>13850.22</v>
      </c>
      <c r="D19" s="43">
        <v>6272.32</v>
      </c>
      <c r="E19" s="44">
        <v>20122.54</v>
      </c>
      <c r="F19" s="5">
        <f t="shared" si="0"/>
        <v>0.31170617625806679</v>
      </c>
      <c r="G19" s="43">
        <v>823.6099999999999</v>
      </c>
      <c r="H19" s="43">
        <v>523.52</v>
      </c>
      <c r="I19" s="44">
        <v>1347.1299999999974</v>
      </c>
      <c r="J19" s="5">
        <f t="shared" si="1"/>
        <v>0.38861876730530909</v>
      </c>
      <c r="K19" s="23">
        <f t="shared" si="2"/>
        <v>21469.67</v>
      </c>
      <c r="L19" s="4">
        <f t="shared" si="3"/>
        <v>0.93725427544997209</v>
      </c>
      <c r="M19" s="4">
        <f t="shared" si="4"/>
        <v>6.2745724550027901E-2</v>
      </c>
    </row>
    <row r="20" spans="2:13" ht="15" customHeight="1" x14ac:dyDescent="0.25">
      <c r="B20" s="2" t="s">
        <v>16</v>
      </c>
      <c r="C20" s="27">
        <v>25010.240000000002</v>
      </c>
      <c r="D20" s="43">
        <v>6581.25</v>
      </c>
      <c r="E20" s="44">
        <v>31591.49</v>
      </c>
      <c r="F20" s="5">
        <f t="shared" si="0"/>
        <v>0.20832350737492913</v>
      </c>
      <c r="G20" s="43">
        <v>1389.87</v>
      </c>
      <c r="H20" s="43">
        <v>529.68000000000006</v>
      </c>
      <c r="I20" s="44">
        <v>1919.5600000000013</v>
      </c>
      <c r="J20" s="5">
        <f t="shared" si="1"/>
        <v>0.27593823584571447</v>
      </c>
      <c r="K20" s="23">
        <f t="shared" si="2"/>
        <v>33511.050000000003</v>
      </c>
      <c r="L20" s="4">
        <f t="shared" si="3"/>
        <v>0.94271859580645778</v>
      </c>
      <c r="M20" s="4">
        <f t="shared" si="4"/>
        <v>5.7281404193542163E-2</v>
      </c>
    </row>
    <row r="21" spans="2:13" ht="15" customHeight="1" x14ac:dyDescent="0.25">
      <c r="B21" s="2" t="s">
        <v>5</v>
      </c>
      <c r="C21" s="27">
        <v>18337.88</v>
      </c>
      <c r="D21" s="43">
        <v>5285.37</v>
      </c>
      <c r="E21" s="44">
        <v>23623.25</v>
      </c>
      <c r="F21" s="5">
        <f t="shared" si="0"/>
        <v>0.2237359381118178</v>
      </c>
      <c r="G21" s="43">
        <v>1283.06</v>
      </c>
      <c r="H21" s="43">
        <v>494.37</v>
      </c>
      <c r="I21" s="44">
        <v>1777.4399999999987</v>
      </c>
      <c r="J21" s="5">
        <f t="shared" si="1"/>
        <v>0.27813597083445873</v>
      </c>
      <c r="K21" s="23">
        <f t="shared" si="2"/>
        <v>25400.69</v>
      </c>
      <c r="L21" s="4">
        <f t="shared" si="3"/>
        <v>0.93002394816833722</v>
      </c>
      <c r="M21" s="4">
        <f t="shared" si="4"/>
        <v>6.9976051831662792E-2</v>
      </c>
    </row>
    <row r="22" spans="2:13" ht="15" customHeight="1" x14ac:dyDescent="0.25">
      <c r="B22" s="2" t="s">
        <v>18</v>
      </c>
      <c r="C22" s="27">
        <v>26609.53</v>
      </c>
      <c r="D22" s="43">
        <v>11410.87</v>
      </c>
      <c r="E22" s="44">
        <v>38020.400000000001</v>
      </c>
      <c r="F22" s="5">
        <f t="shared" si="0"/>
        <v>0.30012493293074244</v>
      </c>
      <c r="G22" s="43">
        <v>2367.87</v>
      </c>
      <c r="H22" s="43">
        <v>967.1</v>
      </c>
      <c r="I22" s="44">
        <v>3334.9799999999959</v>
      </c>
      <c r="J22" s="5">
        <f t="shared" si="1"/>
        <v>0.28998674654720602</v>
      </c>
      <c r="K22" s="23">
        <f t="shared" si="2"/>
        <v>41355.379999999997</v>
      </c>
      <c r="L22" s="4">
        <f t="shared" si="3"/>
        <v>0.91935801339511336</v>
      </c>
      <c r="M22" s="4">
        <f t="shared" si="4"/>
        <v>8.0641986604886626E-2</v>
      </c>
    </row>
    <row r="23" spans="2:13" ht="15" customHeight="1" x14ac:dyDescent="0.25">
      <c r="B23" s="2" t="s">
        <v>19</v>
      </c>
      <c r="C23" s="27">
        <v>19939.46</v>
      </c>
      <c r="D23" s="43">
        <v>6654.46</v>
      </c>
      <c r="E23" s="44">
        <v>26593.91</v>
      </c>
      <c r="F23" s="5">
        <f t="shared" si="0"/>
        <v>0.25022495751846946</v>
      </c>
      <c r="G23" s="43">
        <v>1159.6200000000001</v>
      </c>
      <c r="H23" s="43">
        <v>510.17999999999995</v>
      </c>
      <c r="I23" s="44">
        <v>1669.8100000000013</v>
      </c>
      <c r="J23" s="5">
        <f t="shared" si="1"/>
        <v>0.30553176708727314</v>
      </c>
      <c r="K23" s="23">
        <f t="shared" si="2"/>
        <v>28263.72</v>
      </c>
      <c r="L23" s="4">
        <f t="shared" si="3"/>
        <v>0.94092037424656061</v>
      </c>
      <c r="M23" s="4">
        <f t="shared" si="4"/>
        <v>5.9079625753439433E-2</v>
      </c>
    </row>
    <row r="24" spans="2:13" ht="15" customHeight="1" x14ac:dyDescent="0.25">
      <c r="B24" s="2" t="s">
        <v>20</v>
      </c>
      <c r="C24" s="27">
        <v>12130.2</v>
      </c>
      <c r="D24" s="43">
        <v>3276</v>
      </c>
      <c r="E24" s="44">
        <v>15406.21</v>
      </c>
      <c r="F24" s="5">
        <f t="shared" si="0"/>
        <v>0.21264152572241973</v>
      </c>
      <c r="G24" s="43">
        <v>1174.8599999999999</v>
      </c>
      <c r="H24" s="43">
        <v>591.65</v>
      </c>
      <c r="I24" s="44">
        <v>1766.5</v>
      </c>
      <c r="J24" s="5">
        <f t="shared" si="1"/>
        <v>0.33492782337956412</v>
      </c>
      <c r="K24" s="23">
        <f t="shared" si="2"/>
        <v>17172.71</v>
      </c>
      <c r="L24" s="4">
        <f t="shared" si="3"/>
        <v>0.89713330045170503</v>
      </c>
      <c r="M24" s="4">
        <f t="shared" si="4"/>
        <v>0.10286669954829494</v>
      </c>
    </row>
    <row r="25" spans="2:13" ht="15" customHeight="1" x14ac:dyDescent="0.25">
      <c r="B25" s="10" t="s">
        <v>39</v>
      </c>
      <c r="C25" s="58">
        <v>293962.3</v>
      </c>
      <c r="D25" s="59">
        <v>124740.68999999999</v>
      </c>
      <c r="E25" s="60">
        <v>418702.95999999996</v>
      </c>
      <c r="F25" s="12">
        <f t="shared" si="0"/>
        <v>0.29792168175739669</v>
      </c>
      <c r="G25" s="59">
        <v>23169.74</v>
      </c>
      <c r="H25" s="59">
        <v>12808.79</v>
      </c>
      <c r="I25" s="60">
        <v>35978.530000000013</v>
      </c>
      <c r="J25" s="12">
        <f t="shared" si="1"/>
        <v>0.35601204384948459</v>
      </c>
      <c r="K25" s="16">
        <f t="shared" si="2"/>
        <v>454681.49</v>
      </c>
      <c r="L25" s="57">
        <f t="shared" si="3"/>
        <v>0.92087091559412271</v>
      </c>
      <c r="M25" s="57">
        <f t="shared" si="4"/>
        <v>7.9129084405877209E-2</v>
      </c>
    </row>
    <row r="26" spans="2:13" ht="15" customHeight="1" x14ac:dyDescent="0.25">
      <c r="B26" s="2" t="s">
        <v>22</v>
      </c>
      <c r="C26" s="27">
        <v>127125.4</v>
      </c>
      <c r="D26" s="43">
        <v>20036.28</v>
      </c>
      <c r="E26" s="44">
        <v>147161.67000000001</v>
      </c>
      <c r="F26" s="5">
        <f t="shared" si="0"/>
        <v>0.13615148564160762</v>
      </c>
      <c r="G26" s="43">
        <v>18804.919999999998</v>
      </c>
      <c r="H26" s="43">
        <v>1767.15</v>
      </c>
      <c r="I26" s="44">
        <v>20572.079999999987</v>
      </c>
      <c r="J26" s="5">
        <f t="shared" si="1"/>
        <v>8.5900404820514073E-2</v>
      </c>
      <c r="K26" s="23">
        <f t="shared" si="2"/>
        <v>167733.75</v>
      </c>
      <c r="L26" s="4">
        <f t="shared" si="3"/>
        <v>0.8773527688971362</v>
      </c>
      <c r="M26" s="4">
        <f t="shared" si="4"/>
        <v>0.12264723110286384</v>
      </c>
    </row>
    <row r="27" spans="2:13" ht="15" customHeight="1" x14ac:dyDescent="0.25">
      <c r="B27" s="2" t="s">
        <v>9</v>
      </c>
      <c r="C27" s="27">
        <v>159620.78</v>
      </c>
      <c r="D27" s="43">
        <v>148072.13</v>
      </c>
      <c r="E27" s="44">
        <v>307692.90999999997</v>
      </c>
      <c r="F27" s="5">
        <f t="shared" si="0"/>
        <v>0.481233480485462</v>
      </c>
      <c r="G27" s="43">
        <v>19291.510000000002</v>
      </c>
      <c r="H27" s="43">
        <v>20719.98</v>
      </c>
      <c r="I27" s="44">
        <v>40011.48000000004</v>
      </c>
      <c r="J27" s="5">
        <f t="shared" si="1"/>
        <v>0.51785087679835839</v>
      </c>
      <c r="K27" s="23">
        <f t="shared" si="2"/>
        <v>347704.39</v>
      </c>
      <c r="L27" s="4">
        <f t="shared" si="3"/>
        <v>0.88492673330929172</v>
      </c>
      <c r="M27" s="4">
        <f t="shared" si="4"/>
        <v>0.11507326669070828</v>
      </c>
    </row>
    <row r="28" spans="2:13" ht="15" customHeight="1" x14ac:dyDescent="0.25">
      <c r="B28" s="2" t="s">
        <v>23</v>
      </c>
      <c r="C28" s="27">
        <v>89470.399999999994</v>
      </c>
      <c r="D28" s="43">
        <v>31496.720000000001</v>
      </c>
      <c r="E28" s="44">
        <v>120967.13</v>
      </c>
      <c r="F28" s="5">
        <f t="shared" si="0"/>
        <v>0.26037420247963228</v>
      </c>
      <c r="G28" s="43">
        <v>10581.06</v>
      </c>
      <c r="H28" s="43">
        <v>5282.64</v>
      </c>
      <c r="I28" s="44">
        <v>15863.709999999992</v>
      </c>
      <c r="J28" s="5">
        <f t="shared" si="1"/>
        <v>0.33300154881802574</v>
      </c>
      <c r="K28" s="23">
        <f t="shared" si="2"/>
        <v>136830.84</v>
      </c>
      <c r="L28" s="4">
        <f t="shared" si="3"/>
        <v>0.88406334419930488</v>
      </c>
      <c r="M28" s="4">
        <f t="shared" si="4"/>
        <v>0.11593665580069516</v>
      </c>
    </row>
    <row r="29" spans="2:13" ht="15" customHeight="1" x14ac:dyDescent="0.25">
      <c r="B29" s="2" t="s">
        <v>12</v>
      </c>
      <c r="C29" s="27">
        <v>35318.9</v>
      </c>
      <c r="D29" s="43">
        <v>39512.01</v>
      </c>
      <c r="E29" s="44">
        <v>74830.91</v>
      </c>
      <c r="F29" s="5">
        <f t="shared" si="0"/>
        <v>0.52801723245113552</v>
      </c>
      <c r="G29" s="43">
        <v>12017.7</v>
      </c>
      <c r="H29" s="43">
        <v>12171.67</v>
      </c>
      <c r="I29" s="44">
        <v>24189.37999999999</v>
      </c>
      <c r="J29" s="5">
        <f t="shared" si="1"/>
        <v>0.50318238830428907</v>
      </c>
      <c r="K29" s="23">
        <f t="shared" si="2"/>
        <v>99020.29</v>
      </c>
      <c r="L29" s="4">
        <f t="shared" si="3"/>
        <v>0.75571289480166148</v>
      </c>
      <c r="M29" s="4">
        <f t="shared" si="4"/>
        <v>0.24428710519833857</v>
      </c>
    </row>
    <row r="30" spans="2:13" ht="15" customHeight="1" x14ac:dyDescent="0.25">
      <c r="B30" s="2" t="s">
        <v>24</v>
      </c>
      <c r="C30" s="27">
        <v>8472.76</v>
      </c>
      <c r="D30" s="43">
        <v>5028.88</v>
      </c>
      <c r="E30" s="44">
        <v>13501.64</v>
      </c>
      <c r="F30" s="5">
        <f t="shared" si="0"/>
        <v>0.37246438210469252</v>
      </c>
      <c r="G30" s="43">
        <v>1205.31</v>
      </c>
      <c r="H30" s="43">
        <v>860.67</v>
      </c>
      <c r="I30" s="44">
        <v>2065.9800000000014</v>
      </c>
      <c r="J30" s="5">
        <f t="shared" si="1"/>
        <v>0.41659164173902913</v>
      </c>
      <c r="K30" s="23">
        <f t="shared" si="2"/>
        <v>15567.62</v>
      </c>
      <c r="L30" s="4">
        <f t="shared" si="3"/>
        <v>0.86728992614156808</v>
      </c>
      <c r="M30" s="4">
        <f t="shared" si="4"/>
        <v>0.13271007385843187</v>
      </c>
    </row>
    <row r="31" spans="2:13" ht="15" customHeight="1" x14ac:dyDescent="0.25">
      <c r="B31" s="2" t="s">
        <v>25</v>
      </c>
      <c r="C31" s="27">
        <v>5949.48</v>
      </c>
      <c r="D31" s="43">
        <v>2489.13</v>
      </c>
      <c r="E31" s="44">
        <v>8438.61</v>
      </c>
      <c r="F31" s="5">
        <f t="shared" si="0"/>
        <v>0.29496919516365844</v>
      </c>
      <c r="G31" s="43">
        <v>345.58000000000004</v>
      </c>
      <c r="H31" s="43">
        <v>273.03999999999996</v>
      </c>
      <c r="I31" s="44">
        <v>618.6299999999992</v>
      </c>
      <c r="J31" s="5">
        <f t="shared" si="1"/>
        <v>0.44136236522638783</v>
      </c>
      <c r="K31" s="23">
        <f t="shared" si="2"/>
        <v>9057.24</v>
      </c>
      <c r="L31" s="4">
        <f t="shared" si="3"/>
        <v>0.93169773573406478</v>
      </c>
      <c r="M31" s="4">
        <f t="shared" si="4"/>
        <v>6.8302264265935234E-2</v>
      </c>
    </row>
    <row r="32" spans="2:13" ht="15" customHeight="1" x14ac:dyDescent="0.25">
      <c r="B32" s="2" t="s">
        <v>26</v>
      </c>
      <c r="C32" s="27">
        <v>28430.41</v>
      </c>
      <c r="D32" s="43">
        <v>10323.74</v>
      </c>
      <c r="E32" s="44">
        <v>38754.15</v>
      </c>
      <c r="F32" s="5">
        <f t="shared" si="0"/>
        <v>0.26639056720377041</v>
      </c>
      <c r="G32" s="43">
        <v>1858.35</v>
      </c>
      <c r="H32" s="43">
        <v>857.30000000000007</v>
      </c>
      <c r="I32" s="44">
        <v>2715.6500000000015</v>
      </c>
      <c r="J32" s="5">
        <f t="shared" si="1"/>
        <v>0.31568869331467592</v>
      </c>
      <c r="K32" s="23">
        <f t="shared" si="2"/>
        <v>41469.800000000003</v>
      </c>
      <c r="L32" s="4">
        <f t="shared" si="3"/>
        <v>0.93451499645525171</v>
      </c>
      <c r="M32" s="4">
        <f t="shared" si="4"/>
        <v>6.548500354474826E-2</v>
      </c>
    </row>
    <row r="33" spans="2:13" ht="15" customHeight="1" x14ac:dyDescent="0.25">
      <c r="B33" s="2" t="s">
        <v>15</v>
      </c>
      <c r="C33" s="27">
        <v>28980.49</v>
      </c>
      <c r="D33" s="43">
        <v>45011.27</v>
      </c>
      <c r="E33" s="44">
        <v>73991.759999999995</v>
      </c>
      <c r="F33" s="5">
        <f t="shared" si="0"/>
        <v>0.60832814356625653</v>
      </c>
      <c r="G33" s="43">
        <v>2105.2600000000002</v>
      </c>
      <c r="H33" s="43">
        <v>3512.83</v>
      </c>
      <c r="I33" s="44">
        <v>5618.0800000000017</v>
      </c>
      <c r="J33" s="5">
        <f t="shared" si="1"/>
        <v>0.62527233503260882</v>
      </c>
      <c r="K33" s="23">
        <f t="shared" si="2"/>
        <v>79609.84</v>
      </c>
      <c r="L33" s="4">
        <f t="shared" si="3"/>
        <v>0.92942982927738582</v>
      </c>
      <c r="M33" s="4">
        <f t="shared" si="4"/>
        <v>7.057017072261422E-2</v>
      </c>
    </row>
    <row r="34" spans="2:13" ht="15" customHeight="1" x14ac:dyDescent="0.25">
      <c r="B34" s="2" t="s">
        <v>17</v>
      </c>
      <c r="C34" s="27">
        <v>11581.69</v>
      </c>
      <c r="D34" s="43">
        <v>17609.080000000002</v>
      </c>
      <c r="E34" s="44">
        <v>29190.77</v>
      </c>
      <c r="F34" s="5">
        <f t="shared" si="0"/>
        <v>0.6032413670485568</v>
      </c>
      <c r="G34" s="43">
        <v>1291.8699999999999</v>
      </c>
      <c r="H34" s="43">
        <v>1900.2</v>
      </c>
      <c r="I34" s="44">
        <v>3192.0600000000013</v>
      </c>
      <c r="J34" s="5">
        <f t="shared" si="1"/>
        <v>0.59528956222627372</v>
      </c>
      <c r="K34" s="23">
        <f t="shared" si="2"/>
        <v>32382.83</v>
      </c>
      <c r="L34" s="4">
        <f t="shared" si="3"/>
        <v>0.90142739223224155</v>
      </c>
      <c r="M34" s="4">
        <f t="shared" si="4"/>
        <v>9.8572607767758447E-2</v>
      </c>
    </row>
    <row r="35" spans="2:13" ht="15" customHeight="1" x14ac:dyDescent="0.25">
      <c r="B35" s="2" t="s">
        <v>27</v>
      </c>
      <c r="C35" s="27">
        <v>47337.16</v>
      </c>
      <c r="D35" s="43">
        <v>47051.15</v>
      </c>
      <c r="E35" s="44">
        <v>94388.31</v>
      </c>
      <c r="F35" s="5">
        <f t="shared" si="0"/>
        <v>0.49848492890698015</v>
      </c>
      <c r="G35" s="43">
        <v>4002.45</v>
      </c>
      <c r="H35" s="43">
        <v>4516.26</v>
      </c>
      <c r="I35" s="44">
        <v>8518.7100000000064</v>
      </c>
      <c r="J35" s="5">
        <f t="shared" si="1"/>
        <v>0.53015773515003994</v>
      </c>
      <c r="K35" s="23">
        <f t="shared" si="2"/>
        <v>102907.02</v>
      </c>
      <c r="L35" s="4">
        <f t="shared" si="3"/>
        <v>0.91721935005017141</v>
      </c>
      <c r="M35" s="4">
        <f t="shared" si="4"/>
        <v>8.2780649949828561E-2</v>
      </c>
    </row>
    <row r="36" spans="2:13" ht="15" customHeight="1" x14ac:dyDescent="0.25">
      <c r="B36" s="2" t="s">
        <v>28</v>
      </c>
      <c r="C36" s="27">
        <v>9032.41</v>
      </c>
      <c r="D36" s="43">
        <v>5237.22</v>
      </c>
      <c r="E36" s="44">
        <v>14269.63</v>
      </c>
      <c r="F36" s="5">
        <f t="shared" si="0"/>
        <v>0.36701862627131893</v>
      </c>
      <c r="G36" s="43">
        <v>2089.8900000000003</v>
      </c>
      <c r="H36" s="43">
        <v>1497.8799999999999</v>
      </c>
      <c r="I36" s="44">
        <v>3587.7700000000023</v>
      </c>
      <c r="J36" s="5">
        <f t="shared" si="1"/>
        <v>0.41749610482277261</v>
      </c>
      <c r="K36" s="23">
        <f t="shared" si="2"/>
        <v>17857.400000000001</v>
      </c>
      <c r="L36" s="4">
        <f t="shared" si="3"/>
        <v>0.79908777313606671</v>
      </c>
      <c r="M36" s="4">
        <f t="shared" si="4"/>
        <v>0.20091222686393326</v>
      </c>
    </row>
    <row r="37" spans="2:13" ht="15" customHeight="1" x14ac:dyDescent="0.25">
      <c r="B37" s="2" t="s">
        <v>29</v>
      </c>
      <c r="C37" s="27">
        <v>6585.38</v>
      </c>
      <c r="D37" s="43">
        <v>7461.87</v>
      </c>
      <c r="E37" s="44">
        <v>14047.26</v>
      </c>
      <c r="F37" s="5">
        <f t="shared" si="0"/>
        <v>0.53119754315076395</v>
      </c>
      <c r="G37" s="43">
        <v>922.04</v>
      </c>
      <c r="H37" s="43">
        <v>1389.31</v>
      </c>
      <c r="I37" s="44">
        <v>2311.33</v>
      </c>
      <c r="J37" s="5">
        <f t="shared" si="1"/>
        <v>0.60108682014251535</v>
      </c>
      <c r="K37" s="23">
        <f t="shared" si="2"/>
        <v>16358.59</v>
      </c>
      <c r="L37" s="4">
        <f t="shared" si="3"/>
        <v>0.85870848282156342</v>
      </c>
      <c r="M37" s="4">
        <f t="shared" si="4"/>
        <v>0.14129151717843652</v>
      </c>
    </row>
    <row r="38" spans="2:13" ht="15" customHeight="1" x14ac:dyDescent="0.25">
      <c r="B38" s="2" t="s">
        <v>30</v>
      </c>
      <c r="C38" s="27">
        <v>39570.42</v>
      </c>
      <c r="D38" s="43">
        <v>43579.87</v>
      </c>
      <c r="E38" s="44">
        <v>83150.3</v>
      </c>
      <c r="F38" s="5">
        <f t="shared" si="0"/>
        <v>0.52410959431294901</v>
      </c>
      <c r="G38" s="43">
        <v>48726.94</v>
      </c>
      <c r="H38" s="43">
        <v>25590.019999999997</v>
      </c>
      <c r="I38" s="44">
        <v>74316.960000000006</v>
      </c>
      <c r="J38" s="5">
        <f t="shared" si="1"/>
        <v>0.34433620535608556</v>
      </c>
      <c r="K38" s="23">
        <f t="shared" si="2"/>
        <v>157467.26</v>
      </c>
      <c r="L38" s="4">
        <f t="shared" si="3"/>
        <v>0.52804817966604611</v>
      </c>
      <c r="M38" s="4">
        <f t="shared" si="4"/>
        <v>0.47195182033395389</v>
      </c>
    </row>
    <row r="39" spans="2:13" ht="15" customHeight="1" x14ac:dyDescent="0.25">
      <c r="B39" s="2" t="s">
        <v>31</v>
      </c>
      <c r="C39" s="27">
        <v>27912.53</v>
      </c>
      <c r="D39" s="43">
        <v>35836.29</v>
      </c>
      <c r="E39" s="44">
        <v>63748.82</v>
      </c>
      <c r="F39" s="5">
        <f t="shared" si="0"/>
        <v>0.56214828760751967</v>
      </c>
      <c r="G39" s="43">
        <v>11869.460000000001</v>
      </c>
      <c r="H39" s="43">
        <v>13842.96</v>
      </c>
      <c r="I39" s="44">
        <v>25712.409999999996</v>
      </c>
      <c r="J39" s="5">
        <f t="shared" si="1"/>
        <v>0.53837660491568085</v>
      </c>
      <c r="K39" s="23">
        <f t="shared" si="2"/>
        <v>89461.23</v>
      </c>
      <c r="L39" s="4">
        <f t="shared" si="3"/>
        <v>0.71258599954416013</v>
      </c>
      <c r="M39" s="4">
        <f t="shared" si="4"/>
        <v>0.28741400045583987</v>
      </c>
    </row>
    <row r="40" spans="2:13" ht="15" customHeight="1" x14ac:dyDescent="0.25">
      <c r="B40" s="2" t="s">
        <v>32</v>
      </c>
      <c r="C40" s="27">
        <v>17469.310000000001</v>
      </c>
      <c r="D40" s="43">
        <v>33539.86</v>
      </c>
      <c r="E40" s="44">
        <v>51009.16</v>
      </c>
      <c r="F40" s="5">
        <f t="shared" si="0"/>
        <v>0.65752621685987378</v>
      </c>
      <c r="G40" s="43">
        <v>10551.52</v>
      </c>
      <c r="H40" s="43">
        <v>24477.870000000003</v>
      </c>
      <c r="I40" s="44">
        <v>35029.39</v>
      </c>
      <c r="J40" s="5">
        <f t="shared" si="1"/>
        <v>0.69878093794953333</v>
      </c>
      <c r="K40" s="23">
        <f t="shared" si="2"/>
        <v>86038.55</v>
      </c>
      <c r="L40" s="4">
        <f t="shared" si="3"/>
        <v>0.5928640127012833</v>
      </c>
      <c r="M40" s="4">
        <f t="shared" si="4"/>
        <v>0.40713598729871664</v>
      </c>
    </row>
    <row r="41" spans="2:13" ht="15" customHeight="1" x14ac:dyDescent="0.25">
      <c r="B41" s="2" t="s">
        <v>33</v>
      </c>
      <c r="C41" s="27">
        <v>15785.56</v>
      </c>
      <c r="D41" s="43">
        <v>59466.52</v>
      </c>
      <c r="E41" s="44">
        <v>75252.09</v>
      </c>
      <c r="F41" s="5">
        <f t="shared" si="0"/>
        <v>0.79023080953631986</v>
      </c>
      <c r="G41" s="43">
        <v>3946</v>
      </c>
      <c r="H41" s="43">
        <v>12799.369999999999</v>
      </c>
      <c r="I41" s="44">
        <v>16745.37000000001</v>
      </c>
      <c r="J41" s="5">
        <f t="shared" si="1"/>
        <v>0.76435277333376284</v>
      </c>
      <c r="K41" s="23">
        <f t="shared" si="2"/>
        <v>91997.46</v>
      </c>
      <c r="L41" s="4">
        <f t="shared" si="3"/>
        <v>0.81798008336317107</v>
      </c>
      <c r="M41" s="4">
        <f t="shared" si="4"/>
        <v>0.18201991663682898</v>
      </c>
    </row>
    <row r="42" spans="2:13" ht="15" customHeight="1" x14ac:dyDescent="0.25">
      <c r="B42" s="2" t="s">
        <v>34</v>
      </c>
      <c r="C42" s="27">
        <v>26137.5</v>
      </c>
      <c r="D42" s="43">
        <v>139073.84</v>
      </c>
      <c r="E42" s="44">
        <v>165211.34</v>
      </c>
      <c r="F42" s="5">
        <f t="shared" si="0"/>
        <v>0.84179354758577707</v>
      </c>
      <c r="G42" s="43">
        <v>7805.18</v>
      </c>
      <c r="H42" s="43">
        <v>32548.3</v>
      </c>
      <c r="I42" s="44">
        <v>40353.459999999992</v>
      </c>
      <c r="J42" s="5">
        <f t="shared" si="1"/>
        <v>0.80658015446506959</v>
      </c>
      <c r="K42" s="23">
        <f t="shared" si="2"/>
        <v>205564.79999999999</v>
      </c>
      <c r="L42" s="4">
        <f t="shared" si="3"/>
        <v>0.80369469870327992</v>
      </c>
      <c r="M42" s="4">
        <f t="shared" si="4"/>
        <v>0.19630530129672003</v>
      </c>
    </row>
    <row r="43" spans="2:13" ht="15" customHeight="1" x14ac:dyDescent="0.25">
      <c r="B43" s="2" t="s">
        <v>35</v>
      </c>
      <c r="C43" s="27">
        <v>8959.25</v>
      </c>
      <c r="D43" s="43">
        <v>8309.8700000000008</v>
      </c>
      <c r="E43" s="44">
        <v>17269.12</v>
      </c>
      <c r="F43" s="5">
        <f t="shared" si="0"/>
        <v>0.48119823129377765</v>
      </c>
      <c r="G43" s="43">
        <v>6229.38</v>
      </c>
      <c r="H43" s="43">
        <v>4637.5599999999995</v>
      </c>
      <c r="I43" s="44">
        <v>10866.940000000002</v>
      </c>
      <c r="J43" s="5">
        <f t="shared" si="1"/>
        <v>0.42675859073483413</v>
      </c>
      <c r="K43" s="23">
        <f t="shared" si="2"/>
        <v>28136.06</v>
      </c>
      <c r="L43" s="4">
        <f t="shared" si="3"/>
        <v>0.6137717932077198</v>
      </c>
      <c r="M43" s="4">
        <f t="shared" si="4"/>
        <v>0.38622820679228015</v>
      </c>
    </row>
    <row r="44" spans="2:13" ht="15" customHeight="1" x14ac:dyDescent="0.25">
      <c r="B44" s="2" t="s">
        <v>36</v>
      </c>
      <c r="C44" s="27">
        <v>20137.71</v>
      </c>
      <c r="D44" s="43">
        <v>35916.730000000003</v>
      </c>
      <c r="E44" s="44">
        <v>56054.44</v>
      </c>
      <c r="F44" s="5">
        <f t="shared" si="0"/>
        <v>0.64074728067928255</v>
      </c>
      <c r="G44" s="43">
        <v>4350.4399999999996</v>
      </c>
      <c r="H44" s="43">
        <v>9642.9700000000012</v>
      </c>
      <c r="I44" s="44">
        <v>13993.419999999998</v>
      </c>
      <c r="J44" s="5">
        <f t="shared" si="1"/>
        <v>0.68910745193097911</v>
      </c>
      <c r="K44" s="23">
        <f t="shared" si="2"/>
        <v>70047.86</v>
      </c>
      <c r="L44" s="4">
        <f t="shared" si="3"/>
        <v>0.8002305852027457</v>
      </c>
      <c r="M44" s="4">
        <f t="shared" si="4"/>
        <v>0.1997694147972543</v>
      </c>
    </row>
    <row r="45" spans="2:13" ht="15" customHeight="1" x14ac:dyDescent="0.25">
      <c r="B45" s="2" t="s">
        <v>66</v>
      </c>
      <c r="C45" s="27">
        <v>516.71</v>
      </c>
      <c r="D45" s="43">
        <v>13389.4</v>
      </c>
      <c r="E45" s="44">
        <v>13906.11</v>
      </c>
      <c r="F45" s="5">
        <f t="shared" si="0"/>
        <v>0.96284295176724466</v>
      </c>
      <c r="G45" s="43">
        <v>396.33</v>
      </c>
      <c r="H45" s="43">
        <v>3590.94</v>
      </c>
      <c r="I45" s="44">
        <v>3987.2700000000004</v>
      </c>
      <c r="J45" s="5">
        <f t="shared" si="1"/>
        <v>0.90060116320188988</v>
      </c>
      <c r="K45" s="23">
        <f t="shared" si="2"/>
        <v>17893.38</v>
      </c>
      <c r="L45" s="4">
        <f t="shared" si="3"/>
        <v>0.77716507445770444</v>
      </c>
      <c r="M45" s="4">
        <f t="shared" si="4"/>
        <v>0.22283492554229553</v>
      </c>
    </row>
    <row r="46" spans="2:13" ht="15" customHeight="1" x14ac:dyDescent="0.25">
      <c r="B46" s="2" t="s">
        <v>38</v>
      </c>
      <c r="C46" s="27">
        <v>423.02</v>
      </c>
      <c r="D46" s="43">
        <v>408.17</v>
      </c>
      <c r="E46" s="44">
        <v>831.19</v>
      </c>
      <c r="F46" s="5">
        <f t="shared" si="0"/>
        <v>0.49106702438672262</v>
      </c>
      <c r="G46" s="43">
        <v>161.76</v>
      </c>
      <c r="H46" s="43">
        <v>181.56</v>
      </c>
      <c r="I46" s="44">
        <v>343.30999999999995</v>
      </c>
      <c r="J46" s="5">
        <f t="shared" si="1"/>
        <v>0.5288514753429846</v>
      </c>
      <c r="K46" s="23">
        <f t="shared" si="2"/>
        <v>1174.5</v>
      </c>
      <c r="L46" s="4">
        <f t="shared" si="3"/>
        <v>0.70769689229459354</v>
      </c>
      <c r="M46" s="4">
        <f t="shared" si="4"/>
        <v>0.29230310770540652</v>
      </c>
    </row>
    <row r="47" spans="2:13" ht="15" customHeight="1" thickBot="1" x14ac:dyDescent="0.3">
      <c r="B47" s="10" t="s">
        <v>40</v>
      </c>
      <c r="C47" s="58">
        <v>428071.09000000008</v>
      </c>
      <c r="D47" s="61">
        <v>580741.62</v>
      </c>
      <c r="E47" s="62">
        <v>1008812.7399999999</v>
      </c>
      <c r="F47" s="15">
        <f t="shared" si="0"/>
        <v>0.57566840402907682</v>
      </c>
      <c r="G47" s="61">
        <v>130456.52000000002</v>
      </c>
      <c r="H47" s="61">
        <v>159573.34999999998</v>
      </c>
      <c r="I47" s="62">
        <v>290029.82999999996</v>
      </c>
      <c r="J47" s="15">
        <f t="shared" si="1"/>
        <v>0.55019633670095247</v>
      </c>
      <c r="K47" s="45">
        <f t="shared" si="2"/>
        <v>1298842.5699999998</v>
      </c>
      <c r="L47" s="63">
        <f t="shared" si="3"/>
        <v>0.77670132108466383</v>
      </c>
      <c r="M47" s="63">
        <f t="shared" si="4"/>
        <v>0.22329867891533614</v>
      </c>
    </row>
    <row r="48" spans="2:13" ht="15.75" thickBot="1" x14ac:dyDescent="0.3">
      <c r="B48" s="3" t="s">
        <v>51</v>
      </c>
      <c r="C48" s="49">
        <v>1018669.65</v>
      </c>
      <c r="D48" s="49">
        <v>878488.12</v>
      </c>
      <c r="E48" s="50">
        <v>1897157.78</v>
      </c>
      <c r="F48" s="7">
        <f t="shared" si="0"/>
        <v>0.46305485461520229</v>
      </c>
      <c r="G48" s="49">
        <v>195964.61</v>
      </c>
      <c r="H48" s="49">
        <v>196953.19</v>
      </c>
      <c r="I48" s="50">
        <v>392917.7899999998</v>
      </c>
      <c r="J48" s="7">
        <f t="shared" si="1"/>
        <v>0.50125801124963087</v>
      </c>
      <c r="K48" s="25">
        <f t="shared" si="2"/>
        <v>2290075.5699999998</v>
      </c>
      <c r="L48" s="51">
        <f t="shared" si="3"/>
        <v>0.82842584098654881</v>
      </c>
      <c r="M48" s="51">
        <f t="shared" si="4"/>
        <v>0.17157415901345116</v>
      </c>
    </row>
    <row r="49" spans="2:13" x14ac:dyDescent="0.25">
      <c r="B49" s="53" t="s">
        <v>58</v>
      </c>
    </row>
    <row r="50" spans="2:13" x14ac:dyDescent="0.25">
      <c r="B50" s="21" t="s">
        <v>57</v>
      </c>
    </row>
    <row r="51" spans="2:13" x14ac:dyDescent="0.25">
      <c r="B51" s="21" t="s">
        <v>59</v>
      </c>
    </row>
    <row r="52" spans="2:13" x14ac:dyDescent="0.25">
      <c r="B52" s="21"/>
    </row>
    <row r="53" spans="2:13" x14ac:dyDescent="0.25">
      <c r="B53" s="8" t="s">
        <v>63</v>
      </c>
    </row>
    <row r="54" spans="2:13" ht="9.75" customHeight="1" thickBot="1" x14ac:dyDescent="0.3">
      <c r="B54" s="8"/>
    </row>
    <row r="55" spans="2:13" ht="38.25" customHeight="1" thickBot="1" x14ac:dyDescent="0.3">
      <c r="C55" s="71" t="s">
        <v>48</v>
      </c>
      <c r="D55" s="72"/>
      <c r="E55" s="72"/>
      <c r="F55" s="73"/>
      <c r="G55" s="71" t="s">
        <v>49</v>
      </c>
      <c r="H55" s="72"/>
      <c r="I55" s="72"/>
      <c r="J55" s="73"/>
      <c r="K55" s="54" t="s">
        <v>21</v>
      </c>
      <c r="L55" s="55" t="s">
        <v>48</v>
      </c>
      <c r="M55" s="54" t="s">
        <v>49</v>
      </c>
    </row>
    <row r="56" spans="2:13" ht="15.75" thickBot="1" x14ac:dyDescent="0.3">
      <c r="B56" s="9" t="s">
        <v>50</v>
      </c>
      <c r="C56" s="34" t="s">
        <v>46</v>
      </c>
      <c r="D56" s="35" t="s">
        <v>47</v>
      </c>
      <c r="E56" s="36" t="s">
        <v>52</v>
      </c>
      <c r="F56" s="37" t="s">
        <v>53</v>
      </c>
      <c r="G56" s="34" t="s">
        <v>46</v>
      </c>
      <c r="H56" s="35" t="s">
        <v>47</v>
      </c>
      <c r="I56" s="36" t="s">
        <v>52</v>
      </c>
      <c r="J56" s="37" t="s">
        <v>53</v>
      </c>
      <c r="K56" s="38"/>
      <c r="L56" s="56"/>
      <c r="M56" s="56"/>
    </row>
    <row r="57" spans="2:13" ht="15" customHeight="1" x14ac:dyDescent="0.25">
      <c r="B57" s="13" t="s">
        <v>44</v>
      </c>
      <c r="C57" s="46">
        <f>C8</f>
        <v>9890.1</v>
      </c>
      <c r="D57" s="46">
        <f>D8</f>
        <v>4897.41</v>
      </c>
      <c r="E57" s="46">
        <v>14787.51</v>
      </c>
      <c r="F57" s="28">
        <f>D57/E57</f>
        <v>0.33118557485337285</v>
      </c>
      <c r="G57" s="46">
        <f>G8</f>
        <v>4241.91</v>
      </c>
      <c r="H57" s="46">
        <f>H8</f>
        <v>2083.9499999999998</v>
      </c>
      <c r="I57" s="46">
        <v>6325.8599999999988</v>
      </c>
      <c r="J57" s="28">
        <f>H57/I57</f>
        <v>0.3294334683347403</v>
      </c>
      <c r="K57" s="46">
        <f>K8</f>
        <v>21113.37</v>
      </c>
      <c r="L57" s="14">
        <v>0.70038605869171999</v>
      </c>
      <c r="M57" s="14">
        <v>0.29961394130827995</v>
      </c>
    </row>
    <row r="58" spans="2:13" ht="15" customHeight="1" x14ac:dyDescent="0.25">
      <c r="B58" s="10" t="s">
        <v>41</v>
      </c>
      <c r="C58" s="47">
        <f t="shared" ref="C58:D60" si="5">C25</f>
        <v>293962.3</v>
      </c>
      <c r="D58" s="47">
        <f t="shared" si="5"/>
        <v>124740.68999999999</v>
      </c>
      <c r="E58" s="47">
        <v>433490.47</v>
      </c>
      <c r="F58" s="29">
        <f t="shared" ref="F58:F62" si="6">D58/E58</f>
        <v>0.28775878279400235</v>
      </c>
      <c r="G58" s="47">
        <f t="shared" ref="G58:H60" si="7">G25</f>
        <v>23169.74</v>
      </c>
      <c r="H58" s="47">
        <f t="shared" si="7"/>
        <v>12808.79</v>
      </c>
      <c r="I58" s="47">
        <v>42304.390000000014</v>
      </c>
      <c r="J58" s="29">
        <f t="shared" ref="J58:J62" si="8">H58/I58</f>
        <v>0.30277685129131982</v>
      </c>
      <c r="K58" s="47">
        <v>433490.47</v>
      </c>
      <c r="L58" s="12">
        <v>0.91108691254041707</v>
      </c>
      <c r="M58" s="12">
        <v>8.8913087459582929E-2</v>
      </c>
    </row>
    <row r="59" spans="2:13" ht="15" customHeight="1" x14ac:dyDescent="0.25">
      <c r="B59" s="10" t="s">
        <v>22</v>
      </c>
      <c r="C59" s="47">
        <f t="shared" si="5"/>
        <v>127125.4</v>
      </c>
      <c r="D59" s="47">
        <f t="shared" si="5"/>
        <v>20036.28</v>
      </c>
      <c r="E59" s="47">
        <v>147161.67000000001</v>
      </c>
      <c r="F59" s="29">
        <f t="shared" si="6"/>
        <v>0.13615148564160762</v>
      </c>
      <c r="G59" s="47">
        <f t="shared" si="7"/>
        <v>18804.919999999998</v>
      </c>
      <c r="H59" s="47">
        <f t="shared" si="7"/>
        <v>1767.15</v>
      </c>
      <c r="I59" s="47">
        <v>20572.079999999987</v>
      </c>
      <c r="J59" s="29">
        <f t="shared" si="8"/>
        <v>8.5900404820514073E-2</v>
      </c>
      <c r="K59" s="47">
        <v>147161.67000000001</v>
      </c>
      <c r="L59" s="12">
        <v>0.8773527688971362</v>
      </c>
      <c r="M59" s="12">
        <v>0.12264723110286384</v>
      </c>
    </row>
    <row r="60" spans="2:13" ht="15" customHeight="1" x14ac:dyDescent="0.25">
      <c r="B60" s="10" t="s">
        <v>43</v>
      </c>
      <c r="C60" s="47">
        <f t="shared" si="5"/>
        <v>159620.78</v>
      </c>
      <c r="D60" s="47">
        <f t="shared" si="5"/>
        <v>148072.13</v>
      </c>
      <c r="E60" s="47">
        <v>307692.90999999997</v>
      </c>
      <c r="F60" s="29">
        <f t="shared" si="6"/>
        <v>0.481233480485462</v>
      </c>
      <c r="G60" s="47">
        <f t="shared" si="7"/>
        <v>19291.510000000002</v>
      </c>
      <c r="H60" s="47">
        <f t="shared" si="7"/>
        <v>20719.98</v>
      </c>
      <c r="I60" s="47">
        <v>40011.48000000004</v>
      </c>
      <c r="J60" s="29">
        <f t="shared" si="8"/>
        <v>0.51785087679835839</v>
      </c>
      <c r="K60" s="47">
        <v>307692.90999999997</v>
      </c>
      <c r="L60" s="12">
        <v>0.88492673330929172</v>
      </c>
      <c r="M60" s="12">
        <v>0.11507326669070828</v>
      </c>
    </row>
    <row r="61" spans="2:13" ht="15" customHeight="1" thickBot="1" x14ac:dyDescent="0.3">
      <c r="B61" s="11" t="s">
        <v>42</v>
      </c>
      <c r="C61" s="48">
        <f>C47</f>
        <v>428071.09000000008</v>
      </c>
      <c r="D61" s="48">
        <f>D47</f>
        <v>580741.62</v>
      </c>
      <c r="E61" s="48">
        <v>1008812.7399999999</v>
      </c>
      <c r="F61" s="30">
        <f t="shared" si="6"/>
        <v>0.57566840402907682</v>
      </c>
      <c r="G61" s="48">
        <f>G47</f>
        <v>130456.52000000002</v>
      </c>
      <c r="H61" s="48">
        <f>H47</f>
        <v>159573.34999999998</v>
      </c>
      <c r="I61" s="48">
        <v>290029.82999999996</v>
      </c>
      <c r="J61" s="30">
        <f t="shared" si="8"/>
        <v>0.55019633670095247</v>
      </c>
      <c r="K61" s="48">
        <v>1008812.7399999999</v>
      </c>
      <c r="L61" s="15">
        <v>0.77670132108466383</v>
      </c>
      <c r="M61" s="15">
        <v>0.22329867891533614</v>
      </c>
    </row>
    <row r="62" spans="2:13" ht="15.75" thickBot="1" x14ac:dyDescent="0.3">
      <c r="B62" s="3" t="s">
        <v>51</v>
      </c>
      <c r="C62" s="6">
        <f>C48</f>
        <v>1018669.65</v>
      </c>
      <c r="D62" s="6">
        <f>D48</f>
        <v>878488.12</v>
      </c>
      <c r="E62" s="6">
        <v>1897157.7900000003</v>
      </c>
      <c r="F62" s="7">
        <f t="shared" si="6"/>
        <v>0.46305485217442027</v>
      </c>
      <c r="G62" s="6">
        <f>G48</f>
        <v>195964.61</v>
      </c>
      <c r="H62" s="6">
        <f>H48</f>
        <v>196953.19</v>
      </c>
      <c r="I62" s="6">
        <v>392917.78000000009</v>
      </c>
      <c r="J62" s="7">
        <f t="shared" si="8"/>
        <v>0.50125802400695629</v>
      </c>
      <c r="K62" s="6">
        <v>1897157.7900000003</v>
      </c>
      <c r="L62" s="7">
        <v>0.82842584535321684</v>
      </c>
      <c r="M62" s="7">
        <v>0.17157415464678313</v>
      </c>
    </row>
    <row r="63" spans="2:13" x14ac:dyDescent="0.25">
      <c r="B63" s="53" t="s">
        <v>64</v>
      </c>
      <c r="C63" s="19"/>
      <c r="D63" s="19"/>
      <c r="E63" s="20"/>
      <c r="F63" s="20"/>
      <c r="G63" s="20"/>
    </row>
    <row r="64" spans="2:13" x14ac:dyDescent="0.25">
      <c r="B64" s="21" t="s">
        <v>57</v>
      </c>
      <c r="C64" s="19"/>
      <c r="D64" s="19"/>
      <c r="E64" s="20"/>
      <c r="F64" s="20"/>
      <c r="G64" s="20"/>
    </row>
    <row r="65" spans="2:12" x14ac:dyDescent="0.25">
      <c r="B65" s="21" t="s">
        <v>65</v>
      </c>
      <c r="C65" s="19"/>
      <c r="D65" s="19"/>
      <c r="E65" s="20"/>
      <c r="F65" s="20"/>
      <c r="G65" s="20"/>
    </row>
    <row r="66" spans="2:12" ht="15.75" thickBot="1" x14ac:dyDescent="0.3"/>
    <row r="67" spans="2:12" ht="15" customHeight="1" x14ac:dyDescent="0.25">
      <c r="D67" s="74" t="s">
        <v>61</v>
      </c>
      <c r="E67" s="75"/>
      <c r="F67" s="75"/>
      <c r="G67" s="75"/>
      <c r="H67" s="75"/>
      <c r="I67" s="75"/>
      <c r="J67" s="75"/>
      <c r="K67" s="75"/>
      <c r="L67" s="76"/>
    </row>
    <row r="68" spans="2:12" ht="15" customHeight="1" x14ac:dyDescent="0.25">
      <c r="D68" s="77"/>
      <c r="E68" s="78"/>
      <c r="F68" s="78"/>
      <c r="G68" s="78"/>
      <c r="H68" s="78"/>
      <c r="I68" s="78"/>
      <c r="J68" s="78"/>
      <c r="K68" s="78"/>
      <c r="L68" s="79"/>
    </row>
    <row r="69" spans="2:12" ht="15" customHeight="1" x14ac:dyDescent="0.25">
      <c r="D69" s="77"/>
      <c r="E69" s="78"/>
      <c r="F69" s="78"/>
      <c r="G69" s="78"/>
      <c r="H69" s="78"/>
      <c r="I69" s="78"/>
      <c r="J69" s="78"/>
      <c r="K69" s="78"/>
      <c r="L69" s="79"/>
    </row>
    <row r="70" spans="2:12" ht="15" customHeight="1" x14ac:dyDescent="0.25">
      <c r="D70" s="77"/>
      <c r="E70" s="78"/>
      <c r="F70" s="78"/>
      <c r="G70" s="78"/>
      <c r="H70" s="78"/>
      <c r="I70" s="78"/>
      <c r="J70" s="78"/>
      <c r="K70" s="78"/>
      <c r="L70" s="79"/>
    </row>
    <row r="71" spans="2:12" ht="15" customHeight="1" x14ac:dyDescent="0.25">
      <c r="D71" s="77"/>
      <c r="E71" s="78"/>
      <c r="F71" s="78"/>
      <c r="G71" s="78"/>
      <c r="H71" s="78"/>
      <c r="I71" s="78"/>
      <c r="J71" s="78"/>
      <c r="K71" s="78"/>
      <c r="L71" s="79"/>
    </row>
    <row r="72" spans="2:12" ht="15" customHeight="1" x14ac:dyDescent="0.25">
      <c r="D72" s="77"/>
      <c r="E72" s="78"/>
      <c r="F72" s="78"/>
      <c r="G72" s="78"/>
      <c r="H72" s="78"/>
      <c r="I72" s="78"/>
      <c r="J72" s="78"/>
      <c r="K72" s="78"/>
      <c r="L72" s="79"/>
    </row>
    <row r="73" spans="2:12" ht="15" customHeight="1" x14ac:dyDescent="0.25">
      <c r="D73" s="77"/>
      <c r="E73" s="78"/>
      <c r="F73" s="78"/>
      <c r="G73" s="78"/>
      <c r="H73" s="78"/>
      <c r="I73" s="78"/>
      <c r="J73" s="78"/>
      <c r="K73" s="78"/>
      <c r="L73" s="79"/>
    </row>
    <row r="74" spans="2:12" ht="15" customHeight="1" x14ac:dyDescent="0.25">
      <c r="D74" s="77"/>
      <c r="E74" s="78"/>
      <c r="F74" s="78"/>
      <c r="G74" s="78"/>
      <c r="H74" s="78"/>
      <c r="I74" s="78"/>
      <c r="J74" s="78"/>
      <c r="K74" s="78"/>
      <c r="L74" s="79"/>
    </row>
    <row r="75" spans="2:12" ht="15" customHeight="1" x14ac:dyDescent="0.25">
      <c r="D75" s="77"/>
      <c r="E75" s="78"/>
      <c r="F75" s="78"/>
      <c r="G75" s="78"/>
      <c r="H75" s="78"/>
      <c r="I75" s="78"/>
      <c r="J75" s="78"/>
      <c r="K75" s="78"/>
      <c r="L75" s="79"/>
    </row>
    <row r="76" spans="2:12" ht="15" customHeight="1" x14ac:dyDescent="0.25">
      <c r="D76" s="77"/>
      <c r="E76" s="78"/>
      <c r="F76" s="78"/>
      <c r="G76" s="78"/>
      <c r="H76" s="78"/>
      <c r="I76" s="78"/>
      <c r="J76" s="78"/>
      <c r="K76" s="78"/>
      <c r="L76" s="79"/>
    </row>
    <row r="77" spans="2:12" ht="15" customHeight="1" x14ac:dyDescent="0.25">
      <c r="D77" s="77"/>
      <c r="E77" s="78"/>
      <c r="F77" s="78"/>
      <c r="G77" s="78"/>
      <c r="H77" s="78"/>
      <c r="I77" s="78"/>
      <c r="J77" s="78"/>
      <c r="K77" s="78"/>
      <c r="L77" s="79"/>
    </row>
    <row r="78" spans="2:12" ht="15" customHeight="1" x14ac:dyDescent="0.25">
      <c r="D78" s="77"/>
      <c r="E78" s="78"/>
      <c r="F78" s="78"/>
      <c r="G78" s="78"/>
      <c r="H78" s="78"/>
      <c r="I78" s="78"/>
      <c r="J78" s="78"/>
      <c r="K78" s="78"/>
      <c r="L78" s="79"/>
    </row>
    <row r="79" spans="2:12" ht="15" customHeight="1" x14ac:dyDescent="0.25">
      <c r="D79" s="77"/>
      <c r="E79" s="78"/>
      <c r="F79" s="78"/>
      <c r="G79" s="78"/>
      <c r="H79" s="78"/>
      <c r="I79" s="78"/>
      <c r="J79" s="78"/>
      <c r="K79" s="78"/>
      <c r="L79" s="79"/>
    </row>
    <row r="80" spans="2:12" ht="15" customHeight="1" x14ac:dyDescent="0.25">
      <c r="D80" s="77"/>
      <c r="E80" s="78"/>
      <c r="F80" s="78"/>
      <c r="G80" s="78"/>
      <c r="H80" s="78"/>
      <c r="I80" s="78"/>
      <c r="J80" s="78"/>
      <c r="K80" s="78"/>
      <c r="L80" s="79"/>
    </row>
    <row r="81" spans="2:12" ht="15" customHeight="1" x14ac:dyDescent="0.25">
      <c r="D81" s="77"/>
      <c r="E81" s="78"/>
      <c r="F81" s="78"/>
      <c r="G81" s="78"/>
      <c r="H81" s="78"/>
      <c r="I81" s="78"/>
      <c r="J81" s="78"/>
      <c r="K81" s="78"/>
      <c r="L81" s="79"/>
    </row>
    <row r="82" spans="2:12" ht="15" customHeight="1" x14ac:dyDescent="0.25">
      <c r="D82" s="77"/>
      <c r="E82" s="78"/>
      <c r="F82" s="78"/>
      <c r="G82" s="78"/>
      <c r="H82" s="78"/>
      <c r="I82" s="78"/>
      <c r="J82" s="78"/>
      <c r="K82" s="78"/>
      <c r="L82" s="79"/>
    </row>
    <row r="83" spans="2:12" ht="15" customHeight="1" x14ac:dyDescent="0.25">
      <c r="D83" s="77"/>
      <c r="E83" s="78"/>
      <c r="F83" s="78"/>
      <c r="G83" s="78"/>
      <c r="H83" s="78"/>
      <c r="I83" s="78"/>
      <c r="J83" s="78"/>
      <c r="K83" s="78"/>
      <c r="L83" s="79"/>
    </row>
    <row r="84" spans="2:12" ht="15" customHeight="1" x14ac:dyDescent="0.25">
      <c r="B84" s="22" t="s">
        <v>57</v>
      </c>
      <c r="D84" s="77"/>
      <c r="E84" s="78"/>
      <c r="F84" s="78"/>
      <c r="G84" s="78"/>
      <c r="H84" s="78"/>
      <c r="I84" s="78"/>
      <c r="J84" s="78"/>
      <c r="K84" s="78"/>
      <c r="L84" s="79"/>
    </row>
    <row r="85" spans="2:12" ht="15" customHeight="1" x14ac:dyDescent="0.25">
      <c r="B85" s="22" t="s">
        <v>60</v>
      </c>
      <c r="D85" s="77"/>
      <c r="E85" s="78"/>
      <c r="F85" s="78"/>
      <c r="G85" s="78"/>
      <c r="H85" s="78"/>
      <c r="I85" s="78"/>
      <c r="J85" s="78"/>
      <c r="K85" s="78"/>
      <c r="L85" s="79"/>
    </row>
    <row r="86" spans="2:12" ht="15" customHeight="1" thickBot="1" x14ac:dyDescent="0.3">
      <c r="D86" s="80"/>
      <c r="E86" s="81"/>
      <c r="F86" s="81"/>
      <c r="G86" s="81"/>
      <c r="H86" s="81"/>
      <c r="I86" s="81"/>
      <c r="J86" s="81"/>
      <c r="K86" s="81"/>
      <c r="L86" s="82"/>
    </row>
    <row r="87" spans="2:12" ht="15" customHeight="1" x14ac:dyDescent="0.25"/>
    <row r="88" spans="2:12" ht="15" customHeight="1" x14ac:dyDescent="0.25"/>
    <row r="89" spans="2:12" ht="15" customHeight="1" x14ac:dyDescent="0.25"/>
    <row r="90" spans="2:12" ht="15" customHeight="1" x14ac:dyDescent="0.25"/>
    <row r="91" spans="2:12" ht="15" customHeight="1" x14ac:dyDescent="0.25"/>
    <row r="92" spans="2:12" ht="15" customHeight="1" x14ac:dyDescent="0.25"/>
    <row r="93" spans="2:12" ht="15.75" customHeight="1" x14ac:dyDescent="0.25"/>
    <row r="94" spans="2:12" ht="15" customHeight="1" x14ac:dyDescent="0.25"/>
    <row r="95" spans="2:12" ht="15" customHeight="1" x14ac:dyDescent="0.25"/>
    <row r="96" spans="2:12" ht="15" customHeight="1" x14ac:dyDescent="0.25"/>
    <row r="97" ht="15.75" customHeight="1" x14ac:dyDescent="0.25"/>
  </sheetData>
  <sheetProtection password="C935" sheet="1" objects="1" scenarios="1"/>
  <mergeCells count="5">
    <mergeCell ref="C6:F6"/>
    <mergeCell ref="G6:J6"/>
    <mergeCell ref="C55:F55"/>
    <mergeCell ref="G55:J55"/>
    <mergeCell ref="D67:L86"/>
  </mergeCells>
  <pageMargins left="0.25" right="0.25" top="0.75" bottom="0.75" header="0.3" footer="0.3"/>
  <pageSetup paperSize="8" scale="86" fitToHeight="0" orientation="landscape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Durée des contrats de travail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GRAFF Didier (DR-ARA)</dc:creator>
  <cp:lastModifiedBy>MEYER Pascale (DR-ARA)</cp:lastModifiedBy>
  <cp:lastPrinted>2021-01-21T08:20:00Z</cp:lastPrinted>
  <dcterms:created xsi:type="dcterms:W3CDTF">2020-06-08T07:12:27Z</dcterms:created>
  <dcterms:modified xsi:type="dcterms:W3CDTF">2021-03-16T10:28:28Z</dcterms:modified>
</cp:coreProperties>
</file>