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125" windowHeight="6105" activeTab="1"/>
  </bookViews>
  <sheets>
    <sheet name="MODE D'EMPLOI" sheetId="22" r:id="rId1"/>
    <sheet name="Fiche Métier" sheetId="15" r:id="rId2"/>
    <sheet name="ListeFAP87" sheetId="18" r:id="rId3"/>
    <sheet name="ListeFAP225" sheetId="19" r:id="rId4"/>
    <sheet name="Menus" sheetId="14" r:id="rId5"/>
    <sheet name="Nomenclature FAP" sheetId="16" r:id="rId6"/>
    <sheet name="donFiche" sheetId="1" state="hidden" r:id="rId7"/>
    <sheet name="indsynthdep" sheetId="20" state="hidden" r:id="rId8"/>
    <sheet name="FAP87_Reg" sheetId="17" state="hidden" r:id="rId9"/>
    <sheet name="Documentation" sheetId="21" r:id="rId10"/>
  </sheets>
  <definedNames>
    <definedName name="_xlnm._FilterDatabase" localSheetId="6" hidden="1">donFiche!$A$1:$AD$925</definedName>
    <definedName name="_xlnm._FilterDatabase" localSheetId="3" hidden="1">ListeFAP225!$A$6:$N$2238</definedName>
    <definedName name="_xlnm._FilterDatabase" localSheetId="2" hidden="1">ListeFAP87!$A$6:$N$930</definedName>
    <definedName name="_xlnm._FilterDatabase" localSheetId="5" hidden="1">'Nomenclature FAP'!$A$8:$G$1431</definedName>
    <definedName name="_xlnm.Print_Titles" localSheetId="5">'Nomenclature FAP'!$1:$2</definedName>
    <definedName name="_xlnm.Print_Area" localSheetId="1">'Fiche Métier'!$A$1:$P$49</definedName>
    <definedName name="_xlnm.Print_Area" localSheetId="5">'Nomenclature FAP'!$A$1:$G$1430</definedName>
  </definedNames>
  <calcPr calcId="145621"/>
</workbook>
</file>

<file path=xl/calcChain.xml><?xml version="1.0" encoding="utf-8"?>
<calcChain xmlns="http://schemas.openxmlformats.org/spreadsheetml/2006/main">
  <c r="B10" i="15" l="1"/>
  <c r="C34" i="15" s="1"/>
  <c r="A10" i="15"/>
  <c r="D39" i="15" s="1"/>
  <c r="C19" i="15" l="1"/>
  <c r="C32" i="15"/>
  <c r="C10" i="15"/>
  <c r="E19" i="15"/>
  <c r="C35" i="15"/>
  <c r="C38" i="15"/>
  <c r="C33" i="15"/>
  <c r="C12" i="15"/>
  <c r="H19" i="15"/>
  <c r="D33" i="15"/>
  <c r="C36" i="15"/>
  <c r="D34" i="15"/>
  <c r="D19" i="15"/>
  <c r="D32" i="15"/>
  <c r="B12" i="15"/>
  <c r="G19" i="15"/>
  <c r="B20" i="15"/>
  <c r="C31" i="15"/>
  <c r="D36" i="15"/>
  <c r="C39" i="15"/>
  <c r="C29" i="15"/>
  <c r="C37" i="15"/>
  <c r="D29" i="15"/>
  <c r="D37" i="15"/>
  <c r="A12" i="15"/>
  <c r="F19" i="15"/>
  <c r="C30" i="15"/>
  <c r="D35" i="15"/>
  <c r="D30" i="15"/>
  <c r="D38" i="15"/>
  <c r="B19" i="15"/>
  <c r="D31" i="15"/>
  <c r="B37" i="15" l="1"/>
  <c r="B29" i="15"/>
  <c r="O12" i="15"/>
  <c r="G12" i="15"/>
  <c r="B9" i="15"/>
  <c r="N12" i="15"/>
  <c r="F18" i="15"/>
  <c r="B30" i="15"/>
  <c r="J12" i="15"/>
  <c r="I12" i="15"/>
  <c r="H12" i="15"/>
  <c r="B34" i="15"/>
  <c r="H18" i="15"/>
  <c r="F12" i="15"/>
  <c r="B36" i="15"/>
  <c r="B33" i="15"/>
  <c r="K12" i="15"/>
  <c r="B38" i="15"/>
  <c r="D18" i="15"/>
  <c r="B35" i="15"/>
  <c r="B18" i="15"/>
  <c r="B39" i="15"/>
  <c r="B31" i="15"/>
  <c r="G18" i="15"/>
  <c r="M12" i="15"/>
  <c r="L12" i="15"/>
  <c r="E18" i="15"/>
  <c r="C18" i="15"/>
  <c r="B32" i="15"/>
</calcChain>
</file>

<file path=xl/sharedStrings.xml><?xml version="1.0" encoding="utf-8"?>
<sst xmlns="http://schemas.openxmlformats.org/spreadsheetml/2006/main" count="53080" uniqueCount="4631">
  <si>
    <t>CODDEP</t>
  </si>
  <si>
    <t>01</t>
  </si>
  <si>
    <t>A0Z</t>
  </si>
  <si>
    <t>Agriculteurs, éleveurs, sylviculteurs, bûcherons</t>
  </si>
  <si>
    <t>03</t>
  </si>
  <si>
    <t>07</t>
  </si>
  <si>
    <t>15</t>
  </si>
  <si>
    <t>26</t>
  </si>
  <si>
    <t>38</t>
  </si>
  <si>
    <t>42</t>
  </si>
  <si>
    <t>43</t>
  </si>
  <si>
    <t>63</t>
  </si>
  <si>
    <t>69</t>
  </si>
  <si>
    <t>73</t>
  </si>
  <si>
    <t>74</t>
  </si>
  <si>
    <t>A1Z</t>
  </si>
  <si>
    <t>Maraîchers, jardiniers, viticulteurs</t>
  </si>
  <si>
    <t>A2Z</t>
  </si>
  <si>
    <t>Techniciens et cadres de l'agriculture</t>
  </si>
  <si>
    <t>n.d.</t>
  </si>
  <si>
    <t>A3Z</t>
  </si>
  <si>
    <t>Marins, pêcheurs, aquaculteurs</t>
  </si>
  <si>
    <t>B0Z</t>
  </si>
  <si>
    <t>Ouvriers non qualifiés du gros œuvre du bâtiment, des travaux publics, du béton et de l'extraction</t>
  </si>
  <si>
    <t>B1Z</t>
  </si>
  <si>
    <t>Ouvriers qualifiés des travaux publics, du béton et de l'extraction</t>
  </si>
  <si>
    <t>B2Z</t>
  </si>
  <si>
    <t>Ouvriers qualifiés du gros œuvre du bâtiment</t>
  </si>
  <si>
    <t>B3Z</t>
  </si>
  <si>
    <t>Ouvriers non qualifiés du second œuvre du bâtiment</t>
  </si>
  <si>
    <t>B4Z</t>
  </si>
  <si>
    <t>Ouvriers qualifiés du second œuvre du bâtiment</t>
  </si>
  <si>
    <t>B5Z</t>
  </si>
  <si>
    <t>Conducteurs d'engins du bâtiment et des travaux publics</t>
  </si>
  <si>
    <t>B6Z</t>
  </si>
  <si>
    <t>Techniciens et agents de maîtrise du bâtiment et des travaux publics</t>
  </si>
  <si>
    <t>B7Z</t>
  </si>
  <si>
    <t>Cadres du bâtiment et des travaux publics</t>
  </si>
  <si>
    <t>C0Z</t>
  </si>
  <si>
    <t>Ouvriers non qualifiés de l'électricité et de l'électronique</t>
  </si>
  <si>
    <t>C1Z</t>
  </si>
  <si>
    <t>Ouvriers qualifiés de l'électricité et de l'électronique</t>
  </si>
  <si>
    <t>C2Z</t>
  </si>
  <si>
    <t>Techniciens et agents de maîtrise de l'électricité et de l'électronique</t>
  </si>
  <si>
    <t>D0Z</t>
  </si>
  <si>
    <t>Ouvriers non qualifiés travaillant par enlèvement ou formage de métal</t>
  </si>
  <si>
    <t>D1Z</t>
  </si>
  <si>
    <t>Ouvriers qualifiés travaillant par enlèvement de métal</t>
  </si>
  <si>
    <t>D2Z</t>
  </si>
  <si>
    <t>Ouvriers qualifiés travaillant par formage de métal</t>
  </si>
  <si>
    <t>D3Z</t>
  </si>
  <si>
    <t>Ouvriers non qualifiés de la mécanique</t>
  </si>
  <si>
    <t>D4Z</t>
  </si>
  <si>
    <t>Ouvriers qualifiés de la mécanique</t>
  </si>
  <si>
    <t>D6Z</t>
  </si>
  <si>
    <t>Techniciens et agents de maîtrise des industries mécaniques</t>
  </si>
  <si>
    <t>E0Z</t>
  </si>
  <si>
    <t>Ouvriers non qualifiés des industries de process</t>
  </si>
  <si>
    <t>E1Z</t>
  </si>
  <si>
    <t>Ouvriers qualifiés des industries de process</t>
  </si>
  <si>
    <t>E2Z</t>
  </si>
  <si>
    <t>Techniciens et agents de maîtrise des industries de process</t>
  </si>
  <si>
    <t>F0Z</t>
  </si>
  <si>
    <t>Ouvriers non qualifiés du textile et du cuir</t>
  </si>
  <si>
    <t>F1Z</t>
  </si>
  <si>
    <t>Ouvriers qualifiés du textile et du cuir</t>
  </si>
  <si>
    <t>F2Z</t>
  </si>
  <si>
    <t>Ouvriers non qualifiés du travail du bois et de l'ameublement</t>
  </si>
  <si>
    <t>F3Z</t>
  </si>
  <si>
    <t>Ouvriers qualifiés du travail du bois et de l'ameublement</t>
  </si>
  <si>
    <t>F4Z</t>
  </si>
  <si>
    <t>Ouvriers des industries graphiques</t>
  </si>
  <si>
    <t>F5Z</t>
  </si>
  <si>
    <t>Techniciens et agents de maîtrise des matériaux souples, du bois et des industries graphiques</t>
  </si>
  <si>
    <t>G0A</t>
  </si>
  <si>
    <t>Ouvriers qualifiés de la maintenance</t>
  </si>
  <si>
    <t>G0B</t>
  </si>
  <si>
    <t>Ouvriers qualifiés de la réparation automobile</t>
  </si>
  <si>
    <t>G1Z</t>
  </si>
  <si>
    <t>Techniciens et agents de maîtrise de la maintenance</t>
  </si>
  <si>
    <t>H0Z</t>
  </si>
  <si>
    <t>Ingénieurs et cadres techniques de l'industrie</t>
  </si>
  <si>
    <t>J0Z</t>
  </si>
  <si>
    <t>Ouvriers non qualifiés de la manutention</t>
  </si>
  <si>
    <t>J1Z</t>
  </si>
  <si>
    <t>Ouvriers qualifiés de la manutention</t>
  </si>
  <si>
    <t>J3Z</t>
  </si>
  <si>
    <t>Conducteurs de véhicules</t>
  </si>
  <si>
    <t>J4Z</t>
  </si>
  <si>
    <t>Agents d'exploitation des transports</t>
  </si>
  <si>
    <t>J5Z</t>
  </si>
  <si>
    <t>Agents administratifs et commerciaux des transports et du tourisme</t>
  </si>
  <si>
    <t>J6Z</t>
  </si>
  <si>
    <t>Cadres des transports, de la logistique et navigants de l'aviation</t>
  </si>
  <si>
    <t>L0Z</t>
  </si>
  <si>
    <t>Secrétaires</t>
  </si>
  <si>
    <t>L1Z</t>
  </si>
  <si>
    <t>Employés de la comptabilité</t>
  </si>
  <si>
    <t>L2Z</t>
  </si>
  <si>
    <t>Employés administratifs d'entreprise</t>
  </si>
  <si>
    <t>L3Z</t>
  </si>
  <si>
    <t>Secrétaires de direction</t>
  </si>
  <si>
    <t>L4Z</t>
  </si>
  <si>
    <t>Techniciens des services administratifs, comptables et financiers</t>
  </si>
  <si>
    <t>L5Z</t>
  </si>
  <si>
    <t>Cadres des services administratifs, comptables et financiers</t>
  </si>
  <si>
    <t>M0Z</t>
  </si>
  <si>
    <t>Employés et opérateurs de l'informatique</t>
  </si>
  <si>
    <t>M1Z</t>
  </si>
  <si>
    <t>Techniciens de l'informatique</t>
  </si>
  <si>
    <t>M2Z</t>
  </si>
  <si>
    <t>Ingénieurs de l'informatique</t>
  </si>
  <si>
    <t>N0Z</t>
  </si>
  <si>
    <t>Personnels d'études et de recherche</t>
  </si>
  <si>
    <t>Q0Z</t>
  </si>
  <si>
    <t>Employés de la banque et des assurances</t>
  </si>
  <si>
    <t>Q1Z</t>
  </si>
  <si>
    <t>Techniciens de la banque et des assurances</t>
  </si>
  <si>
    <t>Q2Z</t>
  </si>
  <si>
    <t>Cadres de la banque et des assurances</t>
  </si>
  <si>
    <t>R0Z</t>
  </si>
  <si>
    <t>Caissiers, employés de libre service</t>
  </si>
  <si>
    <t>R1Z</t>
  </si>
  <si>
    <t>Vendeurs</t>
  </si>
  <si>
    <t>R2Z</t>
  </si>
  <si>
    <t>Attachés commerciaux et représentants</t>
  </si>
  <si>
    <t>R3Z</t>
  </si>
  <si>
    <t>Maîtrise des magasins et intermédiaires du commerce</t>
  </si>
  <si>
    <t>R4Z</t>
  </si>
  <si>
    <t>Cadres commerciaux et technico-commerciaux</t>
  </si>
  <si>
    <t>S0Z</t>
  </si>
  <si>
    <t>Bouchers, charcutiers, boulangers</t>
  </si>
  <si>
    <t>S1Z</t>
  </si>
  <si>
    <t>Cuisiniers</t>
  </si>
  <si>
    <t>S2Z</t>
  </si>
  <si>
    <t>Employés et agents de maîtrise de l'hôtellerie et de la restauration</t>
  </si>
  <si>
    <t>S3Z</t>
  </si>
  <si>
    <t>Patrons et cadres d'hôtels, cafés, restaurants</t>
  </si>
  <si>
    <t>T0Z</t>
  </si>
  <si>
    <t>Coiffeurs, esthéticiens</t>
  </si>
  <si>
    <t>T1Z</t>
  </si>
  <si>
    <t>Employés de maison</t>
  </si>
  <si>
    <t>T2A</t>
  </si>
  <si>
    <t>Aides à domicile et aides ménagères</t>
  </si>
  <si>
    <t>T2B</t>
  </si>
  <si>
    <t>Assistantes maternelles</t>
  </si>
  <si>
    <t>T3Z</t>
  </si>
  <si>
    <t>Agents de gardiennage et de sécurité</t>
  </si>
  <si>
    <t>T4Z</t>
  </si>
  <si>
    <t>Agents d'entretien</t>
  </si>
  <si>
    <t>T6Z</t>
  </si>
  <si>
    <t>Employés des services divers</t>
  </si>
  <si>
    <t>U0Z</t>
  </si>
  <si>
    <t>Professionnels de la communication et de l'information</t>
  </si>
  <si>
    <t>U1Z</t>
  </si>
  <si>
    <t>Professionnels des arts et des spectacles</t>
  </si>
  <si>
    <t>V0Z</t>
  </si>
  <si>
    <t>Aides-soignants</t>
  </si>
  <si>
    <t>V1Z</t>
  </si>
  <si>
    <t>Infirmiers, sages-femmes</t>
  </si>
  <si>
    <t>V3Z</t>
  </si>
  <si>
    <t>Professions para-médicales</t>
  </si>
  <si>
    <t>V4Z</t>
  </si>
  <si>
    <t>Professionnels de l'action sociale et de l'orientation</t>
  </si>
  <si>
    <t>V5Z</t>
  </si>
  <si>
    <t>Professionnels de l'action culturelle, sportive et surveillants</t>
  </si>
  <si>
    <t>W1Z</t>
  </si>
  <si>
    <t>Formateurs</t>
  </si>
  <si>
    <t>C2Z71</t>
  </si>
  <si>
    <t>Dessinateurs en électricité et en électronique</t>
  </si>
  <si>
    <t>D6Z70</t>
  </si>
  <si>
    <t>Techniciens en mécanique et travail des métaux</t>
  </si>
  <si>
    <t>D6Z80</t>
  </si>
  <si>
    <t>Agents de maîtrise et assimilés en fabrication mécanique</t>
  </si>
  <si>
    <t>G1Z70</t>
  </si>
  <si>
    <t>Techniciens et agents de maîtrise de la maintenance et de l'environnement</t>
  </si>
  <si>
    <t>V3Z80</t>
  </si>
  <si>
    <t>Autres professionnels para-médicaux</t>
  </si>
  <si>
    <t>G0B41</t>
  </si>
  <si>
    <t>Mécaniciens et électroniciens de véhicules</t>
  </si>
  <si>
    <t>D1Z40</t>
  </si>
  <si>
    <t>Régleurs</t>
  </si>
  <si>
    <t>D0Z20</t>
  </si>
  <si>
    <t>D1Z41</t>
  </si>
  <si>
    <t>G0B40</t>
  </si>
  <si>
    <t>Carrossiers automobiles</t>
  </si>
  <si>
    <t>H0Z91</t>
  </si>
  <si>
    <t>Cadres techniques de la maintenance et de l'environnement</t>
  </si>
  <si>
    <t>H0Z92</t>
  </si>
  <si>
    <t>Ingénieurs des méthodes de production, du contrôle qualité</t>
  </si>
  <si>
    <t>T0Z60</t>
  </si>
  <si>
    <t>J3Z41</t>
  </si>
  <si>
    <t>Conducteurs de transport en commun sur route</t>
  </si>
  <si>
    <t>E1Z42</t>
  </si>
  <si>
    <t>Autres ouvriers qualifiés des industries agro-alimentaires (hors transformation des viandes)</t>
  </si>
  <si>
    <t>B4Z42</t>
  </si>
  <si>
    <t>Menuisiers et ouvriers de l'agencement et de l'isolation</t>
  </si>
  <si>
    <t>E1Z47</t>
  </si>
  <si>
    <t>Autres ouvriers qualifiés de type industriel</t>
  </si>
  <si>
    <t>D6Z71</t>
  </si>
  <si>
    <t>Dessinateurs en mécanique et travail des métaux</t>
  </si>
  <si>
    <t>D2Z40</t>
  </si>
  <si>
    <t>Chaudronniers, tôliers, traceurs, serruriers, métalliers, forgerons</t>
  </si>
  <si>
    <t>H0Z90</t>
  </si>
  <si>
    <t>Ingénieurs et cadres de fabrication et de la production</t>
  </si>
  <si>
    <t>D2Z41</t>
  </si>
  <si>
    <t>Tuyauteurs</t>
  </si>
  <si>
    <t>B7Z91</t>
  </si>
  <si>
    <t>Ingénieurs du bâtiment et des travaux publics, chefs de chantier et conducteurs de travaux (cadres)</t>
  </si>
  <si>
    <t>D2Z42</t>
  </si>
  <si>
    <t>Soudeurs</t>
  </si>
  <si>
    <t>M1Z81</t>
  </si>
  <si>
    <t>Techniciens de production, d'exploitation, d'installation, et de maintenance, support et services aux utilisateurs en informatique</t>
  </si>
  <si>
    <t>M1Z80</t>
  </si>
  <si>
    <t>Techniciens d'étude et de développement en informatique</t>
  </si>
  <si>
    <t>J3Z43</t>
  </si>
  <si>
    <t>Conducteurs routiers</t>
  </si>
  <si>
    <t>T2A60</t>
  </si>
  <si>
    <t>C2Z70</t>
  </si>
  <si>
    <t>Techniciens en électricité et en électronique</t>
  </si>
  <si>
    <t>R2Z83</t>
  </si>
  <si>
    <t>Représentants auprès des particuliers</t>
  </si>
  <si>
    <t>T3Z61</t>
  </si>
  <si>
    <t>Agents de sécurité et de surveillance</t>
  </si>
  <si>
    <t>G0A40</t>
  </si>
  <si>
    <t>Ouvriers qualifiés de la maintenance en mécanique</t>
  </si>
  <si>
    <t>B1Z40</t>
  </si>
  <si>
    <t>C2Z80</t>
  </si>
  <si>
    <t>Agents de maîtrise et assimilés en fabrication de matériel électrique, électronique</t>
  </si>
  <si>
    <t>F1Z40</t>
  </si>
  <si>
    <t>Ouvriers qualifiés du travail industriel du textile et du cuir</t>
  </si>
  <si>
    <t>B2Z40</t>
  </si>
  <si>
    <t>Maçons</t>
  </si>
  <si>
    <t>B0Z21</t>
  </si>
  <si>
    <t>Ouvriers non qualifiés du gros œuvre du bâtiment</t>
  </si>
  <si>
    <t>E2Z80</t>
  </si>
  <si>
    <t>Agents de maîtrise et assimilés des industries de process</t>
  </si>
  <si>
    <t>C1Z40</t>
  </si>
  <si>
    <t>W1Z80</t>
  </si>
  <si>
    <t>B6Z73</t>
  </si>
  <si>
    <t>Chefs de chantier, conducteurs de travaux (non cadres)</t>
  </si>
  <si>
    <t>R2Z80</t>
  </si>
  <si>
    <t>Attachés commerciaux</t>
  </si>
  <si>
    <t>J4Z40</t>
  </si>
  <si>
    <t>J4Z60</t>
  </si>
  <si>
    <t>Contrôleurs des transports</t>
  </si>
  <si>
    <t>J4Z80</t>
  </si>
  <si>
    <t>Responsables logistiques (non cadres)</t>
  </si>
  <si>
    <t>E0Z24</t>
  </si>
  <si>
    <t>Autres ouvriers non qualifiés de type industriel</t>
  </si>
  <si>
    <t>L5Z90</t>
  </si>
  <si>
    <t>Cadres administratifs, comptables et financiers (hors juristes)</t>
  </si>
  <si>
    <t>L5Z91</t>
  </si>
  <si>
    <t>Juristes</t>
  </si>
  <si>
    <t>F3Z41</t>
  </si>
  <si>
    <t>B7Z90</t>
  </si>
  <si>
    <t>Architectes</t>
  </si>
  <si>
    <t>F5Z70</t>
  </si>
  <si>
    <t>R3Z80</t>
  </si>
  <si>
    <t>Maîtrise des magasins</t>
  </si>
  <si>
    <t>J3Z44</t>
  </si>
  <si>
    <t>Conducteurs sur rails et d'engins de traction</t>
  </si>
  <si>
    <t>B2Z41</t>
  </si>
  <si>
    <t>Professionnels du travail de la pierre et des matériaux associés</t>
  </si>
  <si>
    <t>B2Z42</t>
  </si>
  <si>
    <t>Charpentiers (métal)</t>
  </si>
  <si>
    <t>B2Z44</t>
  </si>
  <si>
    <t>Couvreurs</t>
  </si>
  <si>
    <t>E2Z70</t>
  </si>
  <si>
    <t>Techniciens des industries de process</t>
  </si>
  <si>
    <t>J3Z40</t>
  </si>
  <si>
    <t>Conducteurs de véhicules légers</t>
  </si>
  <si>
    <t>G1Z71</t>
  </si>
  <si>
    <t>Techniciens experts</t>
  </si>
  <si>
    <t>G1Z80</t>
  </si>
  <si>
    <t>Agents de maîtrise en entretien</t>
  </si>
  <si>
    <t>N0Z90</t>
  </si>
  <si>
    <t>Ingénieurs et cadres d'étude, recherche et développement (industrie)</t>
  </si>
  <si>
    <t>B3Z20</t>
  </si>
  <si>
    <t>T3Z60</t>
  </si>
  <si>
    <t>Concierges</t>
  </si>
  <si>
    <t>R4Z91</t>
  </si>
  <si>
    <t>Ingénieurs et cadres technico-commerciaux</t>
  </si>
  <si>
    <t>V3Z71</t>
  </si>
  <si>
    <t>Spécialistes de l'appareillage médical</t>
  </si>
  <si>
    <t>V3Z90</t>
  </si>
  <si>
    <t>Psychologues, psychothérapeutes</t>
  </si>
  <si>
    <t>L5Z92</t>
  </si>
  <si>
    <t>Cadres des ressources humaines et du recrutement</t>
  </si>
  <si>
    <t>V1Z80</t>
  </si>
  <si>
    <t>Infirmiers</t>
  </si>
  <si>
    <t>N0Z91</t>
  </si>
  <si>
    <t>Chercheurs (sauf industrie et enseignement supérieur)</t>
  </si>
  <si>
    <t>S3Z90</t>
  </si>
  <si>
    <t>Cadres de l'hôtellerie et de la restauration</t>
  </si>
  <si>
    <t>J6Z90</t>
  </si>
  <si>
    <t>Cadres des transports</t>
  </si>
  <si>
    <t>S2Z61</t>
  </si>
  <si>
    <t>Serveurs de cafés restaurants</t>
  </si>
  <si>
    <t>V1Z81</t>
  </si>
  <si>
    <t>Sages-femmes</t>
  </si>
  <si>
    <t>S1Z40</t>
  </si>
  <si>
    <t>B6Z70</t>
  </si>
  <si>
    <t>Géomètres</t>
  </si>
  <si>
    <t>B6Z72</t>
  </si>
  <si>
    <t>Dessinateurs en bâtiment et en travaux publics</t>
  </si>
  <si>
    <t>S1Z80</t>
  </si>
  <si>
    <t>Chefs cuisiniers</t>
  </si>
  <si>
    <t>L4Z80</t>
  </si>
  <si>
    <t>Techniciens des services administratifs</t>
  </si>
  <si>
    <t>L4Z81</t>
  </si>
  <si>
    <t>Techniciens des services comptables et financiers</t>
  </si>
  <si>
    <t>G0A41</t>
  </si>
  <si>
    <t>Ouvriers qualifiés de la maintenance en électricité et en électronique</t>
  </si>
  <si>
    <t>B4Z44</t>
  </si>
  <si>
    <t>Ouvriers qualifiés de la peinture et de la finition du bâtiment</t>
  </si>
  <si>
    <t>G0A42</t>
  </si>
  <si>
    <t>Mainteniciens en biens électrodomestiques</t>
  </si>
  <si>
    <t>C0Z20</t>
  </si>
  <si>
    <t>R3Z82</t>
  </si>
  <si>
    <t>Professions intermédiaires commerciales</t>
  </si>
  <si>
    <t>B4Z41</t>
  </si>
  <si>
    <t>Plombiers, chauffagistes</t>
  </si>
  <si>
    <t>S2Z80</t>
  </si>
  <si>
    <t>Maîtres d'hôtel</t>
  </si>
  <si>
    <t>S2Z81</t>
  </si>
  <si>
    <t>Maîtrise de l'hôtellerie</t>
  </si>
  <si>
    <t>A1Z40</t>
  </si>
  <si>
    <t>Maraîchers, horticulteurs salariés</t>
  </si>
  <si>
    <t>V4Z83</t>
  </si>
  <si>
    <t>Educateurs spécialisés</t>
  </si>
  <si>
    <t>T2B60</t>
  </si>
  <si>
    <t>F1Z41</t>
  </si>
  <si>
    <t>Ouvriers qualifiés du travail artisanal du textile et du cuir</t>
  </si>
  <si>
    <t>B2Z43</t>
  </si>
  <si>
    <t>Charpentiers (bois)</t>
  </si>
  <si>
    <t>F4Z41</t>
  </si>
  <si>
    <t>Ouvriers qualifiés de l'impression et du façonnage des industries graphiques</t>
  </si>
  <si>
    <t>A0Z41</t>
  </si>
  <si>
    <t>Éleveurs salariés</t>
  </si>
  <si>
    <t>R1Z62</t>
  </si>
  <si>
    <t>Vendeurs en habillement et accessoires, articles de luxe, de sport, de loisirs et culturels</t>
  </si>
  <si>
    <t>F2Z20</t>
  </si>
  <si>
    <t>V0Z60</t>
  </si>
  <si>
    <t>S1Z20</t>
  </si>
  <si>
    <t>Aides de cuisine, apprentis de cuisine et employés polyvalents de la restauration</t>
  </si>
  <si>
    <t>E1Z41</t>
  </si>
  <si>
    <t>Autres ouvriers qualifiés des industries chimiques et plastiques</t>
  </si>
  <si>
    <t>V4Z80</t>
  </si>
  <si>
    <t>Professionnels de l'orientation</t>
  </si>
  <si>
    <t>V4Z85</t>
  </si>
  <si>
    <t>Professionnels de l'action sociale</t>
  </si>
  <si>
    <t>R4Z93</t>
  </si>
  <si>
    <t>Agents immobiliers, syndics</t>
  </si>
  <si>
    <t>J6Z91</t>
  </si>
  <si>
    <t>Personnels navigants de l'aviation</t>
  </si>
  <si>
    <t>D3Z20</t>
  </si>
  <si>
    <t>Ouvriers non qualifiés métallerie, serrurerie, montage</t>
  </si>
  <si>
    <t>B5Z40</t>
  </si>
  <si>
    <t>T4Z60</t>
  </si>
  <si>
    <t>Agents d'entretien de locaux</t>
  </si>
  <si>
    <t>B4Z43</t>
  </si>
  <si>
    <t>Électriciens du bâtiment</t>
  </si>
  <si>
    <t>M2Z90</t>
  </si>
  <si>
    <t>Ingénieurs et cadres d'étude, recherche et développement en informatique, chefs de projets informatiques</t>
  </si>
  <si>
    <t>A2Z70</t>
  </si>
  <si>
    <t>Techniciens et agents d'encadrement d'exploitations agricoles</t>
  </si>
  <si>
    <t>A0Z42</t>
  </si>
  <si>
    <t>Bûcherons, sylviculteurs salariés et agents forestiers</t>
  </si>
  <si>
    <t>A0Z43</t>
  </si>
  <si>
    <t>Conducteurs d'engins agricoles ou forestiers</t>
  </si>
  <si>
    <t>J3Z42</t>
  </si>
  <si>
    <t>Conducteurs et livreurs sur courte distance</t>
  </si>
  <si>
    <t>E1Z40</t>
  </si>
  <si>
    <t>Pilotes d'installation lourde des industries de transformation</t>
  </si>
  <si>
    <t>E1Z43</t>
  </si>
  <si>
    <t>Autres ouvriers qualifiés en verre, céramique, métallurgie, matériaux de construction et énergie </t>
  </si>
  <si>
    <t>E1Z44</t>
  </si>
  <si>
    <t>Ouvriers qualifiés des industries lourdes du bois et de la fabrication de papier-carton</t>
  </si>
  <si>
    <t>E1Z46</t>
  </si>
  <si>
    <t>Agents qualifiés de laboratoire</t>
  </si>
  <si>
    <t>T4Z61</t>
  </si>
  <si>
    <t>Agents de services hospitaliers</t>
  </si>
  <si>
    <t>R4Z92</t>
  </si>
  <si>
    <t>Cadres des magasins</t>
  </si>
  <si>
    <t>S0Z42</t>
  </si>
  <si>
    <t>Boulangers, pâtissiers</t>
  </si>
  <si>
    <t>M2Z91</t>
  </si>
  <si>
    <t>Ingénieurs et cadres d'administration, maintenance en informatique</t>
  </si>
  <si>
    <t>M2Z92</t>
  </si>
  <si>
    <t>Ingénieurs et cadres des télécommunications</t>
  </si>
  <si>
    <t>J6Z92</t>
  </si>
  <si>
    <t>Ingénieurs et cadres de la logistique, du planning et de l'ordonnancement</t>
  </si>
  <si>
    <t>B0Z20</t>
  </si>
  <si>
    <t>Ouvriers non qualifiés des travaux publics, du béton et de l'extraction</t>
  </si>
  <si>
    <t>T1Z60</t>
  </si>
  <si>
    <t>Employés de maison et personnels de ménage</t>
  </si>
  <si>
    <t>A1Z41</t>
  </si>
  <si>
    <t>Jardiniers salariés</t>
  </si>
  <si>
    <t>R1Z63</t>
  </si>
  <si>
    <t>Vendeurs en gros de matériel et équipements</t>
  </si>
  <si>
    <t>R1Z67</t>
  </si>
  <si>
    <t>Télévendeurs</t>
  </si>
  <si>
    <t>J0Z20</t>
  </si>
  <si>
    <t>Ouvriers non qualifiés de l'emballage et manutentionnaires</t>
  </si>
  <si>
    <t>Q1Z81</t>
  </si>
  <si>
    <t>Techniciens des assurances</t>
  </si>
  <si>
    <t>R4Z90</t>
  </si>
  <si>
    <t>Cadres commerciaux, acheteurs et cadres de la mercatique</t>
  </si>
  <si>
    <t>D4Z41</t>
  </si>
  <si>
    <t>Agents qualifiés de traitement thermique et de surface</t>
  </si>
  <si>
    <t>A2Z90</t>
  </si>
  <si>
    <t>Ingénieurs, cadres techniques de l'agriculture</t>
  </si>
  <si>
    <t>F0Z20</t>
  </si>
  <si>
    <t>F4Z20</t>
  </si>
  <si>
    <t>Ouvriers non qualifiés de l'imprimerie, de la presse et de l'édition</t>
  </si>
  <si>
    <t>S2Z60</t>
  </si>
  <si>
    <t>Employés de l'hôtellerie</t>
  </si>
  <si>
    <t>S0Z20</t>
  </si>
  <si>
    <t>Apprentis et ouvriers non qualifiés de l'alimentation (hors industries agro-alimentaires)</t>
  </si>
  <si>
    <t>T4Z62</t>
  </si>
  <si>
    <t>Ouvriers de l'assainissement et du traitement des déchets</t>
  </si>
  <si>
    <t>J5Z60</t>
  </si>
  <si>
    <t>Agents et hôtesses d'accompagnement</t>
  </si>
  <si>
    <t>J5Z61</t>
  </si>
  <si>
    <t>Agents administratifs des transports</t>
  </si>
  <si>
    <t>J5Z80</t>
  </si>
  <si>
    <t>Techniciens des transports et du tourisme</t>
  </si>
  <si>
    <t>M0Z60</t>
  </si>
  <si>
    <t>Employés et opérateurs en informatique</t>
  </si>
  <si>
    <t>J1Z80</t>
  </si>
  <si>
    <t>Responsables magasinage</t>
  </si>
  <si>
    <t>Q1Z80</t>
  </si>
  <si>
    <t>Techniciens de la banque</t>
  </si>
  <si>
    <t>E0Z21</t>
  </si>
  <si>
    <t>Ouvriers non qualifiés des industries agro-alimentaires</t>
  </si>
  <si>
    <t>R1Z61</t>
  </si>
  <si>
    <t>Vendeurs en ameublement, équipement du foyer, bricolage</t>
  </si>
  <si>
    <t>R1Z60</t>
  </si>
  <si>
    <t>Vendeurs en produits alimentaires</t>
  </si>
  <si>
    <t>V3Z70</t>
  </si>
  <si>
    <t>Techniciens médicaux et préparateurs</t>
  </si>
  <si>
    <t>Q0Z60</t>
  </si>
  <si>
    <t>E0Z22</t>
  </si>
  <si>
    <t>Ouvriers non qualifiés en métallurgie, verre, céramique et matériaux de construction</t>
  </si>
  <si>
    <t>E0Z23</t>
  </si>
  <si>
    <t>Ouvriers non qualifiés du papier-carton et du bois</t>
  </si>
  <si>
    <t>A0Z40</t>
  </si>
  <si>
    <t>Agriculteurs salariés</t>
  </si>
  <si>
    <t>L2Z61</t>
  </si>
  <si>
    <t>Agents administratifs divers</t>
  </si>
  <si>
    <t>L0Z60</t>
  </si>
  <si>
    <t>Secrétaires bureautiques et assimilés</t>
  </si>
  <si>
    <t>D4Z40</t>
  </si>
  <si>
    <t>Monteurs, ajusteurs et autres ouvriers qualifiés de la mécanique</t>
  </si>
  <si>
    <t>L3Z80</t>
  </si>
  <si>
    <t>Q2Z90</t>
  </si>
  <si>
    <t>Cadres de la banque</t>
  </si>
  <si>
    <t>G0A43</t>
  </si>
  <si>
    <t>Ouvriers qualifiés polyvalents d'entretien du bâtiment</t>
  </si>
  <si>
    <t>J1Z40</t>
  </si>
  <si>
    <t>Ouvriers qualifiés du magasinage et de la manutention</t>
  </si>
  <si>
    <t>S0Z41</t>
  </si>
  <si>
    <t>Charcutiers, traiteurs</t>
  </si>
  <si>
    <t>B6Z71</t>
  </si>
  <si>
    <t>Techniciens et chargés d'études du bâtiment et des travaux publics</t>
  </si>
  <si>
    <t>V5Z82</t>
  </si>
  <si>
    <t>Sportifs et animateurs sportifs</t>
  </si>
  <si>
    <t>V5Z84</t>
  </si>
  <si>
    <t>Surveillants d'établissements scolaires</t>
  </si>
  <si>
    <t>V5Z81</t>
  </si>
  <si>
    <t>Professionnels de l'animation socioculturelle</t>
  </si>
  <si>
    <t>E0Z20</t>
  </si>
  <si>
    <t>Ouvriers non qualifiés des industries chimiques et plastiques</t>
  </si>
  <si>
    <t>A3Z40</t>
  </si>
  <si>
    <t>Pêcheurs, aquaculteurs salariés</t>
  </si>
  <si>
    <t>A3Z41</t>
  </si>
  <si>
    <t>Marins salariés</t>
  </si>
  <si>
    <t>A3Z90</t>
  </si>
  <si>
    <t>Cadres et maîtres d'équipage de la marine</t>
  </si>
  <si>
    <t>L2Z60</t>
  </si>
  <si>
    <t>Agents d'accueil et d'information</t>
  </si>
  <si>
    <t>R0Z61</t>
  </si>
  <si>
    <t>Caissiers</t>
  </si>
  <si>
    <t>J5Z62</t>
  </si>
  <si>
    <t>Employés des transports et du tourisme</t>
  </si>
  <si>
    <t>Q2Z91</t>
  </si>
  <si>
    <t>Cadres des assurances</t>
  </si>
  <si>
    <t>U0Z80</t>
  </si>
  <si>
    <t>Assistants de communication</t>
  </si>
  <si>
    <t>U0Z81</t>
  </si>
  <si>
    <t>Interprètes</t>
  </si>
  <si>
    <t>U0Z90</t>
  </si>
  <si>
    <t>Cadres de la communication</t>
  </si>
  <si>
    <t>U0Z91</t>
  </si>
  <si>
    <t>Cadres et techniciens de la documentation</t>
  </si>
  <si>
    <t>U0Z92</t>
  </si>
  <si>
    <t>Journalistes et cadres de l'édition</t>
  </si>
  <si>
    <t>T6Z61</t>
  </si>
  <si>
    <t>R0Z60</t>
  </si>
  <si>
    <t>Employés de libre service</t>
  </si>
  <si>
    <t>A1Z42</t>
  </si>
  <si>
    <t>Viticulteurs, arboriculteurs salariés</t>
  </si>
  <si>
    <t>L1Z60</t>
  </si>
  <si>
    <t>S0Z40</t>
  </si>
  <si>
    <t>Bouchers</t>
  </si>
  <si>
    <t>U1Z80</t>
  </si>
  <si>
    <t>Professionnels des spectacles</t>
  </si>
  <si>
    <t>U1Z81</t>
  </si>
  <si>
    <t>Photographes</t>
  </si>
  <si>
    <t>U1Z82</t>
  </si>
  <si>
    <t>Graphistes, dessinateurs, stylistes, décorateurs et créateurs de supports de communication visuelle</t>
  </si>
  <si>
    <t>U1Z91</t>
  </si>
  <si>
    <t>Artistes (musique, danse, spectacles)</t>
  </si>
  <si>
    <t>U1Z92</t>
  </si>
  <si>
    <t>Écrivains</t>
  </si>
  <si>
    <t>U1Z93</t>
  </si>
  <si>
    <t>Artistes plasticiens</t>
  </si>
  <si>
    <t>NOM</t>
  </si>
  <si>
    <t>NOM_FAP</t>
  </si>
  <si>
    <t>FAP</t>
  </si>
  <si>
    <t>Libellé FAP</t>
  </si>
  <si>
    <t>A0Z40_Agriculteurs salariés</t>
  </si>
  <si>
    <t>A0Z41_Éleveurs salariés</t>
  </si>
  <si>
    <t>A0Z42_Bûcherons, sylviculteurs salariés et agents forestiers</t>
  </si>
  <si>
    <t>A0Z43_Conducteurs d'engins agricoles ou forestiers</t>
  </si>
  <si>
    <t>A1Z40_Maraîchers, horticulteurs salariés</t>
  </si>
  <si>
    <t>A1Z41_Jardiniers salariés</t>
  </si>
  <si>
    <t>A1Z42_Viticulteurs, arboriculteurs salariés</t>
  </si>
  <si>
    <t>A2Z70_Techniciens et agents d'encadrement d'exploitations agricoles</t>
  </si>
  <si>
    <t>A2Z90_Ingénieurs, cadres techniques de l'agriculture</t>
  </si>
  <si>
    <t>A3Z40_Pêcheurs, aquaculteurs salariés</t>
  </si>
  <si>
    <t>A3Z41_Marins salariés</t>
  </si>
  <si>
    <t>A3Z90_Cadres et maîtres d'équipage de la marine</t>
  </si>
  <si>
    <t>B0Z20_Ouvriers non qualifiés des travaux publics, du béton et de l'extraction</t>
  </si>
  <si>
    <t>B0Z21_Ouvriers non qualifiés du gros œuvre du bâtiment</t>
  </si>
  <si>
    <t>B1Z40_Ouvriers qualifiés des travaux publics, du béton et de l'extraction</t>
  </si>
  <si>
    <t>B2Z40_Maçons</t>
  </si>
  <si>
    <t>B2Z41_Professionnels du travail de la pierre et des matériaux associés</t>
  </si>
  <si>
    <t>B2Z42_Charpentiers (métal)</t>
  </si>
  <si>
    <t>B2Z43_Charpentiers (bois)</t>
  </si>
  <si>
    <t>B2Z44_Couvreurs</t>
  </si>
  <si>
    <t>B3Z20_Ouvriers non qualifiés du second œuvre du bâtiment</t>
  </si>
  <si>
    <t>B4Z41_Plombiers, chauffagistes</t>
  </si>
  <si>
    <t>B4Z42_Menuisiers et ouvriers de l'agencement et de l'isolation</t>
  </si>
  <si>
    <t>B4Z43_Électriciens du bâtiment</t>
  </si>
  <si>
    <t>B4Z44_Ouvriers qualifiés de la peinture et de la finition du bâtiment</t>
  </si>
  <si>
    <t>B5Z40_Conducteurs d'engins du bâtiment et des travaux publics</t>
  </si>
  <si>
    <t>B6Z70_Géomètres</t>
  </si>
  <si>
    <t>B6Z71_Techniciens et chargés d'études du bâtiment et des travaux publics</t>
  </si>
  <si>
    <t>B6Z72_Dessinateurs en bâtiment et en travaux publics</t>
  </si>
  <si>
    <t>B6Z73_Chefs de chantier, conducteurs de travaux (non cadres)</t>
  </si>
  <si>
    <t>B7Z90_Architectes</t>
  </si>
  <si>
    <t>B7Z91_Ingénieurs du bâtiment et des travaux publics, chefs de chantier et conducteurs de travaux (cadres)</t>
  </si>
  <si>
    <t>C0Z20_Ouvriers non qualifiés de l'électricité et de l'électronique</t>
  </si>
  <si>
    <t>C1Z40_Ouvriers qualifiés de l'électricité et de l'électronique</t>
  </si>
  <si>
    <t>C2Z70_Techniciens en électricité et en électronique</t>
  </si>
  <si>
    <t>C2Z71_Dessinateurs en électricité et en électronique</t>
  </si>
  <si>
    <t>C2Z80_Agents de maîtrise et assimilés en fabrication de matériel électrique, électronique</t>
  </si>
  <si>
    <t>D0Z20_Ouvriers non qualifiés travaillant par enlèvement ou formage de métal</t>
  </si>
  <si>
    <t>D1Z40_Régleurs</t>
  </si>
  <si>
    <t>D1Z41_Ouvriers qualifiés travaillant par enlèvement de métal</t>
  </si>
  <si>
    <t>D2Z40_Chaudronniers, tôliers, traceurs, serruriers, métalliers, forgerons</t>
  </si>
  <si>
    <t>D2Z41_Tuyauteurs</t>
  </si>
  <si>
    <t>D2Z42_Soudeurs</t>
  </si>
  <si>
    <t>D3Z20_Ouvriers non qualifiés métallerie, serrurerie, montage</t>
  </si>
  <si>
    <t>D4Z40_Monteurs, ajusteurs et autres ouvriers qualifiés de la mécanique</t>
  </si>
  <si>
    <t>D4Z41_Agents qualifiés de traitement thermique et de surface</t>
  </si>
  <si>
    <t>D6Z70_Techniciens en mécanique et travail des métaux</t>
  </si>
  <si>
    <t>D6Z71_Dessinateurs en mécanique et travail des métaux</t>
  </si>
  <si>
    <t>D6Z80_Agents de maîtrise et assimilés en fabrication mécanique</t>
  </si>
  <si>
    <t>E0Z20_Ouvriers non qualifiés des industries chimiques et plastiques</t>
  </si>
  <si>
    <t>E0Z21_Ouvriers non qualifiés des industries agro-alimentaires</t>
  </si>
  <si>
    <t>E0Z22_Ouvriers non qualifiés en métallurgie, verre, céramique et matériaux de construction</t>
  </si>
  <si>
    <t>E0Z23_Ouvriers non qualifiés du papier-carton et du bois</t>
  </si>
  <si>
    <t>E0Z24_Autres ouvriers non qualifiés de type industriel</t>
  </si>
  <si>
    <t>E1Z40_Pilotes d'installation lourde des industries de transformation</t>
  </si>
  <si>
    <t>E1Z41_Autres ouvriers qualifiés des industries chimiques et plastiques</t>
  </si>
  <si>
    <t>E1Z42_Autres ouvriers qualifiés des industries agro-alimentaires (hors transformation des viandes)</t>
  </si>
  <si>
    <t>E1Z43_Autres ouvriers qualifiés en verre, céramique, métallurgie, matériaux de construction et énergie </t>
  </si>
  <si>
    <t>E1Z44_Ouvriers qualifiés des industries lourdes du bois et de la fabrication de papier-carton</t>
  </si>
  <si>
    <t>E1Z46_Agents qualifiés de laboratoire</t>
  </si>
  <si>
    <t>E1Z47_Autres ouvriers qualifiés de type industriel</t>
  </si>
  <si>
    <t>E2Z70_Techniciens des industries de process</t>
  </si>
  <si>
    <t>E2Z80_Agents de maîtrise et assimilés des industries de process</t>
  </si>
  <si>
    <t>F0Z20_Ouvriers non qualifiés du textile et du cuir</t>
  </si>
  <si>
    <t>F1Z40_Ouvriers qualifiés du travail industriel du textile et du cuir</t>
  </si>
  <si>
    <t>F1Z41_Ouvriers qualifiés du travail artisanal du textile et du cuir</t>
  </si>
  <si>
    <t>F2Z20_Ouvriers non qualifiés du travail du bois et de l'ameublement</t>
  </si>
  <si>
    <t>F3Z41_Ouvriers qualifiés du travail du bois et de l'ameublement</t>
  </si>
  <si>
    <t>F4Z20_Ouvriers non qualifiés de l'imprimerie, de la presse et de l'édition</t>
  </si>
  <si>
    <t>F4Z41_Ouvriers qualifiés de l'impression et du façonnage des industries graphiques</t>
  </si>
  <si>
    <t>F5Z70_Techniciens et agents de maîtrise des matériaux souples, du bois et des industries graphiques</t>
  </si>
  <si>
    <t>G0A40_Ouvriers qualifiés de la maintenance en mécanique</t>
  </si>
  <si>
    <t>G0A41_Ouvriers qualifiés de la maintenance en électricité et en électronique</t>
  </si>
  <si>
    <t>G0A42_Mainteniciens en biens électrodomestiques</t>
  </si>
  <si>
    <t>G0A43_Ouvriers qualifiés polyvalents d'entretien du bâtiment</t>
  </si>
  <si>
    <t>G0B40_Carrossiers automobiles</t>
  </si>
  <si>
    <t>G0B41_Mécaniciens et électroniciens de véhicules</t>
  </si>
  <si>
    <t>G1Z70_Techniciens et agents de maîtrise de la maintenance et de l'environnement</t>
  </si>
  <si>
    <t>G1Z71_Techniciens experts</t>
  </si>
  <si>
    <t>G1Z80_Agents de maîtrise en entretien</t>
  </si>
  <si>
    <t>H0Z90_Ingénieurs et cadres de fabrication et de la production</t>
  </si>
  <si>
    <t>H0Z91_Cadres techniques de la maintenance et de l'environnement</t>
  </si>
  <si>
    <t>H0Z92_Ingénieurs des méthodes de production, du contrôle qualité</t>
  </si>
  <si>
    <t>J0Z20_Ouvriers non qualifiés de l'emballage et manutentionnaires</t>
  </si>
  <si>
    <t>J1Z40_Ouvriers qualifiés du magasinage et de la manutention</t>
  </si>
  <si>
    <t>J1Z80_Responsables magasinage</t>
  </si>
  <si>
    <t>J3Z40_Conducteurs de véhicules légers</t>
  </si>
  <si>
    <t>J3Z41_Conducteurs de transport en commun sur route</t>
  </si>
  <si>
    <t>J3Z42_Conducteurs et livreurs sur courte distance</t>
  </si>
  <si>
    <t>J3Z43_Conducteurs routiers</t>
  </si>
  <si>
    <t>J3Z44_Conducteurs sur rails et d'engins de traction</t>
  </si>
  <si>
    <t>J4Z40_Agents d'exploitation des transports</t>
  </si>
  <si>
    <t>J4Z60_Contrôleurs des transports</t>
  </si>
  <si>
    <t>J4Z80_Responsables logistiques (non cadres)</t>
  </si>
  <si>
    <t>J5Z60_Agents et hôtesses d'accompagnement</t>
  </si>
  <si>
    <t>J5Z61_Agents administratifs des transports</t>
  </si>
  <si>
    <t>J5Z62_Employés des transports et du tourisme</t>
  </si>
  <si>
    <t>J5Z80_Techniciens des transports et du tourisme</t>
  </si>
  <si>
    <t>J6Z90_Cadres des transports</t>
  </si>
  <si>
    <t>J6Z91_Personnels navigants de l'aviation</t>
  </si>
  <si>
    <t>J6Z92_Ingénieurs et cadres de la logistique, du planning et de l'ordonnancement</t>
  </si>
  <si>
    <t>L0Z60_Secrétaires bureautiques et assimilés</t>
  </si>
  <si>
    <t>L1Z60_Employés de la comptabilité</t>
  </si>
  <si>
    <t>L2Z60_Agents d'accueil et d'information</t>
  </si>
  <si>
    <t>L2Z61_Agents administratifs divers</t>
  </si>
  <si>
    <t>L3Z80_Secrétaires de direction</t>
  </si>
  <si>
    <t>L4Z80_Techniciens des services administratifs</t>
  </si>
  <si>
    <t>L4Z81_Techniciens des services comptables et financiers</t>
  </si>
  <si>
    <t>L5Z90_Cadres administratifs, comptables et financiers (hors juristes)</t>
  </si>
  <si>
    <t>L5Z91_Juristes</t>
  </si>
  <si>
    <t>L5Z92_Cadres des ressources humaines et du recrutement</t>
  </si>
  <si>
    <t>M0Z60_Employés et opérateurs en informatique</t>
  </si>
  <si>
    <t>M1Z80_Techniciens d'étude et de développement en informatique</t>
  </si>
  <si>
    <t>M1Z81_Techniciens de production, d'exploitation, d'installation, et de maintenance, support et services aux utilisateurs en informatique</t>
  </si>
  <si>
    <t>M2Z90_Ingénieurs et cadres d'étude, recherche et développement en informatique, chefs de projets informatiques</t>
  </si>
  <si>
    <t>M2Z91_Ingénieurs et cadres d'administration, maintenance en informatique</t>
  </si>
  <si>
    <t>M2Z92_Ingénieurs et cadres des télécommunications</t>
  </si>
  <si>
    <t>N0Z90_Ingénieurs et cadres d'étude, recherche et développement (industrie)</t>
  </si>
  <si>
    <t>N0Z91_Chercheurs (sauf industrie et enseignement supérieur)</t>
  </si>
  <si>
    <t>Q0Z60_Employés de la banque et des assurances</t>
  </si>
  <si>
    <t>Q1Z80_Techniciens de la banque</t>
  </si>
  <si>
    <t>Q1Z81_Techniciens des assurances</t>
  </si>
  <si>
    <t>Q2Z90_Cadres de la banque</t>
  </si>
  <si>
    <t>Q2Z91_Cadres des assurances</t>
  </si>
  <si>
    <t>R0Z60_Employés de libre service</t>
  </si>
  <si>
    <t>R0Z61_Caissiers</t>
  </si>
  <si>
    <t>R1Z60_Vendeurs en produits alimentaires</t>
  </si>
  <si>
    <t>R1Z61_Vendeurs en ameublement, équipement du foyer, bricolage</t>
  </si>
  <si>
    <t>R1Z62_Vendeurs en habillement et accessoires, articles de luxe, de sport, de loisirs et culturels</t>
  </si>
  <si>
    <t>R1Z63_Vendeurs en gros de matériel et équipements</t>
  </si>
  <si>
    <t>R1Z67_Télévendeurs</t>
  </si>
  <si>
    <t>R2Z80_Attachés commerciaux</t>
  </si>
  <si>
    <t>R2Z83_Représentants auprès des particuliers</t>
  </si>
  <si>
    <t>R3Z80_Maîtrise des magasins</t>
  </si>
  <si>
    <t>R3Z82_Professions intermédiaires commerciales</t>
  </si>
  <si>
    <t>R4Z90_Cadres commerciaux, acheteurs et cadres de la mercatique</t>
  </si>
  <si>
    <t>R4Z91_Ingénieurs et cadres technico-commerciaux</t>
  </si>
  <si>
    <t>R4Z92_Cadres des magasins</t>
  </si>
  <si>
    <t>R4Z93_Agents immobiliers, syndics</t>
  </si>
  <si>
    <t>S0Z20_Apprentis et ouvriers non qualifiés de l'alimentation (hors industries agro-alimentaires)</t>
  </si>
  <si>
    <t>S0Z40_Bouchers</t>
  </si>
  <si>
    <t>S0Z41_Charcutiers, traiteurs</t>
  </si>
  <si>
    <t>S0Z42_Boulangers, pâtissiers</t>
  </si>
  <si>
    <t>S1Z20_Aides de cuisine, apprentis de cuisine et employés polyvalents de la restauration</t>
  </si>
  <si>
    <t>S1Z40_Cuisiniers</t>
  </si>
  <si>
    <t>S1Z80_Chefs cuisiniers</t>
  </si>
  <si>
    <t>S2Z60_Employés de l'hôtellerie</t>
  </si>
  <si>
    <t>S2Z61_Serveurs de cafés restaurants</t>
  </si>
  <si>
    <t>S2Z80_Maîtres d'hôtel</t>
  </si>
  <si>
    <t>S2Z81_Maîtrise de l'hôtellerie</t>
  </si>
  <si>
    <t>S3Z90_Cadres de l'hôtellerie et de la restauration</t>
  </si>
  <si>
    <t>T0Z60_Coiffeurs, esthéticiens</t>
  </si>
  <si>
    <t>T1Z60_Employés de maison et personnels de ménage</t>
  </si>
  <si>
    <t>T2A60_Aides à domicile et aides ménagères</t>
  </si>
  <si>
    <t>T2B60_Assistantes maternelles</t>
  </si>
  <si>
    <t>T3Z60_Concierges</t>
  </si>
  <si>
    <t>T3Z61_Agents de sécurité et de surveillance</t>
  </si>
  <si>
    <t>T4Z60_Agents d'entretien de locaux</t>
  </si>
  <si>
    <t>T4Z61_Agents de services hospitaliers</t>
  </si>
  <si>
    <t>T4Z62_Ouvriers de l'assainissement et du traitement des déchets</t>
  </si>
  <si>
    <t>T6Z61_Employés des services divers</t>
  </si>
  <si>
    <t>U0Z80_Assistants de communication</t>
  </si>
  <si>
    <t>U0Z81_Interprètes</t>
  </si>
  <si>
    <t>U0Z90_Cadres de la communication</t>
  </si>
  <si>
    <t>U0Z91_Cadres et techniciens de la documentation</t>
  </si>
  <si>
    <t>U0Z92_Journalistes et cadres de l'édition</t>
  </si>
  <si>
    <t>U1Z80_Professionnels des spectacles</t>
  </si>
  <si>
    <t>U1Z81_Photographes</t>
  </si>
  <si>
    <t>U1Z82_Graphistes, dessinateurs, stylistes, décorateurs et créateurs de supports de communication visuelle</t>
  </si>
  <si>
    <t>U1Z91_Artistes (musique, danse, spectacles)</t>
  </si>
  <si>
    <t>U1Z92_Écrivains</t>
  </si>
  <si>
    <t>U1Z93_Artistes plasticiens</t>
  </si>
  <si>
    <t>V0Z60_Aides-soignants</t>
  </si>
  <si>
    <t>V1Z80_Infirmiers</t>
  </si>
  <si>
    <t>V1Z81_Sages-femmes</t>
  </si>
  <si>
    <t>V3Z70_Techniciens médicaux et préparateurs</t>
  </si>
  <si>
    <t>V3Z71_Spécialistes de l'appareillage médical</t>
  </si>
  <si>
    <t>V3Z80_Autres professionnels para-médicaux</t>
  </si>
  <si>
    <t>V3Z90_Psychologues, psychothérapeutes</t>
  </si>
  <si>
    <t>V4Z80_Professionnels de l'orientation</t>
  </si>
  <si>
    <t>V4Z83_Educateurs spécialisés</t>
  </si>
  <si>
    <t>V4Z85_Professionnels de l'action sociale</t>
  </si>
  <si>
    <t>V5Z81_Professionnels de l'animation socioculturelle</t>
  </si>
  <si>
    <t>V5Z82_Sportifs et animateurs sportifs</t>
  </si>
  <si>
    <t>V5Z84_Surveillants d'établissements scolaires</t>
  </si>
  <si>
    <t>W1Z80_Formateurs</t>
  </si>
  <si>
    <t>Département :</t>
  </si>
  <si>
    <t xml:space="preserve">Métier : </t>
  </si>
  <si>
    <t>A0Z_Agriculteurs, éleveurs, sylviculteurs, bûcherons</t>
  </si>
  <si>
    <t>A1Z_Maraîchers, jardiniers, viticulteurs</t>
  </si>
  <si>
    <t>A2Z_Techniciens et cadres de l'agriculture</t>
  </si>
  <si>
    <t>A3Z_Marins, pêcheurs, aquaculteurs</t>
  </si>
  <si>
    <t>B2Z_Ouvriers qualifiés du gros œuvre du bâtiment</t>
  </si>
  <si>
    <t>B3Z_Ouvriers non qualifiés du second œuvre du bâtiment</t>
  </si>
  <si>
    <t>B4Z_Ouvriers qualifiés du second œuvre du bâtiment</t>
  </si>
  <si>
    <t>B5Z_Conducteurs d'engins du bâtiment et des travaux publics</t>
  </si>
  <si>
    <t>B7Z_Cadres du bâtiment et des travaux publics</t>
  </si>
  <si>
    <t>C0Z_Ouvriers non qualifiés de l'électricité et de l'électronique</t>
  </si>
  <si>
    <t>C1Z_Ouvriers qualifiés de l'électricité et de l'électronique</t>
  </si>
  <si>
    <t>D1Z_Ouvriers qualifiés travaillant par enlèvement de métal</t>
  </si>
  <si>
    <t>D2Z_Ouvriers qualifiés travaillant par formage de métal</t>
  </si>
  <si>
    <t>D3Z_Ouvriers non qualifiés de la mécanique</t>
  </si>
  <si>
    <t>D4Z_Ouvriers qualifiés de la mécanique</t>
  </si>
  <si>
    <t>D6Z_Techniciens et agents de maîtrise des industries mécaniques</t>
  </si>
  <si>
    <t>E0Z_Ouvriers non qualifiés des industries de process</t>
  </si>
  <si>
    <t>E1Z_Ouvriers qualifiés des industries de process</t>
  </si>
  <si>
    <t>E2Z_Techniciens et agents de maîtrise des industries de process</t>
  </si>
  <si>
    <t>F0Z_Ouvriers non qualifiés du textile et du cuir</t>
  </si>
  <si>
    <t>F1Z_Ouvriers qualifiés du textile et du cuir</t>
  </si>
  <si>
    <t>F3Z_Ouvriers qualifiés du travail du bois et de l'ameublement</t>
  </si>
  <si>
    <t>F4Z_Ouvriers des industries graphiques</t>
  </si>
  <si>
    <t>G0A_Ouvriers qualifiés de la maintenance</t>
  </si>
  <si>
    <t>G0B_Ouvriers qualifiés de la réparation automobile</t>
  </si>
  <si>
    <t>G1Z_Techniciens et agents de maîtrise de la maintenance</t>
  </si>
  <si>
    <t>H0Z_Ingénieurs et cadres techniques de l'industrie</t>
  </si>
  <si>
    <t>J0Z_Ouvriers non qualifiés de la manutention</t>
  </si>
  <si>
    <t>J1Z_Ouvriers qualifiés de la manutention</t>
  </si>
  <si>
    <t>J3Z_Conducteurs de véhicules</t>
  </si>
  <si>
    <t>J4Z_Agents d'exploitation des transports</t>
  </si>
  <si>
    <t>K0Z</t>
  </si>
  <si>
    <t>Artisans et ouvriers artisanaux</t>
  </si>
  <si>
    <t>L0Z_Secrétaires</t>
  </si>
  <si>
    <t>L1Z_Employés de la comptabilité</t>
  </si>
  <si>
    <t>L2Z_Employés administratifs d'entreprise</t>
  </si>
  <si>
    <t>L3Z_Secrétaires de direction</t>
  </si>
  <si>
    <t>L5Z_Cadres des services administratifs, comptables et financiers</t>
  </si>
  <si>
    <t>L6Z</t>
  </si>
  <si>
    <t>Dirigeants d'entreprises</t>
  </si>
  <si>
    <t>M0Z_Employés et opérateurs de l'informatique</t>
  </si>
  <si>
    <t>M1Z_Techniciens de l'informatique</t>
  </si>
  <si>
    <t>M2Z_Ingénieurs de l'informatique</t>
  </si>
  <si>
    <t>N0Z_Personnels d'études et de recherche</t>
  </si>
  <si>
    <t>P0Z</t>
  </si>
  <si>
    <t>P1Z</t>
  </si>
  <si>
    <t>P2Z</t>
  </si>
  <si>
    <t>Cadres de la fonction publique (catégorie A et assimilés)</t>
  </si>
  <si>
    <t>P3Z</t>
  </si>
  <si>
    <t>Professionnels du droit (hors juristes en entreprise)</t>
  </si>
  <si>
    <t>P4Z</t>
  </si>
  <si>
    <t>Q0Z_Employés de la banque et des assurances</t>
  </si>
  <si>
    <t>Q1Z_Techniciens de la banque et des assurances</t>
  </si>
  <si>
    <t>Q2Z_Cadres de la banque et des assurances</t>
  </si>
  <si>
    <t>R0Z_Caissiers, employés de libre service</t>
  </si>
  <si>
    <t>R1Z_Vendeurs</t>
  </si>
  <si>
    <t>R2Z_Attachés commerciaux et représentants</t>
  </si>
  <si>
    <t>R3Z_Maîtrise des magasins et intermédiaires du commerce</t>
  </si>
  <si>
    <t>R4Z_Cadres commerciaux et technico-commerciaux</t>
  </si>
  <si>
    <t>S0Z_Bouchers, charcutiers, boulangers</t>
  </si>
  <si>
    <t>S1Z_Cuisiniers</t>
  </si>
  <si>
    <t>S3Z_Patrons et cadres d'hôtels, cafés, restaurants</t>
  </si>
  <si>
    <t>T0Z_Coiffeurs, esthéticiens</t>
  </si>
  <si>
    <t>T1Z_Employés de maison</t>
  </si>
  <si>
    <t>T2A_Aides à domicile et aides ménagères</t>
  </si>
  <si>
    <t>T2B_Assistantes maternelles</t>
  </si>
  <si>
    <t>T3Z_Agents de gardiennage et de sécurité</t>
  </si>
  <si>
    <t>T4Z_Agents d'entretien</t>
  </si>
  <si>
    <t>T6Z_Employés des services divers</t>
  </si>
  <si>
    <t>U0Z_Professionnels de la communication et de l'information</t>
  </si>
  <si>
    <t>U1Z_Professionnels des arts et des spectacles</t>
  </si>
  <si>
    <t>V0Z_Aides-soignants</t>
  </si>
  <si>
    <t>V1Z_Infirmiers, sages-femmes</t>
  </si>
  <si>
    <t>V2Z</t>
  </si>
  <si>
    <t>Médecins et assimilés</t>
  </si>
  <si>
    <t>V2Z_Médecins et assimilés</t>
  </si>
  <si>
    <t>V3Z_Professions para-médicales</t>
  </si>
  <si>
    <t>V4Z_Professionnels de l'action sociale et de l'orientation</t>
  </si>
  <si>
    <t>Professionnels de l'action culturelle, sportive et surveilla</t>
  </si>
  <si>
    <t>V5Z_Professionnels de l'action culturelle, sportive et surveilla</t>
  </si>
  <si>
    <t>W0Z</t>
  </si>
  <si>
    <t>Enseignants</t>
  </si>
  <si>
    <t>W0Z_Enseignants</t>
  </si>
  <si>
    <t>W1Z_Formateurs</t>
  </si>
  <si>
    <t>X0Z</t>
  </si>
  <si>
    <t>Professionnels de la politique et clergé</t>
  </si>
  <si>
    <t>X0Z_Professionnels de la politique et clergé</t>
  </si>
  <si>
    <t>Emploi Moyen</t>
  </si>
  <si>
    <t>Indice de tension</t>
  </si>
  <si>
    <t>Tension</t>
  </si>
  <si>
    <t>Intensité d'Embauche</t>
  </si>
  <si>
    <t>Lien Emploi Formation</t>
  </si>
  <si>
    <t>Disponibilité de la Main d'Œuvre</t>
  </si>
  <si>
    <t>Durabilité des Emplois</t>
  </si>
  <si>
    <t>Conditions de travail</t>
  </si>
  <si>
    <t>Adéquation Géographique</t>
  </si>
  <si>
    <t>Département</t>
  </si>
  <si>
    <t>Familles professionnelles</t>
  </si>
  <si>
    <t>PCS</t>
  </si>
  <si>
    <t>Professions et catégories socioprofessionnelles</t>
  </si>
  <si>
    <t>ROME</t>
  </si>
  <si>
    <t>Qualification</t>
  </si>
  <si>
    <t>Répertoire Opérationnel des Métiers et des Emplois</t>
  </si>
  <si>
    <t xml:space="preserve"> FAP-2009</t>
  </si>
  <si>
    <t xml:space="preserve"> PCS 2003</t>
  </si>
  <si>
    <t>ROME version 3</t>
  </si>
  <si>
    <t>NA</t>
  </si>
  <si>
    <t>A</t>
  </si>
  <si>
    <t>Agriculture, marine, pêche</t>
  </si>
  <si>
    <t>A0Z00</t>
  </si>
  <si>
    <t>Agriculteurs indépendants</t>
  </si>
  <si>
    <t>111a</t>
  </si>
  <si>
    <t>Agriculteurs sur petite exploitation de céréales-grandes cultures</t>
  </si>
  <si>
    <t>111f</t>
  </si>
  <si>
    <t>Agriculteurs sur petite exploitation sans orientation dominante</t>
  </si>
  <si>
    <t>121a</t>
  </si>
  <si>
    <t>Agriculteurs sur moyenne exploitation de céréales-grandes cultures</t>
  </si>
  <si>
    <t>121f</t>
  </si>
  <si>
    <t>Agriculteurs sur moyenne exploitation sans orientation dominante</t>
  </si>
  <si>
    <t>122a</t>
  </si>
  <si>
    <t>Entrepreneurs de travaux agricoles à façon, de 0 à 9 salariés</t>
  </si>
  <si>
    <t>131a</t>
  </si>
  <si>
    <t>Agriculteurs sur grande exploitation de céréales-grandes cultures</t>
  </si>
  <si>
    <t>131f</t>
  </si>
  <si>
    <t>Agriculteurs sur grande exploitation sans orientation dominante</t>
  </si>
  <si>
    <t>A0Z01</t>
  </si>
  <si>
    <t>Éleveurs indépendants</t>
  </si>
  <si>
    <t>111d</t>
  </si>
  <si>
    <t>Éleveurs d'herbivores, sur petite exploitation</t>
  </si>
  <si>
    <t>111e</t>
  </si>
  <si>
    <t>Éleveurs de granivores et éleveurs mixtes, sur petite exploitation</t>
  </si>
  <si>
    <t>121d</t>
  </si>
  <si>
    <t>Éleveurs d'herbivores sur moyenne exploitation</t>
  </si>
  <si>
    <t>121e</t>
  </si>
  <si>
    <t>Éleveurs de granivores et éleveurs mixtes, sur moyenne exploitation</t>
  </si>
  <si>
    <t>131d</t>
  </si>
  <si>
    <t>Éleveurs d'herbivores, sur grande exploitation</t>
  </si>
  <si>
    <t>131e</t>
  </si>
  <si>
    <t>Éleveurs de granivores et éleveurs mixtes, sur grande exploitation</t>
  </si>
  <si>
    <t>A0Z02</t>
  </si>
  <si>
    <t>Bûcherons, sylviculteurs indépendants</t>
  </si>
  <si>
    <t>122b</t>
  </si>
  <si>
    <t>Exploitants forestiers indépendants, de 0 à 9 salariés</t>
  </si>
  <si>
    <t>691e</t>
  </si>
  <si>
    <t>Ouvriers agricoles sans spécialisation particulière</t>
  </si>
  <si>
    <t>A1416</t>
  </si>
  <si>
    <t>Q_0123456</t>
  </si>
  <si>
    <t>Polyculture, élevage</t>
  </si>
  <si>
    <t>691b</t>
  </si>
  <si>
    <t>Ouvriers de l'élevage</t>
  </si>
  <si>
    <t>A1403</t>
  </si>
  <si>
    <t>Aide d'élevage agricole et aquacole</t>
  </si>
  <si>
    <t>A1407</t>
  </si>
  <si>
    <t>Élevage bovin ou équin</t>
  </si>
  <si>
    <t>A1408</t>
  </si>
  <si>
    <t>Élevage d'animaux sauvages ou de compagnie</t>
  </si>
  <si>
    <t>A1409</t>
  </si>
  <si>
    <t>Élevage de lapins et volailles</t>
  </si>
  <si>
    <t>A1410</t>
  </si>
  <si>
    <t>Élevage ovin ou caprin</t>
  </si>
  <si>
    <t>A1411</t>
  </si>
  <si>
    <t>Élevage porcin</t>
  </si>
  <si>
    <t>533b</t>
  </si>
  <si>
    <t>Agents techniques forestiers, gardes des espaces naturels</t>
  </si>
  <si>
    <t>A1201</t>
  </si>
  <si>
    <t>Bûcheronnage et élagage</t>
  </si>
  <si>
    <t>691f</t>
  </si>
  <si>
    <t>Ouvriers de l'exploitation forestière ou de la sylviculture</t>
  </si>
  <si>
    <t>A1204</t>
  </si>
  <si>
    <t>Q_123456</t>
  </si>
  <si>
    <t>Protection du patrimoine naturel</t>
  </si>
  <si>
    <t>A1205</t>
  </si>
  <si>
    <t>Sylviculture</t>
  </si>
  <si>
    <t>Conducteurs d'engins agricoles ou forestiers*</t>
  </si>
  <si>
    <t>691a</t>
  </si>
  <si>
    <t>Conducteurs d'engin agricole ou forestier</t>
  </si>
  <si>
    <t>A1101</t>
  </si>
  <si>
    <t>Conduite d'engins d'exploitation agricole et forestière</t>
  </si>
  <si>
    <t xml:space="preserve">  * (FAP A0Z43) Les "conducteurs d'engins agricoles ou forestiers" sont classés dans le domaine professionnel "Agriculture, marine, pêche" car ils travaillent dans leur grande majorité au sein</t>
  </si>
  <si>
    <t xml:space="preserve">  des exploitations agricoles. D'une manière générale, les conducteurs d'engins sont classés dans leur domaine respectif.</t>
  </si>
  <si>
    <t>A1Z00</t>
  </si>
  <si>
    <t>Maraîchers, horticulteurs indépendants</t>
  </si>
  <si>
    <t>111b</t>
  </si>
  <si>
    <t>Maraîchers, horticulteurs sur petite exploitation</t>
  </si>
  <si>
    <t>121b</t>
  </si>
  <si>
    <t>Maraîchers, horticulteurs sur moyenne exploitation</t>
  </si>
  <si>
    <t>131b</t>
  </si>
  <si>
    <t>Maraîchers, horticulteurs, sur grande exploitation</t>
  </si>
  <si>
    <t>A1Z01</t>
  </si>
  <si>
    <t>Viticulteurs, arboriculteurs indépendants</t>
  </si>
  <si>
    <t>111c</t>
  </si>
  <si>
    <t>Viticulteurs, arboriculteurs fruitiers, sur petite exploitation</t>
  </si>
  <si>
    <t>121c</t>
  </si>
  <si>
    <t>Viticulteurs, arboriculteurs fruitiers, sur moyenne exploitation</t>
  </si>
  <si>
    <t>131c</t>
  </si>
  <si>
    <t>Viticulteurs, arboriculteurs fruitiers, sur grande exploitation</t>
  </si>
  <si>
    <t>691c</t>
  </si>
  <si>
    <t>Ouvriers du maraîchage ou de l'horticulture</t>
  </si>
  <si>
    <t>A1402</t>
  </si>
  <si>
    <t>Aide agricole de production légumière ou végétale</t>
  </si>
  <si>
    <t>A1414</t>
  </si>
  <si>
    <t>Horticulture et maraîchage</t>
  </si>
  <si>
    <t>631a</t>
  </si>
  <si>
    <t>Jardiniers</t>
  </si>
  <si>
    <t>A1202</t>
  </si>
  <si>
    <t>Entretien des espaces naturels</t>
  </si>
  <si>
    <t>A1203</t>
  </si>
  <si>
    <t>Entretien des espaces verts</t>
  </si>
  <si>
    <t>F1101</t>
  </si>
  <si>
    <t>Architecture du BTP*</t>
  </si>
  <si>
    <t xml:space="preserve">  * (ROME F1101) Les "architectes du BTP" dont la qualification est inférieure au niveau technicien sont classés dans la FAP A1Z41 car on présume que ce sont des paysagistes.</t>
  </si>
  <si>
    <t>691d</t>
  </si>
  <si>
    <t>Ouvriers de la viticulture ou de l'arboriculture fruitière</t>
  </si>
  <si>
    <t>A1401</t>
  </si>
  <si>
    <t>Aide agricole de production fruitière ou viticole</t>
  </si>
  <si>
    <t>A1405</t>
  </si>
  <si>
    <t>Arboriculture et viticulture</t>
  </si>
  <si>
    <t>471a</t>
  </si>
  <si>
    <t>Techniciens d'étude et de conseil en agriculture, eaux et forêt</t>
  </si>
  <si>
    <t>A1301</t>
  </si>
  <si>
    <t>Q_012345678</t>
  </si>
  <si>
    <t>Conseil et assistance technique en agriculture</t>
  </si>
  <si>
    <t>471b</t>
  </si>
  <si>
    <t>Techniciens d'exploitation et de contrôle de la production en agriculture, eaux et forêt</t>
  </si>
  <si>
    <t>A1302</t>
  </si>
  <si>
    <t>Contrôle et diagnostic technique en agriculture</t>
  </si>
  <si>
    <t>480a</t>
  </si>
  <si>
    <t>Contremaîtres et agents d'encadrement (non cadres) en agriculture, sylviculture</t>
  </si>
  <si>
    <t>A1303</t>
  </si>
  <si>
    <t>Q_12345678</t>
  </si>
  <si>
    <t>Ingénierie en agriculture et environnement naturel</t>
  </si>
  <si>
    <t>Q_789</t>
  </si>
  <si>
    <t>381a</t>
  </si>
  <si>
    <t>Ingénieurs et cadres d'étude et d'exploitation de l'agriculture, la pêche, les eaux et forêts</t>
  </si>
  <si>
    <t>Q_9</t>
  </si>
  <si>
    <t>Q_09</t>
  </si>
  <si>
    <t>A3Z00</t>
  </si>
  <si>
    <t>Marins, pêcheurs, aquaculteurs indépendants</t>
  </si>
  <si>
    <t>122c</t>
  </si>
  <si>
    <t>Patrons pêcheurs et aquaculteurs, de 0 à 9 salariés</t>
  </si>
  <si>
    <t>692a</t>
  </si>
  <si>
    <t>Marins-pêcheurs et ouvriers de l'aquaculture</t>
  </si>
  <si>
    <t>A1404</t>
  </si>
  <si>
    <t>Aquaculture</t>
  </si>
  <si>
    <t>A1415</t>
  </si>
  <si>
    <t>Équipage de la pêche</t>
  </si>
  <si>
    <t>A1417</t>
  </si>
  <si>
    <t>Saliculture</t>
  </si>
  <si>
    <t>656a</t>
  </si>
  <si>
    <t>Matelots de la marine marchande, capitaines et matelots timoniers de la navigation fluviale (salariés)</t>
  </si>
  <si>
    <t>N3102</t>
  </si>
  <si>
    <t>Q_01234567</t>
  </si>
  <si>
    <t>Équipage de la navigation maritime</t>
  </si>
  <si>
    <t>N3103</t>
  </si>
  <si>
    <t>Navigation fluviale</t>
  </si>
  <si>
    <t>389c</t>
  </si>
  <si>
    <t>Officiers et cadres navigants techniques de la marine marchande</t>
  </si>
  <si>
    <t>A1406</t>
  </si>
  <si>
    <t>Encadrement équipage de la pêche</t>
  </si>
  <si>
    <t>480b</t>
  </si>
  <si>
    <t>Maîtres d'équipage de la marine marchande et de la pêche</t>
  </si>
  <si>
    <t>N3101</t>
  </si>
  <si>
    <t>Encadrement de la navigation maritime</t>
  </si>
  <si>
    <t>Q_89</t>
  </si>
  <si>
    <t>B</t>
  </si>
  <si>
    <t>Bâtiment, travaux publics</t>
  </si>
  <si>
    <t>671b</t>
  </si>
  <si>
    <t>Ouvriers non qualifiés des travaux publics, du travail du béton et de l'extraction, hors État et collectivités locales</t>
  </si>
  <si>
    <t>F1401</t>
  </si>
  <si>
    <t>Q_125</t>
  </si>
  <si>
    <t>Extraction liquide et gazeuse</t>
  </si>
  <si>
    <t>671a</t>
  </si>
  <si>
    <t>Ouvriers non qualifiés des travaux publics de l'État et des collectivités locales</t>
  </si>
  <si>
    <t>F1402</t>
  </si>
  <si>
    <t>Extraction solide</t>
  </si>
  <si>
    <t>F1701</t>
  </si>
  <si>
    <t>Construction en béton</t>
  </si>
  <si>
    <t>F1702</t>
  </si>
  <si>
    <t>Construction de routes et voies</t>
  </si>
  <si>
    <t>F1704</t>
  </si>
  <si>
    <t>Préparation du gros œuvre et des travaux publics</t>
  </si>
  <si>
    <t>F1705</t>
  </si>
  <si>
    <t>Pose de canalisations</t>
  </si>
  <si>
    <t>I1502</t>
  </si>
  <si>
    <t>Intervention en milieu subaquatique</t>
  </si>
  <si>
    <t>681a</t>
  </si>
  <si>
    <t>Ouvriers non qualifiés du gros oeuvre du bâtiment</t>
  </si>
  <si>
    <t>F1501</t>
  </si>
  <si>
    <t>Montage de structures et de charpentes bois</t>
  </si>
  <si>
    <t>F1502</t>
  </si>
  <si>
    <t>Montage de structures métalliques</t>
  </si>
  <si>
    <t>F1503</t>
  </si>
  <si>
    <t>Réalisation - installation d'ossatures bois</t>
  </si>
  <si>
    <t>F1608</t>
  </si>
  <si>
    <t>Pose de revêtements rigides</t>
  </si>
  <si>
    <t>F1610</t>
  </si>
  <si>
    <t>Pose et restauration de couvertures</t>
  </si>
  <si>
    <t>F1611</t>
  </si>
  <si>
    <t>Réalisation et restauration de façades</t>
  </si>
  <si>
    <t>F1613</t>
  </si>
  <si>
    <t>Travaux d'étanchéité et d'isolation</t>
  </si>
  <si>
    <t>F1703</t>
  </si>
  <si>
    <t>Maçonnerie</t>
  </si>
  <si>
    <t>211h</t>
  </si>
  <si>
    <t>Artisans en terrassement, travaux publics</t>
  </si>
  <si>
    <t>Q_0346789</t>
  </si>
  <si>
    <t>621a</t>
  </si>
  <si>
    <t>Chefs d'équipe du gros oeuvre et des travaux publics</t>
  </si>
  <si>
    <t>621b</t>
  </si>
  <si>
    <t>Ouvriers qualifiés du travail du béton</t>
  </si>
  <si>
    <t>621d</t>
  </si>
  <si>
    <t>Ouvriers des travaux publics en installations électriques et de télécommunications</t>
  </si>
  <si>
    <t>621e</t>
  </si>
  <si>
    <t>Autres ouvriers qualifiés des travaux publics</t>
  </si>
  <si>
    <t>621f</t>
  </si>
  <si>
    <t>Ouvriers qualifiés des travaux publics (salariés de l'État et des collectivités locales)</t>
  </si>
  <si>
    <t>621g</t>
  </si>
  <si>
    <t>Mineurs de fond qualifiés et autres ouvriers qualifiés des industries d'extraction (carrières, pétrole, gaz...)</t>
  </si>
  <si>
    <t>211a</t>
  </si>
  <si>
    <t>Artisans maçons</t>
  </si>
  <si>
    <t>632a</t>
  </si>
  <si>
    <t>Maçons qualifiés</t>
  </si>
  <si>
    <t>214d</t>
  </si>
  <si>
    <t>Artisans de fabrication en matériaux de construction (hors artisanat d'art)</t>
  </si>
  <si>
    <t>F1612</t>
  </si>
  <si>
    <t>Taille et décoration de pierres</t>
  </si>
  <si>
    <t>632b</t>
  </si>
  <si>
    <t>Ouvriers qualifiés du travail de la pierre</t>
  </si>
  <si>
    <t>624d</t>
  </si>
  <si>
    <t>Monteurs qualifiés en structures métalliques</t>
  </si>
  <si>
    <t xml:space="preserve">Charpentiers (bois) </t>
  </si>
  <si>
    <t>632c</t>
  </si>
  <si>
    <t>Charpentiers en bois qualifiés</t>
  </si>
  <si>
    <t>211c</t>
  </si>
  <si>
    <t>Artisans couvreurs</t>
  </si>
  <si>
    <t>632e</t>
  </si>
  <si>
    <t>Couvreurs qualifiés</t>
  </si>
  <si>
    <t>681b</t>
  </si>
  <si>
    <t>Ouvriers non qualifiés du second oeuvre du bâtiment</t>
  </si>
  <si>
    <t>F1601</t>
  </si>
  <si>
    <t>Application et décoration en plâtre, stuc et staff</t>
  </si>
  <si>
    <t>F1602</t>
  </si>
  <si>
    <t>Électricité bâtiment</t>
  </si>
  <si>
    <t>F1603</t>
  </si>
  <si>
    <t>Installation d'équipements sanitaires et thermiques</t>
  </si>
  <si>
    <t>F1604</t>
  </si>
  <si>
    <t>Montage d'agencements</t>
  </si>
  <si>
    <t>F1605</t>
  </si>
  <si>
    <t>Montage réseaux électriques et télécoms</t>
  </si>
  <si>
    <t>F1606</t>
  </si>
  <si>
    <t>Peinture en bâtiment</t>
  </si>
  <si>
    <t>F1607</t>
  </si>
  <si>
    <t>Pose de fermetures menuisées</t>
  </si>
  <si>
    <t>F1609</t>
  </si>
  <si>
    <t>Pose de revêtements souples</t>
  </si>
  <si>
    <t>H2206</t>
  </si>
  <si>
    <t>Réalisation de menuiserie bois et tonnellerie</t>
  </si>
  <si>
    <t>211d</t>
  </si>
  <si>
    <t>Artisans plombiers, chauffagistes</t>
  </si>
  <si>
    <t>632f</t>
  </si>
  <si>
    <t>Plombiers et chauffagistes qualifiés</t>
  </si>
  <si>
    <t>211b</t>
  </si>
  <si>
    <t>Artisans menuisiers du bâtiment, charpentiers en bois</t>
  </si>
  <si>
    <t>632d</t>
  </si>
  <si>
    <t>Menuisiers qualifiés du bâtiment</t>
  </si>
  <si>
    <t>632j</t>
  </si>
  <si>
    <t>Monteurs qualifiés en agencement, isolation</t>
  </si>
  <si>
    <t>211e</t>
  </si>
  <si>
    <t>Artisans électriciens du bâtiment</t>
  </si>
  <si>
    <t>633a</t>
  </si>
  <si>
    <t>Électriciens qualifiés de type artisanal (y.c. bâtiment)</t>
  </si>
  <si>
    <t>211f</t>
  </si>
  <si>
    <t>Artisans de la peinture et des finitions du bâtiment</t>
  </si>
  <si>
    <t>632g</t>
  </si>
  <si>
    <t>Peintres et ouvriers qualifiés de pose de revêtements sur supports verticaux</t>
  </si>
  <si>
    <t>632h</t>
  </si>
  <si>
    <t>Soliers moquetteurs et ouvriers qualifiés de pose de revêtements souples sur supports horizontaux</t>
  </si>
  <si>
    <t>621c</t>
  </si>
  <si>
    <t>Conducteurs qualifiés d'engins de chantiers du bâtiment et des travaux publics</t>
  </si>
  <si>
    <t>F1301</t>
  </si>
  <si>
    <t>Conduite de grue</t>
  </si>
  <si>
    <t>651a</t>
  </si>
  <si>
    <t>Conducteurs d'engin lourd de levage</t>
  </si>
  <si>
    <t>F1302</t>
  </si>
  <si>
    <t>Conduite d'engins de terrassement et de carrière</t>
  </si>
  <si>
    <t>N1104</t>
  </si>
  <si>
    <t>Manœuvre et conduite d'engins lourds de manutention</t>
  </si>
  <si>
    <t>472b</t>
  </si>
  <si>
    <t>Géomètres, topographes</t>
  </si>
  <si>
    <t>F1107</t>
  </si>
  <si>
    <t>Mesures topographiques</t>
  </si>
  <si>
    <t>211j</t>
  </si>
  <si>
    <t>Entrepreneurs en parcs et jardins, paysagistes</t>
  </si>
  <si>
    <t>F1103</t>
  </si>
  <si>
    <t>Contrôle et diagnostic technique du bâtiment</t>
  </si>
  <si>
    <t>472d</t>
  </si>
  <si>
    <t>Techniciens des travaux publics de l'État et des collectivités locales</t>
  </si>
  <si>
    <t>F1105</t>
  </si>
  <si>
    <t>Études géologiques</t>
  </si>
  <si>
    <t>472c</t>
  </si>
  <si>
    <t>Métreurs et techniciens divers du bâtiment et des travaux publics</t>
  </si>
  <si>
    <t>F1106</t>
  </si>
  <si>
    <t>Ingénierie et études du BTP</t>
  </si>
  <si>
    <t>F1108</t>
  </si>
  <si>
    <t>Métré de la construction</t>
  </si>
  <si>
    <t>F1204</t>
  </si>
  <si>
    <t>Sécurité et protection santé du BTP</t>
  </si>
  <si>
    <t>472a</t>
  </si>
  <si>
    <t>Dessinateurs en bâtiment, travaux publics</t>
  </si>
  <si>
    <t>F1104</t>
  </si>
  <si>
    <t>Dessin BTP</t>
  </si>
  <si>
    <t>481a</t>
  </si>
  <si>
    <t>Conducteurs de travaux (non cadres)</t>
  </si>
  <si>
    <t>F1201</t>
  </si>
  <si>
    <t>Conduite de travaux du BTP</t>
  </si>
  <si>
    <t>481b</t>
  </si>
  <si>
    <t>Chefs de chantier (non cadres)</t>
  </si>
  <si>
    <t>F1202</t>
  </si>
  <si>
    <t>Direction de chantier du BTP</t>
  </si>
  <si>
    <t>382b</t>
  </si>
  <si>
    <t>Architectes salariés</t>
  </si>
  <si>
    <t>Architecture du BTP</t>
  </si>
  <si>
    <t>312f</t>
  </si>
  <si>
    <t>Architectes libéraux</t>
  </si>
  <si>
    <t>F1102</t>
  </si>
  <si>
    <t>Conception aménagement d'espaces intérieurs</t>
  </si>
  <si>
    <t>382a</t>
  </si>
  <si>
    <t>Ingénieurs et cadres d'étude du bâtiment et des travaux publics</t>
  </si>
  <si>
    <t>382c</t>
  </si>
  <si>
    <t>Ingénieurs, cadres de chantier et conducteurs de travaux (cadres) du bâtiment et des travaux publics</t>
  </si>
  <si>
    <t>F1203</t>
  </si>
  <si>
    <t>Direction et ingénierie d'exploitation de gisements et de carrières</t>
  </si>
  <si>
    <t>I1101</t>
  </si>
  <si>
    <t>Direction et ingénierie en entretien infrastructure et bâti</t>
  </si>
  <si>
    <t>C</t>
  </si>
  <si>
    <t>Électricité, électronique *</t>
  </si>
  <si>
    <t xml:space="preserve">  * (FAP C) Constat général : tous les "électriciens" ne sont pas classés dans ce domaine. En particulier, les électriciens du bâtiment sont classés dans le domaine B " Bâtiment, travaux publics"</t>
  </si>
  <si>
    <t>672a</t>
  </si>
  <si>
    <t>H2601</t>
  </si>
  <si>
    <t>Bobinage électrique</t>
  </si>
  <si>
    <t>H2602</t>
  </si>
  <si>
    <t>Câblage électrique et électromécanique</t>
  </si>
  <si>
    <t>H2603</t>
  </si>
  <si>
    <t>Conduite d'installation automatisée de production électrique, électronique et microélectronique</t>
  </si>
  <si>
    <t>H2604</t>
  </si>
  <si>
    <t>Montage de produits électriques et électroniques</t>
  </si>
  <si>
    <t>H2605</t>
  </si>
  <si>
    <t>Montage et câblage électronique</t>
  </si>
  <si>
    <t>622b</t>
  </si>
  <si>
    <t>Câbleurs qualifiés, bobiniers qualifiés</t>
  </si>
  <si>
    <t>H1504</t>
  </si>
  <si>
    <t>Intervention technique en contrôle essai qualité en électricité et électronique</t>
  </si>
  <si>
    <t>622a</t>
  </si>
  <si>
    <t>Opérateurs qualifiés sur machines automatiques en production électrique ou électronique</t>
  </si>
  <si>
    <t>622g</t>
  </si>
  <si>
    <t>Plateformistes, contrôleurs qualifiés de matériel électrique ou électronique</t>
  </si>
  <si>
    <t>473b</t>
  </si>
  <si>
    <t>Techniciens de recherche-développement et des méthodes de fabrication en électricité, électromécanique et électronique</t>
  </si>
  <si>
    <t>H1207</t>
  </si>
  <si>
    <t>Rédaction technique **</t>
  </si>
  <si>
    <t>473c</t>
  </si>
  <si>
    <t>Techniciens de fabrication et de contrôle-qualité en électricité, électromécanique et électronique</t>
  </si>
  <si>
    <t>H1209</t>
  </si>
  <si>
    <t>Intervention technique en études et développement électronique</t>
  </si>
  <si>
    <t xml:space="preserve">  **  (ROME H1207) Les "rédacteurs de notices techniques" analysent et exploitent l'ensemble des données caractérisant le produit.</t>
  </si>
  <si>
    <t xml:space="preserve">  Ils rédigent une description détaillée du matériel, de son utilisation ainsi que les recommandations à son bon fonctionnement. Ce métier ROME est affecté par défaut à la famille C2Z70.</t>
  </si>
  <si>
    <t>473a</t>
  </si>
  <si>
    <t>Dessinateurs en électricité, électromécanique et électronique***</t>
  </si>
  <si>
    <t>H1202</t>
  </si>
  <si>
    <t>Conception et dessin produits électriques et électroniques</t>
  </si>
  <si>
    <t xml:space="preserve">  *** (PCS 473a) Les dessinateurs d'exécution qui ont déclaré un statut d'employé sont reclassés dans la famille L2Z61 "Agent administratif divers" dans le domaine L "Gestion, administration des entreprises" .</t>
  </si>
  <si>
    <t>482a</t>
  </si>
  <si>
    <t>Agents de maîtrise en fabrication de matériel électrique, électronique</t>
  </si>
  <si>
    <t>H2501</t>
  </si>
  <si>
    <t>Encadrement de production de matériel électrique et électronique</t>
  </si>
  <si>
    <t>D</t>
  </si>
  <si>
    <t>Mécanique, travail des métaux *</t>
  </si>
  <si>
    <t xml:space="preserve">  * (FAP D) Constat général : la frontière entre le domaine D "Mécanique, travail des métaux" et le domaine E "Industries de process" n'est pas évidente. </t>
  </si>
  <si>
    <t>673a</t>
  </si>
  <si>
    <t>Ouvriers de production non qualifiés travaillant par enlèvement de métal</t>
  </si>
  <si>
    <t>H2902</t>
  </si>
  <si>
    <t>Chaudronnerie - tôlerie</t>
  </si>
  <si>
    <t>673b</t>
  </si>
  <si>
    <t>Ouvriers de production non qualifiés travaillant par formage de métal</t>
  </si>
  <si>
    <t>H2903</t>
  </si>
  <si>
    <t>Conduite d'équipement d'usinage</t>
  </si>
  <si>
    <t>H2904</t>
  </si>
  <si>
    <t>Conduite d'équipement de déformation des métaux</t>
  </si>
  <si>
    <t>H2905</t>
  </si>
  <si>
    <t>Conduite d'équipement de formage et découpage des matériaux</t>
  </si>
  <si>
    <t>H2906</t>
  </si>
  <si>
    <t>Conduite d'installation automatisée ou robotisée de fabrication mécanique</t>
  </si>
  <si>
    <t>H2914</t>
  </si>
  <si>
    <t>Réalisation et montage en tuyauterie</t>
  </si>
  <si>
    <t>H3203</t>
  </si>
  <si>
    <t>Fabrication de pièces en matériaux composites</t>
  </si>
  <si>
    <t>628c</t>
  </si>
  <si>
    <t>Régleurs qualifiés d'équipements de fabrication (travail des métaux, mécanique)</t>
  </si>
  <si>
    <t>H2912</t>
  </si>
  <si>
    <t>Réglage d'équipement de production industrielle</t>
  </si>
  <si>
    <t>628d</t>
  </si>
  <si>
    <t>Régleurs qualifiés d'équipements de fabrication (hors travail des métaux et mécanique)</t>
  </si>
  <si>
    <t>623f</t>
  </si>
  <si>
    <t>Opérateurs qualifiés d'usinage des métaux travaillant à l'unité ou en petite série, moulistes qualifiés</t>
  </si>
  <si>
    <t>623g</t>
  </si>
  <si>
    <t>Opérateurs qualifiés d'usinage des métaux sur autres machines (sauf moulistes)</t>
  </si>
  <si>
    <t>H2908</t>
  </si>
  <si>
    <t>Modelage de matériaux non métalliques</t>
  </si>
  <si>
    <t>H2910</t>
  </si>
  <si>
    <t>Moulage sable</t>
  </si>
  <si>
    <t>211g</t>
  </si>
  <si>
    <t>Artisans serruriers, métalliers</t>
  </si>
  <si>
    <t>212b</t>
  </si>
  <si>
    <t>Artisans chaudronniers</t>
  </si>
  <si>
    <t>623a</t>
  </si>
  <si>
    <t>Chaudronniers-tôliers industriels, opérateurs qualifiés du travail en forge, conducteurs qualifiés d'équipement de formage, traceurs qualifiés</t>
  </si>
  <si>
    <t>H2911</t>
  </si>
  <si>
    <t>Réalisation de structures métalliques</t>
  </si>
  <si>
    <t>634b</t>
  </si>
  <si>
    <t>Métalliers, serruriers qualifiés</t>
  </si>
  <si>
    <t>623b</t>
  </si>
  <si>
    <t>Tuyauteurs industriels qualifiés</t>
  </si>
  <si>
    <t>623c</t>
  </si>
  <si>
    <t>Soudeurs qualifiés sur métaux</t>
  </si>
  <si>
    <t>H2913</t>
  </si>
  <si>
    <t>Soudage manuel</t>
  </si>
  <si>
    <t>673c</t>
  </si>
  <si>
    <t>Ouvriers non qualifiés de montage, contrôle en mécanique et travail des métaux *</t>
  </si>
  <si>
    <t>H2901</t>
  </si>
  <si>
    <t>Ajustement et montage de fabrication</t>
  </si>
  <si>
    <t>682a</t>
  </si>
  <si>
    <t>Métalliers, serruriers, réparateurs en mécanique non qualifiés **</t>
  </si>
  <si>
    <t>H2909</t>
  </si>
  <si>
    <t>Montage - assemblage mécanique</t>
  </si>
  <si>
    <t>Réalisation de structures métalliques *</t>
  </si>
  <si>
    <t>Soudage manuel *</t>
  </si>
  <si>
    <t>H3401</t>
  </si>
  <si>
    <t>Conduite de traitement d'abrasion de surface</t>
  </si>
  <si>
    <t>H3402</t>
  </si>
  <si>
    <t>Conduite de traitement par dépôt de surface</t>
  </si>
  <si>
    <t>H3403</t>
  </si>
  <si>
    <t>Conduite de traitement thermique</t>
  </si>
  <si>
    <t>H3404</t>
  </si>
  <si>
    <t>Peinture industrielle</t>
  </si>
  <si>
    <t>I1603</t>
  </si>
  <si>
    <t>Maintenance d'engins de chantier, de levage, manutention et agricoles **</t>
  </si>
  <si>
    <t>I1604</t>
  </si>
  <si>
    <t>Mécanique automobile **</t>
  </si>
  <si>
    <t>I1606</t>
  </si>
  <si>
    <t>Réparation de carrosserie **</t>
  </si>
  <si>
    <t>I1607</t>
  </si>
  <si>
    <t>Réparation de cycles, motocycles et motoculteurs de loisirs **</t>
  </si>
  <si>
    <t xml:space="preserve">   * (ROME H2911 et ROME H2913) Ces 2 ROME de non qualifiés sont classés ici car la PCS 673c intègre les ouvriers non qualifiés de ces deux métiers.</t>
  </si>
  <si>
    <t xml:space="preserve">  ** (ROME I1603, ROME I1604, ROME I1606 et ROME I1607) Ces 4 ROME de non qualifiés sont classés ici par rapprochement avec la PCS 682a qui intègre les ouvriers non qualifiés de ces métiers.</t>
  </si>
  <si>
    <t>624a</t>
  </si>
  <si>
    <t>Monteurs qualifiés d'ensembles mécaniques</t>
  </si>
  <si>
    <t>H1506</t>
  </si>
  <si>
    <t>Intervention technique qualité en mécanique et travail des métaux</t>
  </si>
  <si>
    <t>624g</t>
  </si>
  <si>
    <t>Autres mécaniciens ou ajusteurs qualifiés (ou spécialité non reconnue)</t>
  </si>
  <si>
    <t>624e</t>
  </si>
  <si>
    <t>Ouvriers qualifiés de contrôle et d'essais en mécanique</t>
  </si>
  <si>
    <t>624f</t>
  </si>
  <si>
    <t>Ouvriers qualifiés des traitements thermiques et de surface sur métaux</t>
  </si>
  <si>
    <t>474b</t>
  </si>
  <si>
    <t>Techniciens de recherche-développement et des méthodes de fabrication en construction mécanique et travail des métaux</t>
  </si>
  <si>
    <t>474c</t>
  </si>
  <si>
    <t>Techniciens de fabrication et de contrôle-qualité en construction mécanique et travail des métaux</t>
  </si>
  <si>
    <t>Q_7</t>
  </si>
  <si>
    <t>474a</t>
  </si>
  <si>
    <t>Dessinateurs en construction mécanique et travail des métaux ***</t>
  </si>
  <si>
    <t>H1203</t>
  </si>
  <si>
    <t>Conception et dessin produits mécaniques</t>
  </si>
  <si>
    <t xml:space="preserve">  *** (PCS 474a) Les "Dessinateurs en construction mécanique et travail des métaux"  sont classés ici par défaut (voir la famille C2Z71)</t>
  </si>
  <si>
    <t>212c</t>
  </si>
  <si>
    <t>Artisans en mécanique générale, fabrication et travail des métaux (hors horlogerie et matériel de précision)</t>
  </si>
  <si>
    <t>H2503</t>
  </si>
  <si>
    <t>Pilotage d'unité élémentaire de production mécanique</t>
  </si>
  <si>
    <t>212d</t>
  </si>
  <si>
    <t>Artisans divers de fabrication de machines</t>
  </si>
  <si>
    <t>483a</t>
  </si>
  <si>
    <t>Agents de maîtrise en construction mécanique, travail des métaux</t>
  </si>
  <si>
    <t>E</t>
  </si>
  <si>
    <t>Industries de process *</t>
  </si>
  <si>
    <t xml:space="preserve">   * (FAP E) Ce domaine professionnel comporte également des métiers artisanaux au sens du ROME.</t>
  </si>
  <si>
    <t>Ouvriers non qualifiés des industries de process **</t>
  </si>
  <si>
    <t xml:space="preserve">  ** (FAP E0Z) Constat général : la correspondance est imparfaite entre les professions PCS et les métiers ROME au niveau de chacune des familles professionnelles détaillées. </t>
  </si>
  <si>
    <t>674a</t>
  </si>
  <si>
    <t>Ouvriers de production non qualifiés : chimie, pharmacie, plasturgie</t>
  </si>
  <si>
    <t>H2301</t>
  </si>
  <si>
    <t>Conduite d'équipement de production chimique ou pharmaceutique</t>
  </si>
  <si>
    <t>H3201</t>
  </si>
  <si>
    <t>Conduite d'équipement de formage des plastiques et caoutchoucs</t>
  </si>
  <si>
    <t xml:space="preserve">Ouvriers non qualifiés des industries agro-alimentaires </t>
  </si>
  <si>
    <t>674b</t>
  </si>
  <si>
    <t>Ouvriers de production non qualifiés de la transformation des viandes</t>
  </si>
  <si>
    <t>A1412</t>
  </si>
  <si>
    <t>Fabrication et affinage de fromages</t>
  </si>
  <si>
    <t>674c</t>
  </si>
  <si>
    <t>Autres ouvriers de production non qualifiés : industrie agro-alimentaire</t>
  </si>
  <si>
    <t>A1413</t>
  </si>
  <si>
    <t>Fermentation de boissons alcoolisées</t>
  </si>
  <si>
    <t>H2101</t>
  </si>
  <si>
    <t>Abattage et découpe des viandes</t>
  </si>
  <si>
    <t>H2102</t>
  </si>
  <si>
    <t>Conduite d'équipement de production alimentaire</t>
  </si>
  <si>
    <t>674d</t>
  </si>
  <si>
    <t>Ouvriers de production non qualifiés : métallurgie, production verrière, céramique, matériaux de construction</t>
  </si>
  <si>
    <t>F1706</t>
  </si>
  <si>
    <t>Préfabrication en béton industriel</t>
  </si>
  <si>
    <t>H2801</t>
  </si>
  <si>
    <t>Conduite d'équipement de transformation du verre</t>
  </si>
  <si>
    <t>H2803</t>
  </si>
  <si>
    <t>Façonnage et émaillage en industrie céramique</t>
  </si>
  <si>
    <t>H2907</t>
  </si>
  <si>
    <t>Conduite d'installation de production des métaux</t>
  </si>
  <si>
    <t>674e</t>
  </si>
  <si>
    <t>Ouvriers de production non qualifiés : industrie lourde du bois, fabrication des papiers et cartons</t>
  </si>
  <si>
    <t>H2203</t>
  </si>
  <si>
    <t>Conduite d'installation de production de panneaux bois</t>
  </si>
  <si>
    <t>H3101</t>
  </si>
  <si>
    <t>Conduite d'équipement de fabrication de papier ou de carton</t>
  </si>
  <si>
    <t>H3102</t>
  </si>
  <si>
    <t>Conduite d'installation de pâte à papier</t>
  </si>
  <si>
    <t>676e</t>
  </si>
  <si>
    <t>Ouvriers non qualifiés divers de type industriel</t>
  </si>
  <si>
    <t>H3301</t>
  </si>
  <si>
    <t>Conduite d'équipement de conditionnement</t>
  </si>
  <si>
    <t>H3302</t>
  </si>
  <si>
    <t>Opérations manuelles d'assemblage, tri ou emballage</t>
  </si>
  <si>
    <t>H3303</t>
  </si>
  <si>
    <t>Préparation de matières et produits industriels (broyage, mélange, …)</t>
  </si>
  <si>
    <t>625a</t>
  </si>
  <si>
    <t>Pilotes d'installation lourde des industries de transformation : agroalimentaire, chimie, plasturgie, énergie</t>
  </si>
  <si>
    <t>H2701</t>
  </si>
  <si>
    <t>Pilotage d'installation énergétique et pétrochimique</t>
  </si>
  <si>
    <t>626a</t>
  </si>
  <si>
    <t>Pilotes d'installation lourde des industries de transformation : métallurgie, production verrière, matériaux de construction</t>
  </si>
  <si>
    <t>H2804</t>
  </si>
  <si>
    <t>Pilotage de centrale à béton prêt à l'emploi, ciment, enrobés et granulats</t>
  </si>
  <si>
    <t>H2805</t>
  </si>
  <si>
    <t>Pilotage d'installation de production verrière</t>
  </si>
  <si>
    <t xml:space="preserve">Autres ouvriers qualifiés des industries chimiques et plastiques </t>
  </si>
  <si>
    <t>625c</t>
  </si>
  <si>
    <t>Autres opérateurs et ouvriers qualifiés de la chimie (y.c. pharmacie) et de la plasturgie</t>
  </si>
  <si>
    <t>H3202</t>
  </si>
  <si>
    <t>Réglage d'équipement de formage des plastiques et caoutchoucs</t>
  </si>
  <si>
    <t>625e</t>
  </si>
  <si>
    <t>Autres opérateurs et ouvriers qualifiés de l'industrie agricole et alimentaire (hors transformation des viandes)</t>
  </si>
  <si>
    <t>626b</t>
  </si>
  <si>
    <t>Autres opérateurs et ouvriers qualifiés : métallurgie, production verrière, matériaux de construction</t>
  </si>
  <si>
    <t>H2802</t>
  </si>
  <si>
    <t>Conduite d'installation de production de matériaux de construction</t>
  </si>
  <si>
    <t>625h</t>
  </si>
  <si>
    <t>Ouvriers qualifiés des autres industries (eau, gaz, énergie, chauffage)</t>
  </si>
  <si>
    <t>637a</t>
  </si>
  <si>
    <t>Modeleurs (sauf modeleurs de métal), mouleurs-noyauteurs à la main, ouvriers qualifiés du travail du verre ou de la céramique à la main</t>
  </si>
  <si>
    <t>B1201</t>
  </si>
  <si>
    <t>Réalisation d'objets décoratifs et utilitaires en céramique et matériaux de synthèse</t>
  </si>
  <si>
    <t>B1602</t>
  </si>
  <si>
    <t>Réalisation d'objets artistiques et fonctionnels en verre</t>
  </si>
  <si>
    <t>626c</t>
  </si>
  <si>
    <t>Opérateurs et ouvriers qualifiés des industries lourdes du bois et de la fabrication du papier-carton</t>
  </si>
  <si>
    <t>479a</t>
  </si>
  <si>
    <t>Techniciens des laboratoires de recherche publique ou de l'enseignement</t>
  </si>
  <si>
    <t>H1201</t>
  </si>
  <si>
    <t>Expertise technique couleur en industrie</t>
  </si>
  <si>
    <t>625b</t>
  </si>
  <si>
    <t>Ouvriers qualifiés et agents qualifiés de laboratoire : agroalimentaire, chimie, biologie, pharmacie</t>
  </si>
  <si>
    <t>H1503</t>
  </si>
  <si>
    <t>Intervention technique en laboratoire d'analyse industrielle</t>
  </si>
  <si>
    <t>628f</t>
  </si>
  <si>
    <t>Agents qualifiés de laboratoire (sauf chimie, santé)</t>
  </si>
  <si>
    <t>628g</t>
  </si>
  <si>
    <t>Ouvriers qualifiés divers de type industriel</t>
  </si>
  <si>
    <t>475a</t>
  </si>
  <si>
    <t>Techniciens de recherche-développement et des méthodes de production des industries de transformation</t>
  </si>
  <si>
    <t>H1210</t>
  </si>
  <si>
    <t>Intervention technique en études, recherche et développement</t>
  </si>
  <si>
    <t>475b</t>
  </si>
  <si>
    <t>Techniciens de production et de contrôle-qualité des industries de transformation</t>
  </si>
  <si>
    <t>H1404</t>
  </si>
  <si>
    <t>Intervention technique en méthodes et industrialisation</t>
  </si>
  <si>
    <t>485a</t>
  </si>
  <si>
    <t>Agents de maîtrise et techniciens en production et distribution d'énergie, eau, chauffage</t>
  </si>
  <si>
    <t>Q_0789</t>
  </si>
  <si>
    <t>H1505</t>
  </si>
  <si>
    <t>Intervention technique en formulation et analyse sensorielle</t>
  </si>
  <si>
    <t>484a</t>
  </si>
  <si>
    <t>Agents de maîtrise en fabrication : agroalimentaire, chimie, plasturgie, pharmacie.</t>
  </si>
  <si>
    <t>H2504</t>
  </si>
  <si>
    <t>Encadrement d'équipe en industrie de transformation</t>
  </si>
  <si>
    <t>484b</t>
  </si>
  <si>
    <t>Agents de maîtrise en fabrication : métallurgie, matériaux lourds et autres industries de transformation</t>
  </si>
  <si>
    <t>F</t>
  </si>
  <si>
    <t>Matériaux souples, bois, industries graphiques *</t>
  </si>
  <si>
    <t xml:space="preserve">   * (FAP F) Ce domaine professionnel comporte également des métiers artisanaux au sens du ROME.</t>
  </si>
  <si>
    <t>675a</t>
  </si>
  <si>
    <t>Ouvriers de production non qualifiés du textile et de la confection, de la tannerie-mégisserie et du travail du cuir</t>
  </si>
  <si>
    <t>B1801</t>
  </si>
  <si>
    <t>Réalisation d'articles de chapellerie</t>
  </si>
  <si>
    <t>B1802</t>
  </si>
  <si>
    <t>Réalisation d'articles en cuir et matériaux souples (hors vêtement)</t>
  </si>
  <si>
    <t>B1803</t>
  </si>
  <si>
    <t>Réalisation de vêtements sur mesure ou en petite série</t>
  </si>
  <si>
    <t>D1206</t>
  </si>
  <si>
    <t>Réparation d'articles en cuir et matériaux souples</t>
  </si>
  <si>
    <t>D1207</t>
  </si>
  <si>
    <t>Retouches en habillement</t>
  </si>
  <si>
    <t>H2401</t>
  </si>
  <si>
    <t>Assemblage – montage d'articles en cuirs, peaux</t>
  </si>
  <si>
    <t>H2402</t>
  </si>
  <si>
    <t>Assemblage – montage de vêtements et produits textiles</t>
  </si>
  <si>
    <t>H2403</t>
  </si>
  <si>
    <t>Conduite de machine de fabrication de produits textiles</t>
  </si>
  <si>
    <t>H2404</t>
  </si>
  <si>
    <t>Conduite de machine de production et transformation des fils</t>
  </si>
  <si>
    <t>H2405</t>
  </si>
  <si>
    <t>Conduite de machine de textiles nontissés</t>
  </si>
  <si>
    <t>H2406</t>
  </si>
  <si>
    <t>Conduite de machine de traitement textile</t>
  </si>
  <si>
    <t>H2407</t>
  </si>
  <si>
    <t>Conduite de machine de transformation et de finition des cuirs et peaux</t>
  </si>
  <si>
    <t>H2408</t>
  </si>
  <si>
    <t>Conduite de machine d'impression textile</t>
  </si>
  <si>
    <t>H2409</t>
  </si>
  <si>
    <t>Coupe cuir, textile et matériaux souples</t>
  </si>
  <si>
    <t>H2410</t>
  </si>
  <si>
    <t>Mise en forme, repassage et finitions en industrie textile</t>
  </si>
  <si>
    <t>H2411</t>
  </si>
  <si>
    <t>Montage de prototype cuir et matériaux souples</t>
  </si>
  <si>
    <t>H2413</t>
  </si>
  <si>
    <t>Préparation de fils, montage de métiers textiles</t>
  </si>
  <si>
    <t>H2414</t>
  </si>
  <si>
    <t>Préparation et finition d'articles en cuir et matériaux souples</t>
  </si>
  <si>
    <t>H2415</t>
  </si>
  <si>
    <t>Contrôle en industrie du cuir et du textile</t>
  </si>
  <si>
    <t>K2201</t>
  </si>
  <si>
    <t>Blanchisserie industrielle</t>
  </si>
  <si>
    <t>627a</t>
  </si>
  <si>
    <t>Opérateurs qualifiés du textile et de la mégisserie</t>
  </si>
  <si>
    <t>627b</t>
  </si>
  <si>
    <t>Ouvriers qualifiés de la coupe des vêtements et de l'habillement, autres opérateurs de confection qualifiés</t>
  </si>
  <si>
    <t>627c</t>
  </si>
  <si>
    <t>Ouvriers qualifiés du travail industriel du cuir</t>
  </si>
  <si>
    <t>H2412</t>
  </si>
  <si>
    <t>Patronnage - gradation</t>
  </si>
  <si>
    <t>213a</t>
  </si>
  <si>
    <t>Artisans de l'habillement, du textile et du cuir</t>
  </si>
  <si>
    <t>635a</t>
  </si>
  <si>
    <t>Tailleurs et couturières qualifiés, ouvriers qualifiés du travail des étoffes (sauf fabrication de vêtements), ouvriers qualifiés de type artisanal du travail du cuir</t>
  </si>
  <si>
    <t>B1804</t>
  </si>
  <si>
    <t>Réalisation d'ouvrages d'art en fils *</t>
  </si>
  <si>
    <t xml:space="preserve">  * (ROME B1804) Le métier de "Réalisation d'ouvrages d'art en fils" est classé ici par défaut.</t>
  </si>
  <si>
    <t>675b</t>
  </si>
  <si>
    <t>Ouvriers de production non qualifiés du travail du bois et de l'ameublement</t>
  </si>
  <si>
    <t>B1806</t>
  </si>
  <si>
    <t>Tapisserie - décoration en ameublement</t>
  </si>
  <si>
    <t>H2201</t>
  </si>
  <si>
    <t>Q_0125</t>
  </si>
  <si>
    <t>Assemblage d'ouvrages en bois</t>
  </si>
  <si>
    <t>H2202</t>
  </si>
  <si>
    <t>Conduite d'équipement de fabrication de l'ameublement et du bois</t>
  </si>
  <si>
    <t>H2205</t>
  </si>
  <si>
    <t>Première transformation de bois d'œuvre</t>
  </si>
  <si>
    <t>H2207</t>
  </si>
  <si>
    <t>Réalisation de meubles en bois</t>
  </si>
  <si>
    <t>H2208</t>
  </si>
  <si>
    <t>Réalisation d'ouvrages décoratifs en bois</t>
  </si>
  <si>
    <t>Ouvriers qualifiés du travail du bois et de l'ameublement **</t>
  </si>
  <si>
    <t xml:space="preserve"> ** (FAP F3Z) Constat général : La correspondance entre les codes PCS et ROME est imparfaite au niveau des familles professionnelles détaillées.</t>
  </si>
  <si>
    <t>F3Z40</t>
  </si>
  <si>
    <t>Artisans du travail du bois et de l'ameublement ***</t>
  </si>
  <si>
    <t>214a</t>
  </si>
  <si>
    <t>Artisans de l'ameublement</t>
  </si>
  <si>
    <t>214b</t>
  </si>
  <si>
    <t>Artisans du travail mécanique du bois</t>
  </si>
  <si>
    <t xml:space="preserve"> *** (FAP F3Z40) Cette famille regroupe les artisans et les salariés effectuant un travail qualifié dans le bois et l'ameublement en les distinguant des charpentiers qui sont classés dans la famille B2Z43.</t>
  </si>
  <si>
    <t>627d</t>
  </si>
  <si>
    <t>Ouvriers qualifiés de scierie, de la menuiserie industrielle et de l'ameublement</t>
  </si>
  <si>
    <t>Q_346789</t>
  </si>
  <si>
    <t>675c</t>
  </si>
  <si>
    <t>Ouvriers de production non qualifiés de l'imprimerie, presse, édition</t>
  </si>
  <si>
    <t>E1202</t>
  </si>
  <si>
    <t>Production en laboratoire cinématographique</t>
  </si>
  <si>
    <t>E1203</t>
  </si>
  <si>
    <t>Production en laboratoire photographique</t>
  </si>
  <si>
    <t>E1301</t>
  </si>
  <si>
    <t>Conduite de machines d'impression</t>
  </si>
  <si>
    <t>E1302</t>
  </si>
  <si>
    <t>Conduite de machines de façonnage routage</t>
  </si>
  <si>
    <t>E1304</t>
  </si>
  <si>
    <t>Façonnage et routage</t>
  </si>
  <si>
    <t>E1306</t>
  </si>
  <si>
    <t>Prépresse</t>
  </si>
  <si>
    <t>E1307</t>
  </si>
  <si>
    <t>Reprographie</t>
  </si>
  <si>
    <t>214c</t>
  </si>
  <si>
    <t>Artisans du papier, de l'imprimerie et de la reproduction</t>
  </si>
  <si>
    <t>627e</t>
  </si>
  <si>
    <t>Ouvriers de la photogravure et des laboratoires photographiques et cinématographiques</t>
  </si>
  <si>
    <t>627f</t>
  </si>
  <si>
    <t>Ouvriers de la composition et de l'impression, ouvriers qualifiés de la brochure, de la reliure et du façonnage du papier-carton</t>
  </si>
  <si>
    <t>476a</t>
  </si>
  <si>
    <t>Assistants techniques, techniciens de l'imprimerie et de l'édition</t>
  </si>
  <si>
    <t>E1303</t>
  </si>
  <si>
    <t>Encadrement des industries graphiques</t>
  </si>
  <si>
    <t>476b</t>
  </si>
  <si>
    <t>Techniciens de l'industrie des matériaux souples, de l'ameublement et du bois</t>
  </si>
  <si>
    <t>E1305</t>
  </si>
  <si>
    <t>Préparation et correction en édition et presse</t>
  </si>
  <si>
    <t>485b</t>
  </si>
  <si>
    <t>Agents de maîtrise en fabrication des autres industries (imprimerie, matériaux souples, ameublement et bois)</t>
  </si>
  <si>
    <t>E1308</t>
  </si>
  <si>
    <t>Intervention technique en industries graphiques</t>
  </si>
  <si>
    <t>H1205</t>
  </si>
  <si>
    <t>Études – modèles en industrie des matériaux souples</t>
  </si>
  <si>
    <t>H2204</t>
  </si>
  <si>
    <t>Encadrement des industries de l'ameublement et du bois</t>
  </si>
  <si>
    <t>H2209</t>
  </si>
  <si>
    <t>Intervention technique en ameublement et bois</t>
  </si>
  <si>
    <t>H2505</t>
  </si>
  <si>
    <t>Encadrement d'équipe ou d'atelier en matériaux souples</t>
  </si>
  <si>
    <t>G</t>
  </si>
  <si>
    <t>Maintenance</t>
  </si>
  <si>
    <t>628a</t>
  </si>
  <si>
    <t>Mécaniciens qualifiés de maintenance, entretien : équipements industriels</t>
  </si>
  <si>
    <t>B1604</t>
  </si>
  <si>
    <t>Réparation - montage en systèmes horlogers</t>
  </si>
  <si>
    <t>634d</t>
  </si>
  <si>
    <t>Mécaniciens qualifiés de maintenance, entretien : équipements non industriels</t>
  </si>
  <si>
    <t>I1310</t>
  </si>
  <si>
    <t>Maintenance mécanique industrielle</t>
  </si>
  <si>
    <t>I1601</t>
  </si>
  <si>
    <t>Installation et maintenance en nautisme</t>
  </si>
  <si>
    <t>I1602</t>
  </si>
  <si>
    <t>Maintenance d'aéronefs</t>
  </si>
  <si>
    <t>I1605</t>
  </si>
  <si>
    <t>Mécanique de marine</t>
  </si>
  <si>
    <t>628b</t>
  </si>
  <si>
    <t>Électromécaniciens, électriciens qualifiés d'entretien : équipements industriels</t>
  </si>
  <si>
    <t>I1303</t>
  </si>
  <si>
    <t>Installation et maintenance de distributeurs automatiques</t>
  </si>
  <si>
    <t>633d</t>
  </si>
  <si>
    <t>Électriciens, électroniciens qualifiés en maintenance, entretien : équipements non industriels</t>
  </si>
  <si>
    <t>I1309</t>
  </si>
  <si>
    <t>Maintenance électrique</t>
  </si>
  <si>
    <t>216c</t>
  </si>
  <si>
    <t>Artisans réparateurs divers</t>
  </si>
  <si>
    <t>I1402</t>
  </si>
  <si>
    <t>Réparation de biens électrodomestiques</t>
  </si>
  <si>
    <t>633b</t>
  </si>
  <si>
    <t>Dépanneurs qualifiés en radiotélévision, électroménager, matériel électronique (salariés)</t>
  </si>
  <si>
    <t>632k</t>
  </si>
  <si>
    <t>Ouvriers qualifiés d'entretien général des bâtiments</t>
  </si>
  <si>
    <t>I1203</t>
  </si>
  <si>
    <t>Maintenance de bâtiments et des locaux</t>
  </si>
  <si>
    <t>216b</t>
  </si>
  <si>
    <t>Artisans tôliers-carrossiers d'automobiles</t>
  </si>
  <si>
    <t>Réparation de carrosserie</t>
  </si>
  <si>
    <t>634a</t>
  </si>
  <si>
    <t>Carrossiers d'automobiles qualifiés</t>
  </si>
  <si>
    <t>212a</t>
  </si>
  <si>
    <t>Artisans mécaniciens en machines agricoles</t>
  </si>
  <si>
    <t>Q_0346</t>
  </si>
  <si>
    <t>Maintenance d'engins de chantier, de levage, manutention et agricoles</t>
  </si>
  <si>
    <t>216a</t>
  </si>
  <si>
    <t>Artisans mécaniciens réparateurs d'automobiles</t>
  </si>
  <si>
    <t>Mécanique automobile</t>
  </si>
  <si>
    <t>633c</t>
  </si>
  <si>
    <t>Électriciens, électroniciens qualifiés en maintenance entretien, réparation : automobile</t>
  </si>
  <si>
    <t>Réparation de cycles, motocycles et motoculteurs de loisirs</t>
  </si>
  <si>
    <t>634c</t>
  </si>
  <si>
    <t>Mécaniciens qualifiés en maintenance, entretien, réparation : automobile</t>
  </si>
  <si>
    <t>477b</t>
  </si>
  <si>
    <t>Techniciens d'installation et de maintenance des équipements industriels (électriques, électromécaniques, mécaniques, hors informatique)</t>
  </si>
  <si>
    <t>Q_078</t>
  </si>
  <si>
    <t>477c</t>
  </si>
  <si>
    <t>Techniciens d'installation et de maintenance des équipements non industriels (hors informatique et télécommunications)</t>
  </si>
  <si>
    <t>477d</t>
  </si>
  <si>
    <t>Techniciens de l'environnement et du traitement des pollutions</t>
  </si>
  <si>
    <t>H1101</t>
  </si>
  <si>
    <t>Assistance et support technique client</t>
  </si>
  <si>
    <t>486a</t>
  </si>
  <si>
    <t>Agents de maîtrise en maintenance, installation en électricité, électromécanique et électronique</t>
  </si>
  <si>
    <t>H1208</t>
  </si>
  <si>
    <t>Intervention technique en études et conception en automatisme</t>
  </si>
  <si>
    <t>486d</t>
  </si>
  <si>
    <t>Agents de maîtrise en maintenance, installation en mécanique</t>
  </si>
  <si>
    <t>H1303</t>
  </si>
  <si>
    <t>Intervention technique en Hygiène Sécurité Environnement -HSE- industriel</t>
  </si>
  <si>
    <t>I1301</t>
  </si>
  <si>
    <t>Installation et maintenance d'ascenseurs</t>
  </si>
  <si>
    <t>I1302</t>
  </si>
  <si>
    <t>Installation et maintenance d'automatismes</t>
  </si>
  <si>
    <t>I1304</t>
  </si>
  <si>
    <t>Installation et maintenance d'équipements industriels et d'exploitation</t>
  </si>
  <si>
    <t>I1305</t>
  </si>
  <si>
    <t>Installation et maintenance électronique</t>
  </si>
  <si>
    <t>I1306</t>
  </si>
  <si>
    <t>Installation et maintenance en froid, conditionnement d'air</t>
  </si>
  <si>
    <t>I1307</t>
  </si>
  <si>
    <t>Installation et maintenance télécoms et courants faibles</t>
  </si>
  <si>
    <t>I1308</t>
  </si>
  <si>
    <t>Maintenance d'installation de chauffage</t>
  </si>
  <si>
    <t>I1503</t>
  </si>
  <si>
    <t>Intervention en milieux et produits nocifs</t>
  </si>
  <si>
    <t>K2301</t>
  </si>
  <si>
    <t>Distribution et assainissement d'eau</t>
  </si>
  <si>
    <t>479b</t>
  </si>
  <si>
    <t>Experts salariés ou indépendants de niveau technicien, techniciens divers*</t>
  </si>
  <si>
    <t>H1301</t>
  </si>
  <si>
    <t>Inspection de conformité</t>
  </si>
  <si>
    <t>I1103</t>
  </si>
  <si>
    <t>Supervision d'entretien et gestion de véhicules</t>
  </si>
  <si>
    <t>K2306</t>
  </si>
  <si>
    <t>Supervision d'exploitation éco industrielle</t>
  </si>
  <si>
    <t xml:space="preserve">  * (PCS 479b) Les experts de niveau technicien regroupent des professions libérales et des techniciens salariés qui assurent une expertise. Ils sont par exemple</t>
  </si>
  <si>
    <t xml:space="preserve">    géomètres, métreurs BTP, experts en automobile ... Cette profession a été classée ici par défaut dans la famille G1Z des "Techniciens et agents de maîtrise de la maintenance."</t>
  </si>
  <si>
    <t>486e</t>
  </si>
  <si>
    <t>Agents de maîtrise en entretien général, installation, travaux neufs (hors mécanique, électromécanique, électronique)</t>
  </si>
  <si>
    <t>H</t>
  </si>
  <si>
    <t>Ingénieurs et cadres de l'industrie</t>
  </si>
  <si>
    <t>380a</t>
  </si>
  <si>
    <t>Directeurs techniques des grandes entreprises</t>
  </si>
  <si>
    <t>383b</t>
  </si>
  <si>
    <t>Ingénieurs et cadres de fabrication en matériel électrique, électronique</t>
  </si>
  <si>
    <t>384b</t>
  </si>
  <si>
    <t>Ingénieurs et cadres de fabrication en mécanique et travail des métaux</t>
  </si>
  <si>
    <t>H2502</t>
  </si>
  <si>
    <t>Management et ingénierie de production</t>
  </si>
  <si>
    <t>385b</t>
  </si>
  <si>
    <t>Ingénieurs et cadres de fabrication des industries de transformation (agroalimentaire, chimie, métallurgie, matériaux lourds)</t>
  </si>
  <si>
    <t>386d</t>
  </si>
  <si>
    <t>Ingénieurs et cadres de la production et de la distribution d'énergie, eau</t>
  </si>
  <si>
    <t>386e</t>
  </si>
  <si>
    <t>Ingénieurs et cadres de fabrication des autres industries (imprimerie, matériaux souples, ameublement et bois)</t>
  </si>
  <si>
    <t>387e</t>
  </si>
  <si>
    <t>Ingénieurs et cadres de la maintenance, de l'entretien et des travaux neufs</t>
  </si>
  <si>
    <t>387f</t>
  </si>
  <si>
    <t>Ingénieurs et cadres techniques de l'environnement</t>
  </si>
  <si>
    <t>H1302</t>
  </si>
  <si>
    <t>Management et ingénierie Hygiène Sécurité Environnement -HSE- industriels</t>
  </si>
  <si>
    <t>I1102</t>
  </si>
  <si>
    <t>Management et ingénierie de maintenance industrielle</t>
  </si>
  <si>
    <t>K2302</t>
  </si>
  <si>
    <t>Management et inspection en environnement urbain</t>
  </si>
  <si>
    <t>387c</t>
  </si>
  <si>
    <t>Ingénieurs et cadres des méthodes de production</t>
  </si>
  <si>
    <t>H1401</t>
  </si>
  <si>
    <t>Management et ingénierie gestion industrielle et logistique</t>
  </si>
  <si>
    <t>387d</t>
  </si>
  <si>
    <t>Ingénieurs et cadres du contrôle-qualité</t>
  </si>
  <si>
    <t>H1402</t>
  </si>
  <si>
    <t>Management et ingénierie méthodes et industrialisation</t>
  </si>
  <si>
    <t>H1501</t>
  </si>
  <si>
    <t>Direction de laboratoire d'analyse industrielle</t>
  </si>
  <si>
    <t>H1502</t>
  </si>
  <si>
    <t>Management et ingénierie qualité industrielle</t>
  </si>
  <si>
    <t>J</t>
  </si>
  <si>
    <t>Transports, logistique et tourisme</t>
  </si>
  <si>
    <t>676a</t>
  </si>
  <si>
    <t>Manutentionnaires non qualifiés</t>
  </si>
  <si>
    <t>N1101</t>
  </si>
  <si>
    <t>Q_0125789</t>
  </si>
  <si>
    <t>Conduite d'engins de déplacement des charges</t>
  </si>
  <si>
    <t>676b</t>
  </si>
  <si>
    <t>Déménageurs (hors chauffeurs-déménageurs), non qualifiés</t>
  </si>
  <si>
    <t>N1102</t>
  </si>
  <si>
    <t>Déménagement</t>
  </si>
  <si>
    <t>676c</t>
  </si>
  <si>
    <t>Ouvriers du tri, de l'emballage, de l'expédition, non qualifiés</t>
  </si>
  <si>
    <t>N1103</t>
  </si>
  <si>
    <t>Magasinage et préparation de commandes</t>
  </si>
  <si>
    <t>676d</t>
  </si>
  <si>
    <t>Agents non qualifiés des services d'exploitation des transports</t>
  </si>
  <si>
    <t>N1105</t>
  </si>
  <si>
    <t>Manutention manuelle de charges</t>
  </si>
  <si>
    <t>N2203</t>
  </si>
  <si>
    <t>Exploitation des pistes aéroportuaires</t>
  </si>
  <si>
    <t>N3203</t>
  </si>
  <si>
    <t>Manutention portuaire</t>
  </si>
  <si>
    <t>652a</t>
  </si>
  <si>
    <t>Ouvriers qualifiés de la manutention, conducteurs de chariots élévateurs, caristes</t>
  </si>
  <si>
    <t>Q_346</t>
  </si>
  <si>
    <t>652b</t>
  </si>
  <si>
    <t>Dockers</t>
  </si>
  <si>
    <t>653a</t>
  </si>
  <si>
    <t>Magasiniers qualifiés</t>
  </si>
  <si>
    <t>487a</t>
  </si>
  <si>
    <t>Responsables d'entrepôt, de magasinage</t>
  </si>
  <si>
    <t>487b</t>
  </si>
  <si>
    <t>Responsables du tri, de l'emballage, de l'expédition et autres responsables de la manutention</t>
  </si>
  <si>
    <t>N1302</t>
  </si>
  <si>
    <t>Direction de site logistique</t>
  </si>
  <si>
    <t>217a</t>
  </si>
  <si>
    <t>Conducteurs de taxis, ambulanciers et autres artisans du transport, de 0 à 9 salariés</t>
  </si>
  <si>
    <t>J1305</t>
  </si>
  <si>
    <t>Conduite de véhicules sanitaires</t>
  </si>
  <si>
    <t>526e</t>
  </si>
  <si>
    <t>Ambulanciers salariés (du secteur public ou du secteur privé)</t>
  </si>
  <si>
    <t>N4102</t>
  </si>
  <si>
    <t>Conduite de transport de particuliers</t>
  </si>
  <si>
    <t>642a</t>
  </si>
  <si>
    <t>Conducteurs de taxi (salariés)</t>
  </si>
  <si>
    <t>642b</t>
  </si>
  <si>
    <t>Conducteurs de voiture particulière (salariés)</t>
  </si>
  <si>
    <t>641b</t>
  </si>
  <si>
    <t>Conducteurs de véhicule routier de transport en commun (salariés)</t>
  </si>
  <si>
    <t>N4103</t>
  </si>
  <si>
    <t>Conduite de transport en commun sur route</t>
  </si>
  <si>
    <t>643a</t>
  </si>
  <si>
    <t>Conducteurs livreurs, coursiers (salariés)</t>
  </si>
  <si>
    <t>N4104</t>
  </si>
  <si>
    <t>Courses et livraisons express</t>
  </si>
  <si>
    <t>644a</t>
  </si>
  <si>
    <t>Conducteurs de véhicule de ramassage des ordures ménagères</t>
  </si>
  <si>
    <t>N4105</t>
  </si>
  <si>
    <t>Conduite et livraison par tournées sur courte distance</t>
  </si>
  <si>
    <t>M1603</t>
  </si>
  <si>
    <t>Distribution de documents *</t>
  </si>
  <si>
    <t xml:space="preserve">  * (ROME M1603) Ce ROME, qui comprend également le métier de facteur, a été associé à la FAP J3Z42 pour lui faire correspondre la PCS 643a qui comporte les distributeurs de journaux, de prospectus.</t>
  </si>
  <si>
    <t>217b</t>
  </si>
  <si>
    <t>Artisans déménageurs, de 0 à 9 salariés</t>
  </si>
  <si>
    <t>N4101</t>
  </si>
  <si>
    <t>Conduite de transport de marchandises sur longue distance</t>
  </si>
  <si>
    <t>218a</t>
  </si>
  <si>
    <t>Transporteurs indépendants routiers et fluviaux, de 0 à 9 salariés</t>
  </si>
  <si>
    <t>641a</t>
  </si>
  <si>
    <t>Conducteurs routiers et grands routiers (salariés)</t>
  </si>
  <si>
    <t>654a</t>
  </si>
  <si>
    <t>Conducteurs qualifiés d'engins de transport guidés</t>
  </si>
  <si>
    <t>N4301</t>
  </si>
  <si>
    <t>Conduite sur rails</t>
  </si>
  <si>
    <t>651b</t>
  </si>
  <si>
    <t>Conducteurs d'engin lourd de manœuvre</t>
  </si>
  <si>
    <t>N4402</t>
  </si>
  <si>
    <t>Exploitation et manœuvre des remontées mécaniques</t>
  </si>
  <si>
    <t>655a</t>
  </si>
  <si>
    <t>Autres agents et ouvriers qualifiés (sédentaires) des services d'exploitation des transports</t>
  </si>
  <si>
    <t>N4401</t>
  </si>
  <si>
    <t>Circulation du réseau ferré</t>
  </si>
  <si>
    <t>N4403</t>
  </si>
  <si>
    <t>Manœuvre du réseau ferré</t>
  </si>
  <si>
    <t>546a</t>
  </si>
  <si>
    <t>Contrôleurs des transports (personnels roulants)</t>
  </si>
  <si>
    <t>N4302</t>
  </si>
  <si>
    <t>Contrôle des transports en commun</t>
  </si>
  <si>
    <t>466c</t>
  </si>
  <si>
    <t>Responsables d'exploitation des transports de voyageurs et de marchandises (non cadres)</t>
  </si>
  <si>
    <t>H1403</t>
  </si>
  <si>
    <t>Intervention technique en gestion industrielle et logistique</t>
  </si>
  <si>
    <t>477a</t>
  </si>
  <si>
    <t>Techniciens de la logistique, du planning et de l'ordonnancement*</t>
  </si>
  <si>
    <t>N1201</t>
  </si>
  <si>
    <t>Affrètement transport</t>
  </si>
  <si>
    <t>N1202</t>
  </si>
  <si>
    <t>Gestion des opérations de circulation internationale des marchandises</t>
  </si>
  <si>
    <t>N1301</t>
  </si>
  <si>
    <t>Q_0123478</t>
  </si>
  <si>
    <t>Conception et organisation de la chaîne logistique</t>
  </si>
  <si>
    <t>N1303</t>
  </si>
  <si>
    <t>Intervention technique d'exploitation logistique</t>
  </si>
  <si>
    <t>N2204</t>
  </si>
  <si>
    <t>Préparation des vols</t>
  </si>
  <si>
    <t>N3201</t>
  </si>
  <si>
    <t>Exploitation des opérations portuaires et du transport maritime</t>
  </si>
  <si>
    <t>N3202</t>
  </si>
  <si>
    <t>Exploitation du transport fluvial</t>
  </si>
  <si>
    <t>N4201</t>
  </si>
  <si>
    <t>Direction d'exploitation des transports routiers de marchandises</t>
  </si>
  <si>
    <t>N4202</t>
  </si>
  <si>
    <t>Direction d'exploitation des transports routiers de personnes</t>
  </si>
  <si>
    <t>N4203</t>
  </si>
  <si>
    <t>Intervention technique d'exploitation des transports routiers de marchandises</t>
  </si>
  <si>
    <t>N4204</t>
  </si>
  <si>
    <t>Intervention technique d'exploitation des transports routiers de personnes</t>
  </si>
  <si>
    <t xml:space="preserve">  * (PCS 477a) Affectation par défaut des "Techniciens de la logistique, du planning et de l'ordonnancement" PCS 477a dans la FAP J4Z80.</t>
  </si>
  <si>
    <t>546d</t>
  </si>
  <si>
    <t>Hôtesses de l'air et stewards</t>
  </si>
  <si>
    <t>G1201</t>
  </si>
  <si>
    <t>Accompagnement de voyages, d'activités culturelles ou sportives</t>
  </si>
  <si>
    <t>546e</t>
  </si>
  <si>
    <t>Autres agents et hôtesses d'accompagnement (transports, tourisme)</t>
  </si>
  <si>
    <t>N2101</t>
  </si>
  <si>
    <t>Navigation commerciale aérienne</t>
  </si>
  <si>
    <t>546c</t>
  </si>
  <si>
    <t>Employés administratifs d'exploitation des transports de marchandises</t>
  </si>
  <si>
    <t>546b</t>
  </si>
  <si>
    <t>Agents des services commerciaux des transports de voyageurs et du tourisme</t>
  </si>
  <si>
    <t>D1204</t>
  </si>
  <si>
    <t>Q_56</t>
  </si>
  <si>
    <t>Location de véhicules ou de matériel de loisirs</t>
  </si>
  <si>
    <t>G1101</t>
  </si>
  <si>
    <t>Accueil touristique</t>
  </si>
  <si>
    <t>G1303</t>
  </si>
  <si>
    <t>Vente de voyages</t>
  </si>
  <si>
    <t>N2201</t>
  </si>
  <si>
    <t>Personnel d'escale aéroportuaire</t>
  </si>
  <si>
    <t>226b</t>
  </si>
  <si>
    <t>Agents de voyage et auxiliaires de transports indépendants, de 0 à 9 salariés</t>
  </si>
  <si>
    <t>Q_01234789</t>
  </si>
  <si>
    <t>466a</t>
  </si>
  <si>
    <t>Responsables commerciaux et administratifs des transports de voyageurs et du tourisme (non cadres)</t>
  </si>
  <si>
    <t>G1102</t>
  </si>
  <si>
    <t>Promotion du tourisme local</t>
  </si>
  <si>
    <t>466b</t>
  </si>
  <si>
    <t>Responsables commerciaux et administratifs des transports de marchandises (non cadres)</t>
  </si>
  <si>
    <t>G1301</t>
  </si>
  <si>
    <t>Conception de produits touristiques</t>
  </si>
  <si>
    <t>389a</t>
  </si>
  <si>
    <t>Ingénieurs et cadres techniques de l'exploitation des transports</t>
  </si>
  <si>
    <t>N2202</t>
  </si>
  <si>
    <t>Contrôle de la navigation aérienne</t>
  </si>
  <si>
    <t>451d</t>
  </si>
  <si>
    <t>Ingénieurs du contrôle de la navigation aérienne</t>
  </si>
  <si>
    <t>N2205</t>
  </si>
  <si>
    <t>Direction d'escale et exploitation aéroportuaire</t>
  </si>
  <si>
    <t>389b</t>
  </si>
  <si>
    <t>Officiers et cadres navigants techniques et commerciaux de l'aviation civile</t>
  </si>
  <si>
    <t>N2102</t>
  </si>
  <si>
    <t>Pilotage et navigation technique aérienne</t>
  </si>
  <si>
    <t>387b</t>
  </si>
  <si>
    <t>G1302</t>
  </si>
  <si>
    <t>Optimisation de produits touristiques</t>
  </si>
  <si>
    <t>K</t>
  </si>
  <si>
    <t>Artisanat *</t>
  </si>
  <si>
    <t xml:space="preserve">  * (FAP K) Constat général : ce domaine ne contient qu'une partie de l'artisanat.</t>
  </si>
  <si>
    <t>K0Z20</t>
  </si>
  <si>
    <t>Ouvriers non qualifiés divers de type artisanal**</t>
  </si>
  <si>
    <t>685a</t>
  </si>
  <si>
    <t>Ouvriers non qualifiés divers de type artisanal</t>
  </si>
  <si>
    <t>A1502</t>
  </si>
  <si>
    <t>Podologie animale</t>
  </si>
  <si>
    <t>A1503</t>
  </si>
  <si>
    <t>Toilettage des animaux</t>
  </si>
  <si>
    <t>B1302</t>
  </si>
  <si>
    <t>Décoration d'objets d'art et artisanaux</t>
  </si>
  <si>
    <t>B1303</t>
  </si>
  <si>
    <t>Gravure - ciselure</t>
  </si>
  <si>
    <t>B1401</t>
  </si>
  <si>
    <t>Réalisation d'objets en lianes, fibres et brins végétaux</t>
  </si>
  <si>
    <t>B1402</t>
  </si>
  <si>
    <t>Reliure et restauration de livres et archives</t>
  </si>
  <si>
    <t>B1501</t>
  </si>
  <si>
    <t>Fabrication et réparation d'instruments de musique</t>
  </si>
  <si>
    <t>B1601</t>
  </si>
  <si>
    <t>Métallerie d'art</t>
  </si>
  <si>
    <t>B1603</t>
  </si>
  <si>
    <t>Réalisation d'ouvrages en bijouterie, joaillerie et orfèvrerie</t>
  </si>
  <si>
    <t>B1701</t>
  </si>
  <si>
    <t>Conservation et reconstitution d'espèces animales</t>
  </si>
  <si>
    <t>D1205</t>
  </si>
  <si>
    <t>Nettoyage d'articles textiles ou cuirs</t>
  </si>
  <si>
    <t xml:space="preserve">  ** (FAP K0Z20) Cette famille regroupe les professionnels non qualifiés de l'artisanat. La spécialité n'est pas spécifiée dans la PCS.</t>
  </si>
  <si>
    <t>K0Z40</t>
  </si>
  <si>
    <t>Artisans et ouvriers qualifiés divers de type artisanal</t>
  </si>
  <si>
    <t>214e</t>
  </si>
  <si>
    <t>Artisans d'art</t>
  </si>
  <si>
    <t>214f</t>
  </si>
  <si>
    <t>Autres artisans de fabrication (y.c. horlogers, matériel de précision)</t>
  </si>
  <si>
    <t>217d</t>
  </si>
  <si>
    <t>Artisans teinturiers, blanchisseurs, de 0 à 9 salariés</t>
  </si>
  <si>
    <t>637b</t>
  </si>
  <si>
    <t>Ouvriers d'art</t>
  </si>
  <si>
    <t>637d</t>
  </si>
  <si>
    <t>Ouvriers qualifiés divers de type artisanal</t>
  </si>
  <si>
    <t>L</t>
  </si>
  <si>
    <t>Gestion, administration des entreprises</t>
  </si>
  <si>
    <t>542a</t>
  </si>
  <si>
    <t>D1401</t>
  </si>
  <si>
    <t>Assistanat commercial</t>
  </si>
  <si>
    <t>542b</t>
  </si>
  <si>
    <t>Dactylos, sténodactylos (sans secrétariat), opérateurs de traitement de texte</t>
  </si>
  <si>
    <t>M1607</t>
  </si>
  <si>
    <t>Secrétariat</t>
  </si>
  <si>
    <t>M1608</t>
  </si>
  <si>
    <t>Secrétariat comptable</t>
  </si>
  <si>
    <t>M1609</t>
  </si>
  <si>
    <t>Secrétariat et assistanat médical ou médico-social</t>
  </si>
  <si>
    <t>543a</t>
  </si>
  <si>
    <t>Employés des services comptables ou financiers</t>
  </si>
  <si>
    <t>M1203</t>
  </si>
  <si>
    <t>Comptabilité</t>
  </si>
  <si>
    <t>313a</t>
  </si>
  <si>
    <t>Aides familiaux non salariés de professions libérales effectuant un travail administratif*</t>
  </si>
  <si>
    <t>M1601</t>
  </si>
  <si>
    <t>Accueil et renseignements</t>
  </si>
  <si>
    <t>541a</t>
  </si>
  <si>
    <t>Agents et hôtesses d'accueil et d'information (hors hôtellerie) **</t>
  </si>
  <si>
    <t>541d</t>
  </si>
  <si>
    <t>Standardistes, téléphonistes**</t>
  </si>
  <si>
    <t xml:space="preserve">  * (PCS 313a) Les "aides familiaux non salariés de professions libérales effectuant un travail administratif" sont classés ici par défaut.</t>
  </si>
  <si>
    <t xml:space="preserve">  ** (PCS 541a et PCS 541d) Les "agents et hôtesses d'accueil et d'information" et les "standardistes et téléphonistes"sont regroupés en raison de leur rôle commun de communication et d'information.</t>
  </si>
  <si>
    <t>543d</t>
  </si>
  <si>
    <t>Employés administratifs divers d'entreprises</t>
  </si>
  <si>
    <t>M1401</t>
  </si>
  <si>
    <t>Conduite d'enquêtes</t>
  </si>
  <si>
    <t>M1501</t>
  </si>
  <si>
    <t>Assistanat en ressources humaines</t>
  </si>
  <si>
    <t>M1602</t>
  </si>
  <si>
    <t>Opérations administratives</t>
  </si>
  <si>
    <t>M1605</t>
  </si>
  <si>
    <t>Assistanat technique et administratif</t>
  </si>
  <si>
    <t>M1606</t>
  </si>
  <si>
    <t>Saisie de données</t>
  </si>
  <si>
    <t>461a</t>
  </si>
  <si>
    <t>Personnel de secrétariat de niveau supérieur, secrétaires de direction (non cadres)</t>
  </si>
  <si>
    <t>M1604</t>
  </si>
  <si>
    <t>Assistanat de direction</t>
  </si>
  <si>
    <t>461e</t>
  </si>
  <si>
    <t>Maîtrise et techniciens administratifs des services juridiques ou du personnel</t>
  </si>
  <si>
    <t>M1404</t>
  </si>
  <si>
    <t>Management et gestion d'enquêtes</t>
  </si>
  <si>
    <t>461f</t>
  </si>
  <si>
    <t>Maîtrise et techniciens administratifs des autres services administratifs</t>
  </si>
  <si>
    <t>461d</t>
  </si>
  <si>
    <t>Maîtrise et techniciens des services financiers ou comptables</t>
  </si>
  <si>
    <t>Q_78</t>
  </si>
  <si>
    <t>312c</t>
  </si>
  <si>
    <t>Experts comptables, comptables agréés, libéraux</t>
  </si>
  <si>
    <t>M1201</t>
  </si>
  <si>
    <t>Analyse et ingénierie financière</t>
  </si>
  <si>
    <t>312d</t>
  </si>
  <si>
    <t>Conseils et experts libéraux en études économiques, organisation et recrutement, gestion et fiscalité</t>
  </si>
  <si>
    <t>M1202</t>
  </si>
  <si>
    <t>Audit et contrôle comptables et financiers</t>
  </si>
  <si>
    <t>372a</t>
  </si>
  <si>
    <t>Cadres chargés d'études économiques, financières, commerciales</t>
  </si>
  <si>
    <t>372b</t>
  </si>
  <si>
    <t>Cadres de l'organisation ou du contrôle des services administratifs et financiers</t>
  </si>
  <si>
    <t>M1204</t>
  </si>
  <si>
    <t>Contrôle de gestion</t>
  </si>
  <si>
    <t>373a</t>
  </si>
  <si>
    <t>Cadres des services financiers ou comptables des grandes entreprises</t>
  </si>
  <si>
    <t>M1205</t>
  </si>
  <si>
    <t>Direction administrative et financière</t>
  </si>
  <si>
    <t>373c</t>
  </si>
  <si>
    <t>Cadres des services financiers ou comptables des petites et moyennes entreprises</t>
  </si>
  <si>
    <t>M1206</t>
  </si>
  <si>
    <t>Management de groupe ou de service comptable</t>
  </si>
  <si>
    <t>373d</t>
  </si>
  <si>
    <t>Cadres des autres services administratifs des petites et moyennes entreprises</t>
  </si>
  <si>
    <t>M1207</t>
  </si>
  <si>
    <t>Trésorerie et financement</t>
  </si>
  <si>
    <t>373b</t>
  </si>
  <si>
    <t>Cadres des autres services administratifs des grandes entreprises</t>
  </si>
  <si>
    <t>M1402</t>
  </si>
  <si>
    <t>Conseil en organisation et management d'entreprise</t>
  </si>
  <si>
    <t>M1403</t>
  </si>
  <si>
    <t>Études et prospectives socio-économiques</t>
  </si>
  <si>
    <t>372e</t>
  </si>
  <si>
    <t>K1903</t>
  </si>
  <si>
    <t>Défense et conseil juridique</t>
  </si>
  <si>
    <t>372c</t>
  </si>
  <si>
    <t>Cadres spécialistes des ressources humaines et du recrutement</t>
  </si>
  <si>
    <t>K2101</t>
  </si>
  <si>
    <t>Conseil en formation</t>
  </si>
  <si>
    <t>372d</t>
  </si>
  <si>
    <t>Cadres spécialistes de la formation</t>
  </si>
  <si>
    <t>K2102</t>
  </si>
  <si>
    <t>Coordination pédagogique</t>
  </si>
  <si>
    <t>M1502</t>
  </si>
  <si>
    <t>Développement des ressources humaines</t>
  </si>
  <si>
    <t>M1503</t>
  </si>
  <si>
    <t>Management des ressources humaines</t>
  </si>
  <si>
    <t>L6Z00</t>
  </si>
  <si>
    <t>Dirigeants de petites et moyennes entreprises</t>
  </si>
  <si>
    <t>232a</t>
  </si>
  <si>
    <t>Chefs de moyenne entreprise, de 50 à 499 salariés</t>
  </si>
  <si>
    <t>M1302</t>
  </si>
  <si>
    <t>Direction de petite ou moyenne entreprise</t>
  </si>
  <si>
    <t>233a</t>
  </si>
  <si>
    <t>Chefs d'entreprise du bâtiment et des travaux publics, de 10 à 49 salariés</t>
  </si>
  <si>
    <t>233b</t>
  </si>
  <si>
    <t>Chefs d'entreprise de l'industrie ou des transports, de 10 à 49 salariés</t>
  </si>
  <si>
    <t>233c</t>
  </si>
  <si>
    <t>Chefs d'entreprise commerciale, de 10 à 49 salariés</t>
  </si>
  <si>
    <t>233d</t>
  </si>
  <si>
    <t>Chefs d'entreprise de services, de 10 à 49 salariés</t>
  </si>
  <si>
    <t>L6Z90</t>
  </si>
  <si>
    <t>Cadres dirigeants des grandes entreprises</t>
  </si>
  <si>
    <t>231a</t>
  </si>
  <si>
    <t>Chefs de grande entreprise de 500 salariés et plus</t>
  </si>
  <si>
    <t>M1301</t>
  </si>
  <si>
    <t>Direction de grande entreprise ou d'établissement public</t>
  </si>
  <si>
    <t>371a</t>
  </si>
  <si>
    <t>Cadres d'état-major administratifs, financiers, commerciaux des grandes entreprises</t>
  </si>
  <si>
    <t>M</t>
  </si>
  <si>
    <t>Informatique et télécommunications</t>
  </si>
  <si>
    <t>544a</t>
  </si>
  <si>
    <t>Employés et opérateurs d'exploitation en informatique</t>
  </si>
  <si>
    <t>M1801</t>
  </si>
  <si>
    <t>Administration de systèmes d'information</t>
  </si>
  <si>
    <t>M1805</t>
  </si>
  <si>
    <t>Études et développement informatique</t>
  </si>
  <si>
    <t>M1810</t>
  </si>
  <si>
    <t>Production et exploitation de systèmes d'information</t>
  </si>
  <si>
    <t>478a</t>
  </si>
  <si>
    <t>478b</t>
  </si>
  <si>
    <t>Techniciens de production, d'exploitation en informatique</t>
  </si>
  <si>
    <t>I1401</t>
  </si>
  <si>
    <t>Maintenance informatique et bureautique</t>
  </si>
  <si>
    <t>478c</t>
  </si>
  <si>
    <t>Techniciens d'installation, de maintenance, support et services aux utilisateurs en informatique</t>
  </si>
  <si>
    <t>478d</t>
  </si>
  <si>
    <t>Techniciens des télécommunications et de l'informatique des réseaux</t>
  </si>
  <si>
    <t>388a</t>
  </si>
  <si>
    <t>Ingénieurs et cadres d'étude, recherche et développement en informatique</t>
  </si>
  <si>
    <t>388c</t>
  </si>
  <si>
    <t>Chefs de projets informatiques, responsables informatiques</t>
  </si>
  <si>
    <t>M1802</t>
  </si>
  <si>
    <t>Conseil et maîtrise d'ouvrage en systèmes d'information</t>
  </si>
  <si>
    <t>M1803</t>
  </si>
  <si>
    <t>Direction des systèmes d'information</t>
  </si>
  <si>
    <t>M1806</t>
  </si>
  <si>
    <t>Expertise et support technique en systèmes d'information</t>
  </si>
  <si>
    <t>388b</t>
  </si>
  <si>
    <t>Ingénieurs et cadres d'administration, maintenance, support et services aux utilisateurs en informatique</t>
  </si>
  <si>
    <t>388e</t>
  </si>
  <si>
    <t>Ingénieurs et cadres spécialistes des télécommunications</t>
  </si>
  <si>
    <t>M1804</t>
  </si>
  <si>
    <t>Études et développement de réseaux de télécoms</t>
  </si>
  <si>
    <t>M1807</t>
  </si>
  <si>
    <t>Exploitation de systèmes de communication et de commandement</t>
  </si>
  <si>
    <t>N</t>
  </si>
  <si>
    <t>Études et recherche</t>
  </si>
  <si>
    <t>Personnels d'études et de recherche *</t>
  </si>
  <si>
    <t xml:space="preserve"> * (FAP N0Z) Constat général : La correspondance entre les codes PCS et ROME est imparfaite au niveau des familles professionnelles détaillées.</t>
  </si>
  <si>
    <t>312e</t>
  </si>
  <si>
    <t>Ingénieurs conseils libéraux en études techniques</t>
  </si>
  <si>
    <t>H1206</t>
  </si>
  <si>
    <t>Management et ingénierie études, recherche et développement industriel</t>
  </si>
  <si>
    <t>383a</t>
  </si>
  <si>
    <t>Ingénieurs et cadres d'étude, recherche et développement en électricité, électronique</t>
  </si>
  <si>
    <t>M1808</t>
  </si>
  <si>
    <t>Information géographique</t>
  </si>
  <si>
    <t>384a</t>
  </si>
  <si>
    <t>Ingénieurs et cadres d'étude, recherche et développement en mécanique et travail des métaux</t>
  </si>
  <si>
    <t>M1809</t>
  </si>
  <si>
    <t>Information météorologique</t>
  </si>
  <si>
    <t>385a</t>
  </si>
  <si>
    <t>Ingénieurs et cadres d'étude, recherche et développement des industries de transformation (agroalimentaire, chimie, métallurgie, matériaux lourds)</t>
  </si>
  <si>
    <t>386a</t>
  </si>
  <si>
    <t>Ingénieurs et cadres d'étude, recherche et développement des autres industries (imprimerie, matériaux souples, ameublement et bois, énergie, eau)</t>
  </si>
  <si>
    <t>Chercheurs (sauf industrie et enseignement supérieur) **</t>
  </si>
  <si>
    <t>342e</t>
  </si>
  <si>
    <t>Chercheurs de la recherche publique</t>
  </si>
  <si>
    <t>K2401</t>
  </si>
  <si>
    <t>Recherche en sciences de l'homme et de la société</t>
  </si>
  <si>
    <t>K2402</t>
  </si>
  <si>
    <t>Recherche en sciences de l'univers, de la matière et du vivant</t>
  </si>
  <si>
    <t xml:space="preserve">  ** (FAP N0Z91) Dans cette famille ne figurent que les chercheurs qui ne sont ni dans l'enseignement supérieur (famille W0Z92), ni dans l'industrie (famille N0Z90).</t>
  </si>
  <si>
    <t>P</t>
  </si>
  <si>
    <t>Administration publique, professions juridiques, armée et police</t>
  </si>
  <si>
    <t>Employés administratifs de la fonction publique (catégorie C et assimilés)</t>
  </si>
  <si>
    <t>P0Z60</t>
  </si>
  <si>
    <t>Agents des impôts et des douanes</t>
  </si>
  <si>
    <t>522a</t>
  </si>
  <si>
    <t>Agents de constatation ou de recouvrement des Impôts, du Trésor, des Douanes</t>
  </si>
  <si>
    <t>K1501</t>
  </si>
  <si>
    <t>Application des règles financières publiques</t>
  </si>
  <si>
    <t>P0Z61</t>
  </si>
  <si>
    <t>Employés des services au public</t>
  </si>
  <si>
    <t>523a</t>
  </si>
  <si>
    <t>Adjoints administratifs de la fonction publique (y.c. enseignement)</t>
  </si>
  <si>
    <t>524a</t>
  </si>
  <si>
    <t>Agents administratifs de la fonction publique (y.c. enseignement)</t>
  </si>
  <si>
    <t>533c</t>
  </si>
  <si>
    <t>Agents de surveillance du patrimoine et des administrations</t>
  </si>
  <si>
    <t>P0Z62</t>
  </si>
  <si>
    <t>Employés de la Poste et des télécommunications</t>
  </si>
  <si>
    <t>521a</t>
  </si>
  <si>
    <t>Employés de la Poste</t>
  </si>
  <si>
    <t>521b</t>
  </si>
  <si>
    <t>Employés de France Télécom (statut public)</t>
  </si>
  <si>
    <t>Professions intermédiaires administratives de la fonction publique (catégorie B et assimilés)</t>
  </si>
  <si>
    <t>P1Z80</t>
  </si>
  <si>
    <t>Contrôleurs des impôts et des douanes</t>
  </si>
  <si>
    <t>451c</t>
  </si>
  <si>
    <t>Contrôleurs des Impôts, du Trésor, des Douanes et assimilés</t>
  </si>
  <si>
    <t>K1503</t>
  </si>
  <si>
    <t>Contrôle et inspection des impôts</t>
  </si>
  <si>
    <t>K1504</t>
  </si>
  <si>
    <t>Contrôle et inspection du Trésor Public</t>
  </si>
  <si>
    <t>K1505</t>
  </si>
  <si>
    <t>Protection des consommateurs et contrôle des échanges commerciaux</t>
  </si>
  <si>
    <t>P1Z81</t>
  </si>
  <si>
    <t>Autres cadres B de la fonction publique</t>
  </si>
  <si>
    <t>451e</t>
  </si>
  <si>
    <t>Autres personnels administratifs de catégorie B de l'État (hors Enseignement, Patrimoine, Impôts, Trésor, Douanes)</t>
  </si>
  <si>
    <t>K1502</t>
  </si>
  <si>
    <t>Contrôle et inspection des Affaires Sociales</t>
  </si>
  <si>
    <t>451f</t>
  </si>
  <si>
    <t>Personnels administratifs de catégorie B des collectivités locales et des hôpitaux (hors Enseignement, Patrimoine)</t>
  </si>
  <si>
    <t>P1Z82</t>
  </si>
  <si>
    <t>Professions intermédiaires de la Poste et des télécommunications</t>
  </si>
  <si>
    <t>451a</t>
  </si>
  <si>
    <t>Professions intermédiaires de la Poste</t>
  </si>
  <si>
    <t>451b</t>
  </si>
  <si>
    <t>Professions intermédiaires administratives de France Télécom (statut public)</t>
  </si>
  <si>
    <t>P2Z90</t>
  </si>
  <si>
    <t>Cadres A de la fonction publique (hors spécialités juridiques) et assimilés*</t>
  </si>
  <si>
    <t>331a</t>
  </si>
  <si>
    <t>Personnels de direction de la fonction publique (État, collectivités locales, hôpitaux)</t>
  </si>
  <si>
    <t>K1401</t>
  </si>
  <si>
    <t>Conception et pilotage de la politique des pouvoirs publics</t>
  </si>
  <si>
    <t>332a</t>
  </si>
  <si>
    <t>Ingénieurs de État (y.c. ingénieurs militaires) et assimilés</t>
  </si>
  <si>
    <t>K1403</t>
  </si>
  <si>
    <t>Management de structure de santé, sociale ou pénitentiaire</t>
  </si>
  <si>
    <t>332b</t>
  </si>
  <si>
    <t>Ingénieurs des collectivités locales et des hôpitaux</t>
  </si>
  <si>
    <t>K1404</t>
  </si>
  <si>
    <t>Mise en œuvre et pilotage de la politique des pouvoirs publics</t>
  </si>
  <si>
    <t>333b</t>
  </si>
  <si>
    <t>Inspecteurs et autres personnels de catégorie A des Impôts, du Trésor et des Douanes</t>
  </si>
  <si>
    <t>K1405</t>
  </si>
  <si>
    <t>Représentation de l'État sur le territoire national ou international</t>
  </si>
  <si>
    <t>333e</t>
  </si>
  <si>
    <t>Autres personnels administratifs de catégorie A de État (hors Enseignement, Patrimoine, Impôts, Trésor, Douanes)</t>
  </si>
  <si>
    <t>333f</t>
  </si>
  <si>
    <t>Personnels administratifs de catégorie A des collectivités locales et hôpitaux publics (hors Enseignement, Patrimoine)</t>
  </si>
  <si>
    <t>351a</t>
  </si>
  <si>
    <t>Bibliothécaires, archivistes, conservateurs et autres cadres du patrimoine (fonction publique)</t>
  </si>
  <si>
    <t>K1602</t>
  </si>
  <si>
    <t>Gestion de patrimoine culturel</t>
  </si>
  <si>
    <t>K1802</t>
  </si>
  <si>
    <t>Développement local</t>
  </si>
  <si>
    <t xml:space="preserve">  * (FAP P2Z90) La distinction des secteurs public et privé est un critère de partition de la nomenclature des professions PCS. Elle n'est pas opérationnelle dans le cadre de la recherche d'emploi, </t>
  </si>
  <si>
    <t xml:space="preserve">  et n'intervient donc pas dans la nomenclature ROME. En conséquence, cette famille repose sur une conception élargie de la "fonction publique", dont rendent compte les intitulés des métiers de la nomenclature ROME.</t>
  </si>
  <si>
    <t>P2Z91</t>
  </si>
  <si>
    <t>Cadres de la Poste et des télécommunications</t>
  </si>
  <si>
    <t>333c</t>
  </si>
  <si>
    <t>Cadres de la Poste</t>
  </si>
  <si>
    <t>333d</t>
  </si>
  <si>
    <t>Cadres administratifs de France Télécom (statut public)</t>
  </si>
  <si>
    <t>P2Z92</t>
  </si>
  <si>
    <t>Cadres de l'armée et de la gendarmerie</t>
  </si>
  <si>
    <t>334a</t>
  </si>
  <si>
    <t>Officiers des Armées et de la Gendarmerie (sauf officiers généraux)</t>
  </si>
  <si>
    <t>P3Z90</t>
  </si>
  <si>
    <t>Professionnels du droit</t>
  </si>
  <si>
    <t>312a</t>
  </si>
  <si>
    <t>Avocats</t>
  </si>
  <si>
    <t>K1901</t>
  </si>
  <si>
    <t>Aide et médiation judiciaire</t>
  </si>
  <si>
    <t>312b</t>
  </si>
  <si>
    <t>Notaires</t>
  </si>
  <si>
    <t>K1902</t>
  </si>
  <si>
    <t>Collaboration juridique</t>
  </si>
  <si>
    <t>312g</t>
  </si>
  <si>
    <t>Géomètres-experts, huissiers de justice, officiers ministériels, professions libérales diverses</t>
  </si>
  <si>
    <t>P3Z91</t>
  </si>
  <si>
    <t>Magistrats</t>
  </si>
  <si>
    <t>333a</t>
  </si>
  <si>
    <t>K1904</t>
  </si>
  <si>
    <t>Magistrature</t>
  </si>
  <si>
    <t>Armée, police, pompiers **</t>
  </si>
  <si>
    <t>P4Z60</t>
  </si>
  <si>
    <t>Agents de sécurité et de l'ordre public</t>
  </si>
  <si>
    <t>531a</t>
  </si>
  <si>
    <t>Agents de police de État</t>
  </si>
  <si>
    <t>K1701</t>
  </si>
  <si>
    <t>Personnel de la Défense</t>
  </si>
  <si>
    <t>531c</t>
  </si>
  <si>
    <t>Surveillants de l'administration pénitentiaire</t>
  </si>
  <si>
    <t>K1705</t>
  </si>
  <si>
    <t>Sécurité civile et secours</t>
  </si>
  <si>
    <t>532a</t>
  </si>
  <si>
    <t>Gendarmes (de grade inférieur à adjudant)</t>
  </si>
  <si>
    <t>K1706</t>
  </si>
  <si>
    <t>Sécurité publique</t>
  </si>
  <si>
    <t>532b</t>
  </si>
  <si>
    <t>Sergents et sous-officiers de grade équivalent des Armées (sauf pompiers militaires)</t>
  </si>
  <si>
    <t>532c</t>
  </si>
  <si>
    <t>Hommes du rang (sauf pompiers militaires)</t>
  </si>
  <si>
    <t>533a</t>
  </si>
  <si>
    <t>Pompiers (y.c. pompiers militaires)</t>
  </si>
  <si>
    <t>P4Z61</t>
  </si>
  <si>
    <t>Agents de polices municipales</t>
  </si>
  <si>
    <t>531b</t>
  </si>
  <si>
    <t>Agents des polices municipales</t>
  </si>
  <si>
    <t>K1707</t>
  </si>
  <si>
    <t>Surveillance municipale</t>
  </si>
  <si>
    <t>P4Z80</t>
  </si>
  <si>
    <t>Cadres intermédiaires de la police et de l'armée</t>
  </si>
  <si>
    <t>452a</t>
  </si>
  <si>
    <t>Inspecteurs et officiers de police</t>
  </si>
  <si>
    <t>K1702</t>
  </si>
  <si>
    <t>Direction de la sécurité civile et des secours</t>
  </si>
  <si>
    <t>452b</t>
  </si>
  <si>
    <t>Adjudants-chefs, adjudants et sous-officiers de rang supérieur de l'Armée et de la Gendarmerie</t>
  </si>
  <si>
    <t>K1703</t>
  </si>
  <si>
    <t>Direction opérationnelle de la défense</t>
  </si>
  <si>
    <t>K1704</t>
  </si>
  <si>
    <t>Management de la sécurité publique</t>
  </si>
  <si>
    <t xml:space="preserve"> ** (FAP P4Z) Les cadres supérieurs de l'armée, de la police et des pompiers sont classés dans la famille professionnelle regroupée P2Z.</t>
  </si>
  <si>
    <t>Q</t>
  </si>
  <si>
    <t>Banque et assurances</t>
  </si>
  <si>
    <t>545a</t>
  </si>
  <si>
    <t>Employés administratifs des services techniques de la banque</t>
  </si>
  <si>
    <t>C1102</t>
  </si>
  <si>
    <t>Conseil clientèle en assurances</t>
  </si>
  <si>
    <t>545b</t>
  </si>
  <si>
    <t>Employés des services commerciaux de la banque</t>
  </si>
  <si>
    <t>C1109</t>
  </si>
  <si>
    <t>Rédaction et gestion en assurances</t>
  </si>
  <si>
    <t>545c</t>
  </si>
  <si>
    <t>Employés des services techniques des assurances</t>
  </si>
  <si>
    <t>C1201</t>
  </si>
  <si>
    <t>Accueil et services bancaires</t>
  </si>
  <si>
    <t>545d</t>
  </si>
  <si>
    <t>Employés des services techniques des organismes de sécurité sociale et assimilés</t>
  </si>
  <si>
    <t>C1206</t>
  </si>
  <si>
    <t>Gestion de clientèle bancaire</t>
  </si>
  <si>
    <t>C1401</t>
  </si>
  <si>
    <t>Gestion en banque et assurances</t>
  </si>
  <si>
    <t>467a</t>
  </si>
  <si>
    <t>Chargés de clientèle bancaire</t>
  </si>
  <si>
    <t>467b</t>
  </si>
  <si>
    <t>Techniciens des opérations bancaires</t>
  </si>
  <si>
    <t>C1202</t>
  </si>
  <si>
    <t>Analyse de crédits et risques bancaires</t>
  </si>
  <si>
    <t>C1203</t>
  </si>
  <si>
    <t>Relation clients banque/finance</t>
  </si>
  <si>
    <t>C1205</t>
  </si>
  <si>
    <t>Conseil en gestion de patrimoine financier</t>
  </si>
  <si>
    <t>C1302</t>
  </si>
  <si>
    <t>Gestion back et middle-office marchés financiers</t>
  </si>
  <si>
    <t>467c</t>
  </si>
  <si>
    <t>Professions intermédiaires techniques et commerciales des assurances</t>
  </si>
  <si>
    <t>467d</t>
  </si>
  <si>
    <t>Professions intermédiaires techniques des organismes de sécurité sociale</t>
  </si>
  <si>
    <t>C1103</t>
  </si>
  <si>
    <t>Courtage en assurances</t>
  </si>
  <si>
    <t>C1105</t>
  </si>
  <si>
    <t>Études actuarielles en assurances</t>
  </si>
  <si>
    <t>C1106</t>
  </si>
  <si>
    <t>Expertise risques en assurance</t>
  </si>
  <si>
    <t>C1107</t>
  </si>
  <si>
    <t>Indemnisations en assurances</t>
  </si>
  <si>
    <t>C1110</t>
  </si>
  <si>
    <t>Souscription d'assurances</t>
  </si>
  <si>
    <t>376a</t>
  </si>
  <si>
    <t>Cadres des marchés financiers</t>
  </si>
  <si>
    <t>376b</t>
  </si>
  <si>
    <t>Cadres des opérations bancaires</t>
  </si>
  <si>
    <t>376c</t>
  </si>
  <si>
    <t>Cadres commerciaux de la banque</t>
  </si>
  <si>
    <t>C1204</t>
  </si>
  <si>
    <t>Conception et expertise produits bancaires et financiers</t>
  </si>
  <si>
    <t>376d</t>
  </si>
  <si>
    <t>Chefs d'établissements et responsables de l'exploitation bancaire</t>
  </si>
  <si>
    <t>C1207</t>
  </si>
  <si>
    <t>Management en exploitation bancaire</t>
  </si>
  <si>
    <t>C1301</t>
  </si>
  <si>
    <t>Front office marchés financiers</t>
  </si>
  <si>
    <t>C1303</t>
  </si>
  <si>
    <t>Gestion de portefeuilles sur les marchés financiers</t>
  </si>
  <si>
    <t>226a</t>
  </si>
  <si>
    <t>Agents généraux et courtiers d'assurance indépendants, de 0 à 9 salariés</t>
  </si>
  <si>
    <t>C1101</t>
  </si>
  <si>
    <t>Conception développement produits d'assurances</t>
  </si>
  <si>
    <t>376e</t>
  </si>
  <si>
    <t>Cadres des services techniques des assurances</t>
  </si>
  <si>
    <t>376f</t>
  </si>
  <si>
    <t>Cadres des services techniques des organismes de sécurité sociale et assimilés</t>
  </si>
  <si>
    <t>C1104</t>
  </si>
  <si>
    <t>Direction d'exploitation en assurances</t>
  </si>
  <si>
    <t>C1108</t>
  </si>
  <si>
    <t>Management de groupe et de service en assurances</t>
  </si>
  <si>
    <t>R</t>
  </si>
  <si>
    <t>Commerce</t>
  </si>
  <si>
    <t>551a</t>
  </si>
  <si>
    <t>Employés de libre service du commerce et magasiniers</t>
  </si>
  <si>
    <t>D1501</t>
  </si>
  <si>
    <t>Animation de vente</t>
  </si>
  <si>
    <t>D1507</t>
  </si>
  <si>
    <t>Mise en rayon libre - service</t>
  </si>
  <si>
    <t>552a</t>
  </si>
  <si>
    <t>Caissiers de magasin</t>
  </si>
  <si>
    <t>D1505</t>
  </si>
  <si>
    <t>Personnel de caisse</t>
  </si>
  <si>
    <t>554j</t>
  </si>
  <si>
    <t>Pompistes et gérants de station-service (salariés ou mandataires)</t>
  </si>
  <si>
    <t>219a</t>
  </si>
  <si>
    <t>Aides familiaux non salariés ou associés d'artisans, effectuant un travail administratif ou commercial*</t>
  </si>
  <si>
    <t>D1105</t>
  </si>
  <si>
    <t>Poissonnerie</t>
  </si>
  <si>
    <t>554a</t>
  </si>
  <si>
    <t>Vendeurs en alimentation</t>
  </si>
  <si>
    <t>D1106</t>
  </si>
  <si>
    <t>Vente en alimentation</t>
  </si>
  <si>
    <t>D1107</t>
  </si>
  <si>
    <t>Vente en gros de produits frais</t>
  </si>
  <si>
    <t xml:space="preserve">  * (PCS 219a) Les aides familiaux ont été placés ici par défaut.</t>
  </si>
  <si>
    <t>554b</t>
  </si>
  <si>
    <t>Vendeurs en ameublement, décor, équipement du foyer</t>
  </si>
  <si>
    <t>D1212</t>
  </si>
  <si>
    <t>Vente en décoration et équipement du foyer</t>
  </si>
  <si>
    <t>554c</t>
  </si>
  <si>
    <t>Vendeurs en droguerie, bazar, quincaillerie, bricolage</t>
  </si>
  <si>
    <t>554d</t>
  </si>
  <si>
    <t>Vendeurs du commerce de fleurs</t>
  </si>
  <si>
    <t>D1201</t>
  </si>
  <si>
    <t>Achat vente d'objets d'art, anciens ou d'occasion</t>
  </si>
  <si>
    <t>554e</t>
  </si>
  <si>
    <t>Vendeurs en habillement et articles de sport</t>
  </si>
  <si>
    <t>D1209</t>
  </si>
  <si>
    <t>Vente de végétaux</t>
  </si>
  <si>
    <t>554f</t>
  </si>
  <si>
    <t>Vendeurs en produits de beauté, de luxe (hors biens culturels) et optique</t>
  </si>
  <si>
    <t>D1210</t>
  </si>
  <si>
    <t>Vente en animalerie</t>
  </si>
  <si>
    <t>554g</t>
  </si>
  <si>
    <t>Vendeurs de biens culturels (livres, disques, multimédia, objets d'art)</t>
  </si>
  <si>
    <t>D1211</t>
  </si>
  <si>
    <t>Vente en articles de sport et loisirs</t>
  </si>
  <si>
    <t>D1214</t>
  </si>
  <si>
    <t>Vente en habillement et accessoires de la personne</t>
  </si>
  <si>
    <t>556a</t>
  </si>
  <si>
    <t>Vendeurs en gros de biens d'équipement, biens intermédiaires</t>
  </si>
  <si>
    <t>D1213</t>
  </si>
  <si>
    <t>Vente en gros de matériel et équipements</t>
  </si>
  <si>
    <t>R1Z66</t>
  </si>
  <si>
    <t>Vendeurs généralistes</t>
  </si>
  <si>
    <t>553a</t>
  </si>
  <si>
    <t>Vendeurs non spécialisés</t>
  </si>
  <si>
    <t>554h</t>
  </si>
  <si>
    <t>Vendeurs de tabac, presse et articles divers</t>
  </si>
  <si>
    <t>555a</t>
  </si>
  <si>
    <t>Vendeurs par correspondance, télévendeurs</t>
  </si>
  <si>
    <t>D1408</t>
  </si>
  <si>
    <t>Téléconseil et télévente</t>
  </si>
  <si>
    <t xml:space="preserve">Attachés commerciaux </t>
  </si>
  <si>
    <t>225a</t>
  </si>
  <si>
    <t>Intermédiaires indépendants du commerce, de 0 à 9 salariés</t>
  </si>
  <si>
    <t>D1407</t>
  </si>
  <si>
    <t>Relation technico-commerciale</t>
  </si>
  <si>
    <t>463a</t>
  </si>
  <si>
    <t>Techniciens commerciaux et technico-commerciaux, représentants en informatique</t>
  </si>
  <si>
    <t>D1402</t>
  </si>
  <si>
    <t>Relation commerciale grands comptes et entreprise</t>
  </si>
  <si>
    <t>463b</t>
  </si>
  <si>
    <t>Techniciens commerciaux et technico-commerciaux, représentants en biens d'équipement, en biens intermédiaires, commerce interindustriel (hors informatique)</t>
  </si>
  <si>
    <t>D1405</t>
  </si>
  <si>
    <t>Conseil en information médicale</t>
  </si>
  <si>
    <t>463c</t>
  </si>
  <si>
    <t>Techniciens commerciaux et technico-commerciaux, représentants en biens de consommation auprès d'entreprises</t>
  </si>
  <si>
    <t>463d</t>
  </si>
  <si>
    <t>Techniciens commerciaux et technico-commerciaux, représentants en services auprès d'entreprises ou de professionnels (hors banque, assurance, informatique)</t>
  </si>
  <si>
    <t>463e</t>
  </si>
  <si>
    <t>Techniciens commerciaux et technico-commerciaux, représentants auprès de particuliers (hors banque, assurance, informatique)</t>
  </si>
  <si>
    <t>D1403</t>
  </si>
  <si>
    <t>Relation commerciale auprès de particuliers</t>
  </si>
  <si>
    <t>D1404</t>
  </si>
  <si>
    <t>Relation commerciale en vente de véhicules **</t>
  </si>
  <si>
    <t xml:space="preserve">  ** (ROME D1404) Les "représentants en véhicules" comportent également des représentants auprès des entreprises. Ils sont néanmoins classés ici faute de pouvoir les distinguer. </t>
  </si>
  <si>
    <t>222a</t>
  </si>
  <si>
    <t>Petits et moyens détaillants en alimentation spécialisée, de 0 à 9 salariés</t>
  </si>
  <si>
    <t>D1506</t>
  </si>
  <si>
    <t>Marchandisage</t>
  </si>
  <si>
    <t>222b</t>
  </si>
  <si>
    <t>Petits et moyens détaillants en alimentation générale, de 0 à 9 sal.</t>
  </si>
  <si>
    <t>D1502</t>
  </si>
  <si>
    <t>Management/gestion de rayon produits alimentaires</t>
  </si>
  <si>
    <t>223a</t>
  </si>
  <si>
    <t>Détaillants en ameublement, décor, équipement du foyer, de 0 à 9 salariés</t>
  </si>
  <si>
    <t>D1503</t>
  </si>
  <si>
    <t>Management/gestion de rayon produits non alimentaires</t>
  </si>
  <si>
    <t>223b</t>
  </si>
  <si>
    <t>Détaillants en droguerie, bazar, quincaillerie, bricolage, de 0 à 9 sal.</t>
  </si>
  <si>
    <t>D1508</t>
  </si>
  <si>
    <t>Encadrement du personnel de caisses</t>
  </si>
  <si>
    <t>223c</t>
  </si>
  <si>
    <t>Fleuristes, de 0 à 9 salariés</t>
  </si>
  <si>
    <t>223d</t>
  </si>
  <si>
    <t>Détaillants en habillement et articles de sport, de 0 à 9 salariés</t>
  </si>
  <si>
    <t>223e</t>
  </si>
  <si>
    <t>Détaillants en produits de beauté, de luxe (hors biens culturels), de 0 à 9 salariés</t>
  </si>
  <si>
    <t>223f</t>
  </si>
  <si>
    <t>Détaillants en biens culturels (livres, disques, multimédia, objets d'art), de 0 à 9 salariés</t>
  </si>
  <si>
    <t>223g</t>
  </si>
  <si>
    <t>Détaillants en tabac, presse et articles divers, de 0 à 9 salariés</t>
  </si>
  <si>
    <t>223h</t>
  </si>
  <si>
    <t>Exploitants et gérants libres de station-service, de 0 à 9 salariés</t>
  </si>
  <si>
    <t>462a</t>
  </si>
  <si>
    <t>Chefs de petites surfaces de vente (salariés ou mandataires)</t>
  </si>
  <si>
    <t>462b</t>
  </si>
  <si>
    <t>Maîtrise de l'exploitation des magasins de vente</t>
  </si>
  <si>
    <t>462d</t>
  </si>
  <si>
    <t>Animateurs commerciaux des magasins de vente, marchandiseurs (non cadres)</t>
  </si>
  <si>
    <t>R3Z81</t>
  </si>
  <si>
    <t>Intermédiaires du commerce***</t>
  </si>
  <si>
    <t>221a</t>
  </si>
  <si>
    <t>Petits et moyens grossistes en alimentation, de 0 à 9 salariés</t>
  </si>
  <si>
    <t>221b</t>
  </si>
  <si>
    <t>Petits et moyens grossistes en produits non alimentaires, de 0 à 9 salariés</t>
  </si>
  <si>
    <t xml:space="preserve">  *** (R3Z81) C'est une famille constituée uniquement d'indépendants. Les "intermédiaires commerciaux" salariés du privé figurent dans la famille R3Z82. </t>
  </si>
  <si>
    <t xml:space="preserve">  Cependant les "intermédiaires indépendants du commerce de 0 à 9 salariés (PCS 225a) sont classés dans la famille R2Z80 parce qu'ils sont plus proches des représentants que des grossistes.</t>
  </si>
  <si>
    <t>462c</t>
  </si>
  <si>
    <t>Acheteurs non classés cadres, aides-acheteurs</t>
  </si>
  <si>
    <t>M1101</t>
  </si>
  <si>
    <t>Achats</t>
  </si>
  <si>
    <t>462e</t>
  </si>
  <si>
    <t>Autres professions intermédiaires commerciales (sauf techniciens des forces de vente)</t>
  </si>
  <si>
    <t>M1102</t>
  </si>
  <si>
    <t>Direction des achats</t>
  </si>
  <si>
    <t>374b</t>
  </si>
  <si>
    <t>Chefs de produits, acheteurs du commerce et autres cadres de la mercatique</t>
  </si>
  <si>
    <t>D1406</t>
  </si>
  <si>
    <t>Management en force de vente</t>
  </si>
  <si>
    <t>374c</t>
  </si>
  <si>
    <t>Cadres commerciaux des grandes entreprises (hors commerce de détail)</t>
  </si>
  <si>
    <t>M1701</t>
  </si>
  <si>
    <t>Administration des ventes</t>
  </si>
  <si>
    <t>374d</t>
  </si>
  <si>
    <t>Cadres commerciaux des petites et moyennes entreprises (hors commerce de détail)</t>
  </si>
  <si>
    <t>M1702</t>
  </si>
  <si>
    <t>Analyse de tendance</t>
  </si>
  <si>
    <t>M1703</t>
  </si>
  <si>
    <t>Management et gestion de produit</t>
  </si>
  <si>
    <t>M1704</t>
  </si>
  <si>
    <t>Management relation clientèle</t>
  </si>
  <si>
    <t>M1705</t>
  </si>
  <si>
    <t>Marketing</t>
  </si>
  <si>
    <t>M1707</t>
  </si>
  <si>
    <t>Stratégie commerciale</t>
  </si>
  <si>
    <t>382d</t>
  </si>
  <si>
    <t>Ingénieurs et cadres technico-commerciaux en bâtiment, travaux publics</t>
  </si>
  <si>
    <t>H1102</t>
  </si>
  <si>
    <t>Management et ingénierie d'affaires</t>
  </si>
  <si>
    <t>383c</t>
  </si>
  <si>
    <t>Ingénieurs et cadres technico-commerciaux en matériel électrique ou électronique professionnel</t>
  </si>
  <si>
    <t>M1706</t>
  </si>
  <si>
    <t>Promotion des ventes</t>
  </si>
  <si>
    <t>384c</t>
  </si>
  <si>
    <t>Ingénieurs et cadres technico-commerciaux en matériel mécanique professionnel</t>
  </si>
  <si>
    <t>385c</t>
  </si>
  <si>
    <t>Ingénieurs et cadres technico-commerciaux des industries de transformations (biens intermédiaires)</t>
  </si>
  <si>
    <t>387a</t>
  </si>
  <si>
    <t>Ingénieurs et cadres des achats et approvisionnements industriels</t>
  </si>
  <si>
    <t>388d</t>
  </si>
  <si>
    <t>Ingénieurs et cadres technico-commerciaux en informatique et télécommunications</t>
  </si>
  <si>
    <t>374a</t>
  </si>
  <si>
    <t>Cadres de l'exploitation des magasins de vente du commerce de détail</t>
  </si>
  <si>
    <t>D1301</t>
  </si>
  <si>
    <t>Management de magasin de détail</t>
  </si>
  <si>
    <t>D1504</t>
  </si>
  <si>
    <t>Direction de magasin de grande distribution</t>
  </si>
  <si>
    <t>D1509</t>
  </si>
  <si>
    <t>Management de département en grande distribution</t>
  </si>
  <si>
    <t>376g</t>
  </si>
  <si>
    <t>Cadres de l'immobilier</t>
  </si>
  <si>
    <t>C1501</t>
  </si>
  <si>
    <t>Gérance immobilière</t>
  </si>
  <si>
    <t>226c</t>
  </si>
  <si>
    <t>Agents immobiliers indépendants, de 0 à 9 salariés</t>
  </si>
  <si>
    <t>C1502</t>
  </si>
  <si>
    <t>Gestion locative immobilière</t>
  </si>
  <si>
    <t>C1503</t>
  </si>
  <si>
    <t>Management de projet immobilier</t>
  </si>
  <si>
    <t>C1504</t>
  </si>
  <si>
    <t>Transaction immobilière</t>
  </si>
  <si>
    <t>S</t>
  </si>
  <si>
    <t>Hôtellerie, restauration, alimentation</t>
  </si>
  <si>
    <t>683a</t>
  </si>
  <si>
    <t>Apprentis boulangers, bouchers, charcutiers</t>
  </si>
  <si>
    <t>D1101</t>
  </si>
  <si>
    <t>Boucherie</t>
  </si>
  <si>
    <t>215d</t>
  </si>
  <si>
    <t>Autres artisans de l'alimentation, de 0 à 9 salariés</t>
  </si>
  <si>
    <t>D1102</t>
  </si>
  <si>
    <t>Boulangerie - viennoiserie</t>
  </si>
  <si>
    <t>D1103</t>
  </si>
  <si>
    <t>Charcuterie - traiteur</t>
  </si>
  <si>
    <t>D1104</t>
  </si>
  <si>
    <t>Pâtisserie, confiserie, chocolaterie et glacerie</t>
  </si>
  <si>
    <t>215b</t>
  </si>
  <si>
    <t>Artisans bouchers, de 0 à 9 salariés</t>
  </si>
  <si>
    <t>636a</t>
  </si>
  <si>
    <t>Bouchers (sauf industrie de la viande)</t>
  </si>
  <si>
    <t>625d</t>
  </si>
  <si>
    <t>Opérateurs de la transformation des viandes</t>
  </si>
  <si>
    <t>215c</t>
  </si>
  <si>
    <t>Artisans charcutiers, de 0 à 9 salariés</t>
  </si>
  <si>
    <t>636b</t>
  </si>
  <si>
    <t>Charcutiers (sauf industrie de la viande)</t>
  </si>
  <si>
    <t>215a</t>
  </si>
  <si>
    <t>Artisans boulangers, pâtissiers, de 0 à 9 salariés</t>
  </si>
  <si>
    <t>636c</t>
  </si>
  <si>
    <t>Boulangers, pâtissiers (sauf activité industrielle)</t>
  </si>
  <si>
    <t>561d</t>
  </si>
  <si>
    <t>G1603</t>
  </si>
  <si>
    <t>Personnel polyvalent en restauration</t>
  </si>
  <si>
    <t>G1604</t>
  </si>
  <si>
    <t>Fabrication de crêpes ou pizzas</t>
  </si>
  <si>
    <t>G1605</t>
  </si>
  <si>
    <t>Plonge en restauration</t>
  </si>
  <si>
    <t>636d</t>
  </si>
  <si>
    <t>Cuisiniers et commis de cuisine</t>
  </si>
  <si>
    <t>G1602</t>
  </si>
  <si>
    <t>Personnel de cuisine</t>
  </si>
  <si>
    <t>488a</t>
  </si>
  <si>
    <t>Maîtrise de restauration  : cuisine / production</t>
  </si>
  <si>
    <t>G1601</t>
  </si>
  <si>
    <t>Management du personnel de cuisine</t>
  </si>
  <si>
    <t>561e</t>
  </si>
  <si>
    <t>Employés de l'hôtellerie : réception et hall</t>
  </si>
  <si>
    <t>G1501</t>
  </si>
  <si>
    <t>Personnel d'étage</t>
  </si>
  <si>
    <t>561f</t>
  </si>
  <si>
    <t>Employés d'étage et employés polyvalents de l'hôtellerie</t>
  </si>
  <si>
    <t>G1502</t>
  </si>
  <si>
    <t>Personnel polyvalent d'hôtellerie</t>
  </si>
  <si>
    <t>G1702</t>
  </si>
  <si>
    <t>Personnel du hall</t>
  </si>
  <si>
    <t>G1703</t>
  </si>
  <si>
    <t>Réception en hôtellerie</t>
  </si>
  <si>
    <t>561a</t>
  </si>
  <si>
    <t>Serveurs, commis de restaurant, garçons (bar, brasserie, café ou restaurant)</t>
  </si>
  <si>
    <t>G1801</t>
  </si>
  <si>
    <t>Café, bar brasserie</t>
  </si>
  <si>
    <t>G1803</t>
  </si>
  <si>
    <t>Service en restauration</t>
  </si>
  <si>
    <t>468a</t>
  </si>
  <si>
    <t>Maîtrise de restauration : salle et service</t>
  </si>
  <si>
    <t>G1802</t>
  </si>
  <si>
    <t>Management du service en restauration</t>
  </si>
  <si>
    <t>G1804</t>
  </si>
  <si>
    <t>Sommellerie</t>
  </si>
  <si>
    <t>468b</t>
  </si>
  <si>
    <t>Maîtrise de l'hébergement : hall et étages</t>
  </si>
  <si>
    <t>G1503</t>
  </si>
  <si>
    <t>Management du personnel d'étage</t>
  </si>
  <si>
    <t>G1701</t>
  </si>
  <si>
    <t>Conciergerie en hôtellerie</t>
  </si>
  <si>
    <t>S3Z00</t>
  </si>
  <si>
    <t>Patrons d'hôtels, cafés, restaurants</t>
  </si>
  <si>
    <t>224a</t>
  </si>
  <si>
    <t>Exploitants de petit restaurant, café-restaurant, de 0 à 2 salariés</t>
  </si>
  <si>
    <t>224b</t>
  </si>
  <si>
    <t>Exploitants de petit café, débit de boisson, associé ou non à une autre activité hors restauration, de 0 à 2 salariés</t>
  </si>
  <si>
    <t>224c</t>
  </si>
  <si>
    <t>Exploitants de petit hôtel, hôtel-restaurant, de 0 à 2 salariés</t>
  </si>
  <si>
    <t>224d</t>
  </si>
  <si>
    <t>Exploitants de café, restaurant, hôtel, de 3 à 9 salariés</t>
  </si>
  <si>
    <t>Cadres de l'hôtellerie et de la restauration*</t>
  </si>
  <si>
    <t>377a</t>
  </si>
  <si>
    <t>G1401</t>
  </si>
  <si>
    <t>Assistance de direction d'hôtel - restaurant</t>
  </si>
  <si>
    <t>488b</t>
  </si>
  <si>
    <t>Maîtrise de restauration  : gestion d'établissement</t>
  </si>
  <si>
    <t>G1402</t>
  </si>
  <si>
    <t>Management d'hôtel - restaurant</t>
  </si>
  <si>
    <t>G1403</t>
  </si>
  <si>
    <t>Gestion de structure de loisirs ou d'hébergement touristique</t>
  </si>
  <si>
    <t>G1404</t>
  </si>
  <si>
    <t>Management d'établissement de restauration collective</t>
  </si>
  <si>
    <t xml:space="preserve">  * (FAP S3Z90) Cette famille identifie les salariés en les distinguant des indépendants, classés dans la famille S3Z00.</t>
  </si>
  <si>
    <t>T</t>
  </si>
  <si>
    <t>Services aux particuliers et aux collectivités</t>
  </si>
  <si>
    <t>217c</t>
  </si>
  <si>
    <t>Artisans coiffeurs, manucures, esthéticiens, de 0 à 9 salariés</t>
  </si>
  <si>
    <t>D1202</t>
  </si>
  <si>
    <t>Coiffure</t>
  </si>
  <si>
    <t>562a</t>
  </si>
  <si>
    <t>Manucures, esthéticiens (salariés)</t>
  </si>
  <si>
    <t>D1203</t>
  </si>
  <si>
    <t>Hydrothérapie</t>
  </si>
  <si>
    <t>562b</t>
  </si>
  <si>
    <t>Coiffeurs salariés</t>
  </si>
  <si>
    <t>D1208</t>
  </si>
  <si>
    <t>Soins esthétiques et corporels</t>
  </si>
  <si>
    <t>563c</t>
  </si>
  <si>
    <t>Employés de maison et personnels de ménage chez des particuliers</t>
  </si>
  <si>
    <t>K1304</t>
  </si>
  <si>
    <t>Services domestiques</t>
  </si>
  <si>
    <t>563b</t>
  </si>
  <si>
    <t>Aides à domicile, aides ménagères, travailleuses familiales</t>
  </si>
  <si>
    <t>K1302</t>
  </si>
  <si>
    <t>Assistance auprès d'adultes</t>
  </si>
  <si>
    <t>K1305</t>
  </si>
  <si>
    <t>Intervention sociale et familiale</t>
  </si>
  <si>
    <t>563a</t>
  </si>
  <si>
    <t>Assistantes maternelles, gardiennes d'enfants, familles d'accueil</t>
  </si>
  <si>
    <t>K1303</t>
  </si>
  <si>
    <t>Assistance auprès d'enfants</t>
  </si>
  <si>
    <t>564a</t>
  </si>
  <si>
    <t>Concierges, gardiens d'immeubles</t>
  </si>
  <si>
    <t>K2501</t>
  </si>
  <si>
    <t>Gardiennage de locaux</t>
  </si>
  <si>
    <t>534a</t>
  </si>
  <si>
    <t>Agents civils de sécurité et de surveillance</t>
  </si>
  <si>
    <t>K2502</t>
  </si>
  <si>
    <t>Management de sécurité privée</t>
  </si>
  <si>
    <t>534b</t>
  </si>
  <si>
    <t>Convoyeurs de fonds, gardes du corps, enquêteurs privés et métiers assimilés (salariés)</t>
  </si>
  <si>
    <t>K2503</t>
  </si>
  <si>
    <t>Sécurité et surveillance privées</t>
  </si>
  <si>
    <t>217e</t>
  </si>
  <si>
    <t>Artisans des services divers, de 0 à 9 salariés *</t>
  </si>
  <si>
    <t>I1501</t>
  </si>
  <si>
    <t>Intervention en grande hauteur</t>
  </si>
  <si>
    <t>525a</t>
  </si>
  <si>
    <t>Agents de service des établissements primaires</t>
  </si>
  <si>
    <t>K2202</t>
  </si>
  <si>
    <t>Lavage de vitres</t>
  </si>
  <si>
    <t>525b</t>
  </si>
  <si>
    <t>Agents de service des autres établissements d'enseignement</t>
  </si>
  <si>
    <t>K2203</t>
  </si>
  <si>
    <t>Management et inspection en propreté de locaux</t>
  </si>
  <si>
    <t>525c</t>
  </si>
  <si>
    <t>Agents de service de la fonction publique (sauf écoles, hôpitaux)</t>
  </si>
  <si>
    <t>K2204</t>
  </si>
  <si>
    <t>Nettoyage de locaux</t>
  </si>
  <si>
    <t>684a</t>
  </si>
  <si>
    <t>Nettoyeurs</t>
  </si>
  <si>
    <t xml:space="preserve">  * (PCS 217e) Les "artisans de services divers de 0 à 9 salariés" sont classés ici par défaut.</t>
  </si>
  <si>
    <t>525d</t>
  </si>
  <si>
    <t>Agents de service hospitaliers (de la fonction publique ou du secteur privé)</t>
  </si>
  <si>
    <t>J1301</t>
  </si>
  <si>
    <t>Personnel polyvalent des services hospitaliers</t>
  </si>
  <si>
    <t>628e</t>
  </si>
  <si>
    <t>Ouvriers qualifiés de l'assainissement et du traitement des déchets</t>
  </si>
  <si>
    <t>I1201</t>
  </si>
  <si>
    <t>Entretien d'affichage et mobilier urbain</t>
  </si>
  <si>
    <t>684b</t>
  </si>
  <si>
    <t>Ouvriers non qualifiés de l'assainissement et du traitement des déchets</t>
  </si>
  <si>
    <t>I1202</t>
  </si>
  <si>
    <t>Entretien et surveillance du tracé routier</t>
  </si>
  <si>
    <t>K2303</t>
  </si>
  <si>
    <t>Nettoyage des espaces urbains</t>
  </si>
  <si>
    <t>K2304</t>
  </si>
  <si>
    <t>Revalorisation de produits industriels</t>
  </si>
  <si>
    <t>K2305</t>
  </si>
  <si>
    <t>Salubrité et traitement de nuisibles</t>
  </si>
  <si>
    <t>Employés des services divers**</t>
  </si>
  <si>
    <t>227c</t>
  </si>
  <si>
    <t>Astrologues, professionnels de la parapsychologie, guérisseurs, de 0 à 9 salariés</t>
  </si>
  <si>
    <t>G1205</t>
  </si>
  <si>
    <t>Personnel d'attractions ou de structures de loisirs</t>
  </si>
  <si>
    <t>227d</t>
  </si>
  <si>
    <t>Autres indépendants divers prestataires de services, de 0 à 9 salariés</t>
  </si>
  <si>
    <t>G1206</t>
  </si>
  <si>
    <t>Personnel technique des jeux</t>
  </si>
  <si>
    <t>564b</t>
  </si>
  <si>
    <t>K1103</t>
  </si>
  <si>
    <t>Développement personnel et bien-être de la personne</t>
  </si>
  <si>
    <t>K2601</t>
  </si>
  <si>
    <t>Conduite d'opérations funéraires</t>
  </si>
  <si>
    <t>K2602</t>
  </si>
  <si>
    <t>Conseil en services funéraires</t>
  </si>
  <si>
    <t>K2603</t>
  </si>
  <si>
    <t>Thanatopraxie</t>
  </si>
  <si>
    <t xml:space="preserve"> ** (FAP T6Z61) Cette famille très hétérogène regroupe des employés rendant un "service à la personne" qui n'ont pu être classés ailleurs.</t>
  </si>
  <si>
    <t>U</t>
  </si>
  <si>
    <t>Communication, information, art et spectacle</t>
  </si>
  <si>
    <t>464a</t>
  </si>
  <si>
    <t>Assistants de la publicité, des relations publiques (indépendants ou salariés)</t>
  </si>
  <si>
    <t>E1101</t>
  </si>
  <si>
    <t>Animation de site multimédia</t>
  </si>
  <si>
    <t>E1103</t>
  </si>
  <si>
    <t>Communication</t>
  </si>
  <si>
    <t>E1107</t>
  </si>
  <si>
    <t>Organisation d'événementiel</t>
  </si>
  <si>
    <t>E1401</t>
  </si>
  <si>
    <t>Développement et promotion publicitaire</t>
  </si>
  <si>
    <t>E1402</t>
  </si>
  <si>
    <t>Élaboration de plan média</t>
  </si>
  <si>
    <t>464b</t>
  </si>
  <si>
    <t>Interprètes, traducteurs (indépendants ou salariés)</t>
  </si>
  <si>
    <t>E1108</t>
  </si>
  <si>
    <t>Traduction, interprétariat</t>
  </si>
  <si>
    <t>375a</t>
  </si>
  <si>
    <t>Cadres de la publicité</t>
  </si>
  <si>
    <t>375b</t>
  </si>
  <si>
    <t>Cadres des relations publiques et de la communication</t>
  </si>
  <si>
    <t>L1303</t>
  </si>
  <si>
    <t>Promotion d'artistes et de spectacles *</t>
  </si>
  <si>
    <t xml:space="preserve">  * (ROME L1303) Les agents de "Promotion d'artistes et de spectacles" sont classés ici en raison du contenu de leur activité, en faisant abstraction de leur milieu professionnel.</t>
  </si>
  <si>
    <t>372f</t>
  </si>
  <si>
    <t>Cadres de la documentation, de l'archivage (hors fonction publique)</t>
  </si>
  <si>
    <t>K1601</t>
  </si>
  <si>
    <t>Gestion de l'information et de la documentation</t>
  </si>
  <si>
    <t>425a</t>
  </si>
  <si>
    <t>Sous-bibliothécaires, cadres intermédiaires du patrimoine</t>
  </si>
  <si>
    <t>352a</t>
  </si>
  <si>
    <t>Journalistes (y.c. rédacteurs en chef)</t>
  </si>
  <si>
    <t>E1105</t>
  </si>
  <si>
    <t>Coordination d'édition</t>
  </si>
  <si>
    <t>353a</t>
  </si>
  <si>
    <t>Directeurs de journaux, administrateurs de presse, directeurs d'éditions (littéraire, musicale, audiovisuelle et multimédia)</t>
  </si>
  <si>
    <t>E1106</t>
  </si>
  <si>
    <t>Journalisme et information média</t>
  </si>
  <si>
    <t>353b</t>
  </si>
  <si>
    <t>Directeurs, responsables de programmation et de production de l'audiovisuel et des spectacles</t>
  </si>
  <si>
    <t>E1204</t>
  </si>
  <si>
    <t>Projection cinéma</t>
  </si>
  <si>
    <t>353c</t>
  </si>
  <si>
    <t>Cadres artistiques et technico-artistiques de la réalisation de l'audiovisuel et des spectacles</t>
  </si>
  <si>
    <t>L1302</t>
  </si>
  <si>
    <t>Production et administration spectacle, cinéma et audiovisuel</t>
  </si>
  <si>
    <t>465b</t>
  </si>
  <si>
    <t>Assistants techniques de la réalisation des spectacles vivants et audiovisuels (indépendants ou salariés)</t>
  </si>
  <si>
    <t>L1304</t>
  </si>
  <si>
    <t>Réalisation cinématographique et audiovisuelle</t>
  </si>
  <si>
    <t>637c</t>
  </si>
  <si>
    <t>Ouvriers et techniciens des spectacles vivants et audiovisuels</t>
  </si>
  <si>
    <t>L1501</t>
  </si>
  <si>
    <t>Coiffure et maquillage spectacle</t>
  </si>
  <si>
    <t>L1502</t>
  </si>
  <si>
    <t>Costume et Habillage spectacle</t>
  </si>
  <si>
    <t>L1503</t>
  </si>
  <si>
    <t>Décor et accessoires spectacle</t>
  </si>
  <si>
    <t>L1504</t>
  </si>
  <si>
    <t>Éclairage spectacle</t>
  </si>
  <si>
    <t>L1505</t>
  </si>
  <si>
    <t>Image cinématographique et télévisuelle</t>
  </si>
  <si>
    <t>L1506</t>
  </si>
  <si>
    <t>Machinerie spectacle</t>
  </si>
  <si>
    <t>L1507</t>
  </si>
  <si>
    <t>Montage et post-production</t>
  </si>
  <si>
    <t>L1508</t>
  </si>
  <si>
    <t>Prise de son et sonorisation</t>
  </si>
  <si>
    <t>L1509</t>
  </si>
  <si>
    <t>Régie générale</t>
  </si>
  <si>
    <t>465c</t>
  </si>
  <si>
    <t>Photographes (indépendants et salariés)</t>
  </si>
  <si>
    <t>E1201</t>
  </si>
  <si>
    <t>Photographie</t>
  </si>
  <si>
    <t>Graphistes, dessinateurs, stylistes, décorateurs et créateurs de supports de communication visuelle**</t>
  </si>
  <si>
    <t>465a</t>
  </si>
  <si>
    <t>Concepteurs et assistants techniques des arts graphiques, de la mode et de la décoration (indépendants et salariés)</t>
  </si>
  <si>
    <t>B1301</t>
  </si>
  <si>
    <t>Décoration d'espaces vente</t>
  </si>
  <si>
    <t>B1805</t>
  </si>
  <si>
    <t>Stylisme</t>
  </si>
  <si>
    <t>E1104</t>
  </si>
  <si>
    <t>Conception de contenus multimédias</t>
  </si>
  <si>
    <t>E1205</t>
  </si>
  <si>
    <t>Réalisation de contenus multimédias</t>
  </si>
  <si>
    <t>H1204</t>
  </si>
  <si>
    <t>Design industriel</t>
  </si>
  <si>
    <t xml:space="preserve">  ** (FAP U1Z82) Cette famille, hétérogène et très variée, rassemble les professionnels de la décoration et de l'aménagement de l'espace ainsi que </t>
  </si>
  <si>
    <t xml:space="preserve">   les professionnels créant de nouvelles formes de produits industriels en tenant compte des contraintes liées à la fabrication.</t>
  </si>
  <si>
    <t>354b</t>
  </si>
  <si>
    <t>Artistes de la musique et du chant</t>
  </si>
  <si>
    <t>K2105</t>
  </si>
  <si>
    <t>Enseignement artistique</t>
  </si>
  <si>
    <t>354c</t>
  </si>
  <si>
    <t>Artistes dramatiques</t>
  </si>
  <si>
    <t>L1101</t>
  </si>
  <si>
    <t>Animation musicale et scénique</t>
  </si>
  <si>
    <t>354d</t>
  </si>
  <si>
    <t>Artistes de la danse, du cirque et des spectacles divers</t>
  </si>
  <si>
    <t>L1102</t>
  </si>
  <si>
    <t>Mannequinat et pose artistique</t>
  </si>
  <si>
    <t>354g</t>
  </si>
  <si>
    <t>Professeurs d'art (hors établissements scolaires)</t>
  </si>
  <si>
    <t>L1103</t>
  </si>
  <si>
    <t>Présentation de spectacles ou d'émissions</t>
  </si>
  <si>
    <t>L1201</t>
  </si>
  <si>
    <t>Danse</t>
  </si>
  <si>
    <t>L1202</t>
  </si>
  <si>
    <t>Musique et chant</t>
  </si>
  <si>
    <t>L1203</t>
  </si>
  <si>
    <t>Art dramatique</t>
  </si>
  <si>
    <t>L1204</t>
  </si>
  <si>
    <t>Arts du cirque et arts visuels</t>
  </si>
  <si>
    <t>L1301</t>
  </si>
  <si>
    <t>Mise en scène de spectacles vivants</t>
  </si>
  <si>
    <t>352b</t>
  </si>
  <si>
    <t>Auteurs littéraires, scénaristes, dialoguistes</t>
  </si>
  <si>
    <t>E1102</t>
  </si>
  <si>
    <t>Écriture d'ouvrages, de livres</t>
  </si>
  <si>
    <t>354a</t>
  </si>
  <si>
    <t>B1101</t>
  </si>
  <si>
    <t>Création en arts plastiques</t>
  </si>
  <si>
    <t>V</t>
  </si>
  <si>
    <t>Santé, action sociale, culturelle et sportive</t>
  </si>
  <si>
    <t>526a</t>
  </si>
  <si>
    <t>Aides-soignants (de la fonction publique ou du secteur privé)</t>
  </si>
  <si>
    <t>A1501</t>
  </si>
  <si>
    <t>Aide aux soins animaux</t>
  </si>
  <si>
    <t>526b</t>
  </si>
  <si>
    <t>Assistants dentaires, médicaux et vétérinaires, aides de techniciens médicaux</t>
  </si>
  <si>
    <t>J1303</t>
  </si>
  <si>
    <t>Assistance médico-technique</t>
  </si>
  <si>
    <t>526c</t>
  </si>
  <si>
    <t>Auxiliaires de puériculture</t>
  </si>
  <si>
    <t>J1304</t>
  </si>
  <si>
    <t>Aide en puériculture</t>
  </si>
  <si>
    <t>526d</t>
  </si>
  <si>
    <t>Aides médico-psychologiques</t>
  </si>
  <si>
    <t>J1501</t>
  </si>
  <si>
    <t>Soins d'hygiène, de confort du patient</t>
  </si>
  <si>
    <t>K1301</t>
  </si>
  <si>
    <t>Accompagnement médicosocial</t>
  </si>
  <si>
    <t>431a</t>
  </si>
  <si>
    <t>Cadres infirmiers et assimilés</t>
  </si>
  <si>
    <t>J1502</t>
  </si>
  <si>
    <t>Coordination de services médicaux ou paramédicaux</t>
  </si>
  <si>
    <t>431b</t>
  </si>
  <si>
    <t>Infirmiers psychiatriques</t>
  </si>
  <si>
    <t>J1503</t>
  </si>
  <si>
    <t>Soins infirmiers spécialisés en anesthésie</t>
  </si>
  <si>
    <t>431c</t>
  </si>
  <si>
    <t>Puéricultrices</t>
  </si>
  <si>
    <t>J1504</t>
  </si>
  <si>
    <t>Soins infirmiers spécialisés en bloc opératoire</t>
  </si>
  <si>
    <t>431d</t>
  </si>
  <si>
    <t>Infirmiers spécialisés (autres qu'infirmiers psychiatriques et puéricultrices)</t>
  </si>
  <si>
    <t>J1505</t>
  </si>
  <si>
    <t>Soins infirmiers spécialisés en prévention</t>
  </si>
  <si>
    <t>431f</t>
  </si>
  <si>
    <t>Infirmiers en soins généraux, salariés</t>
  </si>
  <si>
    <t>J1506</t>
  </si>
  <si>
    <t>Soins infirmiers généralistes</t>
  </si>
  <si>
    <t>431g</t>
  </si>
  <si>
    <t>Infirmiers libéraux</t>
  </si>
  <si>
    <t>J1507</t>
  </si>
  <si>
    <t>Soins infirmiers spécialisés en puériculture</t>
  </si>
  <si>
    <t>431e</t>
  </si>
  <si>
    <t>Sages-femmes (libérales ou salariées)</t>
  </si>
  <si>
    <t>J1104</t>
  </si>
  <si>
    <t>Suivi de la grossesse et de l'accouchement</t>
  </si>
  <si>
    <t>V2Z90</t>
  </si>
  <si>
    <t>Médecins</t>
  </si>
  <si>
    <t>311a</t>
  </si>
  <si>
    <t>Médecins libéraux spécialistes</t>
  </si>
  <si>
    <t>J1101</t>
  </si>
  <si>
    <t>Médecine de prévention</t>
  </si>
  <si>
    <t>311b</t>
  </si>
  <si>
    <t>Médecins libéraux généralistes</t>
  </si>
  <si>
    <t>J1102</t>
  </si>
  <si>
    <t>Médecine généraliste et spécialisée</t>
  </si>
  <si>
    <t>344a</t>
  </si>
  <si>
    <t>Médecins hospitaliers sans activité libérale</t>
  </si>
  <si>
    <t>K1402</t>
  </si>
  <si>
    <t>Conseil en Santé Publique *</t>
  </si>
  <si>
    <t>344b</t>
  </si>
  <si>
    <t>Médecins salariés non hospitaliers</t>
  </si>
  <si>
    <t>344c</t>
  </si>
  <si>
    <t>Internes en médecine, odontologie et pharmacie</t>
  </si>
  <si>
    <t xml:space="preserve">  * (ROME K1402) Les spécialistes "Conseil en Santé Publique" ne sont pas toujours des médecins, mais peuvent être aussi des dentistes, des pharmaciens… Ils sont classés ici par défaut.</t>
  </si>
  <si>
    <t>V2Z91</t>
  </si>
  <si>
    <t>Dentistes</t>
  </si>
  <si>
    <t>311c</t>
  </si>
  <si>
    <t>Chirurgiens dentistes (libéraux ou salariés)</t>
  </si>
  <si>
    <t>J1103</t>
  </si>
  <si>
    <t>Médecine dentaire</t>
  </si>
  <si>
    <t>V2Z92</t>
  </si>
  <si>
    <t>Vétérinaires</t>
  </si>
  <si>
    <t>311e</t>
  </si>
  <si>
    <t>Vétérinaires (libéraux ou salariés)</t>
  </si>
  <si>
    <t>A1504</t>
  </si>
  <si>
    <t>Santé animale</t>
  </si>
  <si>
    <t>V2Z93</t>
  </si>
  <si>
    <t>Pharmaciens</t>
  </si>
  <si>
    <t>311f</t>
  </si>
  <si>
    <t>Pharmaciens libéraux</t>
  </si>
  <si>
    <t>J1201</t>
  </si>
  <si>
    <t>Biologie médicale</t>
  </si>
  <si>
    <t>344d</t>
  </si>
  <si>
    <t>Pharmaciens salariés</t>
  </si>
  <si>
    <t>J1202</t>
  </si>
  <si>
    <t>Pharmacie</t>
  </si>
  <si>
    <t>433a</t>
  </si>
  <si>
    <t>Techniciens médicaux</t>
  </si>
  <si>
    <t>J1302</t>
  </si>
  <si>
    <t>Analyses médicales</t>
  </si>
  <si>
    <t>433d</t>
  </si>
  <si>
    <t>Préparateurs en pharmacie</t>
  </si>
  <si>
    <t>J1306</t>
  </si>
  <si>
    <t>Imagerie médicale</t>
  </si>
  <si>
    <t>J1307</t>
  </si>
  <si>
    <t>Préparation en pharmacie</t>
  </si>
  <si>
    <t>433b</t>
  </si>
  <si>
    <t>Opticiens lunetiers et audioprothésistes (indépendants et salariés)</t>
  </si>
  <si>
    <t>J1401</t>
  </si>
  <si>
    <t>Audioprothèses</t>
  </si>
  <si>
    <t>433c</t>
  </si>
  <si>
    <t>Autres spécialistes de l'appareillage médical (indépendants et salariés)</t>
  </si>
  <si>
    <t>J1405</t>
  </si>
  <si>
    <t>Optique – lunetterie</t>
  </si>
  <si>
    <t>J1410</t>
  </si>
  <si>
    <t>Prothèses dentaires</t>
  </si>
  <si>
    <t>J1411</t>
  </si>
  <si>
    <t>Prothèses et orthèses</t>
  </si>
  <si>
    <t>432a</t>
  </si>
  <si>
    <t>Masseurs-kinésithérapeutes rééducateurs, libéraux</t>
  </si>
  <si>
    <t>J1402</t>
  </si>
  <si>
    <t>Diététique</t>
  </si>
  <si>
    <t>432b</t>
  </si>
  <si>
    <t>Masseurs-kinésithérapeutes rééducateurs, salariés</t>
  </si>
  <si>
    <t>J1403</t>
  </si>
  <si>
    <t>Ergothérapie</t>
  </si>
  <si>
    <t>432c</t>
  </si>
  <si>
    <t>Autres spécialistes de la rééducation, libéraux</t>
  </si>
  <si>
    <t>J1404</t>
  </si>
  <si>
    <t>Kinésithérapie</t>
  </si>
  <si>
    <t>432d</t>
  </si>
  <si>
    <t>Autres spécialistes de la rééducation, salariés</t>
  </si>
  <si>
    <t>J1406</t>
  </si>
  <si>
    <t>Orthophonie</t>
  </si>
  <si>
    <t>J1407</t>
  </si>
  <si>
    <t>Orthoptique</t>
  </si>
  <si>
    <t>J1408</t>
  </si>
  <si>
    <t>Ostéopathie et chiropraxie</t>
  </si>
  <si>
    <t>J1409</t>
  </si>
  <si>
    <t>Pédicurie et podologie</t>
  </si>
  <si>
    <t>J1412</t>
  </si>
  <si>
    <t>Rééducation en psychomotricité</t>
  </si>
  <si>
    <t>311d</t>
  </si>
  <si>
    <t>Psychologues, psychanalystes, psychothérapeutes (non médecins)</t>
  </si>
  <si>
    <t>K1104</t>
  </si>
  <si>
    <t>Psychologie</t>
  </si>
  <si>
    <t>343a</t>
  </si>
  <si>
    <t>Psychologues spécialistes de l'orientation scolaire et professionnelle</t>
  </si>
  <si>
    <t>K1801</t>
  </si>
  <si>
    <t>Conseil en emploi et insertion socioprofessionnelle</t>
  </si>
  <si>
    <t>K2112</t>
  </si>
  <si>
    <t>Orientation scolaire et professionnelle</t>
  </si>
  <si>
    <t>434a</t>
  </si>
  <si>
    <t>Cadres de l'intervention socio-éducative</t>
  </si>
  <si>
    <t>K1202</t>
  </si>
  <si>
    <t>Éducation de jeunes enfants</t>
  </si>
  <si>
    <t>434d</t>
  </si>
  <si>
    <t>K1203</t>
  </si>
  <si>
    <t>Encadrement technique en insertion professionnelle</t>
  </si>
  <si>
    <t>434e</t>
  </si>
  <si>
    <t>Moniteurs éducateurs</t>
  </si>
  <si>
    <t>K1204</t>
  </si>
  <si>
    <t>Facilitation de la vie sociale</t>
  </si>
  <si>
    <t>434f</t>
  </si>
  <si>
    <t>Educateurs techniques spécialisés, moniteurs d'atelier</t>
  </si>
  <si>
    <t>K1207</t>
  </si>
  <si>
    <t>Intervention socioéducative</t>
  </si>
  <si>
    <t>434g</t>
  </si>
  <si>
    <t>Educateurs de jeunes enfants</t>
  </si>
  <si>
    <t>434b</t>
  </si>
  <si>
    <t>Assistants de service social</t>
  </si>
  <si>
    <t>K1101</t>
  </si>
  <si>
    <t>Accompagnement et médiation familiale</t>
  </si>
  <si>
    <t>434c</t>
  </si>
  <si>
    <t>Conseillers en économie sociale familiale</t>
  </si>
  <si>
    <t>K1102</t>
  </si>
  <si>
    <t>Aide aux bénéficiaires d'une mesure de protection juridique</t>
  </si>
  <si>
    <t>K1201</t>
  </si>
  <si>
    <t>Action sociale</t>
  </si>
  <si>
    <t>K1205</t>
  </si>
  <si>
    <t>Information et médiation sociale</t>
  </si>
  <si>
    <t>V5Z00</t>
  </si>
  <si>
    <t xml:space="preserve">Exploitants d'équipements sportifs et culturels </t>
  </si>
  <si>
    <t>227a</t>
  </si>
  <si>
    <t>Indépendants gestionnaires de spectacle ou de service récréatif, de 0 à 9 salariés</t>
  </si>
  <si>
    <t>435b</t>
  </si>
  <si>
    <t>Animateurs socioculturels et de loisirs</t>
  </si>
  <si>
    <t>G1202</t>
  </si>
  <si>
    <t>Animation d'activités culturelles ou ludiques</t>
  </si>
  <si>
    <t>435a</t>
  </si>
  <si>
    <t>Directeurs de centres socioculturels et de loisirs</t>
  </si>
  <si>
    <t>G1203</t>
  </si>
  <si>
    <t>Animation de loisirs auprès d'enfants ou d'adolescents</t>
  </si>
  <si>
    <t>K1206</t>
  </si>
  <si>
    <t>Intervention socioculturelle</t>
  </si>
  <si>
    <t>424a</t>
  </si>
  <si>
    <t>Moniteurs et éducateurs sportifs, sportifs professionnels</t>
  </si>
  <si>
    <t>G1204</t>
  </si>
  <si>
    <t>Éducation en activités sportives</t>
  </si>
  <si>
    <t>L1401</t>
  </si>
  <si>
    <t>Sportif professionnel</t>
  </si>
  <si>
    <t>422d</t>
  </si>
  <si>
    <t>Conseillers principaux d'éducation</t>
  </si>
  <si>
    <t>K2104</t>
  </si>
  <si>
    <t>Éducation et surveillance au sein d'établissements d'enseignement</t>
  </si>
  <si>
    <t>422e</t>
  </si>
  <si>
    <t>Surveillants et aides-éducateurs des établissements d'enseignement</t>
  </si>
  <si>
    <t>W</t>
  </si>
  <si>
    <t>Enseignement, formation</t>
  </si>
  <si>
    <t>W0Z80</t>
  </si>
  <si>
    <t>Professeurs des écoles</t>
  </si>
  <si>
    <t>421a</t>
  </si>
  <si>
    <t>Instituteurs</t>
  </si>
  <si>
    <t>K2106</t>
  </si>
  <si>
    <t>Enseignement des écoles</t>
  </si>
  <si>
    <t>421b</t>
  </si>
  <si>
    <t>W0Z90</t>
  </si>
  <si>
    <t>Professeurs du secondaire</t>
  </si>
  <si>
    <t>341a</t>
  </si>
  <si>
    <t>Professeurs agrégés et certifiés de l'enseignement secondaire</t>
  </si>
  <si>
    <t>K2107</t>
  </si>
  <si>
    <t>Enseignement général du second degré</t>
  </si>
  <si>
    <t>422a</t>
  </si>
  <si>
    <t>Professeurs d'enseignement général des collèges</t>
  </si>
  <si>
    <t>K2109</t>
  </si>
  <si>
    <t>Enseignement technique et professionnel</t>
  </si>
  <si>
    <t>422b</t>
  </si>
  <si>
    <t>Professeurs de lycée professionnel</t>
  </si>
  <si>
    <t>422c</t>
  </si>
  <si>
    <t>Maîtres auxiliaires et professeurs contractuels de l'enseignement secondaire</t>
  </si>
  <si>
    <t>W0Z91</t>
  </si>
  <si>
    <t>Directeurs d'établissement scolaire et inspecteurs</t>
  </si>
  <si>
    <t>227b</t>
  </si>
  <si>
    <t>Indépendants gestionnaires d'établissements privés (enseignement, santé, social), de 0 à 9 salariés*</t>
  </si>
  <si>
    <t>K2103</t>
  </si>
  <si>
    <t>Direction d'établissement et d'enseignement</t>
  </si>
  <si>
    <t>341b</t>
  </si>
  <si>
    <t>Chefs d'établissement de l'enseignement secondaire et inspecteurs</t>
  </si>
  <si>
    <t xml:space="preserve">  * (PCS 227b)  Les "indépendants gestionnaires d'établissement privés (enseignement, santé, social) de 0 à 9 salariés" sont classés ici par défaut.</t>
  </si>
  <si>
    <t>W0Z92</t>
  </si>
  <si>
    <t>Professeurs du supérieur**</t>
  </si>
  <si>
    <t>342a</t>
  </si>
  <si>
    <t>Enseignants de l'enseignement supérieur</t>
  </si>
  <si>
    <t>K2108</t>
  </si>
  <si>
    <t>Enseignement supérieur</t>
  </si>
  <si>
    <t xml:space="preserve">  ** (FAP W0Z92) Les "professeurs du supérieur" sont des enseignants qui font également de la recherche. L'activité dominante de cette famille est l'enseignement du sujet sur lequel porte leur recherche.</t>
  </si>
  <si>
    <t>423a</t>
  </si>
  <si>
    <t>Moniteurs d'école de conduite</t>
  </si>
  <si>
    <t>K2110</t>
  </si>
  <si>
    <t>Formation en conduite de véhicules</t>
  </si>
  <si>
    <t>423b</t>
  </si>
  <si>
    <t>Formateurs et animateurs de formation continue</t>
  </si>
  <si>
    <t>K2111</t>
  </si>
  <si>
    <t>Formation professionnelle</t>
  </si>
  <si>
    <t>X</t>
  </si>
  <si>
    <t>Politique, religion</t>
  </si>
  <si>
    <t>X0Z00</t>
  </si>
  <si>
    <t>Professionnels de la politique</t>
  </si>
  <si>
    <t>335a</t>
  </si>
  <si>
    <t>Personnes exerçant un mandat politique ou syndical</t>
  </si>
  <si>
    <t>X0Z01</t>
  </si>
  <si>
    <t>Clergé</t>
  </si>
  <si>
    <t>441a</t>
  </si>
  <si>
    <t>Clergé séculier</t>
  </si>
  <si>
    <t>441b</t>
  </si>
  <si>
    <t>Clergé régulier</t>
  </si>
  <si>
    <t>Classement dans le département</t>
  </si>
  <si>
    <t>B0Z_Ouvriers non qualifiés du gros œuvre du bâtiment, des travaux publics, du béton et de l'extraction</t>
  </si>
  <si>
    <t>B1Z_Ouvriers qualifiés des travaux publics, du béton et de l'extraction</t>
  </si>
  <si>
    <t>B6Z_Techniciens et agents de maîtrise du bâtiment et des travaux publics</t>
  </si>
  <si>
    <t>C2Z_Techniciens et agents de maîtrise de l'électricité et de l'électronique</t>
  </si>
  <si>
    <t>D0Z_Ouvriers non qualifiés travaillant par enlèvement ou formage de métal</t>
  </si>
  <si>
    <t>F2Z_Ouvriers non qualifiés du travail du bois et de l'ameublement</t>
  </si>
  <si>
    <t>F5Z_Techniciens et agents de maîtrise des matériaux souples, du bois et des industries graphiques</t>
  </si>
  <si>
    <t>J5Z_Agents administratifs et commerciaux des transports et du tourisme</t>
  </si>
  <si>
    <t>J6Z_Cadres des transports, de la logistique et navigants de l'aviation</t>
  </si>
  <si>
    <t>L4Z_Techniciens des services administratifs, comptables et financiers</t>
  </si>
  <si>
    <t>S2Z_Employés et agents de maîtrise de l'hôtellerie et de la restauration</t>
  </si>
  <si>
    <t>V5Z_Professionnels de l'action culturelle, sportive et surveillants</t>
  </si>
  <si>
    <t>Niveau de Calcul Disponible</t>
  </si>
  <si>
    <t>Classement Tension dans Département</t>
  </si>
  <si>
    <t>FAP dans la région</t>
  </si>
  <si>
    <t>FAP dans le département</t>
  </si>
  <si>
    <t>01_Ain</t>
  </si>
  <si>
    <t>03_Allier</t>
  </si>
  <si>
    <t>07_Ardèche</t>
  </si>
  <si>
    <t>15_Cantal</t>
  </si>
  <si>
    <t>26_Drôme</t>
  </si>
  <si>
    <t>38_Isère</t>
  </si>
  <si>
    <t>42_Loire</t>
  </si>
  <si>
    <t>43_Haute-Loire</t>
  </si>
  <si>
    <t>63_Puy-de-Dôme</t>
  </si>
  <si>
    <t>69_Rhône</t>
  </si>
  <si>
    <t>73_Savoie</t>
  </si>
  <si>
    <t>74_Haute-Savoie</t>
  </si>
  <si>
    <t>Tensions sur le marché du travail - Fiche Synthétique par département et métier en FAP87</t>
  </si>
  <si>
    <t>Niveau Disponible :</t>
  </si>
  <si>
    <t>Sélectionner le département en cliquant dans la case ci-dessous :</t>
  </si>
  <si>
    <t>Sélectionner le métier en cliquant dans la case ci-dessous :</t>
  </si>
  <si>
    <t>Source : Pôle emploi – Dares, métiers en tension</t>
  </si>
  <si>
    <t>Inadéquation Géographique</t>
  </si>
  <si>
    <t>Non Durabilité des Emplois</t>
  </si>
  <si>
    <t>Non-Durabilité des Emplois</t>
  </si>
  <si>
    <t>Documentation</t>
  </si>
  <si>
    <t>Présentation de l'indicateur principal de tension et des indicateurs complémentaires :</t>
  </si>
  <si>
    <t>Indicateurs</t>
  </si>
  <si>
    <t>Nom/Définition</t>
  </si>
  <si>
    <t>Source</t>
  </si>
  <si>
    <t>Evolution  dans le Temps</t>
  </si>
  <si>
    <t>Evolution selon la zone géographique</t>
  </si>
  <si>
    <t>3 composantes :</t>
  </si>
  <si>
    <t>Le rapport entre le flux d’offres d’emploi en ligne, sur un champ étendu au-delà des seules offres collectées par Pôle emploi, et le flux de demandeurs d’emploi inscrits en catégorie A (sans emploi, tenus de rechercher activement un emploi). (30%)</t>
  </si>
  <si>
    <t>Offres d'emploi sur internet (yc Pôle Emploi) ; DE inscrits à PE</t>
  </si>
  <si>
    <t>Oui</t>
  </si>
  <si>
    <t>Le taux d’écoulement de la demande d’emploi, qui mesure le taux de sortie des listes des demandeurs d’emploi de catégories A, B, C (sans emploi ou en activité réduite, tenus de rechercher activement un emploi).(20%)</t>
  </si>
  <si>
    <t>Inscrits à PE</t>
  </si>
  <si>
    <t>La part des projets de recrutements anticipés comme difficiles par les employeurs. (50%)</t>
  </si>
  <si>
    <t>Enquête BMO</t>
  </si>
  <si>
    <t>Complémentaires</t>
  </si>
  <si>
    <t>Intensités d'embauches</t>
  </si>
  <si>
    <t>Plus les employeurs recrutent, plus ils ont à rechercher des candidats et à réitérer le processus, ce qui joue potentiellement sur les tensions. Cette dimension est abordée en rapportant le nombre d’offres d’emploi et de projets de recrutement à l’emploi moyen.</t>
  </si>
  <si>
    <t>Offres d'emploi sur internet (yc Pôle Emploi)  ; Enquête BMO ; RP</t>
  </si>
  <si>
    <t>Des conditions de travail contraignantes peuvent rendre les recrutements plus difficiles. Un indicateur synthétique sur ces conditions de travail est calculé à partir de la part de salariés subissant des contraintes physiques, des limitations physiques, des contraintes de rythme, du travail répétitif, des périodes de travail durant les jours non ouvrables ou en dehors des plages de travail habituelles et un morcellement des journées de travail.</t>
  </si>
  <si>
    <t>Enquête Conditions de Travail et Risques Psycho-Sociaux</t>
  </si>
  <si>
    <t>Deux périodes différentes</t>
  </si>
  <si>
    <t>Non</t>
  </si>
  <si>
    <t>Non-Durabilité de l'emploi</t>
  </si>
  <si>
    <t xml:space="preserve">Les conditions d’emploi (type de contrat) interviennent dans l’attractivité du poste à pourvoir. La non-durabilité des postes proposés est mesurée par l’inverse de la moyenne pondérée de la part des offres durables (contrats à durée indéterminée ou à durée déterminée de plus de 6 mois), de la part des offres à temps complet et de la part de projets de recrutement non saisonniers. </t>
  </si>
  <si>
    <t>Offres d'emploi sur internet (yc Pôle Emploi)  ; Enquête BMO</t>
  </si>
  <si>
    <t>Recruter auprès d’un large vivier de demandeurs d’emploi est a priori plus aisé que dans un contexte de pénurie de main-d'oeuvre. Pour un métier donné, cet indicateur est construit en prenant l’opposé du nombre de demandeurs d’emploi en catégorie A apporté à l’emploi moyen.</t>
  </si>
  <si>
    <t>Inscrits à PE, RP</t>
  </si>
  <si>
    <t>Lien entre la formation et l'emploi</t>
  </si>
  <si>
    <t>Un décalage entre les compétences requises par les employeurs et celles dont disposent les personnes en recherche d’emploi peut alimenter les tensions. Pour approcher cette inadéquation, l’indicateur permet d’apprécier si le métier en question est difficile d’accès pour des personnes ne possédant pas la formation requise, à partir de la spécificité et de la concentration des spécialités de formation par métier.</t>
  </si>
  <si>
    <t>Enquête Emploi</t>
  </si>
  <si>
    <t>Inadéquation géographique</t>
  </si>
  <si>
    <t>Des tensions peuvent naître quand les demandeurs d'emploi et les emplois disponibles ne se trouvent pas dans les mêmes zones géographiques. L'indicateur est calculé par l'écart de distribution géographique entre la demande et les offres d'emploi.</t>
  </si>
  <si>
    <t>Offres d'emploi sur internet (yc Pôle Emploi)  et DE inscrits à PE par Zones d'Emploi</t>
  </si>
  <si>
    <t>Niveau de disponibilité des données :</t>
  </si>
  <si>
    <r>
      <t xml:space="preserve">L’analyse des tensions sur le marché du travail est déclinée sur l’ensemble de la France (hors Mayotte), ainsi que sur l’ensemble des régions et départements, lorsque la couverture des données est suffisante. L’analyse est considérée comme possible sur un territoire donné </t>
    </r>
    <r>
      <rPr>
        <b/>
        <u/>
        <sz val="11"/>
        <color rgb="FF000000"/>
        <rFont val="Calibri"/>
        <family val="2"/>
        <scheme val="minor"/>
      </rPr>
      <t>si au moins 30 offres sont déposées dans l’année, 30 projets de recrutement sont formulés par les entreprises et 30 demandeurs d’emploi sont inscrits sur les listes en catégorie A</t>
    </r>
    <r>
      <rPr>
        <sz val="11"/>
        <color rgb="FF000000"/>
        <rFont val="Calibri"/>
        <family val="2"/>
        <scheme val="minor"/>
      </rPr>
      <t xml:space="preserve">. </t>
    </r>
  </si>
  <si>
    <t>Lorsque les volumes ne sont pas suffisants, le niveau de nomenclature métier ou d’échelon géographique immédiatement supérieur est proposé dans l’analyse. Plus précisément, lorsqu’un croisement famille professionnelle détaillée x niveau géographique ne peut pas être fourni faute de volumétrie suffisante, il est proposé :
- De renvoyer à la famille professionnelle à laquelle appartient le métier concerné, sur l’échelon géographique en question : passage de la FAP225 à la FAP87 dans le département ; 
- Si l’option précédente n’est pas non plus possible, de renvoyer à la famille professionnelle détaillée concernée mais sur une zone géographique plus large qui inclut le territoire considéré : passage de la FAP87 dans le département à la FAP87 sur l'ensemble de la région.</t>
  </si>
  <si>
    <t>Le niveau de disponibilité des données est précisé dans les tableaux et dans les fiches (Exple : FAP87 - Région : indicateurs calculé en FAP 87 pour l'ensemble de la région). Un onglet Nomenclature est proposé pour permettre de retrouver les liens entre les métiers détaillés en ROME et leur positionnement dans les FAP 87 et FAP 225.</t>
  </si>
  <si>
    <t>Echelle de Niveaux :</t>
  </si>
  <si>
    <t>Pour faciliter la lecture, les indicateur principal et complémentaires sont présentés dans une échelle allant de 1 (niveau faible) au niveau 5 (niveau très élevé). Les métiers pour lesquels l'indicateur de tension est à 5 sont donc normalement les métiers les plus tendus. Pour permettre la comparaison dans le temps, les classes n'ont pas été modifiées entre 2011 et 2019. Mais la tension globale a augmenté puisque l'indicateur moyen est passé de 0,16 en 2011 à 0,73 en 2019. Les classes qui étaient équiréparties en 2011 apparaissent largement déséquilibrées en 2019 : 108 des 186 métiers pris en compte sont dans la classe 5 pour la tension.</t>
  </si>
  <si>
    <t>Un indicateur de classement, dans la région ou le département selon les cas, a donc été calculé pour compléter l'information des 5 classes, en attendant un éventuel recalcul des classes.</t>
  </si>
  <si>
    <t>Deux modes de présentation sont mis à votre disposition :</t>
  </si>
  <si>
    <t>Outils proposés :</t>
  </si>
  <si>
    <t>- une fiche métier</t>
  </si>
  <si>
    <t>Précisions concernant l'affichage :</t>
  </si>
  <si>
    <t>- A l'impression, elle est calibrée pour permettre l'affichage de la fiche sur une feuille A4 en format horizontal sans action particulière de l'utilisateur. Les listes tiennent sur une page en largeur.</t>
  </si>
  <si>
    <t>- deux listes en FAP87 et FAP225</t>
  </si>
  <si>
    <t>La mise en page des onglets a été faite pour rendre l'affichage aussi simple que possible, même si les utilisateurs utilisent des écrans de définition variable :</t>
  </si>
  <si>
    <t>Le SESE de la Dreets ARA met à disposition des utilisateurs potentiels de ces données des outils visant à en simplifier l'accès.</t>
  </si>
  <si>
    <t>- A l'écran, les éléments apparaissent normalement sur la largeur de l'écran sans avoir besoin de défiler horizontalement sur un écran défini en 1920*1080 (définition recommandée pour un 22"). Si vous rencontrez des difficultés, il est recommanté de réduire le zoom de l'affichage écran (en bas, à droite) pour utiliser plus confortablement l'outil. Ca n'aura aucun impact sur l'impression.</t>
  </si>
  <si>
    <t>La Dares et Pôle emploi ont rénové la grille d’analyse des tensions sur le marché du travail, en diffusant :
- d’une part, un indicateur principal qui permet de classer les familles professionnelles (FAP) en fonction de leur degré de tension ;
- d’autre part, des indicateurs dits complémentaires, visant à comprendre des facteurs à l’origine d’une éventuelle tension détectée sur une FAP donnée.</t>
  </si>
  <si>
    <t>Les deux liste, en FAP87 et FAP225, présentent les métiers et les principaux indicateur les concernant (Emploi, Indicateur de tension, classement dans le département, note (en 5 classes, de la plus faible tension - 1- à la plus forte - 5 -) pour l'indicateur de tension et les indicateurs complémentaires et le niveau de disponibilité des données), par département et métier pour l'année 2019.
Si les données ne sont pas disponibles par département pour la nomenclature souhaitée, l'emploi et l'indicateur de tension du niveau supérieur (cf documentation) est proposé et les indicateurs complémentaires ne sont pas disponibles.
Il est possible de filtrer ou de trier sur chaque colonne en cliquant sur la flèche dans l'entête de la colonne correspondante.</t>
  </si>
  <si>
    <t>On sélectionne le département et le métier (dans une nomeclature en Familles Professionnelles en 87 positions - FAP87) recherché en cliquant dans la case marron. 
Le niveau de disponibilité est précisé en début de fiche : FAP87-DEP si les conditions sont réunies pour calculer l'indicateur au niveau département, FAP87-REG s'il est calculé pour l'ensemble de la région parce que les effectifs sont trop faibles pour le calcul sur le département (cf documentation).
On obtient ensuite un ensemble d'indicateurs sur le métier dans le département : nombre d'emplois dans le département pour la FAP, valeur de l'indicateur de tension, classement dans le département, note (en 5 classes, de la plus faible tension - 1- à la plus forte - 5 -) pour l'indicateur de tension et les indicateurs complémentaires (cf documentation). 
Deux graphiques sont proposés :
- une comparaison de l'indicateur de tension pour la FAP dans le département avec celui pour la FAP dans l'ensemble de la région et avec l'indicateur moyen dans le département ;
- une comparaison de l'évolution dans le temps de l'indicateur de tension pour la FAP dans le département avec celui pour la FAP dans l'ensemble de la région et avec l'indicateur moyen dans le département.</t>
  </si>
  <si>
    <t>Les Tensions sur le Marché du Travail en Auvergne-Rhône-Alpes de 2011 à 2021</t>
  </si>
  <si>
    <t>L'indice de tension et les indices complémentaires en 2021</t>
  </si>
  <si>
    <t>Tensions sur le marché du travail en 2021</t>
  </si>
  <si>
    <t>Evolution de l'indice de tension entre 2011 et 2021</t>
  </si>
  <si>
    <t>Principaux indicateurs par FAP87 en 2021</t>
  </si>
  <si>
    <t>Principaux indicateurs par FAP225 en 2021</t>
  </si>
  <si>
    <t>01</t>
  </si>
  <si>
    <t>A0Z</t>
  </si>
  <si>
    <t>Agriculteurs, éleveurs, sylviculteurs, bûcherons</t>
  </si>
  <si>
    <t>3</t>
  </si>
  <si>
    <t>4</t>
  </si>
  <si>
    <t>2</t>
  </si>
  <si>
    <t>5</t>
  </si>
  <si>
    <t>FAP87 - DEP</t>
  </si>
  <si>
    <t>A1Z</t>
  </si>
  <si>
    <t>Maraîchers, jardiniers, viticulteurs</t>
  </si>
  <si>
    <t>1</t>
  </si>
  <si>
    <t>A2Z</t>
  </si>
  <si>
    <t>Techniciens et cadres de l'agriculture</t>
  </si>
  <si>
    <t>A3Z</t>
  </si>
  <si>
    <t>Marins, pêcheurs, aquaculteurs</t>
  </si>
  <si>
    <t>n.d.</t>
  </si>
  <si>
    <t>FAP87 - NAT</t>
  </si>
  <si>
    <t>B0Z</t>
  </si>
  <si>
    <t>Ouvriers non qualifiés du gros œuvre du bâtiment, des travaux publics, du béton et de l'extraction</t>
  </si>
  <si>
    <t>B1Z</t>
  </si>
  <si>
    <t>Ouvriers qualifiés des travaux publics, du béton et de l'extraction</t>
  </si>
  <si>
    <t>B2Z</t>
  </si>
  <si>
    <t>Ouvriers qualifiés du gros œuvre du bâtiment</t>
  </si>
  <si>
    <t>B3Z</t>
  </si>
  <si>
    <t>Ouvriers non qualifiés du second œuvre du bâtiment</t>
  </si>
  <si>
    <t>B4Z</t>
  </si>
  <si>
    <t>Ouvriers qualifiés du second œuvre du bâtiment</t>
  </si>
  <si>
    <t>B5Z</t>
  </si>
  <si>
    <t>Conducteurs d'engins du bâtiment et des travaux publics</t>
  </si>
  <si>
    <t>B6Z</t>
  </si>
  <si>
    <t>Techniciens et agents de maîtrise du bâtiment et des travaux publics</t>
  </si>
  <si>
    <t>B7Z</t>
  </si>
  <si>
    <t>Cadres du bâtiment et des travaux publics</t>
  </si>
  <si>
    <t>C0Z</t>
  </si>
  <si>
    <t>Ouvriers non qualifiés de l'électricité et de l'électronique</t>
  </si>
  <si>
    <t>FAP87 - REG</t>
  </si>
  <si>
    <t>C1Z</t>
  </si>
  <si>
    <t>Ouvriers qualifiés de l'électricité et de l'électronique</t>
  </si>
  <si>
    <t>C2Z</t>
  </si>
  <si>
    <t>Techniciens et agents de maîtrise de l'électricité et de l'électronique</t>
  </si>
  <si>
    <t>D0Z</t>
  </si>
  <si>
    <t>Ouvriers non qualifiés travaillant par enlèvement ou formage de métal</t>
  </si>
  <si>
    <t>D1Z</t>
  </si>
  <si>
    <t>Ouvriers qualifiés travaillant par enlèvement de métal</t>
  </si>
  <si>
    <t>D2Z</t>
  </si>
  <si>
    <t>Ouvriers qualifiés travaillant par formage de métal</t>
  </si>
  <si>
    <t>D3Z</t>
  </si>
  <si>
    <t>Ouvriers non qualifiés de la mécanique</t>
  </si>
  <si>
    <t>D4Z</t>
  </si>
  <si>
    <t>Ouvriers qualifiés de la mécanique</t>
  </si>
  <si>
    <t>D6Z</t>
  </si>
  <si>
    <t>Techniciens et agents de maîtrise des industries mécaniques</t>
  </si>
  <si>
    <t>E0Z</t>
  </si>
  <si>
    <t>Ouvriers non qualifiés des industries de process</t>
  </si>
  <si>
    <t>E1Z</t>
  </si>
  <si>
    <t>Ouvriers qualifiés des industries de process</t>
  </si>
  <si>
    <t>E2Z</t>
  </si>
  <si>
    <t>Techniciens et agents de maîtrise des industries de process</t>
  </si>
  <si>
    <t>F0Z</t>
  </si>
  <si>
    <t>Ouvriers non qualifiés du textile et du cuir</t>
  </si>
  <si>
    <t>F1Z</t>
  </si>
  <si>
    <t>Ouvriers qualifiés du textile et du cuir</t>
  </si>
  <si>
    <t>F2Z</t>
  </si>
  <si>
    <t>Ouvriers non qualifiés du travail du bois et de l'ameublement</t>
  </si>
  <si>
    <t>F3Z</t>
  </si>
  <si>
    <t>Ouvriers qualifiés du travail du bois et de l'ameublement</t>
  </si>
  <si>
    <t>F4Z</t>
  </si>
  <si>
    <t>Ouvriers des industries graphiques</t>
  </si>
  <si>
    <t>F5Z</t>
  </si>
  <si>
    <t>Techniciens et agents de maîtrise des matériaux souples, du bois et des industries graphiques</t>
  </si>
  <si>
    <t>G0A</t>
  </si>
  <si>
    <t>Ouvriers qualifiés de la maintenance</t>
  </si>
  <si>
    <t>G0B</t>
  </si>
  <si>
    <t>Ouvriers qualifiés de la réparation automobile</t>
  </si>
  <si>
    <t>G1Z</t>
  </si>
  <si>
    <t>Techniciens et agents de maîtrise de la maintenance</t>
  </si>
  <si>
    <t>H0Z</t>
  </si>
  <si>
    <t>Ingénieurs et cadres techniques de l'industrie</t>
  </si>
  <si>
    <t>J0Z</t>
  </si>
  <si>
    <t>Ouvriers non qualifiés de la manutention</t>
  </si>
  <si>
    <t>J1Z</t>
  </si>
  <si>
    <t>Ouvriers qualifiés de la manutention</t>
  </si>
  <si>
    <t>J3Z</t>
  </si>
  <si>
    <t>Conducteurs de véhicules</t>
  </si>
  <si>
    <t>J4Z</t>
  </si>
  <si>
    <t>Agents d'exploitation des transports</t>
  </si>
  <si>
    <t>J5Z</t>
  </si>
  <si>
    <t>Agents administratifs et commerciaux des transports et du tourisme</t>
  </si>
  <si>
    <t>J6Z</t>
  </si>
  <si>
    <t>Cadres des transports, de la logistique et navigants de l'aviation</t>
  </si>
  <si>
    <t>L0Z</t>
  </si>
  <si>
    <t>Secrétaires</t>
  </si>
  <si>
    <t>L1Z</t>
  </si>
  <si>
    <t>Employés de la comptabilité</t>
  </si>
  <si>
    <t>L2Z</t>
  </si>
  <si>
    <t>Employés administratifs d'entreprise</t>
  </si>
  <si>
    <t>L3Z</t>
  </si>
  <si>
    <t>Secrétaires de direction</t>
  </si>
  <si>
    <t>L4Z</t>
  </si>
  <si>
    <t>Techniciens des services administratifs, comptables et financiers</t>
  </si>
  <si>
    <t>L5Z</t>
  </si>
  <si>
    <t>Cadres des services administratifs, comptables et financiers</t>
  </si>
  <si>
    <t>M0Z</t>
  </si>
  <si>
    <t>Employés et opérateurs de l'informatique</t>
  </si>
  <si>
    <t>M1Z</t>
  </si>
  <si>
    <t>Techniciens de l'informatique</t>
  </si>
  <si>
    <t>M2Z</t>
  </si>
  <si>
    <t>Ingénieurs de l'informatique</t>
  </si>
  <si>
    <t>N0Z</t>
  </si>
  <si>
    <t>Personnels d'études et de recherche</t>
  </si>
  <si>
    <t>Q0Z</t>
  </si>
  <si>
    <t>Employés de la banque et des assurances</t>
  </si>
  <si>
    <t>Q1Z</t>
  </si>
  <si>
    <t>Techniciens de la banque et des assurances</t>
  </si>
  <si>
    <t>Q2Z</t>
  </si>
  <si>
    <t>Cadres de la banque et des assurances</t>
  </si>
  <si>
    <t>R0Z</t>
  </si>
  <si>
    <t>Caissiers, employés de libre service</t>
  </si>
  <si>
    <t>R1Z</t>
  </si>
  <si>
    <t>Vendeurs</t>
  </si>
  <si>
    <t>R2Z</t>
  </si>
  <si>
    <t>Attachés commerciaux et représentants</t>
  </si>
  <si>
    <t>R3Z</t>
  </si>
  <si>
    <t>Maîtrise des magasins et intermédiaires du commerce</t>
  </si>
  <si>
    <t>R4Z</t>
  </si>
  <si>
    <t>Cadres commerciaux et technico-commerciaux</t>
  </si>
  <si>
    <t>S0Z</t>
  </si>
  <si>
    <t>Bouchers, charcutiers, boulangers</t>
  </si>
  <si>
    <t>S1Z</t>
  </si>
  <si>
    <t>Cuisiniers</t>
  </si>
  <si>
    <t>S2Z</t>
  </si>
  <si>
    <t>Employés et agents de maîtrise de l'hôtellerie et de la restauration</t>
  </si>
  <si>
    <t>S3Z</t>
  </si>
  <si>
    <t>Patrons et cadres d'hôtels, cafés, restaurants</t>
  </si>
  <si>
    <t>T0Z</t>
  </si>
  <si>
    <t>Coiffeurs, esthéticiens</t>
  </si>
  <si>
    <t>T1Z</t>
  </si>
  <si>
    <t>Employés de maison</t>
  </si>
  <si>
    <t>T2A</t>
  </si>
  <si>
    <t>Aides à domicile et aides ménagères</t>
  </si>
  <si>
    <t>T2B</t>
  </si>
  <si>
    <t>Assistantes maternelles</t>
  </si>
  <si>
    <t>T3Z</t>
  </si>
  <si>
    <t>Agents de gardiennage et de sécurité</t>
  </si>
  <si>
    <t>T4Z</t>
  </si>
  <si>
    <t>Agents d'entretien</t>
  </si>
  <si>
    <t>T6Z</t>
  </si>
  <si>
    <t>Employés des services divers</t>
  </si>
  <si>
    <t>U0Z</t>
  </si>
  <si>
    <t>Professionnels de la communication et de l'information</t>
  </si>
  <si>
    <t>U1Z</t>
  </si>
  <si>
    <t>Professionnels des arts et des spectacles</t>
  </si>
  <si>
    <t>V0Z</t>
  </si>
  <si>
    <t>Aides-soignants</t>
  </si>
  <si>
    <t>V1Z</t>
  </si>
  <si>
    <t>Infirmiers, sages-femmes</t>
  </si>
  <si>
    <t>V3Z</t>
  </si>
  <si>
    <t>Professions para-médicales</t>
  </si>
  <si>
    <t>V4Z</t>
  </si>
  <si>
    <t>Professionnels de l'action sociale et de l'orientation</t>
  </si>
  <si>
    <t>V5Z</t>
  </si>
  <si>
    <t>Professionnels de l'action culturelle, sportive et surveillants</t>
  </si>
  <si>
    <t>W1Z</t>
  </si>
  <si>
    <t>Formateurs</t>
  </si>
  <si>
    <t>03</t>
  </si>
  <si>
    <t>07</t>
  </si>
  <si>
    <t>15</t>
  </si>
  <si>
    <t>26</t>
  </si>
  <si>
    <t>38</t>
  </si>
  <si>
    <t>42</t>
  </si>
  <si>
    <t>43</t>
  </si>
  <si>
    <t>63</t>
  </si>
  <si>
    <t>69</t>
  </si>
  <si>
    <t>73</t>
  </si>
  <si>
    <t>74</t>
  </si>
  <si>
    <t>A0Z40</t>
  </si>
  <si>
    <t>Agriculteurs salariés</t>
  </si>
  <si>
    <t>FAP225 - DEP</t>
  </si>
  <si>
    <t>A0Z41</t>
  </si>
  <si>
    <t>Éleveurs salariés</t>
  </si>
  <si>
    <t>A0Z42</t>
  </si>
  <si>
    <t>Bûcherons, sylviculteurs salariés et agents forestiers</t>
  </si>
  <si>
    <t>A0Z43</t>
  </si>
  <si>
    <t>Conducteurs d'engins agricoles ou forestiers</t>
  </si>
  <si>
    <t>A1Z40</t>
  </si>
  <si>
    <t>Maraîchers, horticulteurs salariés</t>
  </si>
  <si>
    <t>A1Z41</t>
  </si>
  <si>
    <t>Jardiniers salariés</t>
  </si>
  <si>
    <t>A1Z42</t>
  </si>
  <si>
    <t>Viticulteurs, arboriculteurs salariés</t>
  </si>
  <si>
    <t>A2Z70</t>
  </si>
  <si>
    <t>Techniciens et agents d'encadrement d'exploitations agricoles</t>
  </si>
  <si>
    <t>FAP225 - REG</t>
  </si>
  <si>
    <t>A2Z90</t>
  </si>
  <si>
    <t>Ingénieurs, cadres techniques de l'agriculture</t>
  </si>
  <si>
    <t>A3Z40</t>
  </si>
  <si>
    <t>Pêcheurs, aquaculteurs salariés</t>
  </si>
  <si>
    <t>FAP225 - NAT</t>
  </si>
  <si>
    <t>A3Z41</t>
  </si>
  <si>
    <t>Marins salariés</t>
  </si>
  <si>
    <t>A3Z90</t>
  </si>
  <si>
    <t>Cadres et maîtres d'équipage de la marine</t>
  </si>
  <si>
    <t>B0Z20</t>
  </si>
  <si>
    <t>Ouvriers non qualifiés des travaux publics, du béton et de l'extraction</t>
  </si>
  <si>
    <t>B0Z21</t>
  </si>
  <si>
    <t>Ouvriers non qualifiés du gros œuvre du bâtiment</t>
  </si>
  <si>
    <t>B1Z40</t>
  </si>
  <si>
    <t>B2Z40</t>
  </si>
  <si>
    <t>Maçons</t>
  </si>
  <si>
    <t>B2Z41</t>
  </si>
  <si>
    <t>Professionnels du travail de la pierre et des matériaux associés</t>
  </si>
  <si>
    <t>B2Z42</t>
  </si>
  <si>
    <t>Charpentiers (métal)</t>
  </si>
  <si>
    <t>B2Z43</t>
  </si>
  <si>
    <t>Charpentiers (bois)</t>
  </si>
  <si>
    <t>B2Z44</t>
  </si>
  <si>
    <t>Couvreurs</t>
  </si>
  <si>
    <t>B3Z20</t>
  </si>
  <si>
    <t>B4Z41</t>
  </si>
  <si>
    <t>Plombiers, chauffagistes</t>
  </si>
  <si>
    <t>B4Z42</t>
  </si>
  <si>
    <t>Menuisiers et ouvriers de l'agencement et de l'isolation</t>
  </si>
  <si>
    <t>B4Z43</t>
  </si>
  <si>
    <t>Électriciens du bâtiment</t>
  </si>
  <si>
    <t>B4Z44</t>
  </si>
  <si>
    <t>Ouvriers qualifiés de la peinture et de la finition du bâtiment</t>
  </si>
  <si>
    <t>B5Z40</t>
  </si>
  <si>
    <t>B6Z70</t>
  </si>
  <si>
    <t>Géomètres</t>
  </si>
  <si>
    <t>B6Z71</t>
  </si>
  <si>
    <t>Techniciens et chargés d'études du bâtiment et des travaux publics</t>
  </si>
  <si>
    <t>B6Z72</t>
  </si>
  <si>
    <t>Dessinateurs en bâtiment et en travaux publics</t>
  </si>
  <si>
    <t>B6Z73</t>
  </si>
  <si>
    <t>Chefs de chantier, conducteurs de travaux (non cadres)</t>
  </si>
  <si>
    <t>B7Z90</t>
  </si>
  <si>
    <t>Architectes</t>
  </si>
  <si>
    <t>B7Z91</t>
  </si>
  <si>
    <t>Ingénieurs du bâtiment et des travaux publics, chefs de chantier et conducteurs de travaux (cadres)</t>
  </si>
  <si>
    <t>C0Z20</t>
  </si>
  <si>
    <t>C1Z40</t>
  </si>
  <si>
    <t>C2Z70</t>
  </si>
  <si>
    <t>Techniciens en électricité et en électronique</t>
  </si>
  <si>
    <t>C2Z71</t>
  </si>
  <si>
    <t>Dessinateurs en électricité et en électronique</t>
  </si>
  <si>
    <t>C2Z80</t>
  </si>
  <si>
    <t>Agents de maîtrise et assimilés en fabrication de matériel électrique, électronique</t>
  </si>
  <si>
    <t>D0Z20</t>
  </si>
  <si>
    <t>D1Z40</t>
  </si>
  <si>
    <t>Régleurs</t>
  </si>
  <si>
    <t>D1Z41</t>
  </si>
  <si>
    <t>D2Z40</t>
  </si>
  <si>
    <t>Chaudronniers, tôliers, traceurs, serruriers, métalliers, forgerons</t>
  </si>
  <si>
    <t>D2Z41</t>
  </si>
  <si>
    <t>Tuyauteurs</t>
  </si>
  <si>
    <t>D2Z42</t>
  </si>
  <si>
    <t>Soudeurs</t>
  </si>
  <si>
    <t>D3Z20</t>
  </si>
  <si>
    <t>Ouvriers non qualifiés métallerie, serrurerie, montage</t>
  </si>
  <si>
    <t>D4Z40</t>
  </si>
  <si>
    <t>Monteurs, ajusteurs et autres ouvriers qualifiés de la mécanique</t>
  </si>
  <si>
    <t>D4Z41</t>
  </si>
  <si>
    <t>Agents qualifiés de traitement thermique et de surface</t>
  </si>
  <si>
    <t>D6Z70</t>
  </si>
  <si>
    <t>Techniciens en mécanique et travail des métaux</t>
  </si>
  <si>
    <t>D6Z71</t>
  </si>
  <si>
    <t>Dessinateurs en mécanique et travail des métaux</t>
  </si>
  <si>
    <t>D6Z80</t>
  </si>
  <si>
    <t>Agents de maîtrise et assimilés en fabrication mécanique</t>
  </si>
  <si>
    <t>E0Z20</t>
  </si>
  <si>
    <t>Ouvriers non qualifiés des industries chimiques et plastiques</t>
  </si>
  <si>
    <t>E0Z21</t>
  </si>
  <si>
    <t>Ouvriers non qualifiés des industries agro-alimentaires</t>
  </si>
  <si>
    <t>E0Z22</t>
  </si>
  <si>
    <t>Ouvriers non qualifiés en métallurgie, verre, céramique et matériaux de construction</t>
  </si>
  <si>
    <t>E0Z23</t>
  </si>
  <si>
    <t>Ouvriers non qualifiés du papier-carton et du bois</t>
  </si>
  <si>
    <t>E0Z24</t>
  </si>
  <si>
    <t>Autres ouvriers non qualifiés de type industriel</t>
  </si>
  <si>
    <t>E1Z40</t>
  </si>
  <si>
    <t>Pilotes d'installation lourde des industries de transformation</t>
  </si>
  <si>
    <t>E1Z41</t>
  </si>
  <si>
    <t>Autres ouvriers qualifiés des industries chimiques et plastiques</t>
  </si>
  <si>
    <t>E1Z42</t>
  </si>
  <si>
    <t>Autres ouvriers qualifiés des industries agro-alimentaires (hors transformation des viandes)</t>
  </si>
  <si>
    <t>E1Z43</t>
  </si>
  <si>
    <t>Autres ouvriers qualifiés en verre, céramique, métallurgie, matériaux de construction et énergie </t>
  </si>
  <si>
    <t>E1Z44</t>
  </si>
  <si>
    <t>Ouvriers qualifiés des industries lourdes du bois et de la fabrication de papier-carton</t>
  </si>
  <si>
    <t>E1Z46</t>
  </si>
  <si>
    <t>Agents qualifiés de laboratoire</t>
  </si>
  <si>
    <t>E1Z47</t>
  </si>
  <si>
    <t>Autres ouvriers qualifiés de type industriel</t>
  </si>
  <si>
    <t>E2Z70</t>
  </si>
  <si>
    <t>Techniciens des industries de process</t>
  </si>
  <si>
    <t>E2Z80</t>
  </si>
  <si>
    <t>Agents de maîtrise et assimilés des industries de process</t>
  </si>
  <si>
    <t>F0Z20</t>
  </si>
  <si>
    <t>F1Z40</t>
  </si>
  <si>
    <t>Ouvriers qualifiés du travail industriel du textile et du cuir</t>
  </si>
  <si>
    <t>F1Z41</t>
  </si>
  <si>
    <t>Ouvriers qualifiés du travail artisanal du textile et du cuir</t>
  </si>
  <si>
    <t>F2Z20</t>
  </si>
  <si>
    <t>F3Z41</t>
  </si>
  <si>
    <t>F4Z20</t>
  </si>
  <si>
    <t>Ouvriers non qualifiés de l'imprimerie, de la presse et de l'édition</t>
  </si>
  <si>
    <t>F4Z41</t>
  </si>
  <si>
    <t>Ouvriers qualifiés de l'impression et du façonnage des industries graphiques</t>
  </si>
  <si>
    <t>F5Z70</t>
  </si>
  <si>
    <t>G0A40</t>
  </si>
  <si>
    <t>Ouvriers qualifiés de la maintenance en mécanique</t>
  </si>
  <si>
    <t>G0A41</t>
  </si>
  <si>
    <t>Ouvriers qualifiés de la maintenance en électricité et en électronique</t>
  </si>
  <si>
    <t>G0A42</t>
  </si>
  <si>
    <t>Mainteniciens en biens électrodomestiques</t>
  </si>
  <si>
    <t>G0A43</t>
  </si>
  <si>
    <t>Ouvriers qualifiés polyvalents d'entretien du bâtiment</t>
  </si>
  <si>
    <t>G0B40</t>
  </si>
  <si>
    <t>Carrossiers automobiles</t>
  </si>
  <si>
    <t>G0B41</t>
  </si>
  <si>
    <t>Mécaniciens et électroniciens de véhicules</t>
  </si>
  <si>
    <t>G1Z70</t>
  </si>
  <si>
    <t>Techniciens et agents de maîtrise de la maintenance et de l'environnement</t>
  </si>
  <si>
    <t>G1Z71</t>
  </si>
  <si>
    <t>Techniciens experts</t>
  </si>
  <si>
    <t>G1Z80</t>
  </si>
  <si>
    <t>Agents de maîtrise en entretien</t>
  </si>
  <si>
    <t>H0Z90</t>
  </si>
  <si>
    <t>Ingénieurs et cadres de fabrication et de la production</t>
  </si>
  <si>
    <t>H0Z91</t>
  </si>
  <si>
    <t>Cadres techniques de la maintenance et de l'environnement</t>
  </si>
  <si>
    <t>H0Z92</t>
  </si>
  <si>
    <t>Ingénieurs des méthodes de production, du contrôle qualité</t>
  </si>
  <si>
    <t>J0Z20</t>
  </si>
  <si>
    <t>Ouvriers non qualifiés de l'emballage et manutentionnaires</t>
  </si>
  <si>
    <t>J1Z40</t>
  </si>
  <si>
    <t>Ouvriers qualifiés du magasinage et de la manutention</t>
  </si>
  <si>
    <t>J1Z80</t>
  </si>
  <si>
    <t>Responsables magasinage</t>
  </si>
  <si>
    <t>J3Z40</t>
  </si>
  <si>
    <t>Conducteurs de véhicules légers</t>
  </si>
  <si>
    <t>J3Z41</t>
  </si>
  <si>
    <t>Conducteurs de transport en commun sur route</t>
  </si>
  <si>
    <t>J3Z42</t>
  </si>
  <si>
    <t>Conducteurs et livreurs sur courte distance</t>
  </si>
  <si>
    <t>J3Z43</t>
  </si>
  <si>
    <t>Conducteurs routiers</t>
  </si>
  <si>
    <t>J3Z44</t>
  </si>
  <si>
    <t>Conducteurs sur rails et d'engins de traction</t>
  </si>
  <si>
    <t>J4Z40</t>
  </si>
  <si>
    <t>J4Z60</t>
  </si>
  <si>
    <t>Contrôleurs des transports</t>
  </si>
  <si>
    <t>J4Z80</t>
  </si>
  <si>
    <t>Responsables logistiques (non cadres)</t>
  </si>
  <si>
    <t>J5Z60</t>
  </si>
  <si>
    <t>Agents et hôtesses d'accompagnement</t>
  </si>
  <si>
    <t>J5Z61</t>
  </si>
  <si>
    <t>Agents administratifs des transports</t>
  </si>
  <si>
    <t>J5Z62</t>
  </si>
  <si>
    <t>Employés des transports et du tourisme</t>
  </si>
  <si>
    <t>J5Z80</t>
  </si>
  <si>
    <t>Techniciens des transports et du tourisme</t>
  </si>
  <si>
    <t>J6Z90</t>
  </si>
  <si>
    <t>Cadres des transports</t>
  </si>
  <si>
    <t>J6Z91</t>
  </si>
  <si>
    <t>Personnels navigants de l'aviation</t>
  </si>
  <si>
    <t>J6Z92</t>
  </si>
  <si>
    <t>Ingénieurs et cadres de la logistique, du planning et de l'ordonnancement</t>
  </si>
  <si>
    <t>L0Z60</t>
  </si>
  <si>
    <t>Secrétaires bureautiques et assimilés</t>
  </si>
  <si>
    <t>L1Z60</t>
  </si>
  <si>
    <t>L2Z60</t>
  </si>
  <si>
    <t>Agents d'accueil et d'information</t>
  </si>
  <si>
    <t>L2Z61</t>
  </si>
  <si>
    <t>Agents administratifs divers</t>
  </si>
  <si>
    <t>L3Z80</t>
  </si>
  <si>
    <t>L4Z80</t>
  </si>
  <si>
    <t>Techniciens des services administratifs</t>
  </si>
  <si>
    <t>L4Z81</t>
  </si>
  <si>
    <t>Techniciens des services comptables et financiers</t>
  </si>
  <si>
    <t>L5Z90</t>
  </si>
  <si>
    <t>Cadres administratifs, comptables et financiers (hors juristes)</t>
  </si>
  <si>
    <t>L5Z91</t>
  </si>
  <si>
    <t>Juristes</t>
  </si>
  <si>
    <t>L5Z92</t>
  </si>
  <si>
    <t>Cadres des ressources humaines et du recrutement</t>
  </si>
  <si>
    <t>M0Z60</t>
  </si>
  <si>
    <t>Employés et opérateurs en informatique</t>
  </si>
  <si>
    <t>M1Z80</t>
  </si>
  <si>
    <t>Techniciens d'étude et de développement en informatique</t>
  </si>
  <si>
    <t>M1Z81</t>
  </si>
  <si>
    <t>Techniciens de production, d'exploitation, d'installation, et de maintenance, support et services aux utilisateurs en informatique</t>
  </si>
  <si>
    <t>M2Z90</t>
  </si>
  <si>
    <t>Ingénieurs et cadres d'étude, recherche et développement en informatique, chefs de projets informatiques</t>
  </si>
  <si>
    <t>M2Z91</t>
  </si>
  <si>
    <t>Ingénieurs et cadres d'administration, maintenance en informatique</t>
  </si>
  <si>
    <t>M2Z92</t>
  </si>
  <si>
    <t>Ingénieurs et cadres des télécommunications</t>
  </si>
  <si>
    <t>N0Z90</t>
  </si>
  <si>
    <t>Ingénieurs et cadres d'étude, recherche et développement (industrie)</t>
  </si>
  <si>
    <t>N0Z91</t>
  </si>
  <si>
    <t>Chercheurs (sauf industrie et enseignement supérieur)</t>
  </si>
  <si>
    <t>Q0Z60</t>
  </si>
  <si>
    <t>Q1Z80</t>
  </si>
  <si>
    <t>Techniciens de la banque</t>
  </si>
  <si>
    <t>Q1Z81</t>
  </si>
  <si>
    <t>Techniciens des assurances</t>
  </si>
  <si>
    <t>Q2Z90</t>
  </si>
  <si>
    <t>Cadres de la banque</t>
  </si>
  <si>
    <t>Q2Z91</t>
  </si>
  <si>
    <t>Cadres des assurances</t>
  </si>
  <si>
    <t>R0Z60</t>
  </si>
  <si>
    <t>Employés de libre service</t>
  </si>
  <si>
    <t>R0Z61</t>
  </si>
  <si>
    <t>Caissiers</t>
  </si>
  <si>
    <t>R1Z60</t>
  </si>
  <si>
    <t>Vendeurs en produits alimentaires</t>
  </si>
  <si>
    <t>R1Z61</t>
  </si>
  <si>
    <t>Vendeurs en ameublement, équipement du foyer, bricolage</t>
  </si>
  <si>
    <t>R1Z62</t>
  </si>
  <si>
    <t>Vendeurs en habillement et accessoires, articles de luxe, de sport, de loisirs et culturels</t>
  </si>
  <si>
    <t>R1Z63</t>
  </si>
  <si>
    <t>Vendeurs en gros de matériel et équipements</t>
  </si>
  <si>
    <t>R1Z67</t>
  </si>
  <si>
    <t>Télévendeurs</t>
  </si>
  <si>
    <t>R2Z80</t>
  </si>
  <si>
    <t>Attachés commerciaux</t>
  </si>
  <si>
    <t>R2Z83</t>
  </si>
  <si>
    <t>Représentants auprès des particuliers</t>
  </si>
  <si>
    <t>R3Z80</t>
  </si>
  <si>
    <t>Maîtrise des magasins</t>
  </si>
  <si>
    <t>R3Z82</t>
  </si>
  <si>
    <t>Professions intermédiaires commerciales</t>
  </si>
  <si>
    <t>R4Z90</t>
  </si>
  <si>
    <t>Cadres commerciaux, acheteurs et cadres de la mercatique</t>
  </si>
  <si>
    <t>R4Z91</t>
  </si>
  <si>
    <t>Ingénieurs et cadres technico-commerciaux</t>
  </si>
  <si>
    <t>R4Z92</t>
  </si>
  <si>
    <t>Cadres des magasins</t>
  </si>
  <si>
    <t>R4Z93</t>
  </si>
  <si>
    <t>Agents immobiliers, syndics</t>
  </si>
  <si>
    <t>S0Z20</t>
  </si>
  <si>
    <t>Apprentis et ouvriers non qualifiés de l'alimentation (hors industries agro-alimentaires)</t>
  </si>
  <si>
    <t>S0Z40</t>
  </si>
  <si>
    <t>Bouchers</t>
  </si>
  <si>
    <t>S0Z41</t>
  </si>
  <si>
    <t>Charcutiers, traiteurs</t>
  </si>
  <si>
    <t>S0Z42</t>
  </si>
  <si>
    <t>Boulangers, pâtissiers</t>
  </si>
  <si>
    <t>S1Z20</t>
  </si>
  <si>
    <t>Aides de cuisine, apprentis de cuisine et employés polyvalents de la restauration</t>
  </si>
  <si>
    <t>S1Z40</t>
  </si>
  <si>
    <t>S1Z80</t>
  </si>
  <si>
    <t>Chefs cuisiniers</t>
  </si>
  <si>
    <t>S2Z60</t>
  </si>
  <si>
    <t>Employés de l'hôtellerie</t>
  </si>
  <si>
    <t>S2Z61</t>
  </si>
  <si>
    <t>Serveurs de cafés restaurants</t>
  </si>
  <si>
    <t>S2Z80</t>
  </si>
  <si>
    <t>Maîtres d'hôtel</t>
  </si>
  <si>
    <t>S2Z81</t>
  </si>
  <si>
    <t>Maîtrise de l'hôtellerie</t>
  </si>
  <si>
    <t>S3Z90</t>
  </si>
  <si>
    <t>Cadres de l'hôtellerie et de la restauration</t>
  </si>
  <si>
    <t>T0Z60</t>
  </si>
  <si>
    <t>T1Z60</t>
  </si>
  <si>
    <t>Employés de maison et personnels de ménage</t>
  </si>
  <si>
    <t>T2A60</t>
  </si>
  <si>
    <t>T2B60</t>
  </si>
  <si>
    <t>T3Z60</t>
  </si>
  <si>
    <t>Concierges</t>
  </si>
  <si>
    <t>T3Z61</t>
  </si>
  <si>
    <t>Agents de sécurité et de surveillance</t>
  </si>
  <si>
    <t>T4Z60</t>
  </si>
  <si>
    <t>Agents d'entretien de locaux</t>
  </si>
  <si>
    <t>T4Z61</t>
  </si>
  <si>
    <t>Agents de services hospitaliers</t>
  </si>
  <si>
    <t>T4Z62</t>
  </si>
  <si>
    <t>Ouvriers de l'assainissement et du traitement des déchets</t>
  </si>
  <si>
    <t>T6Z61</t>
  </si>
  <si>
    <t>U0Z80</t>
  </si>
  <si>
    <t>Assistants de communication</t>
  </si>
  <si>
    <t>U0Z81</t>
  </si>
  <si>
    <t>Interprètes</t>
  </si>
  <si>
    <t>U0Z90</t>
  </si>
  <si>
    <t>Cadres de la communication</t>
  </si>
  <si>
    <t>U0Z91</t>
  </si>
  <si>
    <t>Cadres et techniciens de la documentation</t>
  </si>
  <si>
    <t>U0Z92</t>
  </si>
  <si>
    <t>Journalistes et cadres de l'édition</t>
  </si>
  <si>
    <t>U1Z80</t>
  </si>
  <si>
    <t>Professionnels des spectacles</t>
  </si>
  <si>
    <t>U1Z81</t>
  </si>
  <si>
    <t>Photographes</t>
  </si>
  <si>
    <t>U1Z82</t>
  </si>
  <si>
    <t>Graphistes, dessinateurs, stylistes, décorateurs et créateurs de supports de communication visuelle</t>
  </si>
  <si>
    <t>U1Z91</t>
  </si>
  <si>
    <t>Artistes (musique, danse, spectacles)</t>
  </si>
  <si>
    <t>U1Z92</t>
  </si>
  <si>
    <t>Écrivains</t>
  </si>
  <si>
    <t>U1Z93</t>
  </si>
  <si>
    <t>Artistes plasticiens</t>
  </si>
  <si>
    <t>V0Z60</t>
  </si>
  <si>
    <t>V1Z80</t>
  </si>
  <si>
    <t>Infirmiers</t>
  </si>
  <si>
    <t>V1Z81</t>
  </si>
  <si>
    <t>Sages-femmes</t>
  </si>
  <si>
    <t>V3Z70</t>
  </si>
  <si>
    <t>Techniciens médicaux et préparateurs</t>
  </si>
  <si>
    <t>V3Z71</t>
  </si>
  <si>
    <t>Spécialistes de l'appareillage médical</t>
  </si>
  <si>
    <t>V3Z80</t>
  </si>
  <si>
    <t>Autres professionnels para-médicaux</t>
  </si>
  <si>
    <t>V3Z90</t>
  </si>
  <si>
    <t>Psychologues, psychothérapeutes</t>
  </si>
  <si>
    <t>V4Z80</t>
  </si>
  <si>
    <t>Professionnels de l'orientation</t>
  </si>
  <si>
    <t>V4Z83</t>
  </si>
  <si>
    <t>Educateurs spécialisés</t>
  </si>
  <si>
    <t>V4Z85</t>
  </si>
  <si>
    <t>Professionnels de l'action sociale</t>
  </si>
  <si>
    <t>V5Z81</t>
  </si>
  <si>
    <t>Professionnels de l'animation socioculturelle</t>
  </si>
  <si>
    <t>V5Z82</t>
  </si>
  <si>
    <t>Sportifs et animateurs sportifs</t>
  </si>
  <si>
    <t>V5Z84</t>
  </si>
  <si>
    <t>Surveillants d'établissements scolaires</t>
  </si>
  <si>
    <t>W1Z80</t>
  </si>
  <si>
    <t>cle</t>
  </si>
  <si>
    <t>CODDEP</t>
  </si>
  <si>
    <t>CODFAP</t>
  </si>
  <si>
    <t>LIBFAP</t>
  </si>
  <si>
    <t>EMPMOY</t>
  </si>
  <si>
    <t>TENSION_FIN</t>
  </si>
  <si>
    <t>EMBAUCHES</t>
  </si>
  <si>
    <t>FORM_EMPLOI</t>
  </si>
  <si>
    <t>MAIN_OEUVRE_DISPO</t>
  </si>
  <si>
    <t>DURABILITE</t>
  </si>
  <si>
    <t>CONDITION_TRAVAIL</t>
  </si>
  <si>
    <t>INAD_GEO</t>
  </si>
  <si>
    <t>N_TENSION</t>
  </si>
  <si>
    <t>N_EMBAUCHES</t>
  </si>
  <si>
    <t>N_FORM_EMPLOI</t>
  </si>
  <si>
    <t>N_MAIN_OEUVRE_DISPO</t>
  </si>
  <si>
    <t>N_DURABILITE</t>
  </si>
  <si>
    <t>N_CONDITION_TRAVAIL</t>
  </si>
  <si>
    <t>N_INAD_GEO</t>
  </si>
  <si>
    <t>NIVEAU</t>
  </si>
  <si>
    <t>rang</t>
  </si>
  <si>
    <t>2011</t>
  </si>
  <si>
    <t>2012</t>
  </si>
  <si>
    <t>2013</t>
  </si>
  <si>
    <t>2014</t>
  </si>
  <si>
    <t>2015</t>
  </si>
  <si>
    <t>2016</t>
  </si>
  <si>
    <t>2017</t>
  </si>
  <si>
    <t>2018</t>
  </si>
  <si>
    <t>2019</t>
  </si>
  <si>
    <t>2020</t>
  </si>
  <si>
    <t>2021</t>
  </si>
  <si>
    <t>01_A0Z</t>
  </si>
  <si>
    <t>01_A1Z</t>
  </si>
  <si>
    <t>01_A2Z</t>
  </si>
  <si>
    <t>01_A3Z</t>
  </si>
  <si>
    <t>01_B0Z</t>
  </si>
  <si>
    <t>01_B1Z</t>
  </si>
  <si>
    <t>01_B2Z</t>
  </si>
  <si>
    <t>01_B3Z</t>
  </si>
  <si>
    <t>01_B4Z</t>
  </si>
  <si>
    <t>01_B5Z</t>
  </si>
  <si>
    <t>01_B6Z</t>
  </si>
  <si>
    <t>01_B7Z</t>
  </si>
  <si>
    <t>01_C0Z</t>
  </si>
  <si>
    <t>01_C1Z</t>
  </si>
  <si>
    <t>01_C2Z</t>
  </si>
  <si>
    <t>01_D0Z</t>
  </si>
  <si>
    <t>01_D1Z</t>
  </si>
  <si>
    <t>01_D2Z</t>
  </si>
  <si>
    <t>01_D3Z</t>
  </si>
  <si>
    <t>01_D4Z</t>
  </si>
  <si>
    <t>01_D6Z</t>
  </si>
  <si>
    <t>01_E0Z</t>
  </si>
  <si>
    <t>01_E1Z</t>
  </si>
  <si>
    <t>01_E2Z</t>
  </si>
  <si>
    <t>01_F0Z</t>
  </si>
  <si>
    <t>01_F1Z</t>
  </si>
  <si>
    <t>01_F2Z</t>
  </si>
  <si>
    <t>01_F3Z</t>
  </si>
  <si>
    <t>01_F4Z</t>
  </si>
  <si>
    <t>01_F5Z</t>
  </si>
  <si>
    <t>01_G0A</t>
  </si>
  <si>
    <t>01_G0B</t>
  </si>
  <si>
    <t>01_G1Z</t>
  </si>
  <si>
    <t>01_H0Z</t>
  </si>
  <si>
    <t>01_J0Z</t>
  </si>
  <si>
    <t>01_J1Z</t>
  </si>
  <si>
    <t>01_J3Z</t>
  </si>
  <si>
    <t>01_J4Z</t>
  </si>
  <si>
    <t>01_J5Z</t>
  </si>
  <si>
    <t>01_J6Z</t>
  </si>
  <si>
    <t>01_L0Z</t>
  </si>
  <si>
    <t>01_L1Z</t>
  </si>
  <si>
    <t>01_L2Z</t>
  </si>
  <si>
    <t>01_L3Z</t>
  </si>
  <si>
    <t>01_L4Z</t>
  </si>
  <si>
    <t>01_L5Z</t>
  </si>
  <si>
    <t>01_M0Z</t>
  </si>
  <si>
    <t>01_M1Z</t>
  </si>
  <si>
    <t>01_M2Z</t>
  </si>
  <si>
    <t>01_N0Z</t>
  </si>
  <si>
    <t>01_Q0Z</t>
  </si>
  <si>
    <t>01_Q1Z</t>
  </si>
  <si>
    <t>01_Q2Z</t>
  </si>
  <si>
    <t>01_R0Z</t>
  </si>
  <si>
    <t>01_R1Z</t>
  </si>
  <si>
    <t>01_R2Z</t>
  </si>
  <si>
    <t>01_R3Z</t>
  </si>
  <si>
    <t>01_R4Z</t>
  </si>
  <si>
    <t>01_S0Z</t>
  </si>
  <si>
    <t>01_S1Z</t>
  </si>
  <si>
    <t>01_S2Z</t>
  </si>
  <si>
    <t>01_S3Z</t>
  </si>
  <si>
    <t>01_T0Z</t>
  </si>
  <si>
    <t>01_T1Z</t>
  </si>
  <si>
    <t>01_T2A</t>
  </si>
  <si>
    <t>01_T2B</t>
  </si>
  <si>
    <t>01_T3Z</t>
  </si>
  <si>
    <t>01_T4Z</t>
  </si>
  <si>
    <t>01_T6Z</t>
  </si>
  <si>
    <t>01_U0Z</t>
  </si>
  <si>
    <t>01_U1Z</t>
  </si>
  <si>
    <t>01_V0Z</t>
  </si>
  <si>
    <t>01_V1Z</t>
  </si>
  <si>
    <t>01_V3Z</t>
  </si>
  <si>
    <t>01_V4Z</t>
  </si>
  <si>
    <t>01_V5Z</t>
  </si>
  <si>
    <t>01_W1Z</t>
  </si>
  <si>
    <t>03_A0Z</t>
  </si>
  <si>
    <t>03_A1Z</t>
  </si>
  <si>
    <t>03_A2Z</t>
  </si>
  <si>
    <t>03_A3Z</t>
  </si>
  <si>
    <t>03_B0Z</t>
  </si>
  <si>
    <t>03_B1Z</t>
  </si>
  <si>
    <t>03_B2Z</t>
  </si>
  <si>
    <t>03_B3Z</t>
  </si>
  <si>
    <t>03_B4Z</t>
  </si>
  <si>
    <t>03_B5Z</t>
  </si>
  <si>
    <t>03_B6Z</t>
  </si>
  <si>
    <t>03_B7Z</t>
  </si>
  <si>
    <t>03_C0Z</t>
  </si>
  <si>
    <t>03_C1Z</t>
  </si>
  <si>
    <t>03_C2Z</t>
  </si>
  <si>
    <t>03_D0Z</t>
  </si>
  <si>
    <t>03_D1Z</t>
  </si>
  <si>
    <t>03_D2Z</t>
  </si>
  <si>
    <t>03_D3Z</t>
  </si>
  <si>
    <t>03_D4Z</t>
  </si>
  <si>
    <t>03_D6Z</t>
  </si>
  <si>
    <t>03_E0Z</t>
  </si>
  <si>
    <t>03_E1Z</t>
  </si>
  <si>
    <t>03_E2Z</t>
  </si>
  <si>
    <t>03_F0Z</t>
  </si>
  <si>
    <t>03_F1Z</t>
  </si>
  <si>
    <t>03_F2Z</t>
  </si>
  <si>
    <t>03_F3Z</t>
  </si>
  <si>
    <t>03_F4Z</t>
  </si>
  <si>
    <t>03_F5Z</t>
  </si>
  <si>
    <t>03_G0A</t>
  </si>
  <si>
    <t>03_G0B</t>
  </si>
  <si>
    <t>03_G1Z</t>
  </si>
  <si>
    <t>03_H0Z</t>
  </si>
  <si>
    <t>03_J0Z</t>
  </si>
  <si>
    <t>03_J1Z</t>
  </si>
  <si>
    <t>03_J3Z</t>
  </si>
  <si>
    <t>03_J4Z</t>
  </si>
  <si>
    <t>03_J5Z</t>
  </si>
  <si>
    <t>03_J6Z</t>
  </si>
  <si>
    <t>03_L0Z</t>
  </si>
  <si>
    <t>03_L1Z</t>
  </si>
  <si>
    <t>03_L2Z</t>
  </si>
  <si>
    <t>03_L3Z</t>
  </si>
  <si>
    <t>03_L4Z</t>
  </si>
  <si>
    <t>03_L5Z</t>
  </si>
  <si>
    <t>03_M0Z</t>
  </si>
  <si>
    <t>03_M1Z</t>
  </si>
  <si>
    <t>03_M2Z</t>
  </si>
  <si>
    <t>03_N0Z</t>
  </si>
  <si>
    <t>03_Q0Z</t>
  </si>
  <si>
    <t>03_Q1Z</t>
  </si>
  <si>
    <t>03_Q2Z</t>
  </si>
  <si>
    <t>03_R0Z</t>
  </si>
  <si>
    <t>03_R1Z</t>
  </si>
  <si>
    <t>03_R2Z</t>
  </si>
  <si>
    <t>03_R3Z</t>
  </si>
  <si>
    <t>03_R4Z</t>
  </si>
  <si>
    <t>03_S0Z</t>
  </si>
  <si>
    <t>03_S1Z</t>
  </si>
  <si>
    <t>03_S2Z</t>
  </si>
  <si>
    <t>03_S3Z</t>
  </si>
  <si>
    <t>03_T0Z</t>
  </si>
  <si>
    <t>03_T1Z</t>
  </si>
  <si>
    <t>03_T2A</t>
  </si>
  <si>
    <t>03_T2B</t>
  </si>
  <si>
    <t>03_T3Z</t>
  </si>
  <si>
    <t>03_T4Z</t>
  </si>
  <si>
    <t>03_T6Z</t>
  </si>
  <si>
    <t>03_U0Z</t>
  </si>
  <si>
    <t>03_U1Z</t>
  </si>
  <si>
    <t>03_V0Z</t>
  </si>
  <si>
    <t>03_V1Z</t>
  </si>
  <si>
    <t>03_V3Z</t>
  </si>
  <si>
    <t>03_V4Z</t>
  </si>
  <si>
    <t>03_V5Z</t>
  </si>
  <si>
    <t>03_W1Z</t>
  </si>
  <si>
    <t>07_A0Z</t>
  </si>
  <si>
    <t>07_A1Z</t>
  </si>
  <si>
    <t>07_A2Z</t>
  </si>
  <si>
    <t>07_A3Z</t>
  </si>
  <si>
    <t>07_B0Z</t>
  </si>
  <si>
    <t>07_B1Z</t>
  </si>
  <si>
    <t>07_B2Z</t>
  </si>
  <si>
    <t>07_B3Z</t>
  </si>
  <si>
    <t>07_B4Z</t>
  </si>
  <si>
    <t>07_B5Z</t>
  </si>
  <si>
    <t>07_B6Z</t>
  </si>
  <si>
    <t>07_B7Z</t>
  </si>
  <si>
    <t>07_C0Z</t>
  </si>
  <si>
    <t>07_C1Z</t>
  </si>
  <si>
    <t>07_C2Z</t>
  </si>
  <si>
    <t>07_D0Z</t>
  </si>
  <si>
    <t>07_D1Z</t>
  </si>
  <si>
    <t>07_D2Z</t>
  </si>
  <si>
    <t>07_D3Z</t>
  </si>
  <si>
    <t>07_D4Z</t>
  </si>
  <si>
    <t>07_D6Z</t>
  </si>
  <si>
    <t>07_E0Z</t>
  </si>
  <si>
    <t>07_E1Z</t>
  </si>
  <si>
    <t>07_E2Z</t>
  </si>
  <si>
    <t>07_F0Z</t>
  </si>
  <si>
    <t>07_F1Z</t>
  </si>
  <si>
    <t>07_F2Z</t>
  </si>
  <si>
    <t>07_F3Z</t>
  </si>
  <si>
    <t>07_F4Z</t>
  </si>
  <si>
    <t>07_F5Z</t>
  </si>
  <si>
    <t>07_G0A</t>
  </si>
  <si>
    <t>07_G0B</t>
  </si>
  <si>
    <t>07_G1Z</t>
  </si>
  <si>
    <t>07_H0Z</t>
  </si>
  <si>
    <t>07_J0Z</t>
  </si>
  <si>
    <t>07_J1Z</t>
  </si>
  <si>
    <t>07_J3Z</t>
  </si>
  <si>
    <t>07_J4Z</t>
  </si>
  <si>
    <t>07_J5Z</t>
  </si>
  <si>
    <t>07_J6Z</t>
  </si>
  <si>
    <t>07_L0Z</t>
  </si>
  <si>
    <t>07_L1Z</t>
  </si>
  <si>
    <t>07_L2Z</t>
  </si>
  <si>
    <t>07_L3Z</t>
  </si>
  <si>
    <t>07_L4Z</t>
  </si>
  <si>
    <t>07_L5Z</t>
  </si>
  <si>
    <t>07_M0Z</t>
  </si>
  <si>
    <t>07_M1Z</t>
  </si>
  <si>
    <t>07_M2Z</t>
  </si>
  <si>
    <t>07_N0Z</t>
  </si>
  <si>
    <t>07_Q0Z</t>
  </si>
  <si>
    <t>07_Q1Z</t>
  </si>
  <si>
    <t>07_Q2Z</t>
  </si>
  <si>
    <t>07_R0Z</t>
  </si>
  <si>
    <t>07_R1Z</t>
  </si>
  <si>
    <t>07_R2Z</t>
  </si>
  <si>
    <t>07_R3Z</t>
  </si>
  <si>
    <t>07_R4Z</t>
  </si>
  <si>
    <t>07_S0Z</t>
  </si>
  <si>
    <t>07_S1Z</t>
  </si>
  <si>
    <t>07_S2Z</t>
  </si>
  <si>
    <t>07_S3Z</t>
  </si>
  <si>
    <t>07_T0Z</t>
  </si>
  <si>
    <t>07_T1Z</t>
  </si>
  <si>
    <t>07_T2A</t>
  </si>
  <si>
    <t>07_T2B</t>
  </si>
  <si>
    <t>07_T3Z</t>
  </si>
  <si>
    <t>07_T4Z</t>
  </si>
  <si>
    <t>07_T6Z</t>
  </si>
  <si>
    <t>07_U0Z</t>
  </si>
  <si>
    <t>07_U1Z</t>
  </si>
  <si>
    <t>07_V0Z</t>
  </si>
  <si>
    <t>07_V1Z</t>
  </si>
  <si>
    <t>07_V3Z</t>
  </si>
  <si>
    <t>07_V4Z</t>
  </si>
  <si>
    <t>07_V5Z</t>
  </si>
  <si>
    <t>07_W1Z</t>
  </si>
  <si>
    <t>15_A0Z</t>
  </si>
  <si>
    <t>15_A1Z</t>
  </si>
  <si>
    <t>15_A2Z</t>
  </si>
  <si>
    <t>15_A3Z</t>
  </si>
  <si>
    <t>15_B0Z</t>
  </si>
  <si>
    <t>15_B1Z</t>
  </si>
  <si>
    <t>15_B2Z</t>
  </si>
  <si>
    <t>15_B3Z</t>
  </si>
  <si>
    <t>15_B4Z</t>
  </si>
  <si>
    <t>15_B5Z</t>
  </si>
  <si>
    <t>15_B6Z</t>
  </si>
  <si>
    <t>15_B7Z</t>
  </si>
  <si>
    <t>15_C0Z</t>
  </si>
  <si>
    <t>15_C1Z</t>
  </si>
  <si>
    <t>15_C2Z</t>
  </si>
  <si>
    <t>15_D0Z</t>
  </si>
  <si>
    <t>15_D1Z</t>
  </si>
  <si>
    <t>15_D2Z</t>
  </si>
  <si>
    <t>15_D3Z</t>
  </si>
  <si>
    <t>15_D4Z</t>
  </si>
  <si>
    <t>15_D6Z</t>
  </si>
  <si>
    <t>15_E0Z</t>
  </si>
  <si>
    <t>15_E1Z</t>
  </si>
  <si>
    <t>15_E2Z</t>
  </si>
  <si>
    <t>15_F0Z</t>
  </si>
  <si>
    <t>15_F1Z</t>
  </si>
  <si>
    <t>15_F2Z</t>
  </si>
  <si>
    <t>15_F3Z</t>
  </si>
  <si>
    <t>15_F4Z</t>
  </si>
  <si>
    <t>15_F5Z</t>
  </si>
  <si>
    <t>15_G0A</t>
  </si>
  <si>
    <t>15_G0B</t>
  </si>
  <si>
    <t>15_G1Z</t>
  </si>
  <si>
    <t>15_H0Z</t>
  </si>
  <si>
    <t>15_J0Z</t>
  </si>
  <si>
    <t>15_J1Z</t>
  </si>
  <si>
    <t>15_J3Z</t>
  </si>
  <si>
    <t>15_J4Z</t>
  </si>
  <si>
    <t>15_J5Z</t>
  </si>
  <si>
    <t>15_J6Z</t>
  </si>
  <si>
    <t>15_L0Z</t>
  </si>
  <si>
    <t>15_L1Z</t>
  </si>
  <si>
    <t>15_L2Z</t>
  </si>
  <si>
    <t>15_L3Z</t>
  </si>
  <si>
    <t>15_L4Z</t>
  </si>
  <si>
    <t>15_L5Z</t>
  </si>
  <si>
    <t>15_M0Z</t>
  </si>
  <si>
    <t>15_M1Z</t>
  </si>
  <si>
    <t>15_M2Z</t>
  </si>
  <si>
    <t>15_N0Z</t>
  </si>
  <si>
    <t>15_Q0Z</t>
  </si>
  <si>
    <t>15_Q1Z</t>
  </si>
  <si>
    <t>15_Q2Z</t>
  </si>
  <si>
    <t>15_R0Z</t>
  </si>
  <si>
    <t>15_R1Z</t>
  </si>
  <si>
    <t>15_R2Z</t>
  </si>
  <si>
    <t>15_R3Z</t>
  </si>
  <si>
    <t>15_R4Z</t>
  </si>
  <si>
    <t>15_S0Z</t>
  </si>
  <si>
    <t>15_S1Z</t>
  </si>
  <si>
    <t>15_S2Z</t>
  </si>
  <si>
    <t>15_S3Z</t>
  </si>
  <si>
    <t>15_T0Z</t>
  </si>
  <si>
    <t>15_T1Z</t>
  </si>
  <si>
    <t>15_T2A</t>
  </si>
  <si>
    <t>15_T2B</t>
  </si>
  <si>
    <t>15_T3Z</t>
  </si>
  <si>
    <t>15_T4Z</t>
  </si>
  <si>
    <t>15_T6Z</t>
  </si>
  <si>
    <t>15_U0Z</t>
  </si>
  <si>
    <t>15_U1Z</t>
  </si>
  <si>
    <t>15_V0Z</t>
  </si>
  <si>
    <t>15_V1Z</t>
  </si>
  <si>
    <t>15_V3Z</t>
  </si>
  <si>
    <t>15_V4Z</t>
  </si>
  <si>
    <t>15_V5Z</t>
  </si>
  <si>
    <t>15_W1Z</t>
  </si>
  <si>
    <t>26_A0Z</t>
  </si>
  <si>
    <t>26_A1Z</t>
  </si>
  <si>
    <t>26_A2Z</t>
  </si>
  <si>
    <t>26_A3Z</t>
  </si>
  <si>
    <t>26_B0Z</t>
  </si>
  <si>
    <t>26_B1Z</t>
  </si>
  <si>
    <t>26_B2Z</t>
  </si>
  <si>
    <t>26_B3Z</t>
  </si>
  <si>
    <t>26_B4Z</t>
  </si>
  <si>
    <t>26_B5Z</t>
  </si>
  <si>
    <t>26_B6Z</t>
  </si>
  <si>
    <t>26_B7Z</t>
  </si>
  <si>
    <t>26_C0Z</t>
  </si>
  <si>
    <t>26_C1Z</t>
  </si>
  <si>
    <t>26_C2Z</t>
  </si>
  <si>
    <t>26_D0Z</t>
  </si>
  <si>
    <t>26_D1Z</t>
  </si>
  <si>
    <t>26_D2Z</t>
  </si>
  <si>
    <t>26_D3Z</t>
  </si>
  <si>
    <t>26_D4Z</t>
  </si>
  <si>
    <t>26_D6Z</t>
  </si>
  <si>
    <t>26_E0Z</t>
  </si>
  <si>
    <t>26_E1Z</t>
  </si>
  <si>
    <t>26_E2Z</t>
  </si>
  <si>
    <t>26_F0Z</t>
  </si>
  <si>
    <t>26_F1Z</t>
  </si>
  <si>
    <t>26_F2Z</t>
  </si>
  <si>
    <t>26_F3Z</t>
  </si>
  <si>
    <t>26_F4Z</t>
  </si>
  <si>
    <t>26_F5Z</t>
  </si>
  <si>
    <t>26_G0A</t>
  </si>
  <si>
    <t>26_G0B</t>
  </si>
  <si>
    <t>26_G1Z</t>
  </si>
  <si>
    <t>26_H0Z</t>
  </si>
  <si>
    <t>26_J0Z</t>
  </si>
  <si>
    <t>26_J1Z</t>
  </si>
  <si>
    <t>26_J3Z</t>
  </si>
  <si>
    <t>26_J4Z</t>
  </si>
  <si>
    <t>26_J5Z</t>
  </si>
  <si>
    <t>26_J6Z</t>
  </si>
  <si>
    <t>26_L0Z</t>
  </si>
  <si>
    <t>26_L1Z</t>
  </si>
  <si>
    <t>26_L2Z</t>
  </si>
  <si>
    <t>26_L3Z</t>
  </si>
  <si>
    <t>26_L4Z</t>
  </si>
  <si>
    <t>26_L5Z</t>
  </si>
  <si>
    <t>26_M0Z</t>
  </si>
  <si>
    <t>26_M1Z</t>
  </si>
  <si>
    <t>26_M2Z</t>
  </si>
  <si>
    <t>26_N0Z</t>
  </si>
  <si>
    <t>26_Q0Z</t>
  </si>
  <si>
    <t>26_Q1Z</t>
  </si>
  <si>
    <t>26_Q2Z</t>
  </si>
  <si>
    <t>26_R0Z</t>
  </si>
  <si>
    <t>26_R1Z</t>
  </si>
  <si>
    <t>26_R2Z</t>
  </si>
  <si>
    <t>26_R3Z</t>
  </si>
  <si>
    <t>26_R4Z</t>
  </si>
  <si>
    <t>26_S0Z</t>
  </si>
  <si>
    <t>26_S1Z</t>
  </si>
  <si>
    <t>26_S2Z</t>
  </si>
  <si>
    <t>26_S3Z</t>
  </si>
  <si>
    <t>26_T0Z</t>
  </si>
  <si>
    <t>26_T1Z</t>
  </si>
  <si>
    <t>26_T2A</t>
  </si>
  <si>
    <t>26_T2B</t>
  </si>
  <si>
    <t>26_T3Z</t>
  </si>
  <si>
    <t>26_T4Z</t>
  </si>
  <si>
    <t>26_T6Z</t>
  </si>
  <si>
    <t>26_U0Z</t>
  </si>
  <si>
    <t>26_U1Z</t>
  </si>
  <si>
    <t>26_V0Z</t>
  </si>
  <si>
    <t>26_V1Z</t>
  </si>
  <si>
    <t>26_V3Z</t>
  </si>
  <si>
    <t>26_V4Z</t>
  </si>
  <si>
    <t>26_V5Z</t>
  </si>
  <si>
    <t>26_W1Z</t>
  </si>
  <si>
    <t>38_A0Z</t>
  </si>
  <si>
    <t>38_A1Z</t>
  </si>
  <si>
    <t>38_A2Z</t>
  </si>
  <si>
    <t>38_A3Z</t>
  </si>
  <si>
    <t>38_B0Z</t>
  </si>
  <si>
    <t>38_B1Z</t>
  </si>
  <si>
    <t>38_B2Z</t>
  </si>
  <si>
    <t>38_B3Z</t>
  </si>
  <si>
    <t>38_B4Z</t>
  </si>
  <si>
    <t>38_B5Z</t>
  </si>
  <si>
    <t>38_B6Z</t>
  </si>
  <si>
    <t>38_B7Z</t>
  </si>
  <si>
    <t>38_C0Z</t>
  </si>
  <si>
    <t>38_C1Z</t>
  </si>
  <si>
    <t>38_C2Z</t>
  </si>
  <si>
    <t>38_D0Z</t>
  </si>
  <si>
    <t>38_D1Z</t>
  </si>
  <si>
    <t>38_D2Z</t>
  </si>
  <si>
    <t>38_D3Z</t>
  </si>
  <si>
    <t>38_D4Z</t>
  </si>
  <si>
    <t>38_D6Z</t>
  </si>
  <si>
    <t>38_E0Z</t>
  </si>
  <si>
    <t>38_E1Z</t>
  </si>
  <si>
    <t>38_E2Z</t>
  </si>
  <si>
    <t>38_F0Z</t>
  </si>
  <si>
    <t>38_F1Z</t>
  </si>
  <si>
    <t>38_F2Z</t>
  </si>
  <si>
    <t>38_F3Z</t>
  </si>
  <si>
    <t>38_F4Z</t>
  </si>
  <si>
    <t>38_F5Z</t>
  </si>
  <si>
    <t>38_G0A</t>
  </si>
  <si>
    <t>38_G0B</t>
  </si>
  <si>
    <t>38_G1Z</t>
  </si>
  <si>
    <t>38_H0Z</t>
  </si>
  <si>
    <t>38_J0Z</t>
  </si>
  <si>
    <t>38_J1Z</t>
  </si>
  <si>
    <t>38_J3Z</t>
  </si>
  <si>
    <t>38_J4Z</t>
  </si>
  <si>
    <t>38_J5Z</t>
  </si>
  <si>
    <t>38_J6Z</t>
  </si>
  <si>
    <t>38_L0Z</t>
  </si>
  <si>
    <t>38_L1Z</t>
  </si>
  <si>
    <t>38_L2Z</t>
  </si>
  <si>
    <t>38_L3Z</t>
  </si>
  <si>
    <t>38_L4Z</t>
  </si>
  <si>
    <t>38_L5Z</t>
  </si>
  <si>
    <t>38_M0Z</t>
  </si>
  <si>
    <t>38_M1Z</t>
  </si>
  <si>
    <t>38_M2Z</t>
  </si>
  <si>
    <t>38_N0Z</t>
  </si>
  <si>
    <t>38_Q0Z</t>
  </si>
  <si>
    <t>38_Q1Z</t>
  </si>
  <si>
    <t>38_Q2Z</t>
  </si>
  <si>
    <t>38_R0Z</t>
  </si>
  <si>
    <t>38_R1Z</t>
  </si>
  <si>
    <t>38_R2Z</t>
  </si>
  <si>
    <t>38_R3Z</t>
  </si>
  <si>
    <t>38_R4Z</t>
  </si>
  <si>
    <t>38_S0Z</t>
  </si>
  <si>
    <t>38_S1Z</t>
  </si>
  <si>
    <t>38_S2Z</t>
  </si>
  <si>
    <t>38_S3Z</t>
  </si>
  <si>
    <t>38_T0Z</t>
  </si>
  <si>
    <t>38_T1Z</t>
  </si>
  <si>
    <t>38_T2A</t>
  </si>
  <si>
    <t>38_T2B</t>
  </si>
  <si>
    <t>38_T3Z</t>
  </si>
  <si>
    <t>38_T4Z</t>
  </si>
  <si>
    <t>38_T6Z</t>
  </si>
  <si>
    <t>38_U0Z</t>
  </si>
  <si>
    <t>38_U1Z</t>
  </si>
  <si>
    <t>38_V0Z</t>
  </si>
  <si>
    <t>38_V1Z</t>
  </si>
  <si>
    <t>38_V3Z</t>
  </si>
  <si>
    <t>38_V4Z</t>
  </si>
  <si>
    <t>38_V5Z</t>
  </si>
  <si>
    <t>38_W1Z</t>
  </si>
  <si>
    <t>42_A0Z</t>
  </si>
  <si>
    <t>42_A1Z</t>
  </si>
  <si>
    <t>42_A2Z</t>
  </si>
  <si>
    <t>42_A3Z</t>
  </si>
  <si>
    <t>42_B0Z</t>
  </si>
  <si>
    <t>42_B1Z</t>
  </si>
  <si>
    <t>42_B2Z</t>
  </si>
  <si>
    <t>42_B3Z</t>
  </si>
  <si>
    <t>42_B4Z</t>
  </si>
  <si>
    <t>42_B5Z</t>
  </si>
  <si>
    <t>42_B6Z</t>
  </si>
  <si>
    <t>42_B7Z</t>
  </si>
  <si>
    <t>42_C0Z</t>
  </si>
  <si>
    <t>42_C1Z</t>
  </si>
  <si>
    <t>42_C2Z</t>
  </si>
  <si>
    <t>42_D0Z</t>
  </si>
  <si>
    <t>42_D1Z</t>
  </si>
  <si>
    <t>42_D2Z</t>
  </si>
  <si>
    <t>42_D3Z</t>
  </si>
  <si>
    <t>42_D4Z</t>
  </si>
  <si>
    <t>42_D6Z</t>
  </si>
  <si>
    <t>42_E0Z</t>
  </si>
  <si>
    <t>42_E1Z</t>
  </si>
  <si>
    <t>42_E2Z</t>
  </si>
  <si>
    <t>42_F0Z</t>
  </si>
  <si>
    <t>42_F1Z</t>
  </si>
  <si>
    <t>42_F2Z</t>
  </si>
  <si>
    <t>42_F3Z</t>
  </si>
  <si>
    <t>42_F4Z</t>
  </si>
  <si>
    <t>42_F5Z</t>
  </si>
  <si>
    <t>42_G0A</t>
  </si>
  <si>
    <t>42_G0B</t>
  </si>
  <si>
    <t>42_G1Z</t>
  </si>
  <si>
    <t>42_H0Z</t>
  </si>
  <si>
    <t>42_J0Z</t>
  </si>
  <si>
    <t>42_J1Z</t>
  </si>
  <si>
    <t>42_J3Z</t>
  </si>
  <si>
    <t>42_J4Z</t>
  </si>
  <si>
    <t>42_J5Z</t>
  </si>
  <si>
    <t>42_J6Z</t>
  </si>
  <si>
    <t>42_L0Z</t>
  </si>
  <si>
    <t>42_L1Z</t>
  </si>
  <si>
    <t>42_L2Z</t>
  </si>
  <si>
    <t>42_L3Z</t>
  </si>
  <si>
    <t>42_L4Z</t>
  </si>
  <si>
    <t>42_L5Z</t>
  </si>
  <si>
    <t>42_M0Z</t>
  </si>
  <si>
    <t>42_M1Z</t>
  </si>
  <si>
    <t>42_M2Z</t>
  </si>
  <si>
    <t>42_N0Z</t>
  </si>
  <si>
    <t>42_Q0Z</t>
  </si>
  <si>
    <t>42_Q1Z</t>
  </si>
  <si>
    <t>42_Q2Z</t>
  </si>
  <si>
    <t>42_R0Z</t>
  </si>
  <si>
    <t>42_R1Z</t>
  </si>
  <si>
    <t>42_R2Z</t>
  </si>
  <si>
    <t>42_R3Z</t>
  </si>
  <si>
    <t>42_R4Z</t>
  </si>
  <si>
    <t>42_S0Z</t>
  </si>
  <si>
    <t>42_S1Z</t>
  </si>
  <si>
    <t>42_S2Z</t>
  </si>
  <si>
    <t>42_S3Z</t>
  </si>
  <si>
    <t>42_T0Z</t>
  </si>
  <si>
    <t>42_T1Z</t>
  </si>
  <si>
    <t>42_T2A</t>
  </si>
  <si>
    <t>42_T2B</t>
  </si>
  <si>
    <t>42_T3Z</t>
  </si>
  <si>
    <t>42_T4Z</t>
  </si>
  <si>
    <t>42_T6Z</t>
  </si>
  <si>
    <t>42_U0Z</t>
  </si>
  <si>
    <t>42_U1Z</t>
  </si>
  <si>
    <t>42_V0Z</t>
  </si>
  <si>
    <t>42_V1Z</t>
  </si>
  <si>
    <t>42_V3Z</t>
  </si>
  <si>
    <t>42_V4Z</t>
  </si>
  <si>
    <t>42_V5Z</t>
  </si>
  <si>
    <t>42_W1Z</t>
  </si>
  <si>
    <t>43_A0Z</t>
  </si>
  <si>
    <t>43_A1Z</t>
  </si>
  <si>
    <t>43_A2Z</t>
  </si>
  <si>
    <t>43_A3Z</t>
  </si>
  <si>
    <t>43_B0Z</t>
  </si>
  <si>
    <t>43_B1Z</t>
  </si>
  <si>
    <t>43_B2Z</t>
  </si>
  <si>
    <t>43_B3Z</t>
  </si>
  <si>
    <t>43_B4Z</t>
  </si>
  <si>
    <t>43_B5Z</t>
  </si>
  <si>
    <t>43_B6Z</t>
  </si>
  <si>
    <t>43_B7Z</t>
  </si>
  <si>
    <t>43_C0Z</t>
  </si>
  <si>
    <t>43_C1Z</t>
  </si>
  <si>
    <t>43_C2Z</t>
  </si>
  <si>
    <t>43_D0Z</t>
  </si>
  <si>
    <t>43_D1Z</t>
  </si>
  <si>
    <t>43_D2Z</t>
  </si>
  <si>
    <t>43_D3Z</t>
  </si>
  <si>
    <t>43_D4Z</t>
  </si>
  <si>
    <t>43_D6Z</t>
  </si>
  <si>
    <t>43_E0Z</t>
  </si>
  <si>
    <t>43_E1Z</t>
  </si>
  <si>
    <t>43_E2Z</t>
  </si>
  <si>
    <t>43_F0Z</t>
  </si>
  <si>
    <t>43_F1Z</t>
  </si>
  <si>
    <t>43_F2Z</t>
  </si>
  <si>
    <t>43_F3Z</t>
  </si>
  <si>
    <t>43_F4Z</t>
  </si>
  <si>
    <t>43_F5Z</t>
  </si>
  <si>
    <t>43_G0A</t>
  </si>
  <si>
    <t>43_G0B</t>
  </si>
  <si>
    <t>43_G1Z</t>
  </si>
  <si>
    <t>43_H0Z</t>
  </si>
  <si>
    <t>43_J0Z</t>
  </si>
  <si>
    <t>43_J1Z</t>
  </si>
  <si>
    <t>43_J3Z</t>
  </si>
  <si>
    <t>43_J4Z</t>
  </si>
  <si>
    <t>43_J5Z</t>
  </si>
  <si>
    <t>43_J6Z</t>
  </si>
  <si>
    <t>43_L0Z</t>
  </si>
  <si>
    <t>43_L1Z</t>
  </si>
  <si>
    <t>43_L2Z</t>
  </si>
  <si>
    <t>43_L3Z</t>
  </si>
  <si>
    <t>43_L4Z</t>
  </si>
  <si>
    <t>43_L5Z</t>
  </si>
  <si>
    <t>43_M0Z</t>
  </si>
  <si>
    <t>43_M1Z</t>
  </si>
  <si>
    <t>43_M2Z</t>
  </si>
  <si>
    <t>43_N0Z</t>
  </si>
  <si>
    <t>43_Q0Z</t>
  </si>
  <si>
    <t>43_Q1Z</t>
  </si>
  <si>
    <t>43_Q2Z</t>
  </si>
  <si>
    <t>43_R0Z</t>
  </si>
  <si>
    <t>43_R1Z</t>
  </si>
  <si>
    <t>43_R2Z</t>
  </si>
  <si>
    <t>43_R3Z</t>
  </si>
  <si>
    <t>43_R4Z</t>
  </si>
  <si>
    <t>43_S0Z</t>
  </si>
  <si>
    <t>43_S1Z</t>
  </si>
  <si>
    <t>43_S2Z</t>
  </si>
  <si>
    <t>43_S3Z</t>
  </si>
  <si>
    <t>43_T0Z</t>
  </si>
  <si>
    <t>43_T1Z</t>
  </si>
  <si>
    <t>43_T2A</t>
  </si>
  <si>
    <t>43_T2B</t>
  </si>
  <si>
    <t>43_T3Z</t>
  </si>
  <si>
    <t>43_T4Z</t>
  </si>
  <si>
    <t>43_T6Z</t>
  </si>
  <si>
    <t>43_U0Z</t>
  </si>
  <si>
    <t>43_U1Z</t>
  </si>
  <si>
    <t>43_V0Z</t>
  </si>
  <si>
    <t>43_V1Z</t>
  </si>
  <si>
    <t>43_V3Z</t>
  </si>
  <si>
    <t>43_V4Z</t>
  </si>
  <si>
    <t>43_V5Z</t>
  </si>
  <si>
    <t>43_W1Z</t>
  </si>
  <si>
    <t>63_A0Z</t>
  </si>
  <si>
    <t>63_A1Z</t>
  </si>
  <si>
    <t>63_A2Z</t>
  </si>
  <si>
    <t>63_A3Z</t>
  </si>
  <si>
    <t>63_B0Z</t>
  </si>
  <si>
    <t>63_B1Z</t>
  </si>
  <si>
    <t>63_B2Z</t>
  </si>
  <si>
    <t>63_B3Z</t>
  </si>
  <si>
    <t>63_B4Z</t>
  </si>
  <si>
    <t>63_B5Z</t>
  </si>
  <si>
    <t>63_B6Z</t>
  </si>
  <si>
    <t>63_B7Z</t>
  </si>
  <si>
    <t>63_C0Z</t>
  </si>
  <si>
    <t>63_C1Z</t>
  </si>
  <si>
    <t>63_C2Z</t>
  </si>
  <si>
    <t>63_D0Z</t>
  </si>
  <si>
    <t>63_D1Z</t>
  </si>
  <si>
    <t>63_D2Z</t>
  </si>
  <si>
    <t>63_D3Z</t>
  </si>
  <si>
    <t>63_D4Z</t>
  </si>
  <si>
    <t>63_D6Z</t>
  </si>
  <si>
    <t>63_E0Z</t>
  </si>
  <si>
    <t>63_E1Z</t>
  </si>
  <si>
    <t>63_E2Z</t>
  </si>
  <si>
    <t>63_F0Z</t>
  </si>
  <si>
    <t>63_F1Z</t>
  </si>
  <si>
    <t>63_F2Z</t>
  </si>
  <si>
    <t>63_F3Z</t>
  </si>
  <si>
    <t>63_F4Z</t>
  </si>
  <si>
    <t>63_F5Z</t>
  </si>
  <si>
    <t>63_G0A</t>
  </si>
  <si>
    <t>63_G0B</t>
  </si>
  <si>
    <t>63_G1Z</t>
  </si>
  <si>
    <t>63_H0Z</t>
  </si>
  <si>
    <t>63_J0Z</t>
  </si>
  <si>
    <t>63_J1Z</t>
  </si>
  <si>
    <t>63_J3Z</t>
  </si>
  <si>
    <t>63_J4Z</t>
  </si>
  <si>
    <t>63_J5Z</t>
  </si>
  <si>
    <t>63_J6Z</t>
  </si>
  <si>
    <t>63_L0Z</t>
  </si>
  <si>
    <t>63_L1Z</t>
  </si>
  <si>
    <t>63_L2Z</t>
  </si>
  <si>
    <t>63_L3Z</t>
  </si>
  <si>
    <t>63_L4Z</t>
  </si>
  <si>
    <t>63_L5Z</t>
  </si>
  <si>
    <t>63_M0Z</t>
  </si>
  <si>
    <t>63_M1Z</t>
  </si>
  <si>
    <t>63_M2Z</t>
  </si>
  <si>
    <t>63_N0Z</t>
  </si>
  <si>
    <t>63_Q0Z</t>
  </si>
  <si>
    <t>63_Q1Z</t>
  </si>
  <si>
    <t>63_Q2Z</t>
  </si>
  <si>
    <t>63_R0Z</t>
  </si>
  <si>
    <t>63_R1Z</t>
  </si>
  <si>
    <t>63_R2Z</t>
  </si>
  <si>
    <t>63_R3Z</t>
  </si>
  <si>
    <t>63_R4Z</t>
  </si>
  <si>
    <t>63_S0Z</t>
  </si>
  <si>
    <t>63_S1Z</t>
  </si>
  <si>
    <t>63_S2Z</t>
  </si>
  <si>
    <t>63_S3Z</t>
  </si>
  <si>
    <t>63_T0Z</t>
  </si>
  <si>
    <t>63_T1Z</t>
  </si>
  <si>
    <t>63_T2A</t>
  </si>
  <si>
    <t>63_T2B</t>
  </si>
  <si>
    <t>63_T3Z</t>
  </si>
  <si>
    <t>63_T4Z</t>
  </si>
  <si>
    <t>63_T6Z</t>
  </si>
  <si>
    <t>63_U0Z</t>
  </si>
  <si>
    <t>63_U1Z</t>
  </si>
  <si>
    <t>63_V0Z</t>
  </si>
  <si>
    <t>63_V1Z</t>
  </si>
  <si>
    <t>63_V3Z</t>
  </si>
  <si>
    <t>63_V4Z</t>
  </si>
  <si>
    <t>63_V5Z</t>
  </si>
  <si>
    <t>63_W1Z</t>
  </si>
  <si>
    <t>69_A0Z</t>
  </si>
  <si>
    <t>69_A1Z</t>
  </si>
  <si>
    <t>69_A2Z</t>
  </si>
  <si>
    <t>69_A3Z</t>
  </si>
  <si>
    <t>69_B0Z</t>
  </si>
  <si>
    <t>69_B1Z</t>
  </si>
  <si>
    <t>69_B2Z</t>
  </si>
  <si>
    <t>69_B3Z</t>
  </si>
  <si>
    <t>69_B4Z</t>
  </si>
  <si>
    <t>69_B5Z</t>
  </si>
  <si>
    <t>69_B6Z</t>
  </si>
  <si>
    <t>69_B7Z</t>
  </si>
  <si>
    <t>69_C0Z</t>
  </si>
  <si>
    <t>69_C1Z</t>
  </si>
  <si>
    <t>69_C2Z</t>
  </si>
  <si>
    <t>69_D0Z</t>
  </si>
  <si>
    <t>69_D1Z</t>
  </si>
  <si>
    <t>69_D2Z</t>
  </si>
  <si>
    <t>69_D3Z</t>
  </si>
  <si>
    <t>69_D4Z</t>
  </si>
  <si>
    <t>69_D6Z</t>
  </si>
  <si>
    <t>69_E0Z</t>
  </si>
  <si>
    <t>69_E1Z</t>
  </si>
  <si>
    <t>69_E2Z</t>
  </si>
  <si>
    <t>69_F0Z</t>
  </si>
  <si>
    <t>69_F1Z</t>
  </si>
  <si>
    <t>69_F2Z</t>
  </si>
  <si>
    <t>69_F3Z</t>
  </si>
  <si>
    <t>69_F4Z</t>
  </si>
  <si>
    <t>69_F5Z</t>
  </si>
  <si>
    <t>69_G0A</t>
  </si>
  <si>
    <t>69_G0B</t>
  </si>
  <si>
    <t>69_G1Z</t>
  </si>
  <si>
    <t>69_H0Z</t>
  </si>
  <si>
    <t>69_J0Z</t>
  </si>
  <si>
    <t>69_J1Z</t>
  </si>
  <si>
    <t>69_J3Z</t>
  </si>
  <si>
    <t>69_J4Z</t>
  </si>
  <si>
    <t>69_J5Z</t>
  </si>
  <si>
    <t>69_J6Z</t>
  </si>
  <si>
    <t>69_L0Z</t>
  </si>
  <si>
    <t>69_L1Z</t>
  </si>
  <si>
    <t>69_L2Z</t>
  </si>
  <si>
    <t>69_L3Z</t>
  </si>
  <si>
    <t>69_L4Z</t>
  </si>
  <si>
    <t>69_L5Z</t>
  </si>
  <si>
    <t>69_M0Z</t>
  </si>
  <si>
    <t>69_M1Z</t>
  </si>
  <si>
    <t>69_M2Z</t>
  </si>
  <si>
    <t>69_N0Z</t>
  </si>
  <si>
    <t>69_Q0Z</t>
  </si>
  <si>
    <t>69_Q1Z</t>
  </si>
  <si>
    <t>69_Q2Z</t>
  </si>
  <si>
    <t>69_R0Z</t>
  </si>
  <si>
    <t>69_R1Z</t>
  </si>
  <si>
    <t>69_R2Z</t>
  </si>
  <si>
    <t>69_R3Z</t>
  </si>
  <si>
    <t>69_R4Z</t>
  </si>
  <si>
    <t>69_S0Z</t>
  </si>
  <si>
    <t>69_S1Z</t>
  </si>
  <si>
    <t>69_S2Z</t>
  </si>
  <si>
    <t>69_S3Z</t>
  </si>
  <si>
    <t>69_T0Z</t>
  </si>
  <si>
    <t>69_T1Z</t>
  </si>
  <si>
    <t>69_T2A</t>
  </si>
  <si>
    <t>69_T2B</t>
  </si>
  <si>
    <t>69_T3Z</t>
  </si>
  <si>
    <t>69_T4Z</t>
  </si>
  <si>
    <t>69_T6Z</t>
  </si>
  <si>
    <t>69_U0Z</t>
  </si>
  <si>
    <t>69_U1Z</t>
  </si>
  <si>
    <t>69_V0Z</t>
  </si>
  <si>
    <t>69_V1Z</t>
  </si>
  <si>
    <t>69_V3Z</t>
  </si>
  <si>
    <t>69_V4Z</t>
  </si>
  <si>
    <t>69_V5Z</t>
  </si>
  <si>
    <t>69_W1Z</t>
  </si>
  <si>
    <t>73_A0Z</t>
  </si>
  <si>
    <t>73_A1Z</t>
  </si>
  <si>
    <t>73_A2Z</t>
  </si>
  <si>
    <t>73_A3Z</t>
  </si>
  <si>
    <t>73_B0Z</t>
  </si>
  <si>
    <t>73_B1Z</t>
  </si>
  <si>
    <t>73_B2Z</t>
  </si>
  <si>
    <t>73_B3Z</t>
  </si>
  <si>
    <t>73_B4Z</t>
  </si>
  <si>
    <t>73_B5Z</t>
  </si>
  <si>
    <t>73_B6Z</t>
  </si>
  <si>
    <t>73_B7Z</t>
  </si>
  <si>
    <t>73_C0Z</t>
  </si>
  <si>
    <t>73_C1Z</t>
  </si>
  <si>
    <t>73_C2Z</t>
  </si>
  <si>
    <t>73_D0Z</t>
  </si>
  <si>
    <t>73_D1Z</t>
  </si>
  <si>
    <t>73_D2Z</t>
  </si>
  <si>
    <t>73_D3Z</t>
  </si>
  <si>
    <t>73_D4Z</t>
  </si>
  <si>
    <t>73_D6Z</t>
  </si>
  <si>
    <t>73_E0Z</t>
  </si>
  <si>
    <t>73_E1Z</t>
  </si>
  <si>
    <t>73_E2Z</t>
  </si>
  <si>
    <t>73_F0Z</t>
  </si>
  <si>
    <t>73_F1Z</t>
  </si>
  <si>
    <t>73_F2Z</t>
  </si>
  <si>
    <t>73_F3Z</t>
  </si>
  <si>
    <t>73_F4Z</t>
  </si>
  <si>
    <t>73_F5Z</t>
  </si>
  <si>
    <t>73_G0A</t>
  </si>
  <si>
    <t>73_G0B</t>
  </si>
  <si>
    <t>73_G1Z</t>
  </si>
  <si>
    <t>73_H0Z</t>
  </si>
  <si>
    <t>73_J0Z</t>
  </si>
  <si>
    <t>73_J1Z</t>
  </si>
  <si>
    <t>73_J3Z</t>
  </si>
  <si>
    <t>73_J4Z</t>
  </si>
  <si>
    <t>73_J5Z</t>
  </si>
  <si>
    <t>73_J6Z</t>
  </si>
  <si>
    <t>73_L0Z</t>
  </si>
  <si>
    <t>73_L1Z</t>
  </si>
  <si>
    <t>73_L2Z</t>
  </si>
  <si>
    <t>73_L3Z</t>
  </si>
  <si>
    <t>73_L4Z</t>
  </si>
  <si>
    <t>73_L5Z</t>
  </si>
  <si>
    <t>73_M0Z</t>
  </si>
  <si>
    <t>73_M1Z</t>
  </si>
  <si>
    <t>73_M2Z</t>
  </si>
  <si>
    <t>73_N0Z</t>
  </si>
  <si>
    <t>73_Q0Z</t>
  </si>
  <si>
    <t>73_Q1Z</t>
  </si>
  <si>
    <t>73_Q2Z</t>
  </si>
  <si>
    <t>73_R0Z</t>
  </si>
  <si>
    <t>73_R1Z</t>
  </si>
  <si>
    <t>73_R2Z</t>
  </si>
  <si>
    <t>73_R3Z</t>
  </si>
  <si>
    <t>73_R4Z</t>
  </si>
  <si>
    <t>73_S0Z</t>
  </si>
  <si>
    <t>73_S1Z</t>
  </si>
  <si>
    <t>73_S2Z</t>
  </si>
  <si>
    <t>73_S3Z</t>
  </si>
  <si>
    <t>73_T0Z</t>
  </si>
  <si>
    <t>73_T1Z</t>
  </si>
  <si>
    <t>73_T2A</t>
  </si>
  <si>
    <t>73_T2B</t>
  </si>
  <si>
    <t>73_T3Z</t>
  </si>
  <si>
    <t>73_T4Z</t>
  </si>
  <si>
    <t>73_T6Z</t>
  </si>
  <si>
    <t>73_U0Z</t>
  </si>
  <si>
    <t>73_U1Z</t>
  </si>
  <si>
    <t>73_V0Z</t>
  </si>
  <si>
    <t>73_V1Z</t>
  </si>
  <si>
    <t>73_V3Z</t>
  </si>
  <si>
    <t>73_V4Z</t>
  </si>
  <si>
    <t>73_V5Z</t>
  </si>
  <si>
    <t>73_W1Z</t>
  </si>
  <si>
    <t>74_A0Z</t>
  </si>
  <si>
    <t>74_A1Z</t>
  </si>
  <si>
    <t>74_A2Z</t>
  </si>
  <si>
    <t>74_A3Z</t>
  </si>
  <si>
    <t>74_B0Z</t>
  </si>
  <si>
    <t>74_B1Z</t>
  </si>
  <si>
    <t>74_B2Z</t>
  </si>
  <si>
    <t>74_B3Z</t>
  </si>
  <si>
    <t>74_B4Z</t>
  </si>
  <si>
    <t>74_B5Z</t>
  </si>
  <si>
    <t>74_B6Z</t>
  </si>
  <si>
    <t>74_B7Z</t>
  </si>
  <si>
    <t>74_C0Z</t>
  </si>
  <si>
    <t>74_C1Z</t>
  </si>
  <si>
    <t>74_C2Z</t>
  </si>
  <si>
    <t>74_D0Z</t>
  </si>
  <si>
    <t>74_D1Z</t>
  </si>
  <si>
    <t>74_D2Z</t>
  </si>
  <si>
    <t>74_D3Z</t>
  </si>
  <si>
    <t>74_D4Z</t>
  </si>
  <si>
    <t>74_D6Z</t>
  </si>
  <si>
    <t>74_E0Z</t>
  </si>
  <si>
    <t>74_E1Z</t>
  </si>
  <si>
    <t>74_E2Z</t>
  </si>
  <si>
    <t>74_F0Z</t>
  </si>
  <si>
    <t>74_F1Z</t>
  </si>
  <si>
    <t>74_F2Z</t>
  </si>
  <si>
    <t>74_F3Z</t>
  </si>
  <si>
    <t>74_F4Z</t>
  </si>
  <si>
    <t>74_F5Z</t>
  </si>
  <si>
    <t>74_G0A</t>
  </si>
  <si>
    <t>74_G0B</t>
  </si>
  <si>
    <t>74_G1Z</t>
  </si>
  <si>
    <t>74_H0Z</t>
  </si>
  <si>
    <t>74_J0Z</t>
  </si>
  <si>
    <t>74_J1Z</t>
  </si>
  <si>
    <t>74_J3Z</t>
  </si>
  <si>
    <t>74_J4Z</t>
  </si>
  <si>
    <t>74_J5Z</t>
  </si>
  <si>
    <t>74_J6Z</t>
  </si>
  <si>
    <t>74_L0Z</t>
  </si>
  <si>
    <t>74_L1Z</t>
  </si>
  <si>
    <t>74_L2Z</t>
  </si>
  <si>
    <t>74_L3Z</t>
  </si>
  <si>
    <t>74_L4Z</t>
  </si>
  <si>
    <t>74_L5Z</t>
  </si>
  <si>
    <t>74_M0Z</t>
  </si>
  <si>
    <t>74_M1Z</t>
  </si>
  <si>
    <t>74_M2Z</t>
  </si>
  <si>
    <t>74_N0Z</t>
  </si>
  <si>
    <t>74_Q0Z</t>
  </si>
  <si>
    <t>74_Q1Z</t>
  </si>
  <si>
    <t>74_Q2Z</t>
  </si>
  <si>
    <t>74_R0Z</t>
  </si>
  <si>
    <t>74_R1Z</t>
  </si>
  <si>
    <t>74_R2Z</t>
  </si>
  <si>
    <t>74_R3Z</t>
  </si>
  <si>
    <t>74_R4Z</t>
  </si>
  <si>
    <t>74_S0Z</t>
  </si>
  <si>
    <t>74_S1Z</t>
  </si>
  <si>
    <t>74_S2Z</t>
  </si>
  <si>
    <t>74_S3Z</t>
  </si>
  <si>
    <t>74_T0Z</t>
  </si>
  <si>
    <t>74_T1Z</t>
  </si>
  <si>
    <t>74_T2A</t>
  </si>
  <si>
    <t>74_T2B</t>
  </si>
  <si>
    <t>74_T3Z</t>
  </si>
  <si>
    <t>74_T4Z</t>
  </si>
  <si>
    <t>74_T6Z</t>
  </si>
  <si>
    <t>74_U0Z</t>
  </si>
  <si>
    <t>74_U1Z</t>
  </si>
  <si>
    <t>74_V0Z</t>
  </si>
  <si>
    <t>74_V1Z</t>
  </si>
  <si>
    <t>74_V3Z</t>
  </si>
  <si>
    <t>74_V4Z</t>
  </si>
  <si>
    <t>74_V5Z</t>
  </si>
  <si>
    <t>74_W1Z</t>
  </si>
  <si>
    <t>84</t>
  </si>
  <si>
    <t>Manque de Disponibilité de la Main d'Œuvre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</si>
</sst>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_-;\-* #,##0\ _€_-;_-* &quot;-&quot;??\ _€_-;_-@_-"/>
  </numFmts>
  <fonts count="34" x14ac:knownFonts="1">
    <font>
      <sz val="11"/>
      <color rgb="FF000000"/>
      <name val="Calibri"/>
      <family val="2"/>
      <scheme val="minor"/>
    </font>
    <font>
      <b/>
      <sz val="11"/>
      <color rgb="FF000000"/>
      <name val="Calibri"/>
      <family val="2"/>
      <scheme val="minor"/>
    </font>
    <font>
      <sz val="14"/>
      <color rgb="FF000000"/>
      <name val="Calibri"/>
      <family val="2"/>
      <scheme val="minor"/>
    </font>
    <font>
      <b/>
      <sz val="18"/>
      <color rgb="FF000000"/>
      <name val="Calibri"/>
      <family val="2"/>
      <scheme val="minor"/>
    </font>
    <font>
      <b/>
      <u/>
      <sz val="14"/>
      <color rgb="FF000000"/>
      <name val="Calibri"/>
      <family val="2"/>
      <scheme val="minor"/>
    </font>
    <font>
      <sz val="11"/>
      <color rgb="FF000000"/>
      <name val="Calibri"/>
      <family val="2"/>
    </font>
    <font>
      <b/>
      <sz val="14"/>
      <color rgb="FF000000"/>
      <name val="Calibri"/>
      <family val="2"/>
      <scheme val="minor"/>
    </font>
    <font>
      <i/>
      <sz val="8"/>
      <color rgb="FF000000"/>
      <name val="Calibri"/>
      <family val="2"/>
      <scheme val="minor"/>
    </font>
    <font>
      <sz val="11"/>
      <color theme="0"/>
      <name val="Calibri"/>
      <family val="2"/>
      <scheme val="minor"/>
    </font>
    <font>
      <b/>
      <u/>
      <sz val="11"/>
      <color rgb="FF000000"/>
      <name val="Calibri"/>
      <family val="2"/>
      <scheme val="minor"/>
    </font>
    <font>
      <i/>
      <sz val="12"/>
      <color rgb="FF000000"/>
      <name val="Calibri"/>
      <family val="2"/>
      <scheme val="minor"/>
    </font>
    <font>
      <b/>
      <u/>
      <sz val="12"/>
      <color rgb="FF000000"/>
      <name val="Calibri"/>
      <family val="2"/>
      <scheme val="minor"/>
    </font>
    <font>
      <b/>
      <sz val="11"/>
      <color indexed="8"/>
      <name val="Calibri"/>
      <family val="2"/>
      <scheme val="minor"/>
    </font>
    <font>
      <sz val="11"/>
      <color theme="1"/>
      <name val="Calibri"/>
      <family val="2"/>
      <scheme val="minor"/>
    </font>
    <font>
      <b/>
      <sz val="14"/>
      <color rgb="FF000000"/>
      <name val="Arial"/>
      <family val="2"/>
    </font>
    <font>
      <b/>
      <sz val="10"/>
      <color rgb="FF000000"/>
      <name val="Arial"/>
      <family val="2"/>
    </font>
    <font>
      <b/>
      <sz val="36"/>
      <color indexed="58"/>
      <name val="Arial"/>
      <family val="2"/>
    </font>
    <font>
      <b/>
      <i/>
      <sz val="10"/>
      <color rgb="FF000000"/>
      <name val="Arial"/>
      <family val="2"/>
    </font>
    <font>
      <sz val="10"/>
      <color rgb="FF000000"/>
      <name val="Times New Roman"/>
      <family val="1"/>
    </font>
    <font>
      <b/>
      <sz val="8"/>
      <color rgb="FF000000"/>
      <name val="Arial"/>
      <family val="2"/>
    </font>
    <font>
      <b/>
      <i/>
      <sz val="8"/>
      <color rgb="FF000000"/>
      <name val="Arial"/>
      <family val="2"/>
    </font>
    <font>
      <b/>
      <sz val="10"/>
      <color indexed="9"/>
      <name val="Arial"/>
      <family val="2"/>
    </font>
    <font>
      <b/>
      <sz val="10"/>
      <color indexed="58"/>
      <name val="Arial"/>
      <family val="2"/>
    </font>
    <font>
      <i/>
      <sz val="10"/>
      <color indexed="58"/>
      <name val="Arial"/>
      <family val="2"/>
    </font>
    <font>
      <sz val="10"/>
      <color indexed="58"/>
      <name val="Arial"/>
      <family val="2"/>
    </font>
    <font>
      <b/>
      <sz val="36"/>
      <color indexed="9"/>
      <name val="Arial"/>
      <family val="2"/>
    </font>
    <font>
      <i/>
      <sz val="10"/>
      <color rgb="FF000000"/>
      <name val="Arial"/>
      <family val="2"/>
    </font>
    <font>
      <sz val="10"/>
      <color rgb="FF000000"/>
      <name val="Arial"/>
      <family val="2"/>
    </font>
    <font>
      <sz val="14"/>
      <color rgb="FF000000"/>
      <name val="Arial"/>
      <family val="2"/>
    </font>
    <font>
      <b/>
      <sz val="10"/>
      <color indexed="10"/>
      <name val="Arial"/>
      <family val="2"/>
    </font>
    <font>
      <b/>
      <sz val="14"/>
      <color rgb="FF000000"/>
      <name val="Calibri"/>
      <family val="2"/>
    </font>
    <font>
      <b/>
      <sz val="11"/>
      <color rgb="FF000000"/>
      <name val="Calibri"/>
      <family val="2"/>
    </font>
    <font>
      <u/>
      <sz val="11"/>
      <color rgb="FF000000"/>
      <name val="Calibri"/>
      <family val="2"/>
    </font>
    <font>
      <sz val="11"/>
      <color rgb="FF000000"/>
      <name val="Calibri"/>
      <family val="2"/>
    </font>
  </fonts>
  <fills count="9">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
      <patternFill patternType="solid">
        <fgColor indexed="41"/>
        <bgColor indexed="64"/>
      </patternFill>
    </fill>
    <fill>
      <patternFill patternType="solid">
        <fgColor indexed="26"/>
        <bgColor indexed="22"/>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15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applyAlignment="1">
      <alignment wrapText="1"/>
    </xf>
    <xf numFmtId="0" fontId="5" fillId="0" borderId="0" xfId="0" applyFont="1"/>
    <xf numFmtId="0" fontId="1" fillId="2" borderId="1" xfId="0" applyFont="1" applyFill="1" applyBorder="1"/>
    <xf numFmtId="0" fontId="5" fillId="2" borderId="2" xfId="0" applyFont="1" applyFill="1" applyBorder="1"/>
    <xf numFmtId="0" fontId="5" fillId="2" borderId="3" xfId="0" applyFont="1" applyFill="1" applyBorder="1"/>
    <xf numFmtId="0" fontId="5" fillId="2" borderId="4" xfId="0" applyFont="1" applyFill="1" applyBorder="1"/>
    <xf numFmtId="0" fontId="5" fillId="2" borderId="0" xfId="0" applyFont="1" applyFill="1"/>
    <xf numFmtId="0" fontId="5" fillId="2" borderId="5" xfId="0" applyFont="1" applyFill="1" applyBorder="1"/>
    <xf numFmtId="2" fontId="5" fillId="0" borderId="0" xfId="0" applyNumberFormat="1" applyFont="1"/>
    <xf numFmtId="0" fontId="5" fillId="0" borderId="12" xfId="0" applyFont="1" applyBorder="1" applyAlignment="1">
      <alignment horizontal="center" vertical="center" wrapText="1"/>
    </xf>
    <xf numFmtId="0" fontId="7" fillId="0" borderId="0" xfId="0" applyFont="1"/>
    <xf numFmtId="0" fontId="8" fillId="0" borderId="0" xfId="0" applyFont="1"/>
    <xf numFmtId="0" fontId="1" fillId="0" borderId="13" xfId="0" applyFont="1"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2" fontId="5" fillId="0" borderId="16" xfId="0" applyNumberFormat="1" applyFont="1" applyBorder="1"/>
    <xf numFmtId="2" fontId="5" fillId="0" borderId="17" xfId="0" applyNumberFormat="1" applyFont="1" applyBorder="1"/>
    <xf numFmtId="0" fontId="9" fillId="0" borderId="0" xfId="0" applyFont="1"/>
    <xf numFmtId="0" fontId="6" fillId="0" borderId="0" xfId="0" applyFont="1"/>
    <xf numFmtId="0" fontId="1" fillId="0" borderId="18" xfId="0" applyFont="1" applyBorder="1" applyAlignment="1">
      <alignment horizontal="center" vertical="center" wrapText="1"/>
    </xf>
    <xf numFmtId="39" fontId="1" fillId="0" borderId="18"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19" xfId="0" applyFont="1" applyBorder="1" applyAlignment="1">
      <alignment horizontal="center" vertical="center" wrapText="1"/>
    </xf>
    <xf numFmtId="2" fontId="5" fillId="0" borderId="12" xfId="0" applyNumberFormat="1" applyFont="1" applyBorder="1"/>
    <xf numFmtId="0" fontId="5" fillId="0" borderId="19" xfId="0" applyFont="1" applyBorder="1" applyAlignment="1">
      <alignment horizontal="center" vertical="center" wrapText="1"/>
    </xf>
    <xf numFmtId="164" fontId="1" fillId="0" borderId="18" xfId="0" applyNumberFormat="1" applyFont="1" applyBorder="1" applyAlignment="1">
      <alignment horizontal="center" vertical="center" wrapText="1"/>
    </xf>
    <xf numFmtId="39" fontId="6" fillId="0" borderId="19" xfId="0" applyNumberFormat="1" applyFont="1" applyBorder="1" applyAlignment="1">
      <alignment horizontal="center" vertical="center" wrapText="1"/>
    </xf>
    <xf numFmtId="0" fontId="1" fillId="0" borderId="20" xfId="0" applyFont="1" applyBorder="1" applyAlignment="1">
      <alignment horizontal="center" vertical="center" wrapText="1"/>
    </xf>
    <xf numFmtId="164" fontId="5" fillId="0" borderId="19"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10" fillId="0" borderId="0" xfId="0" applyFont="1" applyAlignment="1">
      <alignment horizontal="left"/>
    </xf>
    <xf numFmtId="0" fontId="5" fillId="0" borderId="19" xfId="0" applyFont="1" applyBorder="1" applyAlignment="1">
      <alignment horizontal="center" vertical="center"/>
    </xf>
    <xf numFmtId="0" fontId="11" fillId="0" borderId="0" xfId="0" applyFont="1"/>
    <xf numFmtId="1" fontId="5" fillId="0" borderId="16" xfId="0" applyNumberFormat="1" applyFont="1" applyBorder="1" applyAlignment="1">
      <alignment horizontal="right"/>
    </xf>
    <xf numFmtId="2" fontId="5" fillId="0" borderId="16" xfId="0" applyNumberFormat="1" applyFont="1" applyBorder="1" applyAlignment="1">
      <alignment horizontal="right"/>
    </xf>
    <xf numFmtId="0" fontId="1" fillId="0" borderId="13" xfId="0" applyFont="1" applyBorder="1" applyAlignment="1">
      <alignment horizontal="center" vertical="center"/>
    </xf>
    <xf numFmtId="0" fontId="5" fillId="0" borderId="13" xfId="0" applyFont="1" applyBorder="1"/>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2" fontId="5" fillId="0" borderId="14" xfId="0" applyNumberFormat="1" applyFont="1" applyBorder="1"/>
    <xf numFmtId="2" fontId="5" fillId="0" borderId="17" xfId="0" applyNumberFormat="1" applyFont="1" applyBorder="1" applyAlignment="1">
      <alignment horizontal="right"/>
    </xf>
    <xf numFmtId="0" fontId="5" fillId="0" borderId="15" xfId="0" applyFont="1" applyBorder="1"/>
    <xf numFmtId="2" fontId="5" fillId="0" borderId="19" xfId="0" applyNumberFormat="1" applyFont="1" applyBorder="1"/>
    <xf numFmtId="2" fontId="5" fillId="0" borderId="19" xfId="0" applyNumberFormat="1" applyFont="1" applyBorder="1" applyAlignment="1">
      <alignment horizontal="right"/>
    </xf>
    <xf numFmtId="0" fontId="5" fillId="0" borderId="19" xfId="0" applyFont="1" applyBorder="1" applyAlignment="1">
      <alignment horizontal="right"/>
    </xf>
    <xf numFmtId="0" fontId="5" fillId="0" borderId="12" xfId="0" applyFont="1" applyBorder="1" applyAlignment="1">
      <alignment horizontal="right"/>
    </xf>
    <xf numFmtId="0" fontId="3" fillId="0" borderId="0" xfId="0" applyFont="1" applyAlignment="1">
      <alignment horizontal="center"/>
    </xf>
    <xf numFmtId="164" fontId="5" fillId="0" borderId="0" xfId="0" applyNumberFormat="1" applyFont="1"/>
    <xf numFmtId="0" fontId="1" fillId="0" borderId="21" xfId="0" applyFont="1" applyBorder="1" applyAlignment="1">
      <alignment horizontal="center" vertical="center" wrapText="1"/>
    </xf>
    <xf numFmtId="164" fontId="1" fillId="0" borderId="21" xfId="0" applyNumberFormat="1" applyFont="1" applyBorder="1" applyAlignment="1">
      <alignment horizontal="center" vertical="center" wrapText="1"/>
    </xf>
    <xf numFmtId="39" fontId="1" fillId="0" borderId="21"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5" fillId="0" borderId="0" xfId="0" applyFont="1" applyAlignment="1">
      <alignment horizontal="center" vertical="center" wrapText="1"/>
    </xf>
    <xf numFmtId="0" fontId="1" fillId="0" borderId="23" xfId="0" applyFont="1" applyBorder="1" applyAlignment="1">
      <alignment vertical="center"/>
    </xf>
    <xf numFmtId="0" fontId="12" fillId="0" borderId="23" xfId="0" applyFont="1" applyBorder="1" applyAlignment="1">
      <alignment vertical="center"/>
    </xf>
    <xf numFmtId="49" fontId="5" fillId="0" borderId="0" xfId="0" applyNumberFormat="1" applyFont="1"/>
    <xf numFmtId="0" fontId="13" fillId="0" borderId="0" xfId="0" applyFont="1" applyAlignment="1">
      <alignment horizontal="left"/>
    </xf>
    <xf numFmtId="49" fontId="14" fillId="4" borderId="0" xfId="0" applyNumberFormat="1" applyFont="1" applyFill="1" applyAlignment="1">
      <alignment horizontal="left" vertical="center" wrapText="1"/>
    </xf>
    <xf numFmtId="49" fontId="15" fillId="0" borderId="33" xfId="0" applyNumberFormat="1" applyFont="1" applyBorder="1" applyAlignment="1">
      <alignment horizontal="center" vertical="center" wrapText="1"/>
    </xf>
    <xf numFmtId="49" fontId="17" fillId="0" borderId="33" xfId="0" applyNumberFormat="1" applyFont="1" applyBorder="1" applyAlignment="1">
      <alignment horizontal="center" vertical="top" wrapText="1"/>
    </xf>
    <xf numFmtId="49" fontId="15" fillId="0" borderId="33" xfId="0" applyNumberFormat="1" applyFont="1" applyBorder="1" applyAlignment="1">
      <alignment horizontal="center" vertical="top" wrapText="1"/>
    </xf>
    <xf numFmtId="0" fontId="18" fillId="0" borderId="0" xfId="0" applyFont="1" applyAlignment="1">
      <alignment wrapText="1"/>
    </xf>
    <xf numFmtId="49" fontId="15" fillId="0" borderId="34" xfId="0" applyNumberFormat="1" applyFont="1" applyBorder="1" applyAlignment="1">
      <alignment horizontal="center" vertical="center" wrapText="1"/>
    </xf>
    <xf numFmtId="49" fontId="17" fillId="0" borderId="34" xfId="0" applyNumberFormat="1" applyFont="1" applyBorder="1" applyAlignment="1">
      <alignment horizontal="center" vertical="top" wrapText="1"/>
    </xf>
    <xf numFmtId="49" fontId="15" fillId="0" borderId="34" xfId="0" applyNumberFormat="1" applyFont="1" applyBorder="1" applyAlignment="1">
      <alignment horizontal="center" vertical="top" wrapText="1"/>
    </xf>
    <xf numFmtId="49" fontId="19" fillId="0" borderId="0" xfId="0" applyNumberFormat="1" applyFont="1" applyAlignment="1">
      <alignment horizontal="center" vertical="center" wrapText="1"/>
    </xf>
    <xf numFmtId="49" fontId="20" fillId="0" borderId="0" xfId="0" applyNumberFormat="1" applyFont="1" applyAlignment="1">
      <alignment horizontal="center" vertical="top" wrapText="1"/>
    </xf>
    <xf numFmtId="49" fontId="19" fillId="0" borderId="0" xfId="0" applyNumberFormat="1" applyFont="1" applyAlignment="1">
      <alignment horizontal="center" vertical="top" wrapText="1"/>
    </xf>
    <xf numFmtId="0" fontId="19" fillId="0" borderId="0" xfId="0" applyFont="1" applyAlignment="1">
      <alignment horizontal="center" vertical="top" wrapText="1"/>
    </xf>
    <xf numFmtId="49" fontId="21" fillId="7" borderId="0" xfId="0" applyNumberFormat="1" applyFont="1" applyFill="1" applyAlignment="1">
      <alignment horizontal="left" vertical="center" wrapText="1"/>
    </xf>
    <xf numFmtId="49" fontId="22" fillId="6" borderId="0" xfId="0" applyNumberFormat="1" applyFont="1" applyFill="1" applyAlignment="1">
      <alignment vertical="center" wrapText="1"/>
    </xf>
    <xf numFmtId="49" fontId="23" fillId="6" borderId="0" xfId="0" applyNumberFormat="1" applyFont="1" applyFill="1" applyAlignment="1">
      <alignment horizontal="left" vertical="top" wrapText="1"/>
    </xf>
    <xf numFmtId="49" fontId="23" fillId="6" borderId="0" xfId="0" applyNumberFormat="1" applyFont="1" applyFill="1" applyAlignment="1">
      <alignment vertical="top" wrapText="1"/>
    </xf>
    <xf numFmtId="49" fontId="24" fillId="6" borderId="0" xfId="0" applyNumberFormat="1" applyFont="1" applyFill="1" applyAlignment="1">
      <alignment horizontal="left" vertical="top" wrapText="1"/>
    </xf>
    <xf numFmtId="0" fontId="24" fillId="6" borderId="0" xfId="0" applyFont="1" applyFill="1" applyAlignment="1">
      <alignment vertical="top" wrapText="1"/>
    </xf>
    <xf numFmtId="49" fontId="25" fillId="7" borderId="0" xfId="0" applyNumberFormat="1" applyFont="1" applyFill="1" applyAlignment="1">
      <alignment horizontal="left" vertical="center" wrapText="1"/>
    </xf>
    <xf numFmtId="49" fontId="21" fillId="0" borderId="0" xfId="0" applyNumberFormat="1" applyFont="1" applyAlignment="1">
      <alignment horizontal="left" vertical="center" wrapText="1"/>
    </xf>
    <xf numFmtId="49" fontId="15" fillId="0" borderId="0" xfId="0" applyNumberFormat="1" applyFont="1" applyAlignment="1">
      <alignment vertical="center" wrapText="1"/>
    </xf>
    <xf numFmtId="49" fontId="26" fillId="0" borderId="0" xfId="0" applyNumberFormat="1" applyFont="1" applyAlignment="1">
      <alignment horizontal="left" vertical="top" wrapText="1"/>
    </xf>
    <xf numFmtId="49" fontId="26" fillId="0" borderId="0" xfId="0" applyNumberFormat="1" applyFont="1" applyAlignment="1">
      <alignment vertical="top" wrapText="1"/>
    </xf>
    <xf numFmtId="49" fontId="27" fillId="0" borderId="0" xfId="0" applyNumberFormat="1" applyFont="1" applyAlignment="1">
      <alignment horizontal="left" vertical="top" wrapText="1"/>
    </xf>
    <xf numFmtId="0" fontId="27" fillId="0" borderId="0" xfId="0" applyFont="1" applyAlignment="1">
      <alignment vertical="top" wrapText="1"/>
    </xf>
    <xf numFmtId="49" fontId="15" fillId="0" borderId="0" xfId="0" applyNumberFormat="1" applyFont="1" applyAlignment="1">
      <alignment horizontal="left" vertical="center" wrapText="1"/>
    </xf>
    <xf numFmtId="49" fontId="21" fillId="0" borderId="0" xfId="0" applyNumberFormat="1" applyFont="1" applyAlignment="1">
      <alignment vertical="center" wrapText="1"/>
    </xf>
    <xf numFmtId="49" fontId="27" fillId="0" borderId="0" xfId="0" applyNumberFormat="1" applyFont="1" applyAlignment="1">
      <alignment vertical="top" wrapText="1"/>
    </xf>
    <xf numFmtId="49" fontId="27" fillId="0" borderId="0" xfId="0" applyNumberFormat="1" applyFont="1" applyAlignment="1">
      <alignment horizontal="left" vertical="center" wrapText="1"/>
    </xf>
    <xf numFmtId="49" fontId="27" fillId="0" borderId="0" xfId="0" applyNumberFormat="1" applyFont="1" applyAlignment="1">
      <alignment vertical="center" wrapText="1"/>
    </xf>
    <xf numFmtId="49" fontId="15" fillId="0" borderId="0" xfId="0" applyNumberFormat="1" applyFont="1" applyAlignment="1">
      <alignment horizontal="left" vertical="top" wrapText="1"/>
    </xf>
    <xf numFmtId="0" fontId="15" fillId="0" borderId="0" xfId="0" applyFont="1" applyAlignment="1">
      <alignment vertical="top" wrapText="1"/>
    </xf>
    <xf numFmtId="49" fontId="28" fillId="4" borderId="0" xfId="0" applyNumberFormat="1" applyFont="1" applyFill="1" applyAlignment="1">
      <alignment horizontal="left" vertical="top" wrapText="1"/>
    </xf>
    <xf numFmtId="0" fontId="28" fillId="8" borderId="0" xfId="0" applyFont="1" applyFill="1" applyAlignment="1">
      <alignment vertical="top" wrapText="1"/>
    </xf>
    <xf numFmtId="49" fontId="29" fillId="0" borderId="0" xfId="0" applyNumberFormat="1" applyFont="1" applyAlignment="1">
      <alignment vertical="center" wrapText="1"/>
    </xf>
    <xf numFmtId="49" fontId="3" fillId="0" borderId="0" xfId="0" applyNumberFormat="1" applyFont="1"/>
    <xf numFmtId="49" fontId="30" fillId="0" borderId="0" xfId="0" applyNumberFormat="1" applyFont="1" applyAlignment="1">
      <alignment vertical="center"/>
    </xf>
    <xf numFmtId="49" fontId="31" fillId="0" borderId="23" xfId="0" applyNumberFormat="1" applyFont="1" applyBorder="1" applyAlignment="1">
      <alignment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0" xfId="0" applyFont="1" applyAlignment="1">
      <alignment horizontal="center" vertical="center" wrapText="1"/>
    </xf>
    <xf numFmtId="49" fontId="31" fillId="0" borderId="13" xfId="0" applyNumberFormat="1" applyFont="1" applyBorder="1" applyAlignment="1">
      <alignment vertical="center" wrapText="1"/>
    </xf>
    <xf numFmtId="0" fontId="32" fillId="0" borderId="18" xfId="0" applyFont="1" applyBorder="1" applyAlignment="1">
      <alignment vertical="center" wrapText="1"/>
    </xf>
    <xf numFmtId="0" fontId="5" fillId="0" borderId="18" xfId="0" applyFont="1" applyBorder="1"/>
    <xf numFmtId="0" fontId="5" fillId="0" borderId="20" xfId="0" applyFont="1" applyBorder="1"/>
    <xf numFmtId="49" fontId="33" fillId="0" borderId="14" xfId="0" applyNumberFormat="1" applyFont="1" applyBorder="1" applyAlignment="1">
      <alignment horizontal="center" vertical="center" wrapText="1"/>
    </xf>
    <xf numFmtId="0" fontId="33" fillId="0" borderId="16" xfId="0" applyFont="1" applyBorder="1" applyAlignment="1">
      <alignment vertical="center" wrapText="1"/>
    </xf>
    <xf numFmtId="0" fontId="33" fillId="0" borderId="17" xfId="0" applyFont="1" applyBorder="1" applyAlignment="1">
      <alignment vertical="center" wrapText="1"/>
    </xf>
    <xf numFmtId="49" fontId="33" fillId="0" borderId="15" xfId="0" applyNumberFormat="1" applyFont="1" applyBorder="1" applyAlignment="1">
      <alignment horizontal="center" vertical="center" wrapText="1"/>
    </xf>
    <xf numFmtId="0" fontId="33" fillId="0" borderId="19" xfId="0" applyFont="1" applyBorder="1" applyAlignment="1">
      <alignment vertical="center" wrapText="1"/>
    </xf>
    <xf numFmtId="0" fontId="33" fillId="0" borderId="12" xfId="0" applyFont="1" applyBorder="1" applyAlignment="1">
      <alignment vertical="center" wrapText="1"/>
    </xf>
    <xf numFmtId="49" fontId="33" fillId="0" borderId="14" xfId="0" applyNumberFormat="1" applyFont="1" applyBorder="1" applyAlignment="1">
      <alignment vertical="center" wrapText="1"/>
    </xf>
    <xf numFmtId="0" fontId="5" fillId="0" borderId="16" xfId="0" applyFont="1" applyBorder="1" applyAlignment="1">
      <alignment vertical="center" wrapText="1"/>
    </xf>
    <xf numFmtId="49" fontId="33" fillId="0" borderId="15" xfId="0" applyNumberFormat="1" applyFont="1" applyBorder="1" applyAlignment="1">
      <alignment vertical="center" wrapText="1"/>
    </xf>
    <xf numFmtId="49" fontId="30" fillId="0" borderId="0" xfId="0" applyNumberFormat="1" applyFont="1" applyAlignment="1">
      <alignment vertical="center" wrapText="1"/>
    </xf>
    <xf numFmtId="49" fontId="6" fillId="0" borderId="0" xfId="0" applyNumberFormat="1" applyFont="1"/>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5" fillId="0" borderId="0" xfId="0" applyFont="1" applyAlignment="1">
      <alignment horizontal="left" vertical="top" wrapText="1"/>
    </xf>
    <xf numFmtId="0" fontId="5" fillId="2" borderId="9" xfId="0" applyFont="1" applyFill="1" applyBorder="1" applyAlignment="1">
      <alignment horizontal="left" wrapText="1"/>
    </xf>
    <xf numFmtId="0" fontId="5" fillId="2" borderId="10" xfId="0" applyFont="1" applyFill="1" applyBorder="1" applyAlignment="1">
      <alignment horizontal="left" wrapText="1"/>
    </xf>
    <xf numFmtId="0" fontId="5" fillId="2" borderId="11" xfId="0" applyFont="1" applyFill="1" applyBorder="1" applyAlignment="1">
      <alignment horizontal="left" wrapText="1"/>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1" fillId="0" borderId="19" xfId="0" applyFont="1" applyBorder="1" applyAlignment="1">
      <alignment horizontal="left" vertical="center" wrapText="1"/>
    </xf>
    <xf numFmtId="0" fontId="1" fillId="0" borderId="18" xfId="0" applyFont="1" applyBorder="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center"/>
    </xf>
    <xf numFmtId="49" fontId="15" fillId="5" borderId="1" xfId="0" applyNumberFormat="1" applyFont="1" applyFill="1" applyBorder="1" applyAlignment="1">
      <alignment horizontal="left" vertical="center" wrapText="1"/>
    </xf>
    <xf numFmtId="49" fontId="15" fillId="5" borderId="2" xfId="0" applyNumberFormat="1" applyFont="1" applyFill="1" applyBorder="1" applyAlignment="1">
      <alignment horizontal="left" vertical="center" wrapText="1"/>
    </xf>
    <xf numFmtId="49" fontId="15" fillId="5" borderId="3" xfId="0" applyNumberFormat="1" applyFont="1" applyFill="1" applyBorder="1" applyAlignment="1">
      <alignment horizontal="left" vertical="center" wrapText="1"/>
    </xf>
    <xf numFmtId="49" fontId="15" fillId="5" borderId="9" xfId="0" applyNumberFormat="1" applyFont="1" applyFill="1" applyBorder="1" applyAlignment="1">
      <alignment horizontal="left" vertical="center" wrapText="1"/>
    </xf>
    <xf numFmtId="49" fontId="15" fillId="5" borderId="10" xfId="0" applyNumberFormat="1" applyFont="1" applyFill="1" applyBorder="1" applyAlignment="1">
      <alignment horizontal="left" vertical="center" wrapText="1"/>
    </xf>
    <xf numFmtId="49" fontId="15" fillId="5" borderId="11" xfId="0" applyNumberFormat="1" applyFont="1" applyFill="1" applyBorder="1" applyAlignment="1">
      <alignment horizontal="left" vertical="center" wrapText="1"/>
    </xf>
    <xf numFmtId="49" fontId="14" fillId="4" borderId="0" xfId="0" applyNumberFormat="1" applyFont="1" applyFill="1" applyAlignment="1">
      <alignment horizontal="left" vertical="center" wrapText="1"/>
    </xf>
    <xf numFmtId="49" fontId="15" fillId="5" borderId="16" xfId="0" applyNumberFormat="1" applyFont="1" applyFill="1" applyBorder="1" applyAlignment="1">
      <alignment horizontal="left" vertical="center" wrapText="1"/>
    </xf>
    <xf numFmtId="49" fontId="15" fillId="0" borderId="29" xfId="0" applyNumberFormat="1" applyFont="1" applyBorder="1" applyAlignment="1">
      <alignment horizontal="center" vertical="center" wrapText="1"/>
    </xf>
    <xf numFmtId="49" fontId="15" fillId="0" borderId="30" xfId="0" applyNumberFormat="1" applyFont="1" applyBorder="1" applyAlignment="1">
      <alignment horizontal="center" vertical="center" wrapText="1"/>
    </xf>
    <xf numFmtId="49" fontId="17" fillId="0" borderId="29" xfId="0" applyNumberFormat="1" applyFont="1" applyBorder="1" applyAlignment="1">
      <alignment horizontal="center" vertical="center" wrapText="1"/>
    </xf>
    <xf numFmtId="49" fontId="17" fillId="0" borderId="30" xfId="0" applyNumberFormat="1" applyFont="1" applyBorder="1" applyAlignment="1">
      <alignment horizontal="center" vertical="center" wrapText="1"/>
    </xf>
    <xf numFmtId="49" fontId="15" fillId="0" borderId="31" xfId="0" applyNumberFormat="1" applyFont="1" applyBorder="1" applyAlignment="1">
      <alignment horizontal="center" vertical="center" wrapText="1"/>
    </xf>
    <xf numFmtId="49" fontId="15" fillId="0" borderId="32" xfId="0" applyNumberFormat="1" applyFont="1" applyBorder="1" applyAlignment="1">
      <alignment horizontal="center" vertical="center" wrapText="1"/>
    </xf>
    <xf numFmtId="49" fontId="16" fillId="6" borderId="0" xfId="0" applyNumberFormat="1" applyFont="1" applyFill="1" applyAlignment="1">
      <alignment horizontal="left" vertical="center" wrapText="1"/>
    </xf>
    <xf numFmtId="49" fontId="15" fillId="5" borderId="26" xfId="0" applyNumberFormat="1" applyFont="1" applyFill="1" applyBorder="1" applyAlignment="1">
      <alignment horizontal="left" vertical="center" wrapText="1"/>
    </xf>
    <xf numFmtId="49" fontId="15" fillId="5" borderId="27" xfId="0" applyNumberFormat="1" applyFont="1" applyFill="1" applyBorder="1" applyAlignment="1">
      <alignment horizontal="left" vertical="center" wrapText="1"/>
    </xf>
    <xf numFmtId="49" fontId="15" fillId="5" borderId="28" xfId="0" applyNumberFormat="1" applyFont="1" applyFill="1" applyBorder="1" applyAlignment="1">
      <alignment horizontal="left" vertical="center" wrapText="1"/>
    </xf>
    <xf numFmtId="49" fontId="15" fillId="5" borderId="16" xfId="0" applyNumberFormat="1" applyFont="1" applyFill="1" applyBorder="1" applyAlignment="1">
      <alignment vertical="center" wrapText="1"/>
    </xf>
    <xf numFmtId="49" fontId="15" fillId="5" borderId="24" xfId="0" applyNumberFormat="1" applyFont="1" applyFill="1" applyBorder="1" applyAlignment="1">
      <alignment vertical="center" wrapText="1"/>
    </xf>
    <xf numFmtId="49" fontId="15" fillId="5" borderId="25" xfId="0" applyNumberFormat="1" applyFont="1" applyFill="1" applyBorder="1" applyAlignment="1">
      <alignment vertical="center" wrapText="1"/>
    </xf>
    <xf numFmtId="49" fontId="5" fillId="0" borderId="0" xfId="0" applyNumberFormat="1" applyFont="1" applyAlignment="1">
      <alignment horizontal="left" wrapText="1"/>
    </xf>
    <xf numFmtId="49" fontId="5" fillId="0" borderId="0" xfId="0" applyNumberFormat="1" applyFont="1" applyAlignment="1">
      <alignment horizontal="left" vertical="center" wrapText="1"/>
    </xf>
    <xf numFmtId="49" fontId="5" fillId="0" borderId="14" xfId="0" applyNumberFormat="1" applyFont="1" applyBorder="1" applyAlignment="1">
      <alignment vertical="center" wrapText="1"/>
    </xf>
  </cellXfs>
  <cellStyles count="1">
    <cellStyle name="Normal" xfId="0" builtinId="0"/>
  </cellStyles>
  <dxfs count="105">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'Fiche Métier'!$B$17</c:f>
              <c:strCache>
                <c:ptCount val="1"/>
                <c:pt idx="0">
                  <c:v>Tension</c:v>
                </c:pt>
              </c:strCache>
            </c:strRef>
          </c:tx>
          <c:invertIfNegative val="0"/>
          <c:cat>
            <c:strRef>
              <c:f>'Fiche Métier'!$A$18:$A$20</c:f>
              <c:strCache>
                <c:ptCount val="3"/>
                <c:pt idx="0">
                  <c:v>FAP dans le département</c:v>
                </c:pt>
                <c:pt idx="1">
                  <c:v>FAP dans la région</c:v>
                </c:pt>
                <c:pt idx="2">
                  <c:v>Département</c:v>
                </c:pt>
              </c:strCache>
            </c:strRef>
          </c:cat>
          <c:val>
            <c:numRef>
              <c:f>'Fiche Métier'!$B$18:$B$20</c:f>
              <c:numCache>
                <c:formatCode>0.00</c:formatCode>
                <c:ptCount val="3"/>
                <c:pt idx="0">
                  <c:v>1.29904435500235</c:v>
                </c:pt>
                <c:pt idx="1">
                  <c:v>1.5254127644794</c:v>
                </c:pt>
                <c:pt idx="2">
                  <c:v>0.75377364163768601</c:v>
                </c:pt>
              </c:numCache>
            </c:numRef>
          </c:val>
        </c:ser>
        <c:dLbls>
          <c:showLegendKey val="0"/>
          <c:showVal val="0"/>
          <c:showCatName val="0"/>
          <c:showSerName val="0"/>
          <c:showPercent val="0"/>
          <c:showBubbleSize val="0"/>
        </c:dLbls>
        <c:gapWidth val="150"/>
        <c:axId val="214576512"/>
        <c:axId val="214598784"/>
      </c:barChart>
      <c:catAx>
        <c:axId val="214576512"/>
        <c:scaling>
          <c:orientation val="maxMin"/>
        </c:scaling>
        <c:delete val="0"/>
        <c:axPos val="l"/>
        <c:majorTickMark val="out"/>
        <c:minorTickMark val="none"/>
        <c:tickLblPos val="nextTo"/>
        <c:crossAx val="214598784"/>
        <c:crosses val="autoZero"/>
        <c:auto val="1"/>
        <c:lblAlgn val="ctr"/>
        <c:lblOffset val="100"/>
        <c:noMultiLvlLbl val="0"/>
      </c:catAx>
      <c:valAx>
        <c:axId val="214598784"/>
        <c:scaling>
          <c:orientation val="minMax"/>
        </c:scaling>
        <c:delete val="0"/>
        <c:axPos val="t"/>
        <c:majorGridlines/>
        <c:numFmt formatCode="0.00" sourceLinked="1"/>
        <c:majorTickMark val="out"/>
        <c:minorTickMark val="none"/>
        <c:tickLblPos val="nextTo"/>
        <c:crossAx val="21457651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'Fiche Métier'!$B$28</c:f>
              <c:strCache>
                <c:ptCount val="1"/>
                <c:pt idx="0">
                  <c:v>FAP dans le département</c:v>
                </c:pt>
              </c:strCache>
            </c:strRef>
          </c:tx>
          <c:marker>
            <c:symbol val="none"/>
          </c:marker>
          <c:cat>
            <c:numRef>
              <c:f>'Fiche Métier'!$A$29:$A$39</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'Fiche Métier'!$B$29:$B$39</c:f>
              <c:numCache>
                <c:formatCode>0.00</c:formatCode>
                <c:ptCount val="11"/>
                <c:pt idx="0">
                  <c:v>0.94220860063144596</c:v>
                </c:pt>
                <c:pt idx="1">
                  <c:v>1.06507498516845</c:v>
                </c:pt>
                <c:pt idx="2">
                  <c:v>0.77067317004387703</c:v>
                </c:pt>
                <c:pt idx="3">
                  <c:v>0.30711303081275598</c:v>
                </c:pt>
                <c:pt idx="4">
                  <c:v>5.2125036076960899E-3</c:v>
                </c:pt>
                <c:pt idx="5">
                  <c:v>0.79714519594024003</c:v>
                </c:pt>
                <c:pt idx="6">
                  <c:v>1.02121965094865</c:v>
                </c:pt>
                <c:pt idx="7">
                  <c:v>0.89296713468868305</c:v>
                </c:pt>
                <c:pt idx="8">
                  <c:v>0.86223754829508403</c:v>
                </c:pt>
                <c:pt idx="9">
                  <c:v>1.0354231740770901</c:v>
                </c:pt>
                <c:pt idx="10">
                  <c:v>1.29904435500235</c:v>
                </c:pt>
              </c:numCache>
            </c:numRef>
          </c:val>
          <c:smooth val="0"/>
        </c:ser>
        <c:ser>
          <c:idx val="1"/>
          <c:order val="1"/>
          <c:tx>
            <c:strRef>
              <c:f>'Fiche Métier'!$C$28</c:f>
              <c:strCache>
                <c:ptCount val="1"/>
                <c:pt idx="0">
                  <c:v>FAP dans la région</c:v>
                </c:pt>
              </c:strCache>
            </c:strRef>
          </c:tx>
          <c:marker>
            <c:symbol val="none"/>
          </c:marker>
          <c:cat>
            <c:numRef>
              <c:f>'Fiche Métier'!$A$29:$A$39</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'Fiche Métier'!$C$29:$C$39</c:f>
              <c:numCache>
                <c:formatCode>0.00</c:formatCode>
                <c:ptCount val="11"/>
                <c:pt idx="0">
                  <c:v>0.71007905581277597</c:v>
                </c:pt>
                <c:pt idx="1">
                  <c:v>0.94722596123996095</c:v>
                </c:pt>
                <c:pt idx="2">
                  <c:v>0.76232108171200197</c:v>
                </c:pt>
                <c:pt idx="3">
                  <c:v>0.40185495808489702</c:v>
                </c:pt>
                <c:pt idx="4">
                  <c:v>0.33250037582000203</c:v>
                </c:pt>
                <c:pt idx="5">
                  <c:v>0.436178260434257</c:v>
                </c:pt>
                <c:pt idx="6">
                  <c:v>0.81903065704743006</c:v>
                </c:pt>
                <c:pt idx="7">
                  <c:v>1.1060023733621001</c:v>
                </c:pt>
                <c:pt idx="8">
                  <c:v>1.19152319264339</c:v>
                </c:pt>
                <c:pt idx="9">
                  <c:v>1.1250575086938699</c:v>
                </c:pt>
                <c:pt idx="10">
                  <c:v>1.5254127644794</c:v>
                </c:pt>
              </c:numCache>
            </c:numRef>
          </c:val>
          <c:smooth val="0"/>
        </c:ser>
        <c:ser>
          <c:idx val="2"/>
          <c:order val="2"/>
          <c:tx>
            <c:strRef>
              <c:f>'Fiche Métier'!$D$28</c:f>
              <c:strCache>
                <c:ptCount val="1"/>
                <c:pt idx="0">
                  <c:v>Département</c:v>
                </c:pt>
              </c:strCache>
            </c:strRef>
          </c:tx>
          <c:marker>
            <c:symbol val="none"/>
          </c:marker>
          <c:cat>
            <c:numRef>
              <c:f>'Fiche Métier'!$A$29:$A$39</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'Fiche Métier'!$D$29:$D$39</c:f>
              <c:numCache>
                <c:formatCode>0.00</c:formatCode>
                <c:ptCount val="11"/>
                <c:pt idx="0">
                  <c:v>0.325614590607816</c:v>
                </c:pt>
                <c:pt idx="1">
                  <c:v>0.217645554375761</c:v>
                </c:pt>
                <c:pt idx="2">
                  <c:v>-1.5723238516126899E-2</c:v>
                </c:pt>
                <c:pt idx="3">
                  <c:v>-9.5806581562004195E-2</c:v>
                </c:pt>
                <c:pt idx="4">
                  <c:v>-5.0614520954311203E-2</c:v>
                </c:pt>
                <c:pt idx="5">
                  <c:v>7.9626110223565097E-2</c:v>
                </c:pt>
                <c:pt idx="6">
                  <c:v>0.31207574990338599</c:v>
                </c:pt>
                <c:pt idx="7">
                  <c:v>0.66574678769261497</c:v>
                </c:pt>
                <c:pt idx="8">
                  <c:v>0.75377364163768601</c:v>
                </c:pt>
                <c:pt idx="9">
                  <c:v>0.56512944329551296</c:v>
                </c:pt>
                <c:pt idx="10">
                  <c:v>0.71680414739892695</c:v>
                </c:pt>
              </c:numCache>
            </c:numRef>
          </c:val>
          <c:smooth val="0"/>
        </c:ser>
        <c:dLbls>
          <c:showLegendKey val="0"/>
          <c:showVal val="0"/>
          <c:showCatName val="0"/>
          <c:showSerName val="0"/>
          <c:showPercent val="0"/>
          <c:showBubbleSize val="0"/>
        </c:dLbls>
        <c:marker val="1"/>
        <c:smooth val="0"/>
        <c:axId val="215816064"/>
        <c:axId val="215817600"/>
      </c:lineChart>
      <c:catAx>
        <c:axId val="215816064"/>
        <c:scaling>
          <c:orientation val="minMax"/>
        </c:scaling>
        <c:delete val="0"/>
        <c:axPos val="b"/>
        <c:numFmt formatCode="General" sourceLinked="1"/>
        <c:majorTickMark val="out"/>
        <c:minorTickMark val="none"/>
        <c:tickLblPos val="nextTo"/>
        <c:crossAx val="215817600"/>
        <c:crosses val="autoZero"/>
        <c:auto val="1"/>
        <c:lblAlgn val="ctr"/>
        <c:lblOffset val="100"/>
        <c:noMultiLvlLbl val="0"/>
      </c:catAx>
      <c:valAx>
        <c:axId val="215817600"/>
        <c:scaling>
          <c:orientation val="minMax"/>
        </c:scaling>
        <c:delete val="0"/>
        <c:axPos val="l"/>
        <c:majorGridlines/>
        <c:numFmt formatCode="0.00" sourceLinked="1"/>
        <c:majorTickMark val="out"/>
        <c:minorTickMark val="none"/>
        <c:tickLblPos val="nextTo"/>
        <c:crossAx val="215816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15</xdr:row>
      <xdr:rowOff>47625</xdr:rowOff>
    </xdr:from>
    <xdr:to>
      <xdr:col>15</xdr:col>
      <xdr:colOff>9524</xdr:colOff>
      <xdr:row>23</xdr:row>
      <xdr:rowOff>206375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365124</xdr:colOff>
      <xdr:row>25</xdr:row>
      <xdr:rowOff>200024</xdr:rowOff>
    </xdr:from>
    <xdr:to>
      <xdr:col>15</xdr:col>
      <xdr:colOff>15874</xdr:colOff>
      <xdr:row>47</xdr:row>
      <xdr:rowOff>190499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580</xdr:row>
      <xdr:rowOff>0</xdr:rowOff>
    </xdr:from>
    <xdr:to>
      <xdr:col>4</xdr:col>
      <xdr:colOff>76200</xdr:colOff>
      <xdr:row>580</xdr:row>
      <xdr:rowOff>0</xdr:rowOff>
    </xdr:to>
    <xdr:sp macro="" textlink="">
      <xdr:nvSpPr>
        <xdr:cNvPr id="2" name="AutoShape 9"/>
        <xdr:cNvSpPr>
          <a:spLocks noChangeArrowheads="1"/>
        </xdr:cNvSpPr>
      </xdr:nvSpPr>
      <xdr:spPr bwMode="auto">
        <a:xfrm>
          <a:off x="9210675" y="113033175"/>
          <a:ext cx="76200" cy="0"/>
        </a:xfrm>
        <a:prstGeom prst="bracePair">
          <a:avLst>
            <a:gd name="adj"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0</xdr:colOff>
      <xdr:row>580</xdr:row>
      <xdr:rowOff>0</xdr:rowOff>
    </xdr:from>
    <xdr:to>
      <xdr:col>4</xdr:col>
      <xdr:colOff>0</xdr:colOff>
      <xdr:row>580</xdr:row>
      <xdr:rowOff>0</xdr:rowOff>
    </xdr:to>
    <xdr:sp macro="" textlink="">
      <xdr:nvSpPr>
        <xdr:cNvPr id="3" name="AutoShape 10"/>
        <xdr:cNvSpPr>
          <a:spLocks noChangeArrowheads="1"/>
        </xdr:cNvSpPr>
      </xdr:nvSpPr>
      <xdr:spPr bwMode="auto">
        <a:xfrm>
          <a:off x="9210675" y="113033175"/>
          <a:ext cx="0" cy="0"/>
        </a:xfrm>
        <a:prstGeom prst="bracePair">
          <a:avLst>
            <a:gd name="adj"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7" workbookViewId="0">
      <selection activeCell="T7" sqref="T7"/>
    </sheetView>
  </sheetViews>
  <sheetFormatPr baseColWidth="10" defaultRowHeight="15" x14ac:dyDescent="0.25"/>
  <sheetData>
    <row r="1" spans="1:23" ht="15.75" customHeight="1" x14ac:dyDescent="0.25"/>
    <row r="2" spans="1:23" ht="19.5" customHeight="1" x14ac:dyDescent="0.3">
      <c r="A2" s="118" t="s">
        <v>3139</v>
      </c>
      <c r="B2" s="119"/>
      <c r="C2" s="119"/>
      <c r="D2" s="119"/>
      <c r="E2" s="119"/>
      <c r="F2" s="119"/>
      <c r="G2" s="119"/>
      <c r="H2" s="119"/>
      <c r="I2" s="119"/>
      <c r="J2" s="119"/>
      <c r="K2" s="119"/>
      <c r="L2" s="119"/>
      <c r="M2" s="119"/>
      <c r="N2" s="119"/>
      <c r="O2" s="119"/>
      <c r="P2" s="119"/>
      <c r="Q2" s="119"/>
      <c r="R2" s="119"/>
      <c r="S2" s="119"/>
      <c r="T2" s="119"/>
      <c r="U2" s="119"/>
      <c r="V2" s="119"/>
      <c r="W2" s="120"/>
    </row>
    <row r="5" spans="1:23" ht="45.75" customHeight="1" x14ac:dyDescent="0.25">
      <c r="A5" s="121" t="s">
        <v>3136</v>
      </c>
      <c r="B5" s="121"/>
      <c r="C5" s="121"/>
      <c r="D5" s="121"/>
      <c r="E5" s="121"/>
      <c r="F5" s="121"/>
      <c r="G5" s="121"/>
      <c r="H5" s="121"/>
      <c r="I5" s="121"/>
      <c r="J5" s="121"/>
      <c r="K5" s="121"/>
      <c r="L5" s="121"/>
      <c r="M5" s="121"/>
      <c r="N5" s="121"/>
      <c r="O5" s="121"/>
      <c r="P5" s="121"/>
      <c r="Q5" s="121"/>
      <c r="R5" s="121"/>
      <c r="S5" s="121"/>
      <c r="T5" s="121"/>
      <c r="U5" s="121"/>
      <c r="V5" s="121"/>
      <c r="W5" s="121"/>
    </row>
    <row r="6" spans="1:23" x14ac:dyDescent="0.25">
      <c r="A6" s="6"/>
    </row>
    <row r="7" spans="1:23" x14ac:dyDescent="0.25">
      <c r="A7" s="6" t="s">
        <v>3134</v>
      </c>
    </row>
    <row r="9" spans="1:23" ht="23.25" customHeight="1" x14ac:dyDescent="0.35">
      <c r="A9" s="3" t="s">
        <v>3128</v>
      </c>
    </row>
    <row r="11" spans="1:23" ht="18.75" x14ac:dyDescent="0.3">
      <c r="A11" s="2" t="s">
        <v>3127</v>
      </c>
    </row>
    <row r="13" spans="1:23" ht="18.75" customHeight="1" x14ac:dyDescent="0.3">
      <c r="A13" s="4" t="s">
        <v>3129</v>
      </c>
    </row>
    <row r="14" spans="1:23" x14ac:dyDescent="0.25">
      <c r="A14" s="1"/>
    </row>
    <row r="15" spans="1:23" ht="158.25" customHeight="1" x14ac:dyDescent="0.25">
      <c r="A15" s="121" t="s">
        <v>3138</v>
      </c>
      <c r="B15" s="121"/>
      <c r="C15" s="121"/>
      <c r="D15" s="121"/>
      <c r="E15" s="121"/>
      <c r="F15" s="121"/>
      <c r="G15" s="121"/>
      <c r="H15" s="121"/>
      <c r="I15" s="121"/>
      <c r="J15" s="121"/>
      <c r="K15" s="121"/>
      <c r="L15" s="121"/>
      <c r="M15" s="121"/>
      <c r="N15" s="121"/>
      <c r="O15" s="121"/>
      <c r="P15" s="121"/>
      <c r="Q15" s="121"/>
      <c r="R15" s="121"/>
      <c r="S15" s="121"/>
      <c r="T15" s="121"/>
      <c r="U15" s="121"/>
      <c r="V15" s="121"/>
      <c r="W15" s="121"/>
    </row>
    <row r="17" spans="1:25" ht="18.75" customHeight="1" x14ac:dyDescent="0.3">
      <c r="A17" s="4" t="s">
        <v>3132</v>
      </c>
    </row>
    <row r="19" spans="1:25" ht="95.25" customHeight="1" x14ac:dyDescent="0.25">
      <c r="A19" s="121" t="s">
        <v>3137</v>
      </c>
      <c r="B19" s="121"/>
      <c r="C19" s="121"/>
      <c r="D19" s="121"/>
      <c r="E19" s="121"/>
      <c r="F19" s="121"/>
      <c r="G19" s="121"/>
      <c r="H19" s="121"/>
      <c r="I19" s="121"/>
      <c r="J19" s="121"/>
      <c r="K19" s="121"/>
      <c r="L19" s="121"/>
      <c r="M19" s="121"/>
      <c r="N19" s="121"/>
      <c r="O19" s="121"/>
      <c r="P19" s="121"/>
      <c r="Q19" s="121"/>
      <c r="R19" s="121"/>
      <c r="S19" s="121"/>
      <c r="T19" s="121"/>
      <c r="U19" s="121"/>
      <c r="V19" s="121"/>
      <c r="W19" s="121"/>
    </row>
    <row r="22" spans="1:25" x14ac:dyDescent="0.25">
      <c r="A22" s="7" t="s">
        <v>3130</v>
      </c>
      <c r="B22" s="8"/>
      <c r="C22" s="8"/>
      <c r="D22" s="8"/>
      <c r="E22" s="8"/>
      <c r="F22" s="8"/>
      <c r="G22" s="8"/>
      <c r="H22" s="8"/>
      <c r="I22" s="8"/>
      <c r="J22" s="8"/>
      <c r="K22" s="8"/>
      <c r="L22" s="8"/>
      <c r="M22" s="8"/>
      <c r="N22" s="8"/>
      <c r="O22" s="8"/>
      <c r="P22" s="8"/>
      <c r="Q22" s="8"/>
      <c r="R22" s="8"/>
      <c r="S22" s="8"/>
      <c r="T22" s="8"/>
      <c r="U22" s="8"/>
      <c r="V22" s="8"/>
      <c r="W22" s="9"/>
    </row>
    <row r="23" spans="1:25" ht="6.75" customHeight="1" x14ac:dyDescent="0.25">
      <c r="A23" s="10"/>
      <c r="B23" s="11"/>
      <c r="C23" s="11"/>
      <c r="D23" s="11"/>
      <c r="E23" s="11"/>
      <c r="F23" s="11"/>
      <c r="G23" s="11"/>
      <c r="H23" s="11"/>
      <c r="I23" s="11"/>
      <c r="J23" s="11"/>
      <c r="K23" s="11"/>
      <c r="L23" s="11"/>
      <c r="M23" s="11"/>
      <c r="N23" s="11"/>
      <c r="O23" s="11"/>
      <c r="P23" s="11"/>
      <c r="Q23" s="11"/>
      <c r="R23" s="11"/>
      <c r="S23" s="11"/>
      <c r="T23" s="11"/>
      <c r="U23" s="11"/>
      <c r="V23" s="11"/>
      <c r="W23" s="12"/>
    </row>
    <row r="24" spans="1:25" x14ac:dyDescent="0.25">
      <c r="A24" s="10" t="s">
        <v>3133</v>
      </c>
      <c r="B24" s="11"/>
      <c r="C24" s="11"/>
      <c r="D24" s="11"/>
      <c r="E24" s="11"/>
      <c r="F24" s="11"/>
      <c r="G24" s="11"/>
      <c r="H24" s="11"/>
      <c r="I24" s="11"/>
      <c r="J24" s="11"/>
      <c r="K24" s="11"/>
      <c r="L24" s="11"/>
      <c r="M24" s="11"/>
      <c r="N24" s="11"/>
      <c r="O24" s="11"/>
      <c r="P24" s="11"/>
      <c r="Q24" s="11"/>
      <c r="R24" s="11"/>
      <c r="S24" s="11"/>
      <c r="T24" s="11"/>
      <c r="U24" s="11"/>
      <c r="V24" s="11"/>
      <c r="W24" s="12"/>
    </row>
    <row r="25" spans="1:25" x14ac:dyDescent="0.25">
      <c r="A25" s="10" t="s">
        <v>3131</v>
      </c>
      <c r="B25" s="11"/>
      <c r="C25" s="11"/>
      <c r="D25" s="11"/>
      <c r="E25" s="11"/>
      <c r="F25" s="11"/>
      <c r="G25" s="11"/>
      <c r="H25" s="11"/>
      <c r="I25" s="11"/>
      <c r="J25" s="11"/>
      <c r="K25" s="11"/>
      <c r="L25" s="11"/>
      <c r="M25" s="11"/>
      <c r="N25" s="11"/>
      <c r="O25" s="11"/>
      <c r="P25" s="11"/>
      <c r="Q25" s="11"/>
      <c r="R25" s="11"/>
      <c r="S25" s="11"/>
      <c r="T25" s="11"/>
      <c r="U25" s="11"/>
      <c r="V25" s="11"/>
      <c r="W25" s="12"/>
    </row>
    <row r="26" spans="1:25" ht="30" customHeight="1" x14ac:dyDescent="0.25">
      <c r="A26" s="122" t="s">
        <v>3135</v>
      </c>
      <c r="B26" s="123"/>
      <c r="C26" s="123"/>
      <c r="D26" s="123"/>
      <c r="E26" s="123"/>
      <c r="F26" s="123"/>
      <c r="G26" s="123"/>
      <c r="H26" s="123"/>
      <c r="I26" s="123"/>
      <c r="J26" s="123"/>
      <c r="K26" s="123"/>
      <c r="L26" s="123"/>
      <c r="M26" s="123"/>
      <c r="N26" s="123"/>
      <c r="O26" s="123"/>
      <c r="P26" s="123"/>
      <c r="Q26" s="123"/>
      <c r="R26" s="123"/>
      <c r="S26" s="123"/>
      <c r="T26" s="123"/>
      <c r="U26" s="123"/>
      <c r="V26" s="123"/>
      <c r="W26" s="124"/>
      <c r="X26" s="5"/>
      <c r="Y26" s="5"/>
    </row>
  </sheetData>
  <mergeCells count="5">
    <mergeCell ref="A2:W2"/>
    <mergeCell ref="A15:W15"/>
    <mergeCell ref="A19:W19"/>
    <mergeCell ref="A26:W26"/>
    <mergeCell ref="A5:W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5" zoomScaleNormal="100" workbookViewId="0">
      <selection activeCell="A17" sqref="A17"/>
    </sheetView>
  </sheetViews>
  <sheetFormatPr baseColWidth="10" defaultRowHeight="15" x14ac:dyDescent="0.25"/>
  <cols>
    <col min="1" max="1" width="53.28515625" customWidth="1"/>
    <col min="2" max="2" width="83.5703125" customWidth="1"/>
    <col min="3" max="3" width="58.28515625" customWidth="1"/>
    <col min="4" max="4" width="26.28515625" customWidth="1"/>
    <col min="5" max="5" width="23.28515625" customWidth="1"/>
  </cols>
  <sheetData>
    <row r="1" spans="1:5" ht="23.25" customHeight="1" x14ac:dyDescent="0.35">
      <c r="A1" s="97" t="s">
        <v>3086</v>
      </c>
    </row>
    <row r="3" spans="1:5" ht="18.75" customHeight="1" x14ac:dyDescent="0.25">
      <c r="A3" s="98" t="s">
        <v>3087</v>
      </c>
    </row>
    <row r="4" spans="1:5" ht="15.75" customHeight="1" x14ac:dyDescent="0.25"/>
    <row r="5" spans="1:5" ht="48" customHeight="1" x14ac:dyDescent="0.25">
      <c r="A5" s="99" t="s">
        <v>3088</v>
      </c>
      <c r="B5" s="100" t="s">
        <v>3089</v>
      </c>
      <c r="C5" s="100" t="s">
        <v>3090</v>
      </c>
      <c r="D5" s="100" t="s">
        <v>3091</v>
      </c>
      <c r="E5" s="101" t="s">
        <v>3092</v>
      </c>
    </row>
    <row r="6" spans="1:5" ht="15.75" customHeight="1" x14ac:dyDescent="0.25">
      <c r="B6" s="102"/>
      <c r="C6" s="102"/>
      <c r="D6" s="102"/>
      <c r="E6" s="102"/>
    </row>
    <row r="7" spans="1:5" x14ac:dyDescent="0.25">
      <c r="A7" s="103" t="s">
        <v>799</v>
      </c>
      <c r="B7" s="104" t="s">
        <v>3093</v>
      </c>
      <c r="C7" s="105"/>
      <c r="D7" s="105"/>
      <c r="E7" s="106"/>
    </row>
    <row r="8" spans="1:5" ht="74.25" customHeight="1" x14ac:dyDescent="0.25">
      <c r="A8" s="107"/>
      <c r="B8" s="108" t="s">
        <v>3094</v>
      </c>
      <c r="C8" s="108" t="s">
        <v>3095</v>
      </c>
      <c r="D8" s="108" t="s">
        <v>3096</v>
      </c>
      <c r="E8" s="109" t="s">
        <v>3096</v>
      </c>
    </row>
    <row r="9" spans="1:5" ht="45" customHeight="1" x14ac:dyDescent="0.25">
      <c r="A9" s="107"/>
      <c r="B9" s="108" t="s">
        <v>3097</v>
      </c>
      <c r="C9" s="108" t="s">
        <v>3098</v>
      </c>
      <c r="D9" s="108" t="s">
        <v>3096</v>
      </c>
      <c r="E9" s="109" t="s">
        <v>3096</v>
      </c>
    </row>
    <row r="10" spans="1:5" ht="15.75" customHeight="1" x14ac:dyDescent="0.25">
      <c r="A10" s="110"/>
      <c r="B10" s="111" t="s">
        <v>3099</v>
      </c>
      <c r="C10" s="111" t="s">
        <v>3100</v>
      </c>
      <c r="D10" s="111" t="s">
        <v>3096</v>
      </c>
      <c r="E10" s="112" t="s">
        <v>3096</v>
      </c>
    </row>
    <row r="11" spans="1:5" ht="15.75" customHeight="1" x14ac:dyDescent="0.25"/>
    <row r="12" spans="1:5" x14ac:dyDescent="0.25">
      <c r="A12" s="103" t="s">
        <v>3101</v>
      </c>
      <c r="B12" s="105"/>
      <c r="C12" s="105"/>
      <c r="D12" s="105"/>
      <c r="E12" s="106"/>
    </row>
    <row r="13" spans="1:5" ht="45" customHeight="1" x14ac:dyDescent="0.25">
      <c r="A13" s="113" t="s">
        <v>3102</v>
      </c>
      <c r="B13" s="108" t="s">
        <v>3103</v>
      </c>
      <c r="C13" s="114" t="s">
        <v>3104</v>
      </c>
      <c r="D13" s="108" t="s">
        <v>3096</v>
      </c>
      <c r="E13" s="109" t="s">
        <v>3096</v>
      </c>
    </row>
    <row r="14" spans="1:5" ht="75" customHeight="1" x14ac:dyDescent="0.25">
      <c r="A14" s="113" t="s">
        <v>804</v>
      </c>
      <c r="B14" s="108" t="s">
        <v>3105</v>
      </c>
      <c r="C14" s="114" t="s">
        <v>3106</v>
      </c>
      <c r="D14" s="108" t="s">
        <v>3107</v>
      </c>
      <c r="E14" s="109" t="s">
        <v>3108</v>
      </c>
    </row>
    <row r="15" spans="1:5" ht="75" customHeight="1" x14ac:dyDescent="0.25">
      <c r="A15" s="113" t="s">
        <v>3109</v>
      </c>
      <c r="B15" s="108" t="s">
        <v>3110</v>
      </c>
      <c r="C15" s="114" t="s">
        <v>3111</v>
      </c>
      <c r="D15" s="108" t="s">
        <v>3096</v>
      </c>
      <c r="E15" s="109" t="s">
        <v>3096</v>
      </c>
    </row>
    <row r="16" spans="1:5" ht="60" customHeight="1" x14ac:dyDescent="0.25">
      <c r="A16" s="157" t="s">
        <v>4630</v>
      </c>
      <c r="B16" s="108" t="s">
        <v>3112</v>
      </c>
      <c r="C16" s="114" t="s">
        <v>3113</v>
      </c>
      <c r="D16" s="108" t="s">
        <v>3096</v>
      </c>
      <c r="E16" s="109" t="s">
        <v>3096</v>
      </c>
    </row>
    <row r="17" spans="1:5" ht="75" customHeight="1" x14ac:dyDescent="0.25">
      <c r="A17" s="113" t="s">
        <v>3114</v>
      </c>
      <c r="B17" s="108" t="s">
        <v>3115</v>
      </c>
      <c r="C17" s="114" t="s">
        <v>3116</v>
      </c>
      <c r="D17" s="108" t="s">
        <v>3108</v>
      </c>
      <c r="E17" s="109" t="s">
        <v>3108</v>
      </c>
    </row>
    <row r="18" spans="1:5" ht="45.75" customHeight="1" x14ac:dyDescent="0.25">
      <c r="A18" s="115" t="s">
        <v>3117</v>
      </c>
      <c r="B18" s="111" t="s">
        <v>3118</v>
      </c>
      <c r="C18" s="111" t="s">
        <v>3119</v>
      </c>
      <c r="D18" s="111" t="s">
        <v>3096</v>
      </c>
      <c r="E18" s="112" t="s">
        <v>3108</v>
      </c>
    </row>
    <row r="21" spans="1:5" ht="18.75" customHeight="1" x14ac:dyDescent="0.25">
      <c r="A21" s="116" t="s">
        <v>3120</v>
      </c>
    </row>
    <row r="23" spans="1:5" ht="31.5" customHeight="1" x14ac:dyDescent="0.25">
      <c r="A23" s="155" t="s">
        <v>3121</v>
      </c>
      <c r="B23" s="155"/>
      <c r="C23" s="155"/>
      <c r="D23" s="155"/>
      <c r="E23" s="155"/>
    </row>
    <row r="25" spans="1:5" ht="78.75" customHeight="1" x14ac:dyDescent="0.25">
      <c r="A25" s="156" t="s">
        <v>3122</v>
      </c>
      <c r="B25" s="156"/>
      <c r="C25" s="156"/>
      <c r="D25" s="156"/>
      <c r="E25" s="156"/>
    </row>
    <row r="27" spans="1:5" ht="31.5" customHeight="1" x14ac:dyDescent="0.25">
      <c r="A27" s="155" t="s">
        <v>3123</v>
      </c>
      <c r="B27" s="155"/>
      <c r="C27" s="155"/>
      <c r="D27" s="155"/>
      <c r="E27" s="155"/>
    </row>
    <row r="30" spans="1:5" ht="18.75" customHeight="1" x14ac:dyDescent="0.3">
      <c r="A30" s="117" t="s">
        <v>3124</v>
      </c>
    </row>
    <row r="32" spans="1:5" ht="46.5" customHeight="1" x14ac:dyDescent="0.25">
      <c r="A32" s="155" t="s">
        <v>3125</v>
      </c>
      <c r="B32" s="155"/>
      <c r="C32" s="155"/>
      <c r="D32" s="155"/>
      <c r="E32" s="155"/>
    </row>
    <row r="34" spans="1:1" x14ac:dyDescent="0.25">
      <c r="A34" s="60" t="s">
        <v>3126</v>
      </c>
    </row>
  </sheetData>
  <mergeCells count="4">
    <mergeCell ref="A23:E23"/>
    <mergeCell ref="A25:E25"/>
    <mergeCell ref="A27:E27"/>
    <mergeCell ref="A32:E32"/>
  </mergeCells>
  <pageMargins left="0.7" right="0.7" top="0.75" bottom="0.75" header="0.3" footer="0.3"/>
  <pageSetup paperSize="9" scale="3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FD39"/>
  <sheetViews>
    <sheetView tabSelected="1" zoomScale="90" zoomScaleNormal="90" workbookViewId="0">
      <selection activeCell="L11" sqref="L11"/>
    </sheetView>
  </sheetViews>
  <sheetFormatPr baseColWidth="10" defaultRowHeight="15" x14ac:dyDescent="0.25"/>
  <cols>
    <col min="1" max="1" width="28.140625" customWidth="1"/>
    <col min="2" max="2" width="17.7109375" customWidth="1"/>
    <col min="3" max="3" width="16.7109375" customWidth="1"/>
    <col min="4" max="5" width="18.7109375" customWidth="1"/>
    <col min="6" max="6" width="15.7109375" customWidth="1"/>
    <col min="7" max="7" width="17.28515625" customWidth="1"/>
    <col min="8" max="8" width="15.7109375" customWidth="1"/>
    <col min="9" max="9" width="18.28515625" customWidth="1"/>
    <col min="10" max="10" width="20.7109375" customWidth="1"/>
    <col min="11" max="11" width="15.7109375" customWidth="1"/>
    <col min="12" max="12" width="19.7109375" customWidth="1"/>
    <col min="13" max="13" width="18.28515625" customWidth="1"/>
    <col min="14" max="14" width="15.7109375" customWidth="1"/>
    <col min="15" max="15" width="21.5703125" customWidth="1"/>
  </cols>
  <sheetData>
    <row r="1" spans="1:16384" ht="15.75" customHeight="1" x14ac:dyDescent="0.25"/>
    <row r="2" spans="1:16384" ht="24" customHeight="1" x14ac:dyDescent="0.35">
      <c r="A2" s="130" t="s">
        <v>3078</v>
      </c>
      <c r="B2" s="131"/>
      <c r="C2" s="131"/>
      <c r="D2" s="131"/>
      <c r="E2" s="131"/>
      <c r="F2" s="131"/>
      <c r="G2" s="131"/>
      <c r="H2" s="131"/>
      <c r="I2" s="131"/>
      <c r="J2" s="131"/>
      <c r="K2" s="131"/>
      <c r="L2" s="131"/>
      <c r="M2" s="131"/>
      <c r="N2" s="131"/>
      <c r="O2" s="132"/>
      <c r="P2" s="3"/>
      <c r="Q2" s="3"/>
      <c r="R2" s="3"/>
      <c r="S2" s="3"/>
      <c r="T2" s="3"/>
      <c r="U2" s="3"/>
    </row>
    <row r="4" spans="1:16384" ht="15.75" customHeight="1" x14ac:dyDescent="0.25">
      <c r="A4" s="35" t="s">
        <v>3082</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c r="IW4" s="35"/>
      <c r="IX4" s="35"/>
      <c r="IY4" s="35"/>
      <c r="IZ4" s="35"/>
      <c r="JA4" s="35"/>
      <c r="JB4" s="35"/>
      <c r="JC4" s="35"/>
      <c r="JD4" s="35"/>
      <c r="JE4" s="35"/>
      <c r="JF4" s="35"/>
      <c r="JG4" s="35"/>
      <c r="JH4" s="35"/>
      <c r="JI4" s="35"/>
      <c r="JJ4" s="35"/>
      <c r="JK4" s="35"/>
      <c r="JL4" s="35"/>
      <c r="JM4" s="35"/>
      <c r="JN4" s="35"/>
      <c r="JO4" s="35"/>
      <c r="JP4" s="35"/>
      <c r="JQ4" s="35"/>
      <c r="JR4" s="35"/>
      <c r="JS4" s="35"/>
      <c r="JT4" s="35"/>
      <c r="JU4" s="35"/>
      <c r="JV4" s="35"/>
      <c r="JW4" s="35"/>
      <c r="JX4" s="35"/>
      <c r="JY4" s="35"/>
      <c r="JZ4" s="35"/>
      <c r="KA4" s="35"/>
      <c r="KB4" s="35"/>
      <c r="KC4" s="35"/>
      <c r="KD4" s="35"/>
      <c r="KE4" s="35"/>
      <c r="KF4" s="35"/>
      <c r="KG4" s="35"/>
      <c r="KH4" s="35"/>
      <c r="KI4" s="35"/>
      <c r="KJ4" s="35"/>
      <c r="KK4" s="35"/>
      <c r="KL4" s="35"/>
      <c r="KM4" s="35"/>
      <c r="KN4" s="35"/>
      <c r="KO4" s="35"/>
      <c r="KP4" s="35"/>
      <c r="KQ4" s="35"/>
      <c r="KR4" s="35"/>
      <c r="KS4" s="35"/>
      <c r="KT4" s="35"/>
      <c r="KU4" s="35"/>
      <c r="KV4" s="35"/>
      <c r="KW4" s="35"/>
      <c r="KX4" s="35"/>
      <c r="KY4" s="35"/>
      <c r="KZ4" s="35"/>
      <c r="LA4" s="35"/>
      <c r="LB4" s="35"/>
      <c r="LC4" s="35"/>
      <c r="LD4" s="35"/>
      <c r="LE4" s="35"/>
      <c r="LF4" s="35"/>
      <c r="LG4" s="35"/>
      <c r="LH4" s="35"/>
      <c r="LI4" s="35"/>
      <c r="LJ4" s="35"/>
      <c r="LK4" s="35"/>
      <c r="LL4" s="35"/>
      <c r="LM4" s="35"/>
      <c r="LN4" s="35"/>
      <c r="LO4" s="35"/>
      <c r="LP4" s="35"/>
      <c r="LQ4" s="35"/>
      <c r="LR4" s="35"/>
      <c r="LS4" s="35"/>
      <c r="LT4" s="35"/>
      <c r="LU4" s="35"/>
      <c r="LV4" s="35"/>
      <c r="LW4" s="35"/>
      <c r="LX4" s="35"/>
      <c r="LY4" s="35"/>
      <c r="LZ4" s="35"/>
      <c r="MA4" s="35"/>
      <c r="MB4" s="35"/>
      <c r="MC4" s="35"/>
      <c r="MD4" s="35"/>
      <c r="ME4" s="35"/>
      <c r="MF4" s="35"/>
      <c r="MG4" s="35"/>
      <c r="MH4" s="35"/>
      <c r="MI4" s="35"/>
      <c r="MJ4" s="35"/>
      <c r="MK4" s="35"/>
      <c r="ML4" s="35"/>
      <c r="MM4" s="35"/>
      <c r="MN4" s="35"/>
      <c r="MO4" s="35"/>
      <c r="MP4" s="35"/>
      <c r="MQ4" s="35"/>
      <c r="MR4" s="35"/>
      <c r="MS4" s="35"/>
      <c r="MT4" s="35"/>
      <c r="MU4" s="35"/>
      <c r="MV4" s="35"/>
      <c r="MW4" s="35"/>
      <c r="MX4" s="35"/>
      <c r="MY4" s="35"/>
      <c r="MZ4" s="35"/>
      <c r="NA4" s="35"/>
      <c r="NB4" s="35"/>
      <c r="NC4" s="35"/>
      <c r="ND4" s="35"/>
      <c r="NE4" s="35"/>
      <c r="NF4" s="35"/>
      <c r="NG4" s="35"/>
      <c r="NH4" s="35"/>
      <c r="NI4" s="35"/>
      <c r="NJ4" s="35"/>
      <c r="NK4" s="35"/>
      <c r="NL4" s="35"/>
      <c r="NM4" s="35"/>
      <c r="NN4" s="35"/>
      <c r="NO4" s="35"/>
      <c r="NP4" s="35"/>
      <c r="NQ4" s="35"/>
      <c r="NR4" s="35"/>
      <c r="NS4" s="35"/>
      <c r="NT4" s="35"/>
      <c r="NU4" s="35"/>
      <c r="NV4" s="35"/>
      <c r="NW4" s="35"/>
      <c r="NX4" s="35"/>
      <c r="NY4" s="35"/>
      <c r="NZ4" s="35"/>
      <c r="OA4" s="35"/>
      <c r="OB4" s="35"/>
      <c r="OC4" s="35"/>
      <c r="OD4" s="35"/>
      <c r="OE4" s="35"/>
      <c r="OF4" s="35"/>
      <c r="OG4" s="35"/>
      <c r="OH4" s="35"/>
      <c r="OI4" s="35"/>
      <c r="OJ4" s="35"/>
      <c r="OK4" s="35"/>
      <c r="OL4" s="35"/>
      <c r="OM4" s="35"/>
      <c r="ON4" s="35"/>
      <c r="OO4" s="35"/>
      <c r="OP4" s="35"/>
      <c r="OQ4" s="35"/>
      <c r="OR4" s="35"/>
      <c r="OS4" s="35"/>
      <c r="OT4" s="35"/>
      <c r="OU4" s="35"/>
      <c r="OV4" s="35"/>
      <c r="OW4" s="35"/>
      <c r="OX4" s="35"/>
      <c r="OY4" s="35"/>
      <c r="OZ4" s="35"/>
      <c r="PA4" s="35"/>
      <c r="PB4" s="35"/>
      <c r="PC4" s="35"/>
      <c r="PD4" s="35"/>
      <c r="PE4" s="35"/>
      <c r="PF4" s="35"/>
      <c r="PG4" s="35"/>
      <c r="PH4" s="35"/>
      <c r="PI4" s="35"/>
      <c r="PJ4" s="35"/>
      <c r="PK4" s="35"/>
      <c r="PL4" s="35"/>
      <c r="PM4" s="35"/>
      <c r="PN4" s="35"/>
      <c r="PO4" s="35"/>
      <c r="PP4" s="35"/>
      <c r="PQ4" s="35"/>
      <c r="PR4" s="35"/>
      <c r="PS4" s="35"/>
      <c r="PT4" s="35"/>
      <c r="PU4" s="35"/>
      <c r="PV4" s="35"/>
      <c r="PW4" s="35"/>
      <c r="PX4" s="35"/>
      <c r="PY4" s="35"/>
      <c r="PZ4" s="35"/>
      <c r="QA4" s="35"/>
      <c r="QB4" s="35"/>
      <c r="QC4" s="35"/>
      <c r="QD4" s="35"/>
      <c r="QE4" s="35"/>
      <c r="QF4" s="35"/>
      <c r="QG4" s="35"/>
      <c r="QH4" s="35"/>
      <c r="QI4" s="35"/>
      <c r="QJ4" s="35"/>
      <c r="QK4" s="35"/>
      <c r="QL4" s="35"/>
      <c r="QM4" s="35"/>
      <c r="QN4" s="35"/>
      <c r="QO4" s="35"/>
      <c r="QP4" s="35"/>
      <c r="QQ4" s="35"/>
      <c r="QR4" s="35"/>
      <c r="QS4" s="35"/>
      <c r="QT4" s="35"/>
      <c r="QU4" s="35"/>
      <c r="QV4" s="35"/>
      <c r="QW4" s="35"/>
      <c r="QX4" s="35"/>
      <c r="QY4" s="35"/>
      <c r="QZ4" s="35"/>
      <c r="RA4" s="35"/>
      <c r="RB4" s="35"/>
      <c r="RC4" s="35"/>
      <c r="RD4" s="35"/>
      <c r="RE4" s="35"/>
      <c r="RF4" s="35"/>
      <c r="RG4" s="35"/>
      <c r="RH4" s="35"/>
      <c r="RI4" s="35"/>
      <c r="RJ4" s="35"/>
      <c r="RK4" s="35"/>
      <c r="RL4" s="35"/>
      <c r="RM4" s="35"/>
      <c r="RN4" s="35"/>
      <c r="RO4" s="35"/>
      <c r="RP4" s="35"/>
      <c r="RQ4" s="35"/>
      <c r="RR4" s="35"/>
      <c r="RS4" s="35"/>
      <c r="RT4" s="35"/>
      <c r="RU4" s="35"/>
      <c r="RV4" s="35"/>
      <c r="RW4" s="35"/>
      <c r="RX4" s="35"/>
      <c r="RY4" s="35"/>
      <c r="RZ4" s="35"/>
      <c r="SA4" s="35"/>
      <c r="SB4" s="35"/>
      <c r="SC4" s="35"/>
      <c r="SD4" s="35"/>
      <c r="SE4" s="35"/>
      <c r="SF4" s="35"/>
      <c r="SG4" s="35"/>
      <c r="SH4" s="35"/>
      <c r="SI4" s="35"/>
      <c r="SJ4" s="35"/>
      <c r="SK4" s="35"/>
      <c r="SL4" s="35"/>
      <c r="SM4" s="35"/>
      <c r="SN4" s="35"/>
      <c r="SO4" s="35"/>
      <c r="SP4" s="35"/>
      <c r="SQ4" s="35"/>
      <c r="SR4" s="35"/>
      <c r="SS4" s="35"/>
      <c r="ST4" s="35"/>
      <c r="SU4" s="35"/>
      <c r="SV4" s="35"/>
      <c r="SW4" s="35"/>
      <c r="SX4" s="35"/>
      <c r="SY4" s="35"/>
      <c r="SZ4" s="35"/>
      <c r="TA4" s="35"/>
      <c r="TB4" s="35"/>
      <c r="TC4" s="35"/>
      <c r="TD4" s="35"/>
      <c r="TE4" s="35"/>
      <c r="TF4" s="35"/>
      <c r="TG4" s="35"/>
      <c r="TH4" s="35"/>
      <c r="TI4" s="35"/>
      <c r="TJ4" s="35"/>
      <c r="TK4" s="35"/>
      <c r="TL4" s="35"/>
      <c r="TM4" s="35"/>
      <c r="TN4" s="35"/>
      <c r="TO4" s="35"/>
      <c r="TP4" s="35"/>
      <c r="TQ4" s="35"/>
      <c r="TR4" s="35"/>
      <c r="TS4" s="35"/>
      <c r="TT4" s="35"/>
      <c r="TU4" s="35"/>
      <c r="TV4" s="35"/>
      <c r="TW4" s="35"/>
      <c r="TX4" s="35"/>
      <c r="TY4" s="35"/>
      <c r="TZ4" s="35"/>
      <c r="UA4" s="35"/>
      <c r="UB4" s="35"/>
      <c r="UC4" s="35"/>
      <c r="UD4" s="35"/>
      <c r="UE4" s="35"/>
      <c r="UF4" s="35"/>
      <c r="UG4" s="35"/>
      <c r="UH4" s="35"/>
      <c r="UI4" s="35"/>
      <c r="UJ4" s="35"/>
      <c r="UK4" s="35"/>
      <c r="UL4" s="35"/>
      <c r="UM4" s="35"/>
      <c r="UN4" s="35"/>
      <c r="UO4" s="35"/>
      <c r="UP4" s="35"/>
      <c r="UQ4" s="35"/>
      <c r="UR4" s="35"/>
      <c r="US4" s="35"/>
      <c r="UT4" s="35"/>
      <c r="UU4" s="35"/>
      <c r="UV4" s="35"/>
      <c r="UW4" s="35"/>
      <c r="UX4" s="35"/>
      <c r="UY4" s="35"/>
      <c r="UZ4" s="35"/>
      <c r="VA4" s="35"/>
      <c r="VB4" s="35"/>
      <c r="VC4" s="35"/>
      <c r="VD4" s="35"/>
      <c r="VE4" s="35"/>
      <c r="VF4" s="35"/>
      <c r="VG4" s="35"/>
      <c r="VH4" s="35"/>
      <c r="VI4" s="35"/>
      <c r="VJ4" s="35"/>
      <c r="VK4" s="35"/>
      <c r="VL4" s="35"/>
      <c r="VM4" s="35"/>
      <c r="VN4" s="35"/>
      <c r="VO4" s="35"/>
      <c r="VP4" s="35"/>
      <c r="VQ4" s="35"/>
      <c r="VR4" s="35"/>
      <c r="VS4" s="35"/>
      <c r="VT4" s="35"/>
      <c r="VU4" s="35"/>
      <c r="VV4" s="35"/>
      <c r="VW4" s="35"/>
      <c r="VX4" s="35"/>
      <c r="VY4" s="35"/>
      <c r="VZ4" s="35"/>
      <c r="WA4" s="35"/>
      <c r="WB4" s="35"/>
      <c r="WC4" s="35"/>
      <c r="WD4" s="35"/>
      <c r="WE4" s="35"/>
      <c r="WF4" s="35"/>
      <c r="WG4" s="35"/>
      <c r="WH4" s="35"/>
      <c r="WI4" s="35"/>
      <c r="WJ4" s="35"/>
      <c r="WK4" s="35"/>
      <c r="WL4" s="35"/>
      <c r="WM4" s="35"/>
      <c r="WN4" s="35"/>
      <c r="WO4" s="35"/>
      <c r="WP4" s="35"/>
      <c r="WQ4" s="35"/>
      <c r="WR4" s="35"/>
      <c r="WS4" s="35"/>
      <c r="WT4" s="35"/>
      <c r="WU4" s="35"/>
      <c r="WV4" s="35"/>
      <c r="WW4" s="35"/>
      <c r="WX4" s="35"/>
      <c r="WY4" s="35"/>
      <c r="WZ4" s="35"/>
      <c r="XA4" s="35"/>
      <c r="XB4" s="35"/>
      <c r="XC4" s="35"/>
      <c r="XD4" s="35"/>
      <c r="XE4" s="35"/>
      <c r="XF4" s="35"/>
      <c r="XG4" s="35"/>
      <c r="XH4" s="35"/>
      <c r="XI4" s="35"/>
      <c r="XJ4" s="35"/>
      <c r="XK4" s="35"/>
      <c r="XL4" s="35"/>
      <c r="XM4" s="35"/>
      <c r="XN4" s="35"/>
      <c r="XO4" s="35"/>
      <c r="XP4" s="35"/>
      <c r="XQ4" s="35"/>
      <c r="XR4" s="35"/>
      <c r="XS4" s="35"/>
      <c r="XT4" s="35"/>
      <c r="XU4" s="35"/>
      <c r="XV4" s="35"/>
      <c r="XW4" s="35"/>
      <c r="XX4" s="35"/>
      <c r="XY4" s="35"/>
      <c r="XZ4" s="35"/>
      <c r="YA4" s="35"/>
      <c r="YB4" s="35"/>
      <c r="YC4" s="35"/>
      <c r="YD4" s="35"/>
      <c r="YE4" s="35"/>
      <c r="YF4" s="35"/>
      <c r="YG4" s="35"/>
      <c r="YH4" s="35"/>
      <c r="YI4" s="35"/>
      <c r="YJ4" s="35"/>
      <c r="YK4" s="35"/>
      <c r="YL4" s="35"/>
      <c r="YM4" s="35"/>
      <c r="YN4" s="35"/>
      <c r="YO4" s="35"/>
      <c r="YP4" s="35"/>
      <c r="YQ4" s="35"/>
      <c r="YR4" s="35"/>
      <c r="YS4" s="35"/>
      <c r="YT4" s="35"/>
      <c r="YU4" s="35"/>
      <c r="YV4" s="35"/>
      <c r="YW4" s="35"/>
      <c r="YX4" s="35"/>
      <c r="YY4" s="35"/>
      <c r="YZ4" s="35"/>
      <c r="ZA4" s="35"/>
      <c r="ZB4" s="35"/>
      <c r="ZC4" s="35"/>
      <c r="ZD4" s="35"/>
      <c r="ZE4" s="35"/>
      <c r="ZF4" s="35"/>
      <c r="ZG4" s="35"/>
      <c r="ZH4" s="35"/>
      <c r="ZI4" s="35"/>
      <c r="ZJ4" s="35"/>
      <c r="ZK4" s="35"/>
      <c r="ZL4" s="35"/>
      <c r="ZM4" s="35"/>
      <c r="ZN4" s="35"/>
      <c r="ZO4" s="35"/>
      <c r="ZP4" s="35"/>
      <c r="ZQ4" s="35"/>
      <c r="ZR4" s="35"/>
      <c r="ZS4" s="35"/>
      <c r="ZT4" s="35"/>
      <c r="ZU4" s="35"/>
      <c r="ZV4" s="35"/>
      <c r="ZW4" s="35"/>
      <c r="ZX4" s="35"/>
      <c r="ZY4" s="35"/>
      <c r="ZZ4" s="35"/>
      <c r="AAA4" s="35"/>
      <c r="AAB4" s="35"/>
      <c r="AAC4" s="35"/>
      <c r="AAD4" s="35"/>
      <c r="AAE4" s="35"/>
      <c r="AAF4" s="35"/>
      <c r="AAG4" s="35"/>
      <c r="AAH4" s="35"/>
      <c r="AAI4" s="35"/>
      <c r="AAJ4" s="35"/>
      <c r="AAK4" s="35"/>
      <c r="AAL4" s="35"/>
      <c r="AAM4" s="35"/>
      <c r="AAN4" s="35"/>
      <c r="AAO4" s="35"/>
      <c r="AAP4" s="35"/>
      <c r="AAQ4" s="35"/>
      <c r="AAR4" s="35"/>
      <c r="AAS4" s="35"/>
      <c r="AAT4" s="35"/>
      <c r="AAU4" s="35"/>
      <c r="AAV4" s="35"/>
      <c r="AAW4" s="35"/>
      <c r="AAX4" s="35"/>
      <c r="AAY4" s="35"/>
      <c r="AAZ4" s="35"/>
      <c r="ABA4" s="35"/>
      <c r="ABB4" s="35"/>
      <c r="ABC4" s="35"/>
      <c r="ABD4" s="35"/>
      <c r="ABE4" s="35"/>
      <c r="ABF4" s="35"/>
      <c r="ABG4" s="35"/>
      <c r="ABH4" s="35"/>
      <c r="ABI4" s="35"/>
      <c r="ABJ4" s="35"/>
      <c r="ABK4" s="35"/>
      <c r="ABL4" s="35"/>
      <c r="ABM4" s="35"/>
      <c r="ABN4" s="35"/>
      <c r="ABO4" s="35"/>
      <c r="ABP4" s="35"/>
      <c r="ABQ4" s="35"/>
      <c r="ABR4" s="35"/>
      <c r="ABS4" s="35"/>
      <c r="ABT4" s="35"/>
      <c r="ABU4" s="35"/>
      <c r="ABV4" s="35"/>
      <c r="ABW4" s="35"/>
      <c r="ABX4" s="35"/>
      <c r="ABY4" s="35"/>
      <c r="ABZ4" s="35"/>
      <c r="ACA4" s="35"/>
      <c r="ACB4" s="35"/>
      <c r="ACC4" s="35"/>
      <c r="ACD4" s="35"/>
      <c r="ACE4" s="35"/>
      <c r="ACF4" s="35"/>
      <c r="ACG4" s="35"/>
      <c r="ACH4" s="35"/>
      <c r="ACI4" s="35"/>
      <c r="ACJ4" s="35"/>
      <c r="ACK4" s="35"/>
      <c r="ACL4" s="35"/>
      <c r="ACM4" s="35"/>
      <c r="ACN4" s="35"/>
      <c r="ACO4" s="35"/>
      <c r="ACP4" s="35"/>
      <c r="ACQ4" s="35"/>
      <c r="ACR4" s="35"/>
      <c r="ACS4" s="35"/>
      <c r="ACT4" s="35"/>
      <c r="ACU4" s="35"/>
      <c r="ACV4" s="35"/>
      <c r="ACW4" s="35"/>
      <c r="ACX4" s="35"/>
      <c r="ACY4" s="35"/>
      <c r="ACZ4" s="35"/>
      <c r="ADA4" s="35"/>
      <c r="ADB4" s="35"/>
      <c r="ADC4" s="35"/>
      <c r="ADD4" s="35"/>
      <c r="ADE4" s="35"/>
      <c r="ADF4" s="35"/>
      <c r="ADG4" s="35"/>
      <c r="ADH4" s="35"/>
      <c r="ADI4" s="35"/>
      <c r="ADJ4" s="35"/>
      <c r="ADK4" s="35"/>
      <c r="ADL4" s="35"/>
      <c r="ADM4" s="35"/>
      <c r="ADN4" s="35"/>
      <c r="ADO4" s="35"/>
      <c r="ADP4" s="35"/>
      <c r="ADQ4" s="35"/>
      <c r="ADR4" s="35"/>
      <c r="ADS4" s="35"/>
      <c r="ADT4" s="35"/>
      <c r="ADU4" s="35"/>
      <c r="ADV4" s="35"/>
      <c r="ADW4" s="35"/>
      <c r="ADX4" s="35"/>
      <c r="ADY4" s="35"/>
      <c r="ADZ4" s="35"/>
      <c r="AEA4" s="35"/>
      <c r="AEB4" s="35"/>
      <c r="AEC4" s="35"/>
      <c r="AED4" s="35"/>
      <c r="AEE4" s="35"/>
      <c r="AEF4" s="35"/>
      <c r="AEG4" s="35"/>
      <c r="AEH4" s="35"/>
      <c r="AEI4" s="35"/>
      <c r="AEJ4" s="35"/>
      <c r="AEK4" s="35"/>
      <c r="AEL4" s="35"/>
      <c r="AEM4" s="35"/>
      <c r="AEN4" s="35"/>
      <c r="AEO4" s="35"/>
      <c r="AEP4" s="35"/>
      <c r="AEQ4" s="35"/>
      <c r="AER4" s="35"/>
      <c r="AES4" s="35"/>
      <c r="AET4" s="35"/>
      <c r="AEU4" s="35"/>
      <c r="AEV4" s="35"/>
      <c r="AEW4" s="35"/>
      <c r="AEX4" s="35"/>
      <c r="AEY4" s="35"/>
      <c r="AEZ4" s="35"/>
      <c r="AFA4" s="35"/>
      <c r="AFB4" s="35"/>
      <c r="AFC4" s="35"/>
      <c r="AFD4" s="35"/>
      <c r="AFE4" s="35"/>
      <c r="AFF4" s="35"/>
      <c r="AFG4" s="35"/>
      <c r="AFH4" s="35"/>
      <c r="AFI4" s="35"/>
      <c r="AFJ4" s="35"/>
      <c r="AFK4" s="35"/>
      <c r="AFL4" s="35"/>
      <c r="AFM4" s="35"/>
      <c r="AFN4" s="35"/>
      <c r="AFO4" s="35"/>
      <c r="AFP4" s="35"/>
      <c r="AFQ4" s="35"/>
      <c r="AFR4" s="35"/>
      <c r="AFS4" s="35"/>
      <c r="AFT4" s="35"/>
      <c r="AFU4" s="35"/>
      <c r="AFV4" s="35"/>
      <c r="AFW4" s="35"/>
      <c r="AFX4" s="35"/>
      <c r="AFY4" s="35"/>
      <c r="AFZ4" s="35"/>
      <c r="AGA4" s="35"/>
      <c r="AGB4" s="35"/>
      <c r="AGC4" s="35"/>
      <c r="AGD4" s="35"/>
      <c r="AGE4" s="35"/>
      <c r="AGF4" s="35"/>
      <c r="AGG4" s="35"/>
      <c r="AGH4" s="35"/>
      <c r="AGI4" s="35"/>
      <c r="AGJ4" s="35"/>
      <c r="AGK4" s="35"/>
      <c r="AGL4" s="35"/>
      <c r="AGM4" s="35"/>
      <c r="AGN4" s="35"/>
      <c r="AGO4" s="35"/>
      <c r="AGP4" s="35"/>
      <c r="AGQ4" s="35"/>
      <c r="AGR4" s="35"/>
      <c r="AGS4" s="35"/>
      <c r="AGT4" s="35"/>
      <c r="AGU4" s="35"/>
      <c r="AGV4" s="35"/>
      <c r="AGW4" s="35"/>
      <c r="AGX4" s="35"/>
      <c r="AGY4" s="35"/>
      <c r="AGZ4" s="35"/>
      <c r="AHA4" s="35"/>
      <c r="AHB4" s="35"/>
      <c r="AHC4" s="35"/>
      <c r="AHD4" s="35"/>
      <c r="AHE4" s="35"/>
      <c r="AHF4" s="35"/>
      <c r="AHG4" s="35"/>
      <c r="AHH4" s="35"/>
      <c r="AHI4" s="35"/>
      <c r="AHJ4" s="35"/>
      <c r="AHK4" s="35"/>
      <c r="AHL4" s="35"/>
      <c r="AHM4" s="35"/>
      <c r="AHN4" s="35"/>
      <c r="AHO4" s="35"/>
      <c r="AHP4" s="35"/>
      <c r="AHQ4" s="35"/>
      <c r="AHR4" s="35"/>
      <c r="AHS4" s="35"/>
      <c r="AHT4" s="35"/>
      <c r="AHU4" s="35"/>
      <c r="AHV4" s="35"/>
      <c r="AHW4" s="35"/>
      <c r="AHX4" s="35"/>
      <c r="AHY4" s="35"/>
      <c r="AHZ4" s="35"/>
      <c r="AIA4" s="35"/>
      <c r="AIB4" s="35"/>
      <c r="AIC4" s="35"/>
      <c r="AID4" s="35"/>
      <c r="AIE4" s="35"/>
      <c r="AIF4" s="35"/>
      <c r="AIG4" s="35"/>
      <c r="AIH4" s="35"/>
      <c r="AII4" s="35"/>
      <c r="AIJ4" s="35"/>
      <c r="AIK4" s="35"/>
      <c r="AIL4" s="35"/>
      <c r="AIM4" s="35"/>
      <c r="AIN4" s="35"/>
      <c r="AIO4" s="35"/>
      <c r="AIP4" s="35"/>
      <c r="AIQ4" s="35"/>
      <c r="AIR4" s="35"/>
      <c r="AIS4" s="35"/>
      <c r="AIT4" s="35"/>
      <c r="AIU4" s="35"/>
      <c r="AIV4" s="35"/>
      <c r="AIW4" s="35"/>
      <c r="AIX4" s="35"/>
      <c r="AIY4" s="35"/>
      <c r="AIZ4" s="35"/>
      <c r="AJA4" s="35"/>
      <c r="AJB4" s="35"/>
      <c r="AJC4" s="35"/>
      <c r="AJD4" s="35"/>
      <c r="AJE4" s="35"/>
      <c r="AJF4" s="35"/>
      <c r="AJG4" s="35"/>
      <c r="AJH4" s="35"/>
      <c r="AJI4" s="35"/>
      <c r="AJJ4" s="35"/>
      <c r="AJK4" s="35"/>
      <c r="AJL4" s="35"/>
      <c r="AJM4" s="35"/>
      <c r="AJN4" s="35"/>
      <c r="AJO4" s="35"/>
      <c r="AJP4" s="35"/>
      <c r="AJQ4" s="35"/>
      <c r="AJR4" s="35"/>
      <c r="AJS4" s="35"/>
      <c r="AJT4" s="35"/>
      <c r="AJU4" s="35"/>
      <c r="AJV4" s="35"/>
      <c r="AJW4" s="35"/>
      <c r="AJX4" s="35"/>
      <c r="AJY4" s="35"/>
      <c r="AJZ4" s="35"/>
      <c r="AKA4" s="35"/>
      <c r="AKB4" s="35"/>
      <c r="AKC4" s="35"/>
      <c r="AKD4" s="35"/>
      <c r="AKE4" s="35"/>
      <c r="AKF4" s="35"/>
      <c r="AKG4" s="35"/>
      <c r="AKH4" s="35"/>
      <c r="AKI4" s="35"/>
      <c r="AKJ4" s="35"/>
      <c r="AKK4" s="35"/>
      <c r="AKL4" s="35"/>
      <c r="AKM4" s="35"/>
      <c r="AKN4" s="35"/>
      <c r="AKO4" s="35"/>
      <c r="AKP4" s="35"/>
      <c r="AKQ4" s="35"/>
      <c r="AKR4" s="35"/>
      <c r="AKS4" s="35"/>
      <c r="AKT4" s="35"/>
      <c r="AKU4" s="35"/>
      <c r="AKV4" s="35"/>
      <c r="AKW4" s="35"/>
      <c r="AKX4" s="35"/>
      <c r="AKY4" s="35"/>
      <c r="AKZ4" s="35"/>
      <c r="ALA4" s="35"/>
      <c r="ALB4" s="35"/>
      <c r="ALC4" s="35"/>
      <c r="ALD4" s="35"/>
      <c r="ALE4" s="35"/>
      <c r="ALF4" s="35"/>
      <c r="ALG4" s="35"/>
      <c r="ALH4" s="35"/>
      <c r="ALI4" s="35"/>
      <c r="ALJ4" s="35"/>
      <c r="ALK4" s="35"/>
      <c r="ALL4" s="35"/>
      <c r="ALM4" s="35"/>
      <c r="ALN4" s="35"/>
      <c r="ALO4" s="35"/>
      <c r="ALP4" s="35"/>
      <c r="ALQ4" s="35"/>
      <c r="ALR4" s="35"/>
      <c r="ALS4" s="35"/>
      <c r="ALT4" s="35"/>
      <c r="ALU4" s="35"/>
      <c r="ALV4" s="35"/>
      <c r="ALW4" s="35"/>
      <c r="ALX4" s="35"/>
      <c r="ALY4" s="35"/>
      <c r="ALZ4" s="35"/>
      <c r="AMA4" s="35"/>
      <c r="AMB4" s="35"/>
      <c r="AMC4" s="35"/>
      <c r="AMD4" s="35"/>
      <c r="AME4" s="35"/>
      <c r="AMF4" s="35"/>
      <c r="AMG4" s="35"/>
      <c r="AMH4" s="35"/>
      <c r="AMI4" s="35"/>
      <c r="AMJ4" s="35"/>
      <c r="AMK4" s="35"/>
      <c r="AML4" s="35"/>
      <c r="AMM4" s="35"/>
      <c r="AMN4" s="35"/>
      <c r="AMO4" s="35"/>
      <c r="AMP4" s="35"/>
      <c r="AMQ4" s="35"/>
      <c r="AMR4" s="35"/>
      <c r="AMS4" s="35"/>
      <c r="AMT4" s="35"/>
      <c r="AMU4" s="35"/>
      <c r="AMV4" s="35"/>
      <c r="AMW4" s="35"/>
      <c r="AMX4" s="35"/>
      <c r="AMY4" s="35"/>
      <c r="AMZ4" s="35"/>
      <c r="ANA4" s="35"/>
      <c r="ANB4" s="35"/>
      <c r="ANC4" s="35"/>
      <c r="AND4" s="35"/>
      <c r="ANE4" s="35"/>
      <c r="ANF4" s="35"/>
      <c r="ANG4" s="35"/>
      <c r="ANH4" s="35"/>
      <c r="ANI4" s="35"/>
      <c r="ANJ4" s="35"/>
      <c r="ANK4" s="35"/>
      <c r="ANL4" s="35"/>
      <c r="ANM4" s="35"/>
      <c r="ANN4" s="35"/>
      <c r="ANO4" s="35"/>
      <c r="ANP4" s="35"/>
      <c r="ANQ4" s="35"/>
      <c r="ANR4" s="35"/>
      <c r="ANS4" s="35"/>
      <c r="ANT4" s="35"/>
      <c r="ANU4" s="35"/>
      <c r="ANV4" s="35"/>
      <c r="ANW4" s="35"/>
      <c r="ANX4" s="35"/>
      <c r="ANY4" s="35"/>
      <c r="ANZ4" s="35"/>
      <c r="AOA4" s="35"/>
      <c r="AOB4" s="35"/>
      <c r="AOC4" s="35"/>
      <c r="AOD4" s="35"/>
      <c r="AOE4" s="35"/>
      <c r="AOF4" s="35"/>
      <c r="AOG4" s="35"/>
      <c r="AOH4" s="35"/>
      <c r="AOI4" s="35"/>
      <c r="AOJ4" s="35"/>
      <c r="AOK4" s="35"/>
      <c r="AOL4" s="35"/>
      <c r="AOM4" s="35"/>
      <c r="AON4" s="35"/>
      <c r="AOO4" s="35"/>
      <c r="AOP4" s="35"/>
      <c r="AOQ4" s="35"/>
      <c r="AOR4" s="35"/>
      <c r="AOS4" s="35"/>
      <c r="AOT4" s="35"/>
      <c r="AOU4" s="35"/>
      <c r="AOV4" s="35"/>
      <c r="AOW4" s="35"/>
      <c r="AOX4" s="35"/>
      <c r="AOY4" s="35"/>
      <c r="AOZ4" s="35"/>
      <c r="APA4" s="35"/>
      <c r="APB4" s="35"/>
      <c r="APC4" s="35"/>
      <c r="APD4" s="35"/>
      <c r="APE4" s="35"/>
      <c r="APF4" s="35"/>
      <c r="APG4" s="35"/>
      <c r="APH4" s="35"/>
      <c r="API4" s="35"/>
      <c r="APJ4" s="35"/>
      <c r="APK4" s="35"/>
      <c r="APL4" s="35"/>
      <c r="APM4" s="35"/>
      <c r="APN4" s="35"/>
      <c r="APO4" s="35"/>
      <c r="APP4" s="35"/>
      <c r="APQ4" s="35"/>
      <c r="APR4" s="35"/>
      <c r="APS4" s="35"/>
      <c r="APT4" s="35"/>
      <c r="APU4" s="35"/>
      <c r="APV4" s="35"/>
      <c r="APW4" s="35"/>
      <c r="APX4" s="35"/>
      <c r="APY4" s="35"/>
      <c r="APZ4" s="35"/>
      <c r="AQA4" s="35"/>
      <c r="AQB4" s="35"/>
      <c r="AQC4" s="35"/>
      <c r="AQD4" s="35"/>
      <c r="AQE4" s="35"/>
      <c r="AQF4" s="35"/>
      <c r="AQG4" s="35"/>
      <c r="AQH4" s="35"/>
      <c r="AQI4" s="35"/>
      <c r="AQJ4" s="35"/>
      <c r="AQK4" s="35"/>
      <c r="AQL4" s="35"/>
      <c r="AQM4" s="35"/>
      <c r="AQN4" s="35"/>
      <c r="AQO4" s="35"/>
      <c r="AQP4" s="35"/>
      <c r="AQQ4" s="35"/>
      <c r="AQR4" s="35"/>
      <c r="AQS4" s="35"/>
      <c r="AQT4" s="35"/>
      <c r="AQU4" s="35"/>
      <c r="AQV4" s="35"/>
      <c r="AQW4" s="35"/>
      <c r="AQX4" s="35"/>
      <c r="AQY4" s="35"/>
      <c r="AQZ4" s="35"/>
      <c r="ARA4" s="35"/>
      <c r="ARB4" s="35"/>
      <c r="ARC4" s="35"/>
      <c r="ARD4" s="35"/>
      <c r="ARE4" s="35"/>
      <c r="ARF4" s="35"/>
      <c r="ARG4" s="35"/>
      <c r="ARH4" s="35"/>
      <c r="ARI4" s="35"/>
      <c r="ARJ4" s="35"/>
      <c r="ARK4" s="35"/>
      <c r="ARL4" s="35"/>
      <c r="ARM4" s="35"/>
      <c r="ARN4" s="35"/>
      <c r="ARO4" s="35"/>
      <c r="ARP4" s="35"/>
      <c r="ARQ4" s="35"/>
      <c r="ARR4" s="35"/>
      <c r="ARS4" s="35"/>
      <c r="ART4" s="35"/>
      <c r="ARU4" s="35"/>
      <c r="ARV4" s="35"/>
      <c r="ARW4" s="35"/>
      <c r="ARX4" s="35"/>
      <c r="ARY4" s="35"/>
      <c r="ARZ4" s="35"/>
      <c r="ASA4" s="35"/>
      <c r="ASB4" s="35"/>
      <c r="ASC4" s="35"/>
      <c r="ASD4" s="35"/>
      <c r="ASE4" s="35"/>
      <c r="ASF4" s="35"/>
      <c r="ASG4" s="35"/>
      <c r="ASH4" s="35"/>
      <c r="ASI4" s="35"/>
      <c r="ASJ4" s="35"/>
      <c r="ASK4" s="35"/>
      <c r="ASL4" s="35"/>
      <c r="ASM4" s="35"/>
      <c r="ASN4" s="35"/>
      <c r="ASO4" s="35"/>
      <c r="ASP4" s="35"/>
      <c r="ASQ4" s="35"/>
      <c r="ASR4" s="35"/>
      <c r="ASS4" s="35"/>
      <c r="AST4" s="35"/>
      <c r="ASU4" s="35"/>
      <c r="ASV4" s="35"/>
      <c r="ASW4" s="35"/>
      <c r="ASX4" s="35"/>
      <c r="ASY4" s="35"/>
      <c r="ASZ4" s="35"/>
      <c r="ATA4" s="35"/>
      <c r="ATB4" s="35"/>
      <c r="ATC4" s="35"/>
      <c r="ATD4" s="35"/>
      <c r="ATE4" s="35"/>
      <c r="ATF4" s="35"/>
      <c r="ATG4" s="35"/>
      <c r="ATH4" s="35"/>
      <c r="ATI4" s="35"/>
      <c r="ATJ4" s="35"/>
      <c r="ATK4" s="35"/>
      <c r="ATL4" s="35"/>
      <c r="ATM4" s="35"/>
      <c r="ATN4" s="35"/>
      <c r="ATO4" s="35"/>
      <c r="ATP4" s="35"/>
      <c r="ATQ4" s="35"/>
      <c r="ATR4" s="35"/>
      <c r="ATS4" s="35"/>
      <c r="ATT4" s="35"/>
      <c r="ATU4" s="35"/>
      <c r="ATV4" s="35"/>
      <c r="ATW4" s="35"/>
      <c r="ATX4" s="35"/>
      <c r="ATY4" s="35"/>
      <c r="ATZ4" s="35"/>
      <c r="AUA4" s="35"/>
      <c r="AUB4" s="35"/>
      <c r="AUC4" s="35"/>
      <c r="AUD4" s="35"/>
      <c r="AUE4" s="35"/>
      <c r="AUF4" s="35"/>
      <c r="AUG4" s="35"/>
      <c r="AUH4" s="35"/>
      <c r="AUI4" s="35"/>
      <c r="AUJ4" s="35"/>
      <c r="AUK4" s="35"/>
      <c r="AUL4" s="35"/>
      <c r="AUM4" s="35"/>
      <c r="AUN4" s="35"/>
      <c r="AUO4" s="35"/>
      <c r="AUP4" s="35"/>
      <c r="AUQ4" s="35"/>
      <c r="AUR4" s="35"/>
      <c r="AUS4" s="35"/>
      <c r="AUT4" s="35"/>
      <c r="AUU4" s="35"/>
      <c r="AUV4" s="35"/>
      <c r="AUW4" s="35"/>
      <c r="AUX4" s="35"/>
      <c r="AUY4" s="35"/>
      <c r="AUZ4" s="35"/>
      <c r="AVA4" s="35"/>
      <c r="AVB4" s="35"/>
      <c r="AVC4" s="35"/>
      <c r="AVD4" s="35"/>
      <c r="AVE4" s="35"/>
      <c r="AVF4" s="35"/>
      <c r="AVG4" s="35"/>
      <c r="AVH4" s="35"/>
      <c r="AVI4" s="35"/>
      <c r="AVJ4" s="35"/>
      <c r="AVK4" s="35"/>
      <c r="AVL4" s="35"/>
      <c r="AVM4" s="35"/>
      <c r="AVN4" s="35"/>
      <c r="AVO4" s="35"/>
      <c r="AVP4" s="35"/>
      <c r="AVQ4" s="35"/>
      <c r="AVR4" s="35"/>
      <c r="AVS4" s="35"/>
      <c r="AVT4" s="35"/>
      <c r="AVU4" s="35"/>
      <c r="AVV4" s="35"/>
      <c r="AVW4" s="35"/>
      <c r="AVX4" s="35"/>
      <c r="AVY4" s="35"/>
      <c r="AVZ4" s="35"/>
      <c r="AWA4" s="35"/>
      <c r="AWB4" s="35"/>
      <c r="AWC4" s="35"/>
      <c r="AWD4" s="35"/>
      <c r="AWE4" s="35"/>
      <c r="AWF4" s="35"/>
      <c r="AWG4" s="35"/>
      <c r="AWH4" s="35"/>
      <c r="AWI4" s="35"/>
      <c r="AWJ4" s="35"/>
      <c r="AWK4" s="35"/>
      <c r="AWL4" s="35"/>
      <c r="AWM4" s="35"/>
      <c r="AWN4" s="35"/>
      <c r="AWO4" s="35"/>
      <c r="AWP4" s="35"/>
      <c r="AWQ4" s="35"/>
      <c r="AWR4" s="35"/>
      <c r="AWS4" s="35"/>
      <c r="AWT4" s="35"/>
      <c r="AWU4" s="35"/>
      <c r="AWV4" s="35"/>
      <c r="AWW4" s="35"/>
      <c r="AWX4" s="35"/>
      <c r="AWY4" s="35"/>
      <c r="AWZ4" s="35"/>
      <c r="AXA4" s="35"/>
      <c r="AXB4" s="35"/>
      <c r="AXC4" s="35"/>
      <c r="AXD4" s="35"/>
      <c r="AXE4" s="35"/>
      <c r="AXF4" s="35"/>
      <c r="AXG4" s="35"/>
      <c r="AXH4" s="35"/>
      <c r="AXI4" s="35"/>
      <c r="AXJ4" s="35"/>
      <c r="AXK4" s="35"/>
      <c r="AXL4" s="35"/>
      <c r="AXM4" s="35"/>
      <c r="AXN4" s="35"/>
      <c r="AXO4" s="35"/>
      <c r="AXP4" s="35"/>
      <c r="AXQ4" s="35"/>
      <c r="AXR4" s="35"/>
      <c r="AXS4" s="35"/>
      <c r="AXT4" s="35"/>
      <c r="AXU4" s="35"/>
      <c r="AXV4" s="35"/>
      <c r="AXW4" s="35"/>
      <c r="AXX4" s="35"/>
      <c r="AXY4" s="35"/>
      <c r="AXZ4" s="35"/>
      <c r="AYA4" s="35"/>
      <c r="AYB4" s="35"/>
      <c r="AYC4" s="35"/>
      <c r="AYD4" s="35"/>
      <c r="AYE4" s="35"/>
      <c r="AYF4" s="35"/>
      <c r="AYG4" s="35"/>
      <c r="AYH4" s="35"/>
      <c r="AYI4" s="35"/>
      <c r="AYJ4" s="35"/>
      <c r="AYK4" s="35"/>
      <c r="AYL4" s="35"/>
      <c r="AYM4" s="35"/>
      <c r="AYN4" s="35"/>
      <c r="AYO4" s="35"/>
      <c r="AYP4" s="35"/>
      <c r="AYQ4" s="35"/>
      <c r="AYR4" s="35"/>
      <c r="AYS4" s="35"/>
      <c r="AYT4" s="35"/>
      <c r="AYU4" s="35"/>
      <c r="AYV4" s="35"/>
      <c r="AYW4" s="35"/>
      <c r="AYX4" s="35"/>
      <c r="AYY4" s="35"/>
      <c r="AYZ4" s="35"/>
      <c r="AZA4" s="35"/>
      <c r="AZB4" s="35"/>
      <c r="AZC4" s="35"/>
      <c r="AZD4" s="35"/>
      <c r="AZE4" s="35"/>
      <c r="AZF4" s="35"/>
      <c r="AZG4" s="35"/>
      <c r="AZH4" s="35"/>
      <c r="AZI4" s="35"/>
      <c r="AZJ4" s="35"/>
      <c r="AZK4" s="35"/>
      <c r="AZL4" s="35"/>
      <c r="AZM4" s="35"/>
      <c r="AZN4" s="35"/>
      <c r="AZO4" s="35"/>
      <c r="AZP4" s="35"/>
      <c r="AZQ4" s="35"/>
      <c r="AZR4" s="35"/>
      <c r="AZS4" s="35"/>
      <c r="AZT4" s="35"/>
      <c r="AZU4" s="35"/>
      <c r="AZV4" s="35"/>
      <c r="AZW4" s="35"/>
      <c r="AZX4" s="35"/>
      <c r="AZY4" s="35"/>
      <c r="AZZ4" s="35"/>
      <c r="BAA4" s="35"/>
      <c r="BAB4" s="35"/>
      <c r="BAC4" s="35"/>
      <c r="BAD4" s="35"/>
      <c r="BAE4" s="35"/>
      <c r="BAF4" s="35"/>
      <c r="BAG4" s="35"/>
      <c r="BAH4" s="35"/>
      <c r="BAI4" s="35"/>
      <c r="BAJ4" s="35"/>
      <c r="BAK4" s="35"/>
      <c r="BAL4" s="35"/>
      <c r="BAM4" s="35"/>
      <c r="BAN4" s="35"/>
      <c r="BAO4" s="35"/>
      <c r="BAP4" s="35"/>
      <c r="BAQ4" s="35"/>
      <c r="BAR4" s="35"/>
      <c r="BAS4" s="35"/>
      <c r="BAT4" s="35"/>
      <c r="BAU4" s="35"/>
      <c r="BAV4" s="35"/>
      <c r="BAW4" s="35"/>
      <c r="BAX4" s="35"/>
      <c r="BAY4" s="35"/>
      <c r="BAZ4" s="35"/>
      <c r="BBA4" s="35"/>
      <c r="BBB4" s="35"/>
      <c r="BBC4" s="35"/>
      <c r="BBD4" s="35"/>
      <c r="BBE4" s="35"/>
      <c r="BBF4" s="35"/>
      <c r="BBG4" s="35"/>
      <c r="BBH4" s="35"/>
      <c r="BBI4" s="35"/>
      <c r="BBJ4" s="35"/>
      <c r="BBK4" s="35"/>
      <c r="BBL4" s="35"/>
      <c r="BBM4" s="35"/>
      <c r="BBN4" s="35"/>
      <c r="BBO4" s="35"/>
      <c r="BBP4" s="35"/>
      <c r="BBQ4" s="35"/>
      <c r="BBR4" s="35"/>
      <c r="BBS4" s="35"/>
      <c r="BBT4" s="35"/>
      <c r="BBU4" s="35"/>
      <c r="BBV4" s="35"/>
      <c r="BBW4" s="35"/>
      <c r="BBX4" s="35"/>
      <c r="BBY4" s="35"/>
      <c r="BBZ4" s="35"/>
      <c r="BCA4" s="35"/>
      <c r="BCB4" s="35"/>
      <c r="BCC4" s="35"/>
      <c r="BCD4" s="35"/>
      <c r="BCE4" s="35"/>
      <c r="BCF4" s="35"/>
      <c r="BCG4" s="35"/>
      <c r="BCH4" s="35"/>
      <c r="BCI4" s="35"/>
      <c r="BCJ4" s="35"/>
      <c r="BCK4" s="35"/>
      <c r="BCL4" s="35"/>
      <c r="BCM4" s="35"/>
      <c r="BCN4" s="35"/>
      <c r="BCO4" s="35"/>
      <c r="BCP4" s="35"/>
      <c r="BCQ4" s="35"/>
      <c r="BCR4" s="35"/>
      <c r="BCS4" s="35"/>
      <c r="BCT4" s="35"/>
      <c r="BCU4" s="35"/>
      <c r="BCV4" s="35"/>
      <c r="BCW4" s="35"/>
      <c r="BCX4" s="35"/>
      <c r="BCY4" s="35"/>
      <c r="BCZ4" s="35"/>
      <c r="BDA4" s="35"/>
      <c r="BDB4" s="35"/>
      <c r="BDC4" s="35"/>
      <c r="BDD4" s="35"/>
      <c r="BDE4" s="35"/>
      <c r="BDF4" s="35"/>
      <c r="BDG4" s="35"/>
      <c r="BDH4" s="35"/>
      <c r="BDI4" s="35"/>
      <c r="BDJ4" s="35"/>
      <c r="BDK4" s="35"/>
      <c r="BDL4" s="35"/>
      <c r="BDM4" s="35"/>
      <c r="BDN4" s="35"/>
      <c r="BDO4" s="35"/>
      <c r="BDP4" s="35"/>
      <c r="BDQ4" s="35"/>
      <c r="BDR4" s="35"/>
      <c r="BDS4" s="35"/>
      <c r="BDT4" s="35"/>
      <c r="BDU4" s="35"/>
      <c r="BDV4" s="35"/>
      <c r="BDW4" s="35"/>
      <c r="BDX4" s="35"/>
      <c r="BDY4" s="35"/>
      <c r="BDZ4" s="35"/>
      <c r="BEA4" s="35"/>
      <c r="BEB4" s="35"/>
      <c r="BEC4" s="35"/>
      <c r="BED4" s="35"/>
      <c r="BEE4" s="35"/>
      <c r="BEF4" s="35"/>
      <c r="BEG4" s="35"/>
      <c r="BEH4" s="35"/>
      <c r="BEI4" s="35"/>
      <c r="BEJ4" s="35"/>
      <c r="BEK4" s="35"/>
      <c r="BEL4" s="35"/>
      <c r="BEM4" s="35"/>
      <c r="BEN4" s="35"/>
      <c r="BEO4" s="35"/>
      <c r="BEP4" s="35"/>
      <c r="BEQ4" s="35"/>
      <c r="BER4" s="35"/>
      <c r="BES4" s="35"/>
      <c r="BET4" s="35"/>
      <c r="BEU4" s="35"/>
      <c r="BEV4" s="35"/>
      <c r="BEW4" s="35"/>
      <c r="BEX4" s="35"/>
      <c r="BEY4" s="35"/>
      <c r="BEZ4" s="35"/>
      <c r="BFA4" s="35"/>
      <c r="BFB4" s="35"/>
      <c r="BFC4" s="35"/>
      <c r="BFD4" s="35"/>
      <c r="BFE4" s="35"/>
      <c r="BFF4" s="35"/>
      <c r="BFG4" s="35"/>
      <c r="BFH4" s="35"/>
      <c r="BFI4" s="35"/>
      <c r="BFJ4" s="35"/>
      <c r="BFK4" s="35"/>
      <c r="BFL4" s="35"/>
      <c r="BFM4" s="35"/>
      <c r="BFN4" s="35"/>
      <c r="BFO4" s="35"/>
      <c r="BFP4" s="35"/>
      <c r="BFQ4" s="35"/>
      <c r="BFR4" s="35"/>
      <c r="BFS4" s="35"/>
      <c r="BFT4" s="35"/>
      <c r="BFU4" s="35"/>
      <c r="BFV4" s="35"/>
      <c r="BFW4" s="35"/>
      <c r="BFX4" s="35"/>
      <c r="BFY4" s="35"/>
      <c r="BFZ4" s="35"/>
      <c r="BGA4" s="35"/>
      <c r="BGB4" s="35"/>
      <c r="BGC4" s="35"/>
      <c r="BGD4" s="35"/>
      <c r="BGE4" s="35"/>
      <c r="BGF4" s="35"/>
      <c r="BGG4" s="35"/>
      <c r="BGH4" s="35"/>
      <c r="BGI4" s="35"/>
      <c r="BGJ4" s="35"/>
      <c r="BGK4" s="35"/>
      <c r="BGL4" s="35"/>
      <c r="BGM4" s="35"/>
      <c r="BGN4" s="35"/>
      <c r="BGO4" s="35"/>
      <c r="BGP4" s="35"/>
      <c r="BGQ4" s="35"/>
      <c r="BGR4" s="35"/>
      <c r="BGS4" s="35"/>
      <c r="BGT4" s="35"/>
      <c r="BGU4" s="35"/>
      <c r="BGV4" s="35"/>
      <c r="BGW4" s="35"/>
      <c r="BGX4" s="35"/>
      <c r="BGY4" s="35"/>
      <c r="BGZ4" s="35"/>
      <c r="BHA4" s="35"/>
      <c r="BHB4" s="35"/>
      <c r="BHC4" s="35"/>
      <c r="BHD4" s="35"/>
      <c r="BHE4" s="35"/>
      <c r="BHF4" s="35"/>
      <c r="BHG4" s="35"/>
      <c r="BHH4" s="35"/>
      <c r="BHI4" s="35"/>
      <c r="BHJ4" s="35"/>
      <c r="BHK4" s="35"/>
      <c r="BHL4" s="35"/>
      <c r="BHM4" s="35"/>
      <c r="BHN4" s="35"/>
      <c r="BHO4" s="35"/>
      <c r="BHP4" s="35"/>
      <c r="BHQ4" s="35"/>
      <c r="BHR4" s="35"/>
      <c r="BHS4" s="35"/>
      <c r="BHT4" s="35"/>
      <c r="BHU4" s="35"/>
      <c r="BHV4" s="35"/>
      <c r="BHW4" s="35"/>
      <c r="BHX4" s="35"/>
      <c r="BHY4" s="35"/>
      <c r="BHZ4" s="35"/>
      <c r="BIA4" s="35"/>
      <c r="BIB4" s="35"/>
      <c r="BIC4" s="35"/>
      <c r="BID4" s="35"/>
      <c r="BIE4" s="35"/>
      <c r="BIF4" s="35"/>
      <c r="BIG4" s="35"/>
      <c r="BIH4" s="35"/>
      <c r="BII4" s="35"/>
      <c r="BIJ4" s="35"/>
      <c r="BIK4" s="35"/>
      <c r="BIL4" s="35"/>
      <c r="BIM4" s="35"/>
      <c r="BIN4" s="35"/>
      <c r="BIO4" s="35"/>
      <c r="BIP4" s="35"/>
      <c r="BIQ4" s="35"/>
      <c r="BIR4" s="35"/>
      <c r="BIS4" s="35"/>
      <c r="BIT4" s="35"/>
      <c r="BIU4" s="35"/>
      <c r="BIV4" s="35"/>
      <c r="BIW4" s="35"/>
      <c r="BIX4" s="35"/>
      <c r="BIY4" s="35"/>
      <c r="BIZ4" s="35"/>
      <c r="BJA4" s="35"/>
      <c r="BJB4" s="35"/>
      <c r="BJC4" s="35"/>
      <c r="BJD4" s="35"/>
      <c r="BJE4" s="35"/>
      <c r="BJF4" s="35"/>
      <c r="BJG4" s="35"/>
      <c r="BJH4" s="35"/>
      <c r="BJI4" s="35"/>
      <c r="BJJ4" s="35"/>
      <c r="BJK4" s="35"/>
      <c r="BJL4" s="35"/>
      <c r="BJM4" s="35"/>
      <c r="BJN4" s="35"/>
      <c r="BJO4" s="35"/>
      <c r="BJP4" s="35"/>
      <c r="BJQ4" s="35"/>
      <c r="BJR4" s="35"/>
      <c r="BJS4" s="35"/>
      <c r="BJT4" s="35"/>
      <c r="BJU4" s="35"/>
      <c r="BJV4" s="35"/>
      <c r="BJW4" s="35"/>
      <c r="BJX4" s="35"/>
      <c r="BJY4" s="35"/>
      <c r="BJZ4" s="35"/>
      <c r="BKA4" s="35"/>
      <c r="BKB4" s="35"/>
      <c r="BKC4" s="35"/>
      <c r="BKD4" s="35"/>
      <c r="BKE4" s="35"/>
      <c r="BKF4" s="35"/>
      <c r="BKG4" s="35"/>
      <c r="BKH4" s="35"/>
      <c r="BKI4" s="35"/>
      <c r="BKJ4" s="35"/>
      <c r="BKK4" s="35"/>
      <c r="BKL4" s="35"/>
      <c r="BKM4" s="35"/>
      <c r="BKN4" s="35"/>
      <c r="BKO4" s="35"/>
      <c r="BKP4" s="35"/>
      <c r="BKQ4" s="35"/>
      <c r="BKR4" s="35"/>
      <c r="BKS4" s="35"/>
      <c r="BKT4" s="35"/>
      <c r="BKU4" s="35"/>
      <c r="BKV4" s="35"/>
      <c r="BKW4" s="35"/>
      <c r="BKX4" s="35"/>
      <c r="BKY4" s="35"/>
      <c r="BKZ4" s="35"/>
      <c r="BLA4" s="35"/>
      <c r="BLB4" s="35"/>
      <c r="BLC4" s="35"/>
      <c r="BLD4" s="35"/>
      <c r="BLE4" s="35"/>
      <c r="BLF4" s="35"/>
      <c r="BLG4" s="35"/>
      <c r="BLH4" s="35"/>
      <c r="BLI4" s="35"/>
      <c r="BLJ4" s="35"/>
      <c r="BLK4" s="35"/>
      <c r="BLL4" s="35"/>
      <c r="BLM4" s="35"/>
      <c r="BLN4" s="35"/>
      <c r="BLO4" s="35"/>
      <c r="BLP4" s="35"/>
      <c r="BLQ4" s="35"/>
      <c r="BLR4" s="35"/>
      <c r="BLS4" s="35"/>
      <c r="BLT4" s="35"/>
      <c r="BLU4" s="35"/>
      <c r="BLV4" s="35"/>
      <c r="BLW4" s="35"/>
      <c r="BLX4" s="35"/>
      <c r="BLY4" s="35"/>
      <c r="BLZ4" s="35"/>
      <c r="BMA4" s="35"/>
      <c r="BMB4" s="35"/>
      <c r="BMC4" s="35"/>
      <c r="BMD4" s="35"/>
      <c r="BME4" s="35"/>
      <c r="BMF4" s="35"/>
      <c r="BMG4" s="35"/>
      <c r="BMH4" s="35"/>
      <c r="BMI4" s="35"/>
      <c r="BMJ4" s="35"/>
      <c r="BMK4" s="35"/>
      <c r="BML4" s="35"/>
      <c r="BMM4" s="35"/>
      <c r="BMN4" s="35"/>
      <c r="BMO4" s="35"/>
      <c r="BMP4" s="35"/>
      <c r="BMQ4" s="35"/>
      <c r="BMR4" s="35"/>
      <c r="BMS4" s="35"/>
      <c r="BMT4" s="35"/>
      <c r="BMU4" s="35"/>
      <c r="BMV4" s="35"/>
      <c r="BMW4" s="35"/>
      <c r="BMX4" s="35"/>
      <c r="BMY4" s="35"/>
      <c r="BMZ4" s="35"/>
      <c r="BNA4" s="35"/>
      <c r="BNB4" s="35"/>
      <c r="BNC4" s="35"/>
      <c r="BND4" s="35"/>
      <c r="BNE4" s="35"/>
      <c r="BNF4" s="35"/>
      <c r="BNG4" s="35"/>
      <c r="BNH4" s="35"/>
      <c r="BNI4" s="35"/>
      <c r="BNJ4" s="35"/>
      <c r="BNK4" s="35"/>
      <c r="BNL4" s="35"/>
      <c r="BNM4" s="35"/>
      <c r="BNN4" s="35"/>
      <c r="BNO4" s="35"/>
      <c r="BNP4" s="35"/>
      <c r="BNQ4" s="35"/>
      <c r="BNR4" s="35"/>
      <c r="BNS4" s="35"/>
      <c r="BNT4" s="35"/>
      <c r="BNU4" s="35"/>
      <c r="BNV4" s="35"/>
      <c r="BNW4" s="35"/>
      <c r="BNX4" s="35"/>
      <c r="BNY4" s="35"/>
      <c r="BNZ4" s="35"/>
      <c r="BOA4" s="35"/>
      <c r="BOB4" s="35"/>
      <c r="BOC4" s="35"/>
      <c r="BOD4" s="35"/>
      <c r="BOE4" s="35"/>
      <c r="BOF4" s="35"/>
      <c r="BOG4" s="35"/>
      <c r="BOH4" s="35"/>
      <c r="BOI4" s="35"/>
      <c r="BOJ4" s="35"/>
      <c r="BOK4" s="35"/>
      <c r="BOL4" s="35"/>
      <c r="BOM4" s="35"/>
      <c r="BON4" s="35"/>
      <c r="BOO4" s="35"/>
      <c r="BOP4" s="35"/>
      <c r="BOQ4" s="35"/>
      <c r="BOR4" s="35"/>
      <c r="BOS4" s="35"/>
      <c r="BOT4" s="35"/>
      <c r="BOU4" s="35"/>
      <c r="BOV4" s="35"/>
      <c r="BOW4" s="35"/>
      <c r="BOX4" s="35"/>
      <c r="BOY4" s="35"/>
      <c r="BOZ4" s="35"/>
      <c r="BPA4" s="35"/>
      <c r="BPB4" s="35"/>
      <c r="BPC4" s="35"/>
      <c r="BPD4" s="35"/>
      <c r="BPE4" s="35"/>
      <c r="BPF4" s="35"/>
      <c r="BPG4" s="35"/>
      <c r="BPH4" s="35"/>
      <c r="BPI4" s="35"/>
      <c r="BPJ4" s="35"/>
      <c r="BPK4" s="35"/>
      <c r="BPL4" s="35"/>
      <c r="BPM4" s="35"/>
      <c r="BPN4" s="35"/>
      <c r="BPO4" s="35"/>
      <c r="BPP4" s="35"/>
      <c r="BPQ4" s="35"/>
      <c r="BPR4" s="35"/>
      <c r="BPS4" s="35"/>
      <c r="BPT4" s="35"/>
      <c r="BPU4" s="35"/>
      <c r="BPV4" s="35"/>
      <c r="BPW4" s="35"/>
      <c r="BPX4" s="35"/>
      <c r="BPY4" s="35"/>
      <c r="BPZ4" s="35"/>
      <c r="BQA4" s="35"/>
      <c r="BQB4" s="35"/>
      <c r="BQC4" s="35"/>
      <c r="BQD4" s="35"/>
      <c r="BQE4" s="35"/>
      <c r="BQF4" s="35"/>
      <c r="BQG4" s="35"/>
      <c r="BQH4" s="35"/>
      <c r="BQI4" s="35"/>
      <c r="BQJ4" s="35"/>
      <c r="BQK4" s="35"/>
      <c r="BQL4" s="35"/>
      <c r="BQM4" s="35"/>
      <c r="BQN4" s="35"/>
      <c r="BQO4" s="35"/>
      <c r="BQP4" s="35"/>
      <c r="BQQ4" s="35"/>
      <c r="BQR4" s="35"/>
      <c r="BQS4" s="35"/>
      <c r="BQT4" s="35"/>
      <c r="BQU4" s="35"/>
      <c r="BQV4" s="35"/>
      <c r="BQW4" s="35"/>
      <c r="BQX4" s="35"/>
      <c r="BQY4" s="35"/>
      <c r="BQZ4" s="35"/>
      <c r="BRA4" s="35"/>
      <c r="BRB4" s="35"/>
      <c r="BRC4" s="35"/>
      <c r="BRD4" s="35"/>
      <c r="BRE4" s="35"/>
      <c r="BRF4" s="35"/>
      <c r="BRG4" s="35"/>
      <c r="BRH4" s="35"/>
      <c r="BRI4" s="35"/>
      <c r="BRJ4" s="35"/>
      <c r="BRK4" s="35"/>
      <c r="BRL4" s="35"/>
      <c r="BRM4" s="35"/>
      <c r="BRN4" s="35"/>
      <c r="BRO4" s="35"/>
      <c r="BRP4" s="35"/>
      <c r="BRQ4" s="35"/>
      <c r="BRR4" s="35"/>
      <c r="BRS4" s="35"/>
      <c r="BRT4" s="35"/>
      <c r="BRU4" s="35"/>
      <c r="BRV4" s="35"/>
      <c r="BRW4" s="35"/>
      <c r="BRX4" s="35"/>
      <c r="BRY4" s="35"/>
      <c r="BRZ4" s="35"/>
      <c r="BSA4" s="35"/>
      <c r="BSB4" s="35"/>
      <c r="BSC4" s="35"/>
      <c r="BSD4" s="35"/>
      <c r="BSE4" s="35"/>
      <c r="BSF4" s="35"/>
      <c r="BSG4" s="35"/>
      <c r="BSH4" s="35"/>
      <c r="BSI4" s="35"/>
      <c r="BSJ4" s="35"/>
      <c r="BSK4" s="35"/>
      <c r="BSL4" s="35"/>
      <c r="BSM4" s="35"/>
      <c r="BSN4" s="35"/>
      <c r="BSO4" s="35"/>
      <c r="BSP4" s="35"/>
      <c r="BSQ4" s="35"/>
      <c r="BSR4" s="35"/>
      <c r="BSS4" s="35"/>
      <c r="BST4" s="35"/>
      <c r="BSU4" s="35"/>
      <c r="BSV4" s="35"/>
      <c r="BSW4" s="35"/>
      <c r="BSX4" s="35"/>
      <c r="BSY4" s="35"/>
      <c r="BSZ4" s="35"/>
      <c r="BTA4" s="35"/>
      <c r="BTB4" s="35"/>
      <c r="BTC4" s="35"/>
      <c r="BTD4" s="35"/>
      <c r="BTE4" s="35"/>
      <c r="BTF4" s="35"/>
      <c r="BTG4" s="35"/>
      <c r="BTH4" s="35"/>
      <c r="BTI4" s="35"/>
      <c r="BTJ4" s="35"/>
      <c r="BTK4" s="35"/>
      <c r="BTL4" s="35"/>
      <c r="BTM4" s="35"/>
      <c r="BTN4" s="35"/>
      <c r="BTO4" s="35"/>
      <c r="BTP4" s="35"/>
      <c r="BTQ4" s="35"/>
      <c r="BTR4" s="35"/>
      <c r="BTS4" s="35"/>
      <c r="BTT4" s="35"/>
      <c r="BTU4" s="35"/>
      <c r="BTV4" s="35"/>
      <c r="BTW4" s="35"/>
      <c r="BTX4" s="35"/>
      <c r="BTY4" s="35"/>
      <c r="BTZ4" s="35"/>
      <c r="BUA4" s="35"/>
      <c r="BUB4" s="35"/>
      <c r="BUC4" s="35"/>
      <c r="BUD4" s="35"/>
      <c r="BUE4" s="35"/>
      <c r="BUF4" s="35"/>
      <c r="BUG4" s="35"/>
      <c r="BUH4" s="35"/>
      <c r="BUI4" s="35"/>
      <c r="BUJ4" s="35"/>
      <c r="BUK4" s="35"/>
      <c r="BUL4" s="35"/>
      <c r="BUM4" s="35"/>
      <c r="BUN4" s="35"/>
      <c r="BUO4" s="35"/>
      <c r="BUP4" s="35"/>
      <c r="BUQ4" s="35"/>
      <c r="BUR4" s="35"/>
      <c r="BUS4" s="35"/>
      <c r="BUT4" s="35"/>
      <c r="BUU4" s="35"/>
      <c r="BUV4" s="35"/>
      <c r="BUW4" s="35"/>
      <c r="BUX4" s="35"/>
      <c r="BUY4" s="35"/>
      <c r="BUZ4" s="35"/>
      <c r="BVA4" s="35"/>
      <c r="BVB4" s="35"/>
      <c r="BVC4" s="35"/>
      <c r="BVD4" s="35"/>
      <c r="BVE4" s="35"/>
      <c r="BVF4" s="35"/>
      <c r="BVG4" s="35"/>
      <c r="BVH4" s="35"/>
      <c r="BVI4" s="35"/>
      <c r="BVJ4" s="35"/>
      <c r="BVK4" s="35"/>
      <c r="BVL4" s="35"/>
      <c r="BVM4" s="35"/>
      <c r="BVN4" s="35"/>
      <c r="BVO4" s="35"/>
      <c r="BVP4" s="35"/>
      <c r="BVQ4" s="35"/>
      <c r="BVR4" s="35"/>
      <c r="BVS4" s="35"/>
      <c r="BVT4" s="35"/>
      <c r="BVU4" s="35"/>
      <c r="BVV4" s="35"/>
      <c r="BVW4" s="35"/>
      <c r="BVX4" s="35"/>
      <c r="BVY4" s="35"/>
      <c r="BVZ4" s="35"/>
      <c r="BWA4" s="35"/>
      <c r="BWB4" s="35"/>
      <c r="BWC4" s="35"/>
      <c r="BWD4" s="35"/>
      <c r="BWE4" s="35"/>
      <c r="BWF4" s="35"/>
      <c r="BWG4" s="35"/>
      <c r="BWH4" s="35"/>
      <c r="BWI4" s="35"/>
      <c r="BWJ4" s="35"/>
      <c r="BWK4" s="35"/>
      <c r="BWL4" s="35"/>
      <c r="BWM4" s="35"/>
      <c r="BWN4" s="35"/>
      <c r="BWO4" s="35"/>
      <c r="BWP4" s="35"/>
      <c r="BWQ4" s="35"/>
      <c r="BWR4" s="35"/>
      <c r="BWS4" s="35"/>
      <c r="BWT4" s="35"/>
      <c r="BWU4" s="35"/>
      <c r="BWV4" s="35"/>
      <c r="BWW4" s="35"/>
      <c r="BWX4" s="35"/>
      <c r="BWY4" s="35"/>
      <c r="BWZ4" s="35"/>
      <c r="BXA4" s="35"/>
      <c r="BXB4" s="35"/>
      <c r="BXC4" s="35"/>
      <c r="BXD4" s="35"/>
      <c r="BXE4" s="35"/>
      <c r="BXF4" s="35"/>
      <c r="BXG4" s="35"/>
      <c r="BXH4" s="35"/>
      <c r="BXI4" s="35"/>
      <c r="BXJ4" s="35"/>
      <c r="BXK4" s="35"/>
      <c r="BXL4" s="35"/>
      <c r="BXM4" s="35"/>
      <c r="BXN4" s="35"/>
      <c r="BXO4" s="35"/>
      <c r="BXP4" s="35"/>
      <c r="BXQ4" s="35"/>
      <c r="BXR4" s="35"/>
      <c r="BXS4" s="35"/>
      <c r="BXT4" s="35"/>
      <c r="BXU4" s="35"/>
      <c r="BXV4" s="35"/>
      <c r="BXW4" s="35"/>
      <c r="BXX4" s="35"/>
      <c r="BXY4" s="35"/>
      <c r="BXZ4" s="35"/>
      <c r="BYA4" s="35"/>
      <c r="BYB4" s="35"/>
      <c r="BYC4" s="35"/>
      <c r="BYD4" s="35"/>
      <c r="BYE4" s="35"/>
      <c r="BYF4" s="35"/>
      <c r="BYG4" s="35"/>
      <c r="BYH4" s="35"/>
      <c r="BYI4" s="35"/>
      <c r="BYJ4" s="35"/>
      <c r="BYK4" s="35"/>
      <c r="BYL4" s="35"/>
      <c r="BYM4" s="35"/>
      <c r="BYN4" s="35"/>
      <c r="BYO4" s="35"/>
      <c r="BYP4" s="35"/>
      <c r="BYQ4" s="35"/>
      <c r="BYR4" s="35"/>
      <c r="BYS4" s="35"/>
      <c r="BYT4" s="35"/>
      <c r="BYU4" s="35"/>
      <c r="BYV4" s="35"/>
      <c r="BYW4" s="35"/>
      <c r="BYX4" s="35"/>
      <c r="BYY4" s="35"/>
      <c r="BYZ4" s="35"/>
      <c r="BZA4" s="35"/>
      <c r="BZB4" s="35"/>
      <c r="BZC4" s="35"/>
      <c r="BZD4" s="35"/>
      <c r="BZE4" s="35"/>
      <c r="BZF4" s="35"/>
      <c r="BZG4" s="35"/>
      <c r="BZH4" s="35"/>
      <c r="BZI4" s="35"/>
      <c r="BZJ4" s="35"/>
      <c r="BZK4" s="35"/>
      <c r="BZL4" s="35"/>
      <c r="BZM4" s="35"/>
      <c r="BZN4" s="35"/>
      <c r="BZO4" s="35"/>
      <c r="BZP4" s="35"/>
      <c r="BZQ4" s="35"/>
      <c r="BZR4" s="35"/>
      <c r="BZS4" s="35"/>
      <c r="BZT4" s="35"/>
      <c r="BZU4" s="35"/>
      <c r="BZV4" s="35"/>
      <c r="BZW4" s="35"/>
      <c r="BZX4" s="35"/>
      <c r="BZY4" s="35"/>
      <c r="BZZ4" s="35"/>
      <c r="CAA4" s="35"/>
      <c r="CAB4" s="35"/>
      <c r="CAC4" s="35"/>
      <c r="CAD4" s="35"/>
      <c r="CAE4" s="35"/>
      <c r="CAF4" s="35"/>
      <c r="CAG4" s="35"/>
      <c r="CAH4" s="35"/>
      <c r="CAI4" s="35"/>
      <c r="CAJ4" s="35"/>
      <c r="CAK4" s="35"/>
      <c r="CAL4" s="35"/>
      <c r="CAM4" s="35"/>
      <c r="CAN4" s="35"/>
      <c r="CAO4" s="35"/>
      <c r="CAP4" s="35"/>
      <c r="CAQ4" s="35"/>
      <c r="CAR4" s="35"/>
      <c r="CAS4" s="35"/>
      <c r="CAT4" s="35"/>
      <c r="CAU4" s="35"/>
      <c r="CAV4" s="35"/>
      <c r="CAW4" s="35"/>
      <c r="CAX4" s="35"/>
      <c r="CAY4" s="35"/>
      <c r="CAZ4" s="35"/>
      <c r="CBA4" s="35"/>
      <c r="CBB4" s="35"/>
      <c r="CBC4" s="35"/>
      <c r="CBD4" s="35"/>
      <c r="CBE4" s="35"/>
      <c r="CBF4" s="35"/>
      <c r="CBG4" s="35"/>
      <c r="CBH4" s="35"/>
      <c r="CBI4" s="35"/>
      <c r="CBJ4" s="35"/>
      <c r="CBK4" s="35"/>
      <c r="CBL4" s="35"/>
      <c r="CBM4" s="35"/>
      <c r="CBN4" s="35"/>
      <c r="CBO4" s="35"/>
      <c r="CBP4" s="35"/>
      <c r="CBQ4" s="35"/>
      <c r="CBR4" s="35"/>
      <c r="CBS4" s="35"/>
      <c r="CBT4" s="35"/>
      <c r="CBU4" s="35"/>
      <c r="CBV4" s="35"/>
      <c r="CBW4" s="35"/>
      <c r="CBX4" s="35"/>
      <c r="CBY4" s="35"/>
      <c r="CBZ4" s="35"/>
      <c r="CCA4" s="35"/>
      <c r="CCB4" s="35"/>
      <c r="CCC4" s="35"/>
      <c r="CCD4" s="35"/>
      <c r="CCE4" s="35"/>
      <c r="CCF4" s="35"/>
      <c r="CCG4" s="35"/>
      <c r="CCH4" s="35"/>
      <c r="CCI4" s="35"/>
      <c r="CCJ4" s="35"/>
      <c r="CCK4" s="35"/>
      <c r="CCL4" s="35"/>
      <c r="CCM4" s="35"/>
      <c r="CCN4" s="35"/>
      <c r="CCO4" s="35"/>
      <c r="CCP4" s="35"/>
      <c r="CCQ4" s="35"/>
      <c r="CCR4" s="35"/>
      <c r="CCS4" s="35"/>
      <c r="CCT4" s="35"/>
      <c r="CCU4" s="35"/>
      <c r="CCV4" s="35"/>
      <c r="CCW4" s="35"/>
      <c r="CCX4" s="35"/>
      <c r="CCY4" s="35"/>
      <c r="CCZ4" s="35"/>
      <c r="CDA4" s="35"/>
      <c r="CDB4" s="35"/>
      <c r="CDC4" s="35"/>
      <c r="CDD4" s="35"/>
      <c r="CDE4" s="35"/>
      <c r="CDF4" s="35"/>
      <c r="CDG4" s="35"/>
      <c r="CDH4" s="35"/>
      <c r="CDI4" s="35"/>
      <c r="CDJ4" s="35"/>
      <c r="CDK4" s="35"/>
      <c r="CDL4" s="35"/>
      <c r="CDM4" s="35"/>
      <c r="CDN4" s="35"/>
      <c r="CDO4" s="35"/>
      <c r="CDP4" s="35"/>
      <c r="CDQ4" s="35"/>
      <c r="CDR4" s="35"/>
      <c r="CDS4" s="35"/>
      <c r="CDT4" s="35"/>
      <c r="CDU4" s="35"/>
      <c r="CDV4" s="35"/>
      <c r="CDW4" s="35"/>
      <c r="CDX4" s="35"/>
      <c r="CDY4" s="35"/>
      <c r="CDZ4" s="35"/>
      <c r="CEA4" s="35"/>
      <c r="CEB4" s="35"/>
      <c r="CEC4" s="35"/>
      <c r="CED4" s="35"/>
      <c r="CEE4" s="35"/>
      <c r="CEF4" s="35"/>
      <c r="CEG4" s="35"/>
      <c r="CEH4" s="35"/>
      <c r="CEI4" s="35"/>
      <c r="CEJ4" s="35"/>
      <c r="CEK4" s="35"/>
      <c r="CEL4" s="35"/>
      <c r="CEM4" s="35"/>
      <c r="CEN4" s="35"/>
      <c r="CEO4" s="35"/>
      <c r="CEP4" s="35"/>
      <c r="CEQ4" s="35"/>
      <c r="CER4" s="35"/>
      <c r="CES4" s="35"/>
      <c r="CET4" s="35"/>
      <c r="CEU4" s="35"/>
      <c r="CEV4" s="35"/>
      <c r="CEW4" s="35"/>
      <c r="CEX4" s="35"/>
      <c r="CEY4" s="35"/>
      <c r="CEZ4" s="35"/>
      <c r="CFA4" s="35"/>
      <c r="CFB4" s="35"/>
      <c r="CFC4" s="35"/>
      <c r="CFD4" s="35"/>
      <c r="CFE4" s="35"/>
      <c r="CFF4" s="35"/>
      <c r="CFG4" s="35"/>
      <c r="CFH4" s="35"/>
      <c r="CFI4" s="35"/>
      <c r="CFJ4" s="35"/>
      <c r="CFK4" s="35"/>
      <c r="CFL4" s="35"/>
      <c r="CFM4" s="35"/>
      <c r="CFN4" s="35"/>
      <c r="CFO4" s="35"/>
      <c r="CFP4" s="35"/>
      <c r="CFQ4" s="35"/>
      <c r="CFR4" s="35"/>
      <c r="CFS4" s="35"/>
      <c r="CFT4" s="35"/>
      <c r="CFU4" s="35"/>
      <c r="CFV4" s="35"/>
      <c r="CFW4" s="35"/>
      <c r="CFX4" s="35"/>
      <c r="CFY4" s="35"/>
      <c r="CFZ4" s="35"/>
      <c r="CGA4" s="35"/>
      <c r="CGB4" s="35"/>
      <c r="CGC4" s="35"/>
      <c r="CGD4" s="35"/>
      <c r="CGE4" s="35"/>
      <c r="CGF4" s="35"/>
      <c r="CGG4" s="35"/>
      <c r="CGH4" s="35"/>
      <c r="CGI4" s="35"/>
      <c r="CGJ4" s="35"/>
      <c r="CGK4" s="35"/>
      <c r="CGL4" s="35"/>
      <c r="CGM4" s="35"/>
      <c r="CGN4" s="35"/>
      <c r="CGO4" s="35"/>
      <c r="CGP4" s="35"/>
      <c r="CGQ4" s="35"/>
      <c r="CGR4" s="35"/>
      <c r="CGS4" s="35"/>
      <c r="CGT4" s="35"/>
      <c r="CGU4" s="35"/>
      <c r="CGV4" s="35"/>
      <c r="CGW4" s="35"/>
      <c r="CGX4" s="35"/>
      <c r="CGY4" s="35"/>
      <c r="CGZ4" s="35"/>
      <c r="CHA4" s="35"/>
      <c r="CHB4" s="35"/>
      <c r="CHC4" s="35"/>
      <c r="CHD4" s="35"/>
      <c r="CHE4" s="35"/>
      <c r="CHF4" s="35"/>
      <c r="CHG4" s="35"/>
      <c r="CHH4" s="35"/>
      <c r="CHI4" s="35"/>
      <c r="CHJ4" s="35"/>
      <c r="CHK4" s="35"/>
      <c r="CHL4" s="35"/>
      <c r="CHM4" s="35"/>
      <c r="CHN4" s="35"/>
      <c r="CHO4" s="35"/>
      <c r="CHP4" s="35"/>
      <c r="CHQ4" s="35"/>
      <c r="CHR4" s="35"/>
      <c r="CHS4" s="35"/>
      <c r="CHT4" s="35"/>
      <c r="CHU4" s="35"/>
      <c r="CHV4" s="35"/>
      <c r="CHW4" s="35"/>
      <c r="CHX4" s="35"/>
      <c r="CHY4" s="35"/>
      <c r="CHZ4" s="35"/>
      <c r="CIA4" s="35"/>
      <c r="CIB4" s="35"/>
      <c r="CIC4" s="35"/>
      <c r="CID4" s="35"/>
      <c r="CIE4" s="35"/>
      <c r="CIF4" s="35"/>
      <c r="CIG4" s="35"/>
      <c r="CIH4" s="35"/>
      <c r="CII4" s="35"/>
      <c r="CIJ4" s="35"/>
      <c r="CIK4" s="35"/>
      <c r="CIL4" s="35"/>
      <c r="CIM4" s="35"/>
      <c r="CIN4" s="35"/>
      <c r="CIO4" s="35"/>
      <c r="CIP4" s="35"/>
      <c r="CIQ4" s="35"/>
      <c r="CIR4" s="35"/>
      <c r="CIS4" s="35"/>
      <c r="CIT4" s="35"/>
      <c r="CIU4" s="35"/>
      <c r="CIV4" s="35"/>
      <c r="CIW4" s="35"/>
      <c r="CIX4" s="35"/>
      <c r="CIY4" s="35"/>
      <c r="CIZ4" s="35"/>
      <c r="CJA4" s="35"/>
      <c r="CJB4" s="35"/>
      <c r="CJC4" s="35"/>
      <c r="CJD4" s="35"/>
      <c r="CJE4" s="35"/>
      <c r="CJF4" s="35"/>
      <c r="CJG4" s="35"/>
      <c r="CJH4" s="35"/>
      <c r="CJI4" s="35"/>
      <c r="CJJ4" s="35"/>
      <c r="CJK4" s="35"/>
      <c r="CJL4" s="35"/>
      <c r="CJM4" s="35"/>
      <c r="CJN4" s="35"/>
      <c r="CJO4" s="35"/>
      <c r="CJP4" s="35"/>
      <c r="CJQ4" s="35"/>
      <c r="CJR4" s="35"/>
      <c r="CJS4" s="35"/>
      <c r="CJT4" s="35"/>
      <c r="CJU4" s="35"/>
      <c r="CJV4" s="35"/>
      <c r="CJW4" s="35"/>
      <c r="CJX4" s="35"/>
      <c r="CJY4" s="35"/>
      <c r="CJZ4" s="35"/>
      <c r="CKA4" s="35"/>
      <c r="CKB4" s="35"/>
      <c r="CKC4" s="35"/>
      <c r="CKD4" s="35"/>
      <c r="CKE4" s="35"/>
      <c r="CKF4" s="35"/>
      <c r="CKG4" s="35"/>
      <c r="CKH4" s="35"/>
      <c r="CKI4" s="35"/>
      <c r="CKJ4" s="35"/>
      <c r="CKK4" s="35"/>
      <c r="CKL4" s="35"/>
      <c r="CKM4" s="35"/>
      <c r="CKN4" s="35"/>
      <c r="CKO4" s="35"/>
      <c r="CKP4" s="35"/>
      <c r="CKQ4" s="35"/>
      <c r="CKR4" s="35"/>
      <c r="CKS4" s="35"/>
      <c r="CKT4" s="35"/>
      <c r="CKU4" s="35"/>
      <c r="CKV4" s="35"/>
      <c r="CKW4" s="35"/>
      <c r="CKX4" s="35"/>
      <c r="CKY4" s="35"/>
      <c r="CKZ4" s="35"/>
      <c r="CLA4" s="35"/>
      <c r="CLB4" s="35"/>
      <c r="CLC4" s="35"/>
      <c r="CLD4" s="35"/>
      <c r="CLE4" s="35"/>
      <c r="CLF4" s="35"/>
      <c r="CLG4" s="35"/>
      <c r="CLH4" s="35"/>
      <c r="CLI4" s="35"/>
      <c r="CLJ4" s="35"/>
      <c r="CLK4" s="35"/>
      <c r="CLL4" s="35"/>
      <c r="CLM4" s="35"/>
      <c r="CLN4" s="35"/>
      <c r="CLO4" s="35"/>
      <c r="CLP4" s="35"/>
      <c r="CLQ4" s="35"/>
      <c r="CLR4" s="35"/>
      <c r="CLS4" s="35"/>
      <c r="CLT4" s="35"/>
      <c r="CLU4" s="35"/>
      <c r="CLV4" s="35"/>
      <c r="CLW4" s="35"/>
      <c r="CLX4" s="35"/>
      <c r="CLY4" s="35"/>
      <c r="CLZ4" s="35"/>
      <c r="CMA4" s="35"/>
      <c r="CMB4" s="35"/>
      <c r="CMC4" s="35"/>
      <c r="CMD4" s="35"/>
      <c r="CME4" s="35"/>
      <c r="CMF4" s="35"/>
      <c r="CMG4" s="35"/>
      <c r="CMH4" s="35"/>
      <c r="CMI4" s="35"/>
      <c r="CMJ4" s="35"/>
      <c r="CMK4" s="35"/>
      <c r="CML4" s="35"/>
      <c r="CMM4" s="35"/>
      <c r="CMN4" s="35"/>
      <c r="CMO4" s="35"/>
      <c r="CMP4" s="35"/>
      <c r="CMQ4" s="35"/>
      <c r="CMR4" s="35"/>
      <c r="CMS4" s="35"/>
      <c r="CMT4" s="35"/>
      <c r="CMU4" s="35"/>
      <c r="CMV4" s="35"/>
      <c r="CMW4" s="35"/>
      <c r="CMX4" s="35"/>
      <c r="CMY4" s="35"/>
      <c r="CMZ4" s="35"/>
      <c r="CNA4" s="35"/>
      <c r="CNB4" s="35"/>
      <c r="CNC4" s="35"/>
      <c r="CND4" s="35"/>
      <c r="CNE4" s="35"/>
      <c r="CNF4" s="35"/>
      <c r="CNG4" s="35"/>
      <c r="CNH4" s="35"/>
      <c r="CNI4" s="35"/>
      <c r="CNJ4" s="35"/>
      <c r="CNK4" s="35"/>
      <c r="CNL4" s="35"/>
      <c r="CNM4" s="35"/>
      <c r="CNN4" s="35"/>
      <c r="CNO4" s="35"/>
      <c r="CNP4" s="35"/>
      <c r="CNQ4" s="35"/>
      <c r="CNR4" s="35"/>
      <c r="CNS4" s="35"/>
      <c r="CNT4" s="35"/>
      <c r="CNU4" s="35"/>
      <c r="CNV4" s="35"/>
      <c r="CNW4" s="35"/>
      <c r="CNX4" s="35"/>
      <c r="CNY4" s="35"/>
      <c r="CNZ4" s="35"/>
      <c r="COA4" s="35"/>
      <c r="COB4" s="35"/>
      <c r="COC4" s="35"/>
      <c r="COD4" s="35"/>
      <c r="COE4" s="35"/>
      <c r="COF4" s="35"/>
      <c r="COG4" s="35"/>
      <c r="COH4" s="35"/>
      <c r="COI4" s="35"/>
      <c r="COJ4" s="35"/>
      <c r="COK4" s="35"/>
      <c r="COL4" s="35"/>
      <c r="COM4" s="35"/>
      <c r="CON4" s="35"/>
      <c r="COO4" s="35"/>
      <c r="COP4" s="35"/>
      <c r="COQ4" s="35"/>
      <c r="COR4" s="35"/>
      <c r="COS4" s="35"/>
      <c r="COT4" s="35"/>
      <c r="COU4" s="35"/>
      <c r="COV4" s="35"/>
      <c r="COW4" s="35"/>
      <c r="COX4" s="35"/>
      <c r="COY4" s="35"/>
      <c r="COZ4" s="35"/>
      <c r="CPA4" s="35"/>
      <c r="CPB4" s="35"/>
      <c r="CPC4" s="35"/>
      <c r="CPD4" s="35"/>
      <c r="CPE4" s="35"/>
      <c r="CPF4" s="35"/>
      <c r="CPG4" s="35"/>
      <c r="CPH4" s="35"/>
      <c r="CPI4" s="35"/>
      <c r="CPJ4" s="35"/>
      <c r="CPK4" s="35"/>
      <c r="CPL4" s="35"/>
      <c r="CPM4" s="35"/>
      <c r="CPN4" s="35"/>
      <c r="CPO4" s="35"/>
      <c r="CPP4" s="35"/>
      <c r="CPQ4" s="35"/>
      <c r="CPR4" s="35"/>
      <c r="CPS4" s="35"/>
      <c r="CPT4" s="35"/>
      <c r="CPU4" s="35"/>
      <c r="CPV4" s="35"/>
      <c r="CPW4" s="35"/>
      <c r="CPX4" s="35"/>
      <c r="CPY4" s="35"/>
      <c r="CPZ4" s="35"/>
      <c r="CQA4" s="35"/>
      <c r="CQB4" s="35"/>
      <c r="CQC4" s="35"/>
      <c r="CQD4" s="35"/>
      <c r="CQE4" s="35"/>
      <c r="CQF4" s="35"/>
      <c r="CQG4" s="35"/>
      <c r="CQH4" s="35"/>
      <c r="CQI4" s="35"/>
      <c r="CQJ4" s="35"/>
      <c r="CQK4" s="35"/>
      <c r="CQL4" s="35"/>
      <c r="CQM4" s="35"/>
      <c r="CQN4" s="35"/>
      <c r="CQO4" s="35"/>
      <c r="CQP4" s="35"/>
      <c r="CQQ4" s="35"/>
      <c r="CQR4" s="35"/>
      <c r="CQS4" s="35"/>
      <c r="CQT4" s="35"/>
      <c r="CQU4" s="35"/>
      <c r="CQV4" s="35"/>
      <c r="CQW4" s="35"/>
      <c r="CQX4" s="35"/>
      <c r="CQY4" s="35"/>
      <c r="CQZ4" s="35"/>
      <c r="CRA4" s="35"/>
      <c r="CRB4" s="35"/>
      <c r="CRC4" s="35"/>
      <c r="CRD4" s="35"/>
      <c r="CRE4" s="35"/>
      <c r="CRF4" s="35"/>
      <c r="CRG4" s="35"/>
      <c r="CRH4" s="35"/>
      <c r="CRI4" s="35"/>
      <c r="CRJ4" s="35"/>
      <c r="CRK4" s="35"/>
      <c r="CRL4" s="35"/>
      <c r="CRM4" s="35"/>
      <c r="CRN4" s="35"/>
      <c r="CRO4" s="35"/>
      <c r="CRP4" s="35"/>
      <c r="CRQ4" s="35"/>
      <c r="CRR4" s="35"/>
      <c r="CRS4" s="35"/>
      <c r="CRT4" s="35"/>
      <c r="CRU4" s="35"/>
      <c r="CRV4" s="35"/>
      <c r="CRW4" s="35"/>
      <c r="CRX4" s="35"/>
      <c r="CRY4" s="35"/>
      <c r="CRZ4" s="35"/>
      <c r="CSA4" s="35"/>
      <c r="CSB4" s="35"/>
      <c r="CSC4" s="35"/>
      <c r="CSD4" s="35"/>
      <c r="CSE4" s="35"/>
      <c r="CSF4" s="35"/>
      <c r="CSG4" s="35"/>
      <c r="CSH4" s="35"/>
      <c r="CSI4" s="35"/>
      <c r="CSJ4" s="35"/>
      <c r="CSK4" s="35"/>
      <c r="CSL4" s="35"/>
      <c r="CSM4" s="35"/>
      <c r="CSN4" s="35"/>
      <c r="CSO4" s="35"/>
      <c r="CSP4" s="35"/>
      <c r="CSQ4" s="35"/>
      <c r="CSR4" s="35"/>
      <c r="CSS4" s="35"/>
      <c r="CST4" s="35"/>
      <c r="CSU4" s="35"/>
      <c r="CSV4" s="35"/>
      <c r="CSW4" s="35"/>
      <c r="CSX4" s="35"/>
      <c r="CSY4" s="35"/>
      <c r="CSZ4" s="35"/>
      <c r="CTA4" s="35"/>
      <c r="CTB4" s="35"/>
      <c r="CTC4" s="35"/>
      <c r="CTD4" s="35"/>
      <c r="CTE4" s="35"/>
      <c r="CTF4" s="35"/>
      <c r="CTG4" s="35"/>
      <c r="CTH4" s="35"/>
      <c r="CTI4" s="35"/>
      <c r="CTJ4" s="35"/>
      <c r="CTK4" s="35"/>
      <c r="CTL4" s="35"/>
      <c r="CTM4" s="35"/>
      <c r="CTN4" s="35"/>
      <c r="CTO4" s="35"/>
      <c r="CTP4" s="35"/>
      <c r="CTQ4" s="35"/>
      <c r="CTR4" s="35"/>
      <c r="CTS4" s="35"/>
      <c r="CTT4" s="35"/>
      <c r="CTU4" s="35"/>
      <c r="CTV4" s="35"/>
      <c r="CTW4" s="35"/>
      <c r="CTX4" s="35"/>
      <c r="CTY4" s="35"/>
      <c r="CTZ4" s="35"/>
      <c r="CUA4" s="35"/>
      <c r="CUB4" s="35"/>
      <c r="CUC4" s="35"/>
      <c r="CUD4" s="35"/>
      <c r="CUE4" s="35"/>
      <c r="CUF4" s="35"/>
      <c r="CUG4" s="35"/>
      <c r="CUH4" s="35"/>
      <c r="CUI4" s="35"/>
      <c r="CUJ4" s="35"/>
      <c r="CUK4" s="35"/>
      <c r="CUL4" s="35"/>
      <c r="CUM4" s="35"/>
      <c r="CUN4" s="35"/>
      <c r="CUO4" s="35"/>
      <c r="CUP4" s="35"/>
      <c r="CUQ4" s="35"/>
      <c r="CUR4" s="35"/>
      <c r="CUS4" s="35"/>
      <c r="CUT4" s="35"/>
      <c r="CUU4" s="35"/>
      <c r="CUV4" s="35"/>
      <c r="CUW4" s="35"/>
      <c r="CUX4" s="35"/>
      <c r="CUY4" s="35"/>
      <c r="CUZ4" s="35"/>
      <c r="CVA4" s="35"/>
      <c r="CVB4" s="35"/>
      <c r="CVC4" s="35"/>
      <c r="CVD4" s="35"/>
      <c r="CVE4" s="35"/>
      <c r="CVF4" s="35"/>
      <c r="CVG4" s="35"/>
      <c r="CVH4" s="35"/>
      <c r="CVI4" s="35"/>
      <c r="CVJ4" s="35"/>
      <c r="CVK4" s="35"/>
      <c r="CVL4" s="35"/>
      <c r="CVM4" s="35"/>
      <c r="CVN4" s="35"/>
      <c r="CVO4" s="35"/>
      <c r="CVP4" s="35"/>
      <c r="CVQ4" s="35"/>
      <c r="CVR4" s="35"/>
      <c r="CVS4" s="35"/>
      <c r="CVT4" s="35"/>
      <c r="CVU4" s="35"/>
      <c r="CVV4" s="35"/>
      <c r="CVW4" s="35"/>
      <c r="CVX4" s="35"/>
      <c r="CVY4" s="35"/>
      <c r="CVZ4" s="35"/>
      <c r="CWA4" s="35"/>
      <c r="CWB4" s="35"/>
      <c r="CWC4" s="35"/>
      <c r="CWD4" s="35"/>
      <c r="CWE4" s="35"/>
      <c r="CWF4" s="35"/>
      <c r="CWG4" s="35"/>
      <c r="CWH4" s="35"/>
      <c r="CWI4" s="35"/>
      <c r="CWJ4" s="35"/>
      <c r="CWK4" s="35"/>
      <c r="CWL4" s="35"/>
      <c r="CWM4" s="35"/>
      <c r="CWN4" s="35"/>
      <c r="CWO4" s="35"/>
      <c r="CWP4" s="35"/>
      <c r="CWQ4" s="35"/>
      <c r="CWR4" s="35"/>
      <c r="CWS4" s="35"/>
      <c r="CWT4" s="35"/>
      <c r="CWU4" s="35"/>
      <c r="CWV4" s="35"/>
      <c r="CWW4" s="35"/>
      <c r="CWX4" s="35"/>
      <c r="CWY4" s="35"/>
      <c r="CWZ4" s="35"/>
      <c r="CXA4" s="35"/>
      <c r="CXB4" s="35"/>
      <c r="CXC4" s="35"/>
      <c r="CXD4" s="35"/>
      <c r="CXE4" s="35"/>
      <c r="CXF4" s="35"/>
      <c r="CXG4" s="35"/>
      <c r="CXH4" s="35"/>
      <c r="CXI4" s="35"/>
      <c r="CXJ4" s="35"/>
      <c r="CXK4" s="35"/>
      <c r="CXL4" s="35"/>
      <c r="CXM4" s="35"/>
      <c r="CXN4" s="35"/>
      <c r="CXO4" s="35"/>
      <c r="CXP4" s="35"/>
      <c r="CXQ4" s="35"/>
      <c r="CXR4" s="35"/>
      <c r="CXS4" s="35"/>
      <c r="CXT4" s="35"/>
      <c r="CXU4" s="35"/>
      <c r="CXV4" s="35"/>
      <c r="CXW4" s="35"/>
      <c r="CXX4" s="35"/>
      <c r="CXY4" s="35"/>
      <c r="CXZ4" s="35"/>
      <c r="CYA4" s="35"/>
      <c r="CYB4" s="35"/>
      <c r="CYC4" s="35"/>
      <c r="CYD4" s="35"/>
      <c r="CYE4" s="35"/>
      <c r="CYF4" s="35"/>
      <c r="CYG4" s="35"/>
      <c r="CYH4" s="35"/>
      <c r="CYI4" s="35"/>
      <c r="CYJ4" s="35"/>
      <c r="CYK4" s="35"/>
      <c r="CYL4" s="35"/>
      <c r="CYM4" s="35"/>
      <c r="CYN4" s="35"/>
      <c r="CYO4" s="35"/>
      <c r="CYP4" s="35"/>
      <c r="CYQ4" s="35"/>
      <c r="CYR4" s="35"/>
      <c r="CYS4" s="35"/>
      <c r="CYT4" s="35"/>
      <c r="CYU4" s="35"/>
      <c r="CYV4" s="35"/>
      <c r="CYW4" s="35"/>
      <c r="CYX4" s="35"/>
      <c r="CYY4" s="35"/>
      <c r="CYZ4" s="35"/>
      <c r="CZA4" s="35"/>
      <c r="CZB4" s="35"/>
      <c r="CZC4" s="35"/>
      <c r="CZD4" s="35"/>
      <c r="CZE4" s="35"/>
      <c r="CZF4" s="35"/>
      <c r="CZG4" s="35"/>
      <c r="CZH4" s="35"/>
      <c r="CZI4" s="35"/>
      <c r="CZJ4" s="35"/>
      <c r="CZK4" s="35"/>
      <c r="CZL4" s="35"/>
      <c r="CZM4" s="35"/>
      <c r="CZN4" s="35"/>
      <c r="CZO4" s="35"/>
      <c r="CZP4" s="35"/>
      <c r="CZQ4" s="35"/>
      <c r="CZR4" s="35"/>
      <c r="CZS4" s="35"/>
      <c r="CZT4" s="35"/>
      <c r="CZU4" s="35"/>
      <c r="CZV4" s="35"/>
      <c r="CZW4" s="35"/>
      <c r="CZX4" s="35"/>
      <c r="CZY4" s="35"/>
      <c r="CZZ4" s="35"/>
      <c r="DAA4" s="35"/>
      <c r="DAB4" s="35"/>
      <c r="DAC4" s="35"/>
      <c r="DAD4" s="35"/>
      <c r="DAE4" s="35"/>
      <c r="DAF4" s="35"/>
      <c r="DAG4" s="35"/>
      <c r="DAH4" s="35"/>
      <c r="DAI4" s="35"/>
      <c r="DAJ4" s="35"/>
      <c r="DAK4" s="35"/>
      <c r="DAL4" s="35"/>
      <c r="DAM4" s="35"/>
      <c r="DAN4" s="35"/>
      <c r="DAO4" s="35"/>
      <c r="DAP4" s="35"/>
      <c r="DAQ4" s="35"/>
      <c r="DAR4" s="35"/>
      <c r="DAS4" s="35"/>
      <c r="DAT4" s="35"/>
      <c r="DAU4" s="35"/>
      <c r="DAV4" s="35"/>
      <c r="DAW4" s="35"/>
      <c r="DAX4" s="35"/>
      <c r="DAY4" s="35"/>
      <c r="DAZ4" s="35"/>
      <c r="DBA4" s="35"/>
      <c r="DBB4" s="35"/>
      <c r="DBC4" s="35"/>
      <c r="DBD4" s="35"/>
      <c r="DBE4" s="35"/>
      <c r="DBF4" s="35"/>
      <c r="DBG4" s="35"/>
      <c r="DBH4" s="35"/>
      <c r="DBI4" s="35"/>
      <c r="DBJ4" s="35"/>
      <c r="DBK4" s="35"/>
      <c r="DBL4" s="35"/>
      <c r="DBM4" s="35"/>
      <c r="DBN4" s="35"/>
      <c r="DBO4" s="35"/>
      <c r="DBP4" s="35"/>
      <c r="DBQ4" s="35"/>
      <c r="DBR4" s="35"/>
      <c r="DBS4" s="35"/>
      <c r="DBT4" s="35"/>
      <c r="DBU4" s="35"/>
      <c r="DBV4" s="35"/>
      <c r="DBW4" s="35"/>
      <c r="DBX4" s="35"/>
      <c r="DBY4" s="35"/>
      <c r="DBZ4" s="35"/>
      <c r="DCA4" s="35"/>
      <c r="DCB4" s="35"/>
      <c r="DCC4" s="35"/>
      <c r="DCD4" s="35"/>
      <c r="DCE4" s="35"/>
      <c r="DCF4" s="35"/>
      <c r="DCG4" s="35"/>
      <c r="DCH4" s="35"/>
      <c r="DCI4" s="35"/>
      <c r="DCJ4" s="35"/>
      <c r="DCK4" s="35"/>
      <c r="DCL4" s="35"/>
      <c r="DCM4" s="35"/>
      <c r="DCN4" s="35"/>
      <c r="DCO4" s="35"/>
      <c r="DCP4" s="35"/>
      <c r="DCQ4" s="35"/>
      <c r="DCR4" s="35"/>
      <c r="DCS4" s="35"/>
      <c r="DCT4" s="35"/>
      <c r="DCU4" s="35"/>
      <c r="DCV4" s="35"/>
      <c r="DCW4" s="35"/>
      <c r="DCX4" s="35"/>
      <c r="DCY4" s="35"/>
      <c r="DCZ4" s="35"/>
      <c r="DDA4" s="35"/>
      <c r="DDB4" s="35"/>
      <c r="DDC4" s="35"/>
      <c r="DDD4" s="35"/>
      <c r="DDE4" s="35"/>
      <c r="DDF4" s="35"/>
      <c r="DDG4" s="35"/>
      <c r="DDH4" s="35"/>
      <c r="DDI4" s="35"/>
      <c r="DDJ4" s="35"/>
      <c r="DDK4" s="35"/>
      <c r="DDL4" s="35"/>
      <c r="DDM4" s="35"/>
      <c r="DDN4" s="35"/>
      <c r="DDO4" s="35"/>
      <c r="DDP4" s="35"/>
      <c r="DDQ4" s="35"/>
      <c r="DDR4" s="35"/>
      <c r="DDS4" s="35"/>
      <c r="DDT4" s="35"/>
      <c r="DDU4" s="35"/>
      <c r="DDV4" s="35"/>
      <c r="DDW4" s="35"/>
      <c r="DDX4" s="35"/>
      <c r="DDY4" s="35"/>
      <c r="DDZ4" s="35"/>
      <c r="DEA4" s="35"/>
      <c r="DEB4" s="35"/>
      <c r="DEC4" s="35"/>
      <c r="DED4" s="35"/>
      <c r="DEE4" s="35"/>
      <c r="DEF4" s="35"/>
      <c r="DEG4" s="35"/>
      <c r="DEH4" s="35"/>
      <c r="DEI4" s="35"/>
      <c r="DEJ4" s="35"/>
      <c r="DEK4" s="35"/>
      <c r="DEL4" s="35"/>
      <c r="DEM4" s="35"/>
      <c r="DEN4" s="35"/>
      <c r="DEO4" s="35"/>
      <c r="DEP4" s="35"/>
      <c r="DEQ4" s="35"/>
      <c r="DER4" s="35"/>
      <c r="DES4" s="35"/>
      <c r="DET4" s="35"/>
      <c r="DEU4" s="35"/>
      <c r="DEV4" s="35"/>
      <c r="DEW4" s="35"/>
      <c r="DEX4" s="35"/>
      <c r="DEY4" s="35"/>
      <c r="DEZ4" s="35"/>
      <c r="DFA4" s="35"/>
      <c r="DFB4" s="35"/>
      <c r="DFC4" s="35"/>
      <c r="DFD4" s="35"/>
      <c r="DFE4" s="35"/>
      <c r="DFF4" s="35"/>
      <c r="DFG4" s="35"/>
      <c r="DFH4" s="35"/>
      <c r="DFI4" s="35"/>
      <c r="DFJ4" s="35"/>
      <c r="DFK4" s="35"/>
      <c r="DFL4" s="35"/>
      <c r="DFM4" s="35"/>
      <c r="DFN4" s="35"/>
      <c r="DFO4" s="35"/>
      <c r="DFP4" s="35"/>
      <c r="DFQ4" s="35"/>
      <c r="DFR4" s="35"/>
      <c r="DFS4" s="35"/>
      <c r="DFT4" s="35"/>
      <c r="DFU4" s="35"/>
      <c r="DFV4" s="35"/>
      <c r="DFW4" s="35"/>
      <c r="DFX4" s="35"/>
      <c r="DFY4" s="35"/>
      <c r="DFZ4" s="35"/>
      <c r="DGA4" s="35"/>
      <c r="DGB4" s="35"/>
      <c r="DGC4" s="35"/>
      <c r="DGD4" s="35"/>
      <c r="DGE4" s="35"/>
      <c r="DGF4" s="35"/>
      <c r="DGG4" s="35"/>
      <c r="DGH4" s="35"/>
      <c r="DGI4" s="35"/>
      <c r="DGJ4" s="35"/>
      <c r="DGK4" s="35"/>
      <c r="DGL4" s="35"/>
      <c r="DGM4" s="35"/>
      <c r="DGN4" s="35"/>
      <c r="DGO4" s="35"/>
      <c r="DGP4" s="35"/>
      <c r="DGQ4" s="35"/>
      <c r="DGR4" s="35"/>
      <c r="DGS4" s="35"/>
      <c r="DGT4" s="35"/>
      <c r="DGU4" s="35"/>
      <c r="DGV4" s="35"/>
      <c r="DGW4" s="35"/>
      <c r="DGX4" s="35"/>
      <c r="DGY4" s="35"/>
      <c r="DGZ4" s="35"/>
      <c r="DHA4" s="35"/>
      <c r="DHB4" s="35"/>
      <c r="DHC4" s="35"/>
      <c r="DHD4" s="35"/>
      <c r="DHE4" s="35"/>
      <c r="DHF4" s="35"/>
      <c r="DHG4" s="35"/>
      <c r="DHH4" s="35"/>
      <c r="DHI4" s="35"/>
      <c r="DHJ4" s="35"/>
      <c r="DHK4" s="35"/>
      <c r="DHL4" s="35"/>
      <c r="DHM4" s="35"/>
      <c r="DHN4" s="35"/>
      <c r="DHO4" s="35"/>
      <c r="DHP4" s="35"/>
      <c r="DHQ4" s="35"/>
      <c r="DHR4" s="35"/>
      <c r="DHS4" s="35"/>
      <c r="DHT4" s="35"/>
      <c r="DHU4" s="35"/>
      <c r="DHV4" s="35"/>
      <c r="DHW4" s="35"/>
      <c r="DHX4" s="35"/>
      <c r="DHY4" s="35"/>
      <c r="DHZ4" s="35"/>
      <c r="DIA4" s="35"/>
      <c r="DIB4" s="35"/>
      <c r="DIC4" s="35"/>
      <c r="DID4" s="35"/>
      <c r="DIE4" s="35"/>
      <c r="DIF4" s="35"/>
      <c r="DIG4" s="35"/>
      <c r="DIH4" s="35"/>
      <c r="DII4" s="35"/>
      <c r="DIJ4" s="35"/>
      <c r="DIK4" s="35"/>
      <c r="DIL4" s="35"/>
      <c r="DIM4" s="35"/>
      <c r="DIN4" s="35"/>
      <c r="DIO4" s="35"/>
      <c r="DIP4" s="35"/>
      <c r="DIQ4" s="35"/>
      <c r="DIR4" s="35"/>
      <c r="DIS4" s="35"/>
      <c r="DIT4" s="35"/>
      <c r="DIU4" s="35"/>
      <c r="DIV4" s="35"/>
      <c r="DIW4" s="35"/>
      <c r="DIX4" s="35"/>
      <c r="DIY4" s="35"/>
      <c r="DIZ4" s="35"/>
      <c r="DJA4" s="35"/>
      <c r="DJB4" s="35"/>
      <c r="DJC4" s="35"/>
      <c r="DJD4" s="35"/>
      <c r="DJE4" s="35"/>
      <c r="DJF4" s="35"/>
      <c r="DJG4" s="35"/>
      <c r="DJH4" s="35"/>
      <c r="DJI4" s="35"/>
      <c r="DJJ4" s="35"/>
      <c r="DJK4" s="35"/>
      <c r="DJL4" s="35"/>
      <c r="DJM4" s="35"/>
      <c r="DJN4" s="35"/>
      <c r="DJO4" s="35"/>
      <c r="DJP4" s="35"/>
      <c r="DJQ4" s="35"/>
      <c r="DJR4" s="35"/>
      <c r="DJS4" s="35"/>
      <c r="DJT4" s="35"/>
      <c r="DJU4" s="35"/>
      <c r="DJV4" s="35"/>
      <c r="DJW4" s="35"/>
      <c r="DJX4" s="35"/>
      <c r="DJY4" s="35"/>
      <c r="DJZ4" s="35"/>
      <c r="DKA4" s="35"/>
      <c r="DKB4" s="35"/>
      <c r="DKC4" s="35"/>
      <c r="DKD4" s="35"/>
      <c r="DKE4" s="35"/>
      <c r="DKF4" s="35"/>
      <c r="DKG4" s="35"/>
      <c r="DKH4" s="35"/>
      <c r="DKI4" s="35"/>
      <c r="DKJ4" s="35"/>
      <c r="DKK4" s="35"/>
      <c r="DKL4" s="35"/>
      <c r="DKM4" s="35"/>
      <c r="DKN4" s="35"/>
      <c r="DKO4" s="35"/>
      <c r="DKP4" s="35"/>
      <c r="DKQ4" s="35"/>
      <c r="DKR4" s="35"/>
      <c r="DKS4" s="35"/>
      <c r="DKT4" s="35"/>
      <c r="DKU4" s="35"/>
      <c r="DKV4" s="35"/>
      <c r="DKW4" s="35"/>
      <c r="DKX4" s="35"/>
      <c r="DKY4" s="35"/>
      <c r="DKZ4" s="35"/>
      <c r="DLA4" s="35"/>
      <c r="DLB4" s="35"/>
      <c r="DLC4" s="35"/>
      <c r="DLD4" s="35"/>
      <c r="DLE4" s="35"/>
      <c r="DLF4" s="35"/>
      <c r="DLG4" s="35"/>
      <c r="DLH4" s="35"/>
      <c r="DLI4" s="35"/>
      <c r="DLJ4" s="35"/>
      <c r="DLK4" s="35"/>
      <c r="DLL4" s="35"/>
      <c r="DLM4" s="35"/>
      <c r="DLN4" s="35"/>
      <c r="DLO4" s="35"/>
      <c r="DLP4" s="35"/>
      <c r="DLQ4" s="35"/>
      <c r="DLR4" s="35"/>
      <c r="DLS4" s="35"/>
      <c r="DLT4" s="35"/>
      <c r="DLU4" s="35"/>
      <c r="DLV4" s="35"/>
      <c r="DLW4" s="35"/>
      <c r="DLX4" s="35"/>
      <c r="DLY4" s="35"/>
      <c r="DLZ4" s="35"/>
      <c r="DMA4" s="35"/>
      <c r="DMB4" s="35"/>
      <c r="DMC4" s="35"/>
      <c r="DMD4" s="35"/>
      <c r="DME4" s="35"/>
      <c r="DMF4" s="35"/>
      <c r="DMG4" s="35"/>
      <c r="DMH4" s="35"/>
      <c r="DMI4" s="35"/>
      <c r="DMJ4" s="35"/>
      <c r="DMK4" s="35"/>
      <c r="DML4" s="35"/>
      <c r="DMM4" s="35"/>
      <c r="DMN4" s="35"/>
      <c r="DMO4" s="35"/>
      <c r="DMP4" s="35"/>
      <c r="DMQ4" s="35"/>
      <c r="DMR4" s="35"/>
      <c r="DMS4" s="35"/>
      <c r="DMT4" s="35"/>
      <c r="DMU4" s="35"/>
      <c r="DMV4" s="35"/>
      <c r="DMW4" s="35"/>
      <c r="DMX4" s="35"/>
      <c r="DMY4" s="35"/>
      <c r="DMZ4" s="35"/>
      <c r="DNA4" s="35"/>
      <c r="DNB4" s="35"/>
      <c r="DNC4" s="35"/>
      <c r="DND4" s="35"/>
      <c r="DNE4" s="35"/>
      <c r="DNF4" s="35"/>
      <c r="DNG4" s="35"/>
      <c r="DNH4" s="35"/>
      <c r="DNI4" s="35"/>
      <c r="DNJ4" s="35"/>
      <c r="DNK4" s="35"/>
      <c r="DNL4" s="35"/>
      <c r="DNM4" s="35"/>
      <c r="DNN4" s="35"/>
      <c r="DNO4" s="35"/>
      <c r="DNP4" s="35"/>
      <c r="DNQ4" s="35"/>
      <c r="DNR4" s="35"/>
      <c r="DNS4" s="35"/>
      <c r="DNT4" s="35"/>
      <c r="DNU4" s="35"/>
      <c r="DNV4" s="35"/>
      <c r="DNW4" s="35"/>
      <c r="DNX4" s="35"/>
      <c r="DNY4" s="35"/>
      <c r="DNZ4" s="35"/>
      <c r="DOA4" s="35"/>
      <c r="DOB4" s="35"/>
      <c r="DOC4" s="35"/>
      <c r="DOD4" s="35"/>
      <c r="DOE4" s="35"/>
      <c r="DOF4" s="35"/>
      <c r="DOG4" s="35"/>
      <c r="DOH4" s="35"/>
      <c r="DOI4" s="35"/>
      <c r="DOJ4" s="35"/>
      <c r="DOK4" s="35"/>
      <c r="DOL4" s="35"/>
      <c r="DOM4" s="35"/>
      <c r="DON4" s="35"/>
      <c r="DOO4" s="35"/>
      <c r="DOP4" s="35"/>
      <c r="DOQ4" s="35"/>
      <c r="DOR4" s="35"/>
      <c r="DOS4" s="35"/>
      <c r="DOT4" s="35"/>
      <c r="DOU4" s="35"/>
      <c r="DOV4" s="35"/>
      <c r="DOW4" s="35"/>
      <c r="DOX4" s="35"/>
      <c r="DOY4" s="35"/>
      <c r="DOZ4" s="35"/>
      <c r="DPA4" s="35"/>
      <c r="DPB4" s="35"/>
      <c r="DPC4" s="35"/>
      <c r="DPD4" s="35"/>
      <c r="DPE4" s="35"/>
      <c r="DPF4" s="35"/>
      <c r="DPG4" s="35"/>
      <c r="DPH4" s="35"/>
      <c r="DPI4" s="35"/>
      <c r="DPJ4" s="35"/>
      <c r="DPK4" s="35"/>
      <c r="DPL4" s="35"/>
      <c r="DPM4" s="35"/>
      <c r="DPN4" s="35"/>
      <c r="DPO4" s="35"/>
      <c r="DPP4" s="35"/>
      <c r="DPQ4" s="35"/>
      <c r="DPR4" s="35"/>
      <c r="DPS4" s="35"/>
      <c r="DPT4" s="35"/>
      <c r="DPU4" s="35"/>
      <c r="DPV4" s="35"/>
      <c r="DPW4" s="35"/>
      <c r="DPX4" s="35"/>
      <c r="DPY4" s="35"/>
      <c r="DPZ4" s="35"/>
      <c r="DQA4" s="35"/>
      <c r="DQB4" s="35"/>
      <c r="DQC4" s="35"/>
      <c r="DQD4" s="35"/>
      <c r="DQE4" s="35"/>
      <c r="DQF4" s="35"/>
      <c r="DQG4" s="35"/>
      <c r="DQH4" s="35"/>
      <c r="DQI4" s="35"/>
      <c r="DQJ4" s="35"/>
      <c r="DQK4" s="35"/>
      <c r="DQL4" s="35"/>
      <c r="DQM4" s="35"/>
      <c r="DQN4" s="35"/>
      <c r="DQO4" s="35"/>
      <c r="DQP4" s="35"/>
      <c r="DQQ4" s="35"/>
      <c r="DQR4" s="35"/>
      <c r="DQS4" s="35"/>
      <c r="DQT4" s="35"/>
      <c r="DQU4" s="35"/>
      <c r="DQV4" s="35"/>
      <c r="DQW4" s="35"/>
      <c r="DQX4" s="35"/>
      <c r="DQY4" s="35"/>
      <c r="DQZ4" s="35"/>
      <c r="DRA4" s="35"/>
      <c r="DRB4" s="35"/>
      <c r="DRC4" s="35"/>
      <c r="DRD4" s="35"/>
      <c r="DRE4" s="35"/>
      <c r="DRF4" s="35"/>
      <c r="DRG4" s="35"/>
      <c r="DRH4" s="35"/>
      <c r="DRI4" s="35"/>
      <c r="DRJ4" s="35"/>
      <c r="DRK4" s="35"/>
      <c r="DRL4" s="35"/>
      <c r="DRM4" s="35"/>
      <c r="DRN4" s="35"/>
      <c r="DRO4" s="35"/>
      <c r="DRP4" s="35"/>
      <c r="DRQ4" s="35"/>
      <c r="DRR4" s="35"/>
      <c r="DRS4" s="35"/>
      <c r="DRT4" s="35"/>
      <c r="DRU4" s="35"/>
      <c r="DRV4" s="35"/>
      <c r="DRW4" s="35"/>
      <c r="DRX4" s="35"/>
      <c r="DRY4" s="35"/>
      <c r="DRZ4" s="35"/>
      <c r="DSA4" s="35"/>
      <c r="DSB4" s="35"/>
      <c r="DSC4" s="35"/>
      <c r="DSD4" s="35"/>
      <c r="DSE4" s="35"/>
      <c r="DSF4" s="35"/>
      <c r="DSG4" s="35"/>
      <c r="DSH4" s="35"/>
      <c r="DSI4" s="35"/>
      <c r="DSJ4" s="35"/>
      <c r="DSK4" s="35"/>
      <c r="DSL4" s="35"/>
      <c r="DSM4" s="35"/>
      <c r="DSN4" s="35"/>
      <c r="DSO4" s="35"/>
      <c r="DSP4" s="35"/>
      <c r="DSQ4" s="35"/>
      <c r="DSR4" s="35"/>
      <c r="DSS4" s="35"/>
      <c r="DST4" s="35"/>
      <c r="DSU4" s="35"/>
      <c r="DSV4" s="35"/>
      <c r="DSW4" s="35"/>
      <c r="DSX4" s="35"/>
      <c r="DSY4" s="35"/>
      <c r="DSZ4" s="35"/>
      <c r="DTA4" s="35"/>
      <c r="DTB4" s="35"/>
      <c r="DTC4" s="35"/>
      <c r="DTD4" s="35"/>
      <c r="DTE4" s="35"/>
      <c r="DTF4" s="35"/>
      <c r="DTG4" s="35"/>
      <c r="DTH4" s="35"/>
      <c r="DTI4" s="35"/>
      <c r="DTJ4" s="35"/>
      <c r="DTK4" s="35"/>
      <c r="DTL4" s="35"/>
      <c r="DTM4" s="35"/>
      <c r="DTN4" s="35"/>
      <c r="DTO4" s="35"/>
      <c r="DTP4" s="35"/>
      <c r="DTQ4" s="35"/>
      <c r="DTR4" s="35"/>
      <c r="DTS4" s="35"/>
      <c r="DTT4" s="35"/>
      <c r="DTU4" s="35"/>
      <c r="DTV4" s="35"/>
      <c r="DTW4" s="35"/>
      <c r="DTX4" s="35"/>
      <c r="DTY4" s="35"/>
      <c r="DTZ4" s="35"/>
      <c r="DUA4" s="35"/>
      <c r="DUB4" s="35"/>
      <c r="DUC4" s="35"/>
      <c r="DUD4" s="35"/>
      <c r="DUE4" s="35"/>
      <c r="DUF4" s="35"/>
      <c r="DUG4" s="35"/>
      <c r="DUH4" s="35"/>
      <c r="DUI4" s="35"/>
      <c r="DUJ4" s="35"/>
      <c r="DUK4" s="35"/>
      <c r="DUL4" s="35"/>
      <c r="DUM4" s="35"/>
      <c r="DUN4" s="35"/>
      <c r="DUO4" s="35"/>
      <c r="DUP4" s="35"/>
      <c r="DUQ4" s="35"/>
      <c r="DUR4" s="35"/>
      <c r="DUS4" s="35"/>
      <c r="DUT4" s="35"/>
      <c r="DUU4" s="35"/>
      <c r="DUV4" s="35"/>
      <c r="DUW4" s="35"/>
      <c r="DUX4" s="35"/>
      <c r="DUY4" s="35"/>
      <c r="DUZ4" s="35"/>
      <c r="DVA4" s="35"/>
      <c r="DVB4" s="35"/>
      <c r="DVC4" s="35"/>
      <c r="DVD4" s="35"/>
      <c r="DVE4" s="35"/>
      <c r="DVF4" s="35"/>
      <c r="DVG4" s="35"/>
      <c r="DVH4" s="35"/>
      <c r="DVI4" s="35"/>
      <c r="DVJ4" s="35"/>
      <c r="DVK4" s="35"/>
      <c r="DVL4" s="35"/>
      <c r="DVM4" s="35"/>
      <c r="DVN4" s="35"/>
      <c r="DVO4" s="35"/>
      <c r="DVP4" s="35"/>
      <c r="DVQ4" s="35"/>
      <c r="DVR4" s="35"/>
      <c r="DVS4" s="35"/>
      <c r="DVT4" s="35"/>
      <c r="DVU4" s="35"/>
      <c r="DVV4" s="35"/>
      <c r="DVW4" s="35"/>
      <c r="DVX4" s="35"/>
      <c r="DVY4" s="35"/>
      <c r="DVZ4" s="35"/>
      <c r="DWA4" s="35"/>
      <c r="DWB4" s="35"/>
      <c r="DWC4" s="35"/>
      <c r="DWD4" s="35"/>
      <c r="DWE4" s="35"/>
      <c r="DWF4" s="35"/>
      <c r="DWG4" s="35"/>
      <c r="DWH4" s="35"/>
      <c r="DWI4" s="35"/>
      <c r="DWJ4" s="35"/>
      <c r="DWK4" s="35"/>
      <c r="DWL4" s="35"/>
      <c r="DWM4" s="35"/>
      <c r="DWN4" s="35"/>
      <c r="DWO4" s="35"/>
      <c r="DWP4" s="35"/>
      <c r="DWQ4" s="35"/>
      <c r="DWR4" s="35"/>
      <c r="DWS4" s="35"/>
      <c r="DWT4" s="35"/>
      <c r="DWU4" s="35"/>
      <c r="DWV4" s="35"/>
      <c r="DWW4" s="35"/>
      <c r="DWX4" s="35"/>
      <c r="DWY4" s="35"/>
      <c r="DWZ4" s="35"/>
      <c r="DXA4" s="35"/>
      <c r="DXB4" s="35"/>
      <c r="DXC4" s="35"/>
      <c r="DXD4" s="35"/>
      <c r="DXE4" s="35"/>
      <c r="DXF4" s="35"/>
      <c r="DXG4" s="35"/>
      <c r="DXH4" s="35"/>
      <c r="DXI4" s="35"/>
      <c r="DXJ4" s="35"/>
      <c r="DXK4" s="35"/>
      <c r="DXL4" s="35"/>
      <c r="DXM4" s="35"/>
      <c r="DXN4" s="35"/>
      <c r="DXO4" s="35"/>
      <c r="DXP4" s="35"/>
      <c r="DXQ4" s="35"/>
      <c r="DXR4" s="35"/>
      <c r="DXS4" s="35"/>
      <c r="DXT4" s="35"/>
      <c r="DXU4" s="35"/>
      <c r="DXV4" s="35"/>
      <c r="DXW4" s="35"/>
      <c r="DXX4" s="35"/>
      <c r="DXY4" s="35"/>
      <c r="DXZ4" s="35"/>
      <c r="DYA4" s="35"/>
      <c r="DYB4" s="35"/>
      <c r="DYC4" s="35"/>
      <c r="DYD4" s="35"/>
      <c r="DYE4" s="35"/>
      <c r="DYF4" s="35"/>
      <c r="DYG4" s="35"/>
      <c r="DYH4" s="35"/>
      <c r="DYI4" s="35"/>
      <c r="DYJ4" s="35"/>
      <c r="DYK4" s="35"/>
      <c r="DYL4" s="35"/>
      <c r="DYM4" s="35"/>
      <c r="DYN4" s="35"/>
      <c r="DYO4" s="35"/>
      <c r="DYP4" s="35"/>
      <c r="DYQ4" s="35"/>
      <c r="DYR4" s="35"/>
      <c r="DYS4" s="35"/>
      <c r="DYT4" s="35"/>
      <c r="DYU4" s="35"/>
      <c r="DYV4" s="35"/>
      <c r="DYW4" s="35"/>
      <c r="DYX4" s="35"/>
      <c r="DYY4" s="35"/>
      <c r="DYZ4" s="35"/>
      <c r="DZA4" s="35"/>
      <c r="DZB4" s="35"/>
      <c r="DZC4" s="35"/>
      <c r="DZD4" s="35"/>
      <c r="DZE4" s="35"/>
      <c r="DZF4" s="35"/>
      <c r="DZG4" s="35"/>
      <c r="DZH4" s="35"/>
      <c r="DZI4" s="35"/>
      <c r="DZJ4" s="35"/>
      <c r="DZK4" s="35"/>
      <c r="DZL4" s="35"/>
      <c r="DZM4" s="35"/>
      <c r="DZN4" s="35"/>
      <c r="DZO4" s="35"/>
      <c r="DZP4" s="35"/>
      <c r="DZQ4" s="35"/>
      <c r="DZR4" s="35"/>
      <c r="DZS4" s="35"/>
      <c r="DZT4" s="35"/>
      <c r="DZU4" s="35"/>
      <c r="DZV4" s="35"/>
      <c r="DZW4" s="35"/>
      <c r="DZX4" s="35"/>
      <c r="DZY4" s="35"/>
      <c r="DZZ4" s="35"/>
      <c r="EAA4" s="35"/>
      <c r="EAB4" s="35"/>
      <c r="EAC4" s="35"/>
      <c r="EAD4" s="35"/>
      <c r="EAE4" s="35"/>
      <c r="EAF4" s="35"/>
      <c r="EAG4" s="35"/>
      <c r="EAH4" s="35"/>
      <c r="EAI4" s="35"/>
      <c r="EAJ4" s="35"/>
      <c r="EAK4" s="35"/>
      <c r="EAL4" s="35"/>
      <c r="EAM4" s="35"/>
      <c r="EAN4" s="35"/>
      <c r="EAO4" s="35"/>
      <c r="EAP4" s="35"/>
      <c r="EAQ4" s="35"/>
      <c r="EAR4" s="35"/>
      <c r="EAS4" s="35"/>
      <c r="EAT4" s="35"/>
      <c r="EAU4" s="35"/>
      <c r="EAV4" s="35"/>
      <c r="EAW4" s="35"/>
      <c r="EAX4" s="35"/>
      <c r="EAY4" s="35"/>
      <c r="EAZ4" s="35"/>
      <c r="EBA4" s="35"/>
      <c r="EBB4" s="35"/>
      <c r="EBC4" s="35"/>
      <c r="EBD4" s="35"/>
      <c r="EBE4" s="35"/>
      <c r="EBF4" s="35"/>
      <c r="EBG4" s="35"/>
      <c r="EBH4" s="35"/>
      <c r="EBI4" s="35"/>
      <c r="EBJ4" s="35"/>
      <c r="EBK4" s="35"/>
      <c r="EBL4" s="35"/>
      <c r="EBM4" s="35"/>
      <c r="EBN4" s="35"/>
      <c r="EBO4" s="35"/>
      <c r="EBP4" s="35"/>
      <c r="EBQ4" s="35"/>
      <c r="EBR4" s="35"/>
      <c r="EBS4" s="35"/>
      <c r="EBT4" s="35"/>
      <c r="EBU4" s="35"/>
      <c r="EBV4" s="35"/>
      <c r="EBW4" s="35"/>
      <c r="EBX4" s="35"/>
      <c r="EBY4" s="35"/>
      <c r="EBZ4" s="35"/>
      <c r="ECA4" s="35"/>
      <c r="ECB4" s="35"/>
      <c r="ECC4" s="35"/>
      <c r="ECD4" s="35"/>
      <c r="ECE4" s="35"/>
      <c r="ECF4" s="35"/>
      <c r="ECG4" s="35"/>
      <c r="ECH4" s="35"/>
      <c r="ECI4" s="35"/>
      <c r="ECJ4" s="35"/>
      <c r="ECK4" s="35"/>
      <c r="ECL4" s="35"/>
      <c r="ECM4" s="35"/>
      <c r="ECN4" s="35"/>
      <c r="ECO4" s="35"/>
      <c r="ECP4" s="35"/>
      <c r="ECQ4" s="35"/>
      <c r="ECR4" s="35"/>
      <c r="ECS4" s="35"/>
      <c r="ECT4" s="35"/>
      <c r="ECU4" s="35"/>
      <c r="ECV4" s="35"/>
      <c r="ECW4" s="35"/>
      <c r="ECX4" s="35"/>
      <c r="ECY4" s="35"/>
      <c r="ECZ4" s="35"/>
      <c r="EDA4" s="35"/>
      <c r="EDB4" s="35"/>
      <c r="EDC4" s="35"/>
      <c r="EDD4" s="35"/>
      <c r="EDE4" s="35"/>
      <c r="EDF4" s="35"/>
      <c r="EDG4" s="35"/>
      <c r="EDH4" s="35"/>
      <c r="EDI4" s="35"/>
      <c r="EDJ4" s="35"/>
      <c r="EDK4" s="35"/>
      <c r="EDL4" s="35"/>
      <c r="EDM4" s="35"/>
      <c r="EDN4" s="35"/>
      <c r="EDO4" s="35"/>
      <c r="EDP4" s="35"/>
      <c r="EDQ4" s="35"/>
      <c r="EDR4" s="35"/>
      <c r="EDS4" s="35"/>
      <c r="EDT4" s="35"/>
      <c r="EDU4" s="35"/>
      <c r="EDV4" s="35"/>
      <c r="EDW4" s="35"/>
      <c r="EDX4" s="35"/>
      <c r="EDY4" s="35"/>
      <c r="EDZ4" s="35"/>
      <c r="EEA4" s="35"/>
      <c r="EEB4" s="35"/>
      <c r="EEC4" s="35"/>
      <c r="EED4" s="35"/>
      <c r="EEE4" s="35"/>
      <c r="EEF4" s="35"/>
      <c r="EEG4" s="35"/>
      <c r="EEH4" s="35"/>
      <c r="EEI4" s="35"/>
      <c r="EEJ4" s="35"/>
      <c r="EEK4" s="35"/>
      <c r="EEL4" s="35"/>
      <c r="EEM4" s="35"/>
      <c r="EEN4" s="35"/>
      <c r="EEO4" s="35"/>
      <c r="EEP4" s="35"/>
      <c r="EEQ4" s="35"/>
      <c r="EER4" s="35"/>
      <c r="EES4" s="35"/>
      <c r="EET4" s="35"/>
      <c r="EEU4" s="35"/>
      <c r="EEV4" s="35"/>
      <c r="EEW4" s="35"/>
      <c r="EEX4" s="35"/>
      <c r="EEY4" s="35"/>
      <c r="EEZ4" s="35"/>
      <c r="EFA4" s="35"/>
      <c r="EFB4" s="35"/>
      <c r="EFC4" s="35"/>
      <c r="EFD4" s="35"/>
      <c r="EFE4" s="35"/>
      <c r="EFF4" s="35"/>
      <c r="EFG4" s="35"/>
      <c r="EFH4" s="35"/>
      <c r="EFI4" s="35"/>
      <c r="EFJ4" s="35"/>
      <c r="EFK4" s="35"/>
      <c r="EFL4" s="35"/>
      <c r="EFM4" s="35"/>
      <c r="EFN4" s="35"/>
      <c r="EFO4" s="35"/>
      <c r="EFP4" s="35"/>
      <c r="EFQ4" s="35"/>
      <c r="EFR4" s="35"/>
      <c r="EFS4" s="35"/>
      <c r="EFT4" s="35"/>
      <c r="EFU4" s="35"/>
      <c r="EFV4" s="35"/>
      <c r="EFW4" s="35"/>
      <c r="EFX4" s="35"/>
      <c r="EFY4" s="35"/>
      <c r="EFZ4" s="35"/>
      <c r="EGA4" s="35"/>
      <c r="EGB4" s="35"/>
      <c r="EGC4" s="35"/>
      <c r="EGD4" s="35"/>
      <c r="EGE4" s="35"/>
      <c r="EGF4" s="35"/>
      <c r="EGG4" s="35"/>
      <c r="EGH4" s="35"/>
      <c r="EGI4" s="35"/>
      <c r="EGJ4" s="35"/>
      <c r="EGK4" s="35"/>
      <c r="EGL4" s="35"/>
      <c r="EGM4" s="35"/>
      <c r="EGN4" s="35"/>
      <c r="EGO4" s="35"/>
      <c r="EGP4" s="35"/>
      <c r="EGQ4" s="35"/>
      <c r="EGR4" s="35"/>
      <c r="EGS4" s="35"/>
      <c r="EGT4" s="35"/>
      <c r="EGU4" s="35"/>
      <c r="EGV4" s="35"/>
      <c r="EGW4" s="35"/>
      <c r="EGX4" s="35"/>
      <c r="EGY4" s="35"/>
      <c r="EGZ4" s="35"/>
      <c r="EHA4" s="35"/>
      <c r="EHB4" s="35"/>
      <c r="EHC4" s="35"/>
      <c r="EHD4" s="35"/>
      <c r="EHE4" s="35"/>
      <c r="EHF4" s="35"/>
      <c r="EHG4" s="35"/>
      <c r="EHH4" s="35"/>
      <c r="EHI4" s="35"/>
      <c r="EHJ4" s="35"/>
      <c r="EHK4" s="35"/>
      <c r="EHL4" s="35"/>
      <c r="EHM4" s="35"/>
      <c r="EHN4" s="35"/>
      <c r="EHO4" s="35"/>
      <c r="EHP4" s="35"/>
      <c r="EHQ4" s="35"/>
      <c r="EHR4" s="35"/>
      <c r="EHS4" s="35"/>
      <c r="EHT4" s="35"/>
      <c r="EHU4" s="35"/>
      <c r="EHV4" s="35"/>
      <c r="EHW4" s="35"/>
      <c r="EHX4" s="35"/>
      <c r="EHY4" s="35"/>
      <c r="EHZ4" s="35"/>
      <c r="EIA4" s="35"/>
      <c r="EIB4" s="35"/>
      <c r="EIC4" s="35"/>
      <c r="EID4" s="35"/>
      <c r="EIE4" s="35"/>
      <c r="EIF4" s="35"/>
      <c r="EIG4" s="35"/>
      <c r="EIH4" s="35"/>
      <c r="EII4" s="35"/>
      <c r="EIJ4" s="35"/>
      <c r="EIK4" s="35"/>
      <c r="EIL4" s="35"/>
      <c r="EIM4" s="35"/>
      <c r="EIN4" s="35"/>
      <c r="EIO4" s="35"/>
      <c r="EIP4" s="35"/>
      <c r="EIQ4" s="35"/>
      <c r="EIR4" s="35"/>
      <c r="EIS4" s="35"/>
      <c r="EIT4" s="35"/>
      <c r="EIU4" s="35"/>
      <c r="EIV4" s="35"/>
      <c r="EIW4" s="35"/>
      <c r="EIX4" s="35"/>
      <c r="EIY4" s="35"/>
      <c r="EIZ4" s="35"/>
      <c r="EJA4" s="35"/>
      <c r="EJB4" s="35"/>
      <c r="EJC4" s="35"/>
      <c r="EJD4" s="35"/>
      <c r="EJE4" s="35"/>
      <c r="EJF4" s="35"/>
      <c r="EJG4" s="35"/>
      <c r="EJH4" s="35"/>
      <c r="EJI4" s="35"/>
      <c r="EJJ4" s="35"/>
      <c r="EJK4" s="35"/>
      <c r="EJL4" s="35"/>
      <c r="EJM4" s="35"/>
      <c r="EJN4" s="35"/>
      <c r="EJO4" s="35"/>
      <c r="EJP4" s="35"/>
      <c r="EJQ4" s="35"/>
      <c r="EJR4" s="35"/>
      <c r="EJS4" s="35"/>
      <c r="EJT4" s="35"/>
      <c r="EJU4" s="35"/>
      <c r="EJV4" s="35"/>
      <c r="EJW4" s="35"/>
      <c r="EJX4" s="35"/>
      <c r="EJY4" s="35"/>
      <c r="EJZ4" s="35"/>
      <c r="EKA4" s="35"/>
      <c r="EKB4" s="35"/>
      <c r="EKC4" s="35"/>
      <c r="EKD4" s="35"/>
      <c r="EKE4" s="35"/>
      <c r="EKF4" s="35"/>
      <c r="EKG4" s="35"/>
      <c r="EKH4" s="35"/>
      <c r="EKI4" s="35"/>
      <c r="EKJ4" s="35"/>
      <c r="EKK4" s="35"/>
      <c r="EKL4" s="35"/>
      <c r="EKM4" s="35"/>
      <c r="EKN4" s="35"/>
      <c r="EKO4" s="35"/>
      <c r="EKP4" s="35"/>
      <c r="EKQ4" s="35"/>
      <c r="EKR4" s="35"/>
      <c r="EKS4" s="35"/>
      <c r="EKT4" s="35"/>
      <c r="EKU4" s="35"/>
      <c r="EKV4" s="35"/>
      <c r="EKW4" s="35"/>
      <c r="EKX4" s="35"/>
      <c r="EKY4" s="35"/>
      <c r="EKZ4" s="35"/>
      <c r="ELA4" s="35"/>
      <c r="ELB4" s="35"/>
      <c r="ELC4" s="35"/>
      <c r="ELD4" s="35"/>
      <c r="ELE4" s="35"/>
      <c r="ELF4" s="35"/>
      <c r="ELG4" s="35"/>
      <c r="ELH4" s="35"/>
      <c r="ELI4" s="35"/>
      <c r="ELJ4" s="35"/>
      <c r="ELK4" s="35"/>
      <c r="ELL4" s="35"/>
      <c r="ELM4" s="35"/>
      <c r="ELN4" s="35"/>
      <c r="ELO4" s="35"/>
      <c r="ELP4" s="35"/>
      <c r="ELQ4" s="35"/>
      <c r="ELR4" s="35"/>
      <c r="ELS4" s="35"/>
      <c r="ELT4" s="35"/>
      <c r="ELU4" s="35"/>
      <c r="ELV4" s="35"/>
      <c r="ELW4" s="35"/>
      <c r="ELX4" s="35"/>
      <c r="ELY4" s="35"/>
      <c r="ELZ4" s="35"/>
      <c r="EMA4" s="35"/>
      <c r="EMB4" s="35"/>
      <c r="EMC4" s="35"/>
      <c r="EMD4" s="35"/>
      <c r="EME4" s="35"/>
      <c r="EMF4" s="35"/>
      <c r="EMG4" s="35"/>
      <c r="EMH4" s="35"/>
      <c r="EMI4" s="35"/>
      <c r="EMJ4" s="35"/>
      <c r="EMK4" s="35"/>
      <c r="EML4" s="35"/>
      <c r="EMM4" s="35"/>
      <c r="EMN4" s="35"/>
      <c r="EMO4" s="35"/>
      <c r="EMP4" s="35"/>
      <c r="EMQ4" s="35"/>
      <c r="EMR4" s="35"/>
      <c r="EMS4" s="35"/>
      <c r="EMT4" s="35"/>
      <c r="EMU4" s="35"/>
      <c r="EMV4" s="35"/>
      <c r="EMW4" s="35"/>
      <c r="EMX4" s="35"/>
      <c r="EMY4" s="35"/>
      <c r="EMZ4" s="35"/>
      <c r="ENA4" s="35"/>
      <c r="ENB4" s="35"/>
      <c r="ENC4" s="35"/>
      <c r="END4" s="35"/>
      <c r="ENE4" s="35"/>
      <c r="ENF4" s="35"/>
      <c r="ENG4" s="35"/>
      <c r="ENH4" s="35"/>
      <c r="ENI4" s="35"/>
      <c r="ENJ4" s="35"/>
      <c r="ENK4" s="35"/>
      <c r="ENL4" s="35"/>
      <c r="ENM4" s="35"/>
      <c r="ENN4" s="35"/>
      <c r="ENO4" s="35"/>
      <c r="ENP4" s="35"/>
      <c r="ENQ4" s="35"/>
      <c r="ENR4" s="35"/>
      <c r="ENS4" s="35"/>
      <c r="ENT4" s="35"/>
      <c r="ENU4" s="35"/>
      <c r="ENV4" s="35"/>
      <c r="ENW4" s="35"/>
      <c r="ENX4" s="35"/>
      <c r="ENY4" s="35"/>
      <c r="ENZ4" s="35"/>
      <c r="EOA4" s="35"/>
      <c r="EOB4" s="35"/>
      <c r="EOC4" s="35"/>
      <c r="EOD4" s="35"/>
      <c r="EOE4" s="35"/>
      <c r="EOF4" s="35"/>
      <c r="EOG4" s="35"/>
      <c r="EOH4" s="35"/>
      <c r="EOI4" s="35"/>
      <c r="EOJ4" s="35"/>
      <c r="EOK4" s="35"/>
      <c r="EOL4" s="35"/>
      <c r="EOM4" s="35"/>
      <c r="EON4" s="35"/>
      <c r="EOO4" s="35"/>
      <c r="EOP4" s="35"/>
      <c r="EOQ4" s="35"/>
      <c r="EOR4" s="35"/>
      <c r="EOS4" s="35"/>
      <c r="EOT4" s="35"/>
      <c r="EOU4" s="35"/>
      <c r="EOV4" s="35"/>
      <c r="EOW4" s="35"/>
      <c r="EOX4" s="35"/>
      <c r="EOY4" s="35"/>
      <c r="EOZ4" s="35"/>
      <c r="EPA4" s="35"/>
      <c r="EPB4" s="35"/>
      <c r="EPC4" s="35"/>
      <c r="EPD4" s="35"/>
      <c r="EPE4" s="35"/>
      <c r="EPF4" s="35"/>
      <c r="EPG4" s="35"/>
      <c r="EPH4" s="35"/>
      <c r="EPI4" s="35"/>
      <c r="EPJ4" s="35"/>
      <c r="EPK4" s="35"/>
      <c r="EPL4" s="35"/>
      <c r="EPM4" s="35"/>
      <c r="EPN4" s="35"/>
      <c r="EPO4" s="35"/>
      <c r="EPP4" s="35"/>
      <c r="EPQ4" s="35"/>
      <c r="EPR4" s="35"/>
      <c r="EPS4" s="35"/>
      <c r="EPT4" s="35"/>
      <c r="EPU4" s="35"/>
      <c r="EPV4" s="35"/>
      <c r="EPW4" s="35"/>
      <c r="EPX4" s="35"/>
      <c r="EPY4" s="35"/>
      <c r="EPZ4" s="35"/>
      <c r="EQA4" s="35"/>
      <c r="EQB4" s="35"/>
      <c r="EQC4" s="35"/>
      <c r="EQD4" s="35"/>
      <c r="EQE4" s="35"/>
      <c r="EQF4" s="35"/>
      <c r="EQG4" s="35"/>
      <c r="EQH4" s="35"/>
      <c r="EQI4" s="35"/>
      <c r="EQJ4" s="35"/>
      <c r="EQK4" s="35"/>
      <c r="EQL4" s="35"/>
      <c r="EQM4" s="35"/>
      <c r="EQN4" s="35"/>
      <c r="EQO4" s="35"/>
      <c r="EQP4" s="35"/>
      <c r="EQQ4" s="35"/>
      <c r="EQR4" s="35"/>
      <c r="EQS4" s="35"/>
      <c r="EQT4" s="35"/>
      <c r="EQU4" s="35"/>
      <c r="EQV4" s="35"/>
      <c r="EQW4" s="35"/>
      <c r="EQX4" s="35"/>
      <c r="EQY4" s="35"/>
      <c r="EQZ4" s="35"/>
      <c r="ERA4" s="35"/>
      <c r="ERB4" s="35"/>
      <c r="ERC4" s="35"/>
      <c r="ERD4" s="35"/>
      <c r="ERE4" s="35"/>
      <c r="ERF4" s="35"/>
      <c r="ERG4" s="35"/>
      <c r="ERH4" s="35"/>
      <c r="ERI4" s="35"/>
      <c r="ERJ4" s="35"/>
      <c r="ERK4" s="35"/>
      <c r="ERL4" s="35"/>
      <c r="ERM4" s="35"/>
      <c r="ERN4" s="35"/>
      <c r="ERO4" s="35"/>
      <c r="ERP4" s="35"/>
      <c r="ERQ4" s="35"/>
      <c r="ERR4" s="35"/>
      <c r="ERS4" s="35"/>
      <c r="ERT4" s="35"/>
      <c r="ERU4" s="35"/>
      <c r="ERV4" s="35"/>
      <c r="ERW4" s="35"/>
      <c r="ERX4" s="35"/>
      <c r="ERY4" s="35"/>
      <c r="ERZ4" s="35"/>
      <c r="ESA4" s="35"/>
      <c r="ESB4" s="35"/>
      <c r="ESC4" s="35"/>
      <c r="ESD4" s="35"/>
      <c r="ESE4" s="35"/>
      <c r="ESF4" s="35"/>
      <c r="ESG4" s="35"/>
      <c r="ESH4" s="35"/>
      <c r="ESI4" s="35"/>
      <c r="ESJ4" s="35"/>
      <c r="ESK4" s="35"/>
      <c r="ESL4" s="35"/>
      <c r="ESM4" s="35"/>
      <c r="ESN4" s="35"/>
      <c r="ESO4" s="35"/>
      <c r="ESP4" s="35"/>
      <c r="ESQ4" s="35"/>
      <c r="ESR4" s="35"/>
      <c r="ESS4" s="35"/>
      <c r="EST4" s="35"/>
      <c r="ESU4" s="35"/>
      <c r="ESV4" s="35"/>
      <c r="ESW4" s="35"/>
      <c r="ESX4" s="35"/>
      <c r="ESY4" s="35"/>
      <c r="ESZ4" s="35"/>
      <c r="ETA4" s="35"/>
      <c r="ETB4" s="35"/>
      <c r="ETC4" s="35"/>
      <c r="ETD4" s="35"/>
      <c r="ETE4" s="35"/>
      <c r="ETF4" s="35"/>
      <c r="ETG4" s="35"/>
      <c r="ETH4" s="35"/>
      <c r="ETI4" s="35"/>
      <c r="ETJ4" s="35"/>
      <c r="ETK4" s="35"/>
      <c r="ETL4" s="35"/>
      <c r="ETM4" s="35"/>
      <c r="ETN4" s="35"/>
      <c r="ETO4" s="35"/>
      <c r="ETP4" s="35"/>
      <c r="ETQ4" s="35"/>
      <c r="ETR4" s="35"/>
      <c r="ETS4" s="35"/>
      <c r="ETT4" s="35"/>
      <c r="ETU4" s="35"/>
      <c r="ETV4" s="35"/>
      <c r="ETW4" s="35"/>
      <c r="ETX4" s="35"/>
      <c r="ETY4" s="35"/>
      <c r="ETZ4" s="35"/>
      <c r="EUA4" s="35"/>
      <c r="EUB4" s="35"/>
      <c r="EUC4" s="35"/>
      <c r="EUD4" s="35"/>
      <c r="EUE4" s="35"/>
      <c r="EUF4" s="35"/>
      <c r="EUG4" s="35"/>
      <c r="EUH4" s="35"/>
      <c r="EUI4" s="35"/>
      <c r="EUJ4" s="35"/>
      <c r="EUK4" s="35"/>
      <c r="EUL4" s="35"/>
      <c r="EUM4" s="35"/>
      <c r="EUN4" s="35"/>
      <c r="EUO4" s="35"/>
      <c r="EUP4" s="35"/>
      <c r="EUQ4" s="35"/>
      <c r="EUR4" s="35"/>
      <c r="EUS4" s="35"/>
      <c r="EUT4" s="35"/>
      <c r="EUU4" s="35"/>
      <c r="EUV4" s="35"/>
      <c r="EUW4" s="35"/>
      <c r="EUX4" s="35"/>
      <c r="EUY4" s="35"/>
      <c r="EUZ4" s="35"/>
      <c r="EVA4" s="35"/>
      <c r="EVB4" s="35"/>
      <c r="EVC4" s="35"/>
      <c r="EVD4" s="35"/>
      <c r="EVE4" s="35"/>
      <c r="EVF4" s="35"/>
      <c r="EVG4" s="35"/>
      <c r="EVH4" s="35"/>
      <c r="EVI4" s="35"/>
      <c r="EVJ4" s="35"/>
      <c r="EVK4" s="35"/>
      <c r="EVL4" s="35"/>
      <c r="EVM4" s="35"/>
      <c r="EVN4" s="35"/>
      <c r="EVO4" s="35"/>
      <c r="EVP4" s="35"/>
      <c r="EVQ4" s="35"/>
      <c r="EVR4" s="35"/>
      <c r="EVS4" s="35"/>
      <c r="EVT4" s="35"/>
      <c r="EVU4" s="35"/>
      <c r="EVV4" s="35"/>
      <c r="EVW4" s="35"/>
      <c r="EVX4" s="35"/>
      <c r="EVY4" s="35"/>
      <c r="EVZ4" s="35"/>
      <c r="EWA4" s="35"/>
      <c r="EWB4" s="35"/>
      <c r="EWC4" s="35"/>
      <c r="EWD4" s="35"/>
      <c r="EWE4" s="35"/>
      <c r="EWF4" s="35"/>
      <c r="EWG4" s="35"/>
      <c r="EWH4" s="35"/>
      <c r="EWI4" s="35"/>
      <c r="EWJ4" s="35"/>
      <c r="EWK4" s="35"/>
      <c r="EWL4" s="35"/>
      <c r="EWM4" s="35"/>
      <c r="EWN4" s="35"/>
      <c r="EWO4" s="35"/>
      <c r="EWP4" s="35"/>
      <c r="EWQ4" s="35"/>
      <c r="EWR4" s="35"/>
      <c r="EWS4" s="35"/>
      <c r="EWT4" s="35"/>
      <c r="EWU4" s="35"/>
      <c r="EWV4" s="35"/>
      <c r="EWW4" s="35"/>
      <c r="EWX4" s="35"/>
      <c r="EWY4" s="35"/>
      <c r="EWZ4" s="35"/>
      <c r="EXA4" s="35"/>
      <c r="EXB4" s="35"/>
      <c r="EXC4" s="35"/>
      <c r="EXD4" s="35"/>
      <c r="EXE4" s="35"/>
      <c r="EXF4" s="35"/>
      <c r="EXG4" s="35"/>
      <c r="EXH4" s="35"/>
      <c r="EXI4" s="35"/>
      <c r="EXJ4" s="35"/>
      <c r="EXK4" s="35"/>
      <c r="EXL4" s="35"/>
      <c r="EXM4" s="35"/>
      <c r="EXN4" s="35"/>
      <c r="EXO4" s="35"/>
      <c r="EXP4" s="35"/>
      <c r="EXQ4" s="35"/>
      <c r="EXR4" s="35"/>
      <c r="EXS4" s="35"/>
      <c r="EXT4" s="35"/>
      <c r="EXU4" s="35"/>
      <c r="EXV4" s="35"/>
      <c r="EXW4" s="35"/>
      <c r="EXX4" s="35"/>
      <c r="EXY4" s="35"/>
      <c r="EXZ4" s="35"/>
      <c r="EYA4" s="35"/>
      <c r="EYB4" s="35"/>
      <c r="EYC4" s="35"/>
      <c r="EYD4" s="35"/>
      <c r="EYE4" s="35"/>
      <c r="EYF4" s="35"/>
      <c r="EYG4" s="35"/>
      <c r="EYH4" s="35"/>
      <c r="EYI4" s="35"/>
      <c r="EYJ4" s="35"/>
      <c r="EYK4" s="35"/>
      <c r="EYL4" s="35"/>
      <c r="EYM4" s="35"/>
      <c r="EYN4" s="35"/>
      <c r="EYO4" s="35"/>
      <c r="EYP4" s="35"/>
      <c r="EYQ4" s="35"/>
      <c r="EYR4" s="35"/>
      <c r="EYS4" s="35"/>
      <c r="EYT4" s="35"/>
      <c r="EYU4" s="35"/>
      <c r="EYV4" s="35"/>
      <c r="EYW4" s="35"/>
      <c r="EYX4" s="35"/>
      <c r="EYY4" s="35"/>
      <c r="EYZ4" s="35"/>
      <c r="EZA4" s="35"/>
      <c r="EZB4" s="35"/>
      <c r="EZC4" s="35"/>
      <c r="EZD4" s="35"/>
      <c r="EZE4" s="35"/>
      <c r="EZF4" s="35"/>
      <c r="EZG4" s="35"/>
      <c r="EZH4" s="35"/>
      <c r="EZI4" s="35"/>
      <c r="EZJ4" s="35"/>
      <c r="EZK4" s="35"/>
      <c r="EZL4" s="35"/>
      <c r="EZM4" s="35"/>
      <c r="EZN4" s="35"/>
      <c r="EZO4" s="35"/>
      <c r="EZP4" s="35"/>
      <c r="EZQ4" s="35"/>
      <c r="EZR4" s="35"/>
      <c r="EZS4" s="35"/>
      <c r="EZT4" s="35"/>
      <c r="EZU4" s="35"/>
      <c r="EZV4" s="35"/>
      <c r="EZW4" s="35"/>
      <c r="EZX4" s="35"/>
      <c r="EZY4" s="35"/>
      <c r="EZZ4" s="35"/>
      <c r="FAA4" s="35"/>
      <c r="FAB4" s="35"/>
      <c r="FAC4" s="35"/>
      <c r="FAD4" s="35"/>
      <c r="FAE4" s="35"/>
      <c r="FAF4" s="35"/>
      <c r="FAG4" s="35"/>
      <c r="FAH4" s="35"/>
      <c r="FAI4" s="35"/>
      <c r="FAJ4" s="35"/>
      <c r="FAK4" s="35"/>
      <c r="FAL4" s="35"/>
      <c r="FAM4" s="35"/>
      <c r="FAN4" s="35"/>
      <c r="FAO4" s="35"/>
      <c r="FAP4" s="35"/>
      <c r="FAQ4" s="35"/>
      <c r="FAR4" s="35"/>
      <c r="FAS4" s="35"/>
      <c r="FAT4" s="35"/>
      <c r="FAU4" s="35"/>
      <c r="FAV4" s="35"/>
      <c r="FAW4" s="35"/>
      <c r="FAX4" s="35"/>
      <c r="FAY4" s="35"/>
      <c r="FAZ4" s="35"/>
      <c r="FBA4" s="35"/>
      <c r="FBB4" s="35"/>
      <c r="FBC4" s="35"/>
      <c r="FBD4" s="35"/>
      <c r="FBE4" s="35"/>
      <c r="FBF4" s="35"/>
      <c r="FBG4" s="35"/>
      <c r="FBH4" s="35"/>
      <c r="FBI4" s="35"/>
      <c r="FBJ4" s="35"/>
      <c r="FBK4" s="35"/>
      <c r="FBL4" s="35"/>
      <c r="FBM4" s="35"/>
      <c r="FBN4" s="35"/>
      <c r="FBO4" s="35"/>
      <c r="FBP4" s="35"/>
      <c r="FBQ4" s="35"/>
      <c r="FBR4" s="35"/>
      <c r="FBS4" s="35"/>
      <c r="FBT4" s="35"/>
      <c r="FBU4" s="35"/>
      <c r="FBV4" s="35"/>
      <c r="FBW4" s="35"/>
      <c r="FBX4" s="35"/>
      <c r="FBY4" s="35"/>
      <c r="FBZ4" s="35"/>
      <c r="FCA4" s="35"/>
      <c r="FCB4" s="35"/>
      <c r="FCC4" s="35"/>
      <c r="FCD4" s="35"/>
      <c r="FCE4" s="35"/>
      <c r="FCF4" s="35"/>
      <c r="FCG4" s="35"/>
      <c r="FCH4" s="35"/>
      <c r="FCI4" s="35"/>
      <c r="FCJ4" s="35"/>
      <c r="FCK4" s="35"/>
      <c r="FCL4" s="35"/>
      <c r="FCM4" s="35"/>
      <c r="FCN4" s="35"/>
      <c r="FCO4" s="35"/>
      <c r="FCP4" s="35"/>
      <c r="FCQ4" s="35"/>
      <c r="FCR4" s="35"/>
      <c r="FCS4" s="35"/>
      <c r="FCT4" s="35"/>
      <c r="FCU4" s="35"/>
      <c r="FCV4" s="35"/>
      <c r="FCW4" s="35"/>
      <c r="FCX4" s="35"/>
      <c r="FCY4" s="35"/>
      <c r="FCZ4" s="35"/>
      <c r="FDA4" s="35"/>
      <c r="FDB4" s="35"/>
      <c r="FDC4" s="35"/>
      <c r="FDD4" s="35"/>
      <c r="FDE4" s="35"/>
      <c r="FDF4" s="35"/>
      <c r="FDG4" s="35"/>
      <c r="FDH4" s="35"/>
      <c r="FDI4" s="35"/>
      <c r="FDJ4" s="35"/>
      <c r="FDK4" s="35"/>
      <c r="FDL4" s="35"/>
      <c r="FDM4" s="35"/>
      <c r="FDN4" s="35"/>
      <c r="FDO4" s="35"/>
      <c r="FDP4" s="35"/>
      <c r="FDQ4" s="35"/>
      <c r="FDR4" s="35"/>
      <c r="FDS4" s="35"/>
      <c r="FDT4" s="35"/>
      <c r="FDU4" s="35"/>
      <c r="FDV4" s="35"/>
      <c r="FDW4" s="35"/>
      <c r="FDX4" s="35"/>
      <c r="FDY4" s="35"/>
      <c r="FDZ4" s="35"/>
      <c r="FEA4" s="35"/>
      <c r="FEB4" s="35"/>
      <c r="FEC4" s="35"/>
      <c r="FED4" s="35"/>
      <c r="FEE4" s="35"/>
      <c r="FEF4" s="35"/>
      <c r="FEG4" s="35"/>
      <c r="FEH4" s="35"/>
      <c r="FEI4" s="35"/>
      <c r="FEJ4" s="35"/>
      <c r="FEK4" s="35"/>
      <c r="FEL4" s="35"/>
      <c r="FEM4" s="35"/>
      <c r="FEN4" s="35"/>
      <c r="FEO4" s="35"/>
      <c r="FEP4" s="35"/>
      <c r="FEQ4" s="35"/>
      <c r="FER4" s="35"/>
      <c r="FES4" s="35"/>
      <c r="FET4" s="35"/>
      <c r="FEU4" s="35"/>
      <c r="FEV4" s="35"/>
      <c r="FEW4" s="35"/>
      <c r="FEX4" s="35"/>
      <c r="FEY4" s="35"/>
      <c r="FEZ4" s="35"/>
      <c r="FFA4" s="35"/>
      <c r="FFB4" s="35"/>
      <c r="FFC4" s="35"/>
      <c r="FFD4" s="35"/>
      <c r="FFE4" s="35"/>
      <c r="FFF4" s="35"/>
      <c r="FFG4" s="35"/>
      <c r="FFH4" s="35"/>
      <c r="FFI4" s="35"/>
      <c r="FFJ4" s="35"/>
      <c r="FFK4" s="35"/>
      <c r="FFL4" s="35"/>
      <c r="FFM4" s="35"/>
      <c r="FFN4" s="35"/>
      <c r="FFO4" s="35"/>
      <c r="FFP4" s="35"/>
      <c r="FFQ4" s="35"/>
      <c r="FFR4" s="35"/>
      <c r="FFS4" s="35"/>
      <c r="FFT4" s="35"/>
      <c r="FFU4" s="35"/>
      <c r="FFV4" s="35"/>
      <c r="FFW4" s="35"/>
      <c r="FFX4" s="35"/>
      <c r="FFY4" s="35"/>
      <c r="FFZ4" s="35"/>
      <c r="FGA4" s="35"/>
      <c r="FGB4" s="35"/>
      <c r="FGC4" s="35"/>
      <c r="FGD4" s="35"/>
      <c r="FGE4" s="35"/>
      <c r="FGF4" s="35"/>
      <c r="FGG4" s="35"/>
      <c r="FGH4" s="35"/>
      <c r="FGI4" s="35"/>
      <c r="FGJ4" s="35"/>
      <c r="FGK4" s="35"/>
      <c r="FGL4" s="35"/>
      <c r="FGM4" s="35"/>
      <c r="FGN4" s="35"/>
      <c r="FGO4" s="35"/>
      <c r="FGP4" s="35"/>
      <c r="FGQ4" s="35"/>
      <c r="FGR4" s="35"/>
      <c r="FGS4" s="35"/>
      <c r="FGT4" s="35"/>
      <c r="FGU4" s="35"/>
      <c r="FGV4" s="35"/>
      <c r="FGW4" s="35"/>
      <c r="FGX4" s="35"/>
      <c r="FGY4" s="35"/>
      <c r="FGZ4" s="35"/>
      <c r="FHA4" s="35"/>
      <c r="FHB4" s="35"/>
      <c r="FHC4" s="35"/>
      <c r="FHD4" s="35"/>
      <c r="FHE4" s="35"/>
      <c r="FHF4" s="35"/>
      <c r="FHG4" s="35"/>
      <c r="FHH4" s="35"/>
      <c r="FHI4" s="35"/>
      <c r="FHJ4" s="35"/>
      <c r="FHK4" s="35"/>
      <c r="FHL4" s="35"/>
      <c r="FHM4" s="35"/>
      <c r="FHN4" s="35"/>
      <c r="FHO4" s="35"/>
      <c r="FHP4" s="35"/>
      <c r="FHQ4" s="35"/>
      <c r="FHR4" s="35"/>
      <c r="FHS4" s="35"/>
      <c r="FHT4" s="35"/>
      <c r="FHU4" s="35"/>
      <c r="FHV4" s="35"/>
      <c r="FHW4" s="35"/>
      <c r="FHX4" s="35"/>
      <c r="FHY4" s="35"/>
      <c r="FHZ4" s="35"/>
      <c r="FIA4" s="35"/>
      <c r="FIB4" s="35"/>
      <c r="FIC4" s="35"/>
      <c r="FID4" s="35"/>
      <c r="FIE4" s="35"/>
      <c r="FIF4" s="35"/>
      <c r="FIG4" s="35"/>
      <c r="FIH4" s="35"/>
      <c r="FII4" s="35"/>
      <c r="FIJ4" s="35"/>
      <c r="FIK4" s="35"/>
      <c r="FIL4" s="35"/>
      <c r="FIM4" s="35"/>
      <c r="FIN4" s="35"/>
      <c r="FIO4" s="35"/>
      <c r="FIP4" s="35"/>
      <c r="FIQ4" s="35"/>
      <c r="FIR4" s="35"/>
      <c r="FIS4" s="35"/>
      <c r="FIT4" s="35"/>
      <c r="FIU4" s="35"/>
      <c r="FIV4" s="35"/>
      <c r="FIW4" s="35"/>
      <c r="FIX4" s="35"/>
      <c r="FIY4" s="35"/>
      <c r="FIZ4" s="35"/>
      <c r="FJA4" s="35"/>
      <c r="FJB4" s="35"/>
      <c r="FJC4" s="35"/>
      <c r="FJD4" s="35"/>
      <c r="FJE4" s="35"/>
      <c r="FJF4" s="35"/>
      <c r="FJG4" s="35"/>
      <c r="FJH4" s="35"/>
      <c r="FJI4" s="35"/>
      <c r="FJJ4" s="35"/>
      <c r="FJK4" s="35"/>
      <c r="FJL4" s="35"/>
      <c r="FJM4" s="35"/>
      <c r="FJN4" s="35"/>
      <c r="FJO4" s="35"/>
      <c r="FJP4" s="35"/>
      <c r="FJQ4" s="35"/>
      <c r="FJR4" s="35"/>
      <c r="FJS4" s="35"/>
      <c r="FJT4" s="35"/>
      <c r="FJU4" s="35"/>
      <c r="FJV4" s="35"/>
      <c r="FJW4" s="35"/>
      <c r="FJX4" s="35"/>
      <c r="FJY4" s="35"/>
      <c r="FJZ4" s="35"/>
      <c r="FKA4" s="35"/>
      <c r="FKB4" s="35"/>
      <c r="FKC4" s="35"/>
      <c r="FKD4" s="35"/>
      <c r="FKE4" s="35"/>
      <c r="FKF4" s="35"/>
      <c r="FKG4" s="35"/>
      <c r="FKH4" s="35"/>
      <c r="FKI4" s="35"/>
      <c r="FKJ4" s="35"/>
      <c r="FKK4" s="35"/>
      <c r="FKL4" s="35"/>
      <c r="FKM4" s="35"/>
      <c r="FKN4" s="35"/>
      <c r="FKO4" s="35"/>
      <c r="FKP4" s="35"/>
      <c r="FKQ4" s="35"/>
      <c r="FKR4" s="35"/>
      <c r="FKS4" s="35"/>
      <c r="FKT4" s="35"/>
      <c r="FKU4" s="35"/>
      <c r="FKV4" s="35"/>
      <c r="FKW4" s="35"/>
      <c r="FKX4" s="35"/>
      <c r="FKY4" s="35"/>
      <c r="FKZ4" s="35"/>
      <c r="FLA4" s="35"/>
      <c r="FLB4" s="35"/>
      <c r="FLC4" s="35"/>
      <c r="FLD4" s="35"/>
      <c r="FLE4" s="35"/>
      <c r="FLF4" s="35"/>
      <c r="FLG4" s="35"/>
      <c r="FLH4" s="35"/>
      <c r="FLI4" s="35"/>
      <c r="FLJ4" s="35"/>
      <c r="FLK4" s="35"/>
      <c r="FLL4" s="35"/>
      <c r="FLM4" s="35"/>
      <c r="FLN4" s="35"/>
      <c r="FLO4" s="35"/>
      <c r="FLP4" s="35"/>
      <c r="FLQ4" s="35"/>
      <c r="FLR4" s="35"/>
      <c r="FLS4" s="35"/>
      <c r="FLT4" s="35"/>
      <c r="FLU4" s="35"/>
      <c r="FLV4" s="35"/>
      <c r="FLW4" s="35"/>
      <c r="FLX4" s="35"/>
      <c r="FLY4" s="35"/>
      <c r="FLZ4" s="35"/>
      <c r="FMA4" s="35"/>
      <c r="FMB4" s="35"/>
      <c r="FMC4" s="35"/>
      <c r="FMD4" s="35"/>
      <c r="FME4" s="35"/>
      <c r="FMF4" s="35"/>
      <c r="FMG4" s="35"/>
      <c r="FMH4" s="35"/>
      <c r="FMI4" s="35"/>
      <c r="FMJ4" s="35"/>
      <c r="FMK4" s="35"/>
      <c r="FML4" s="35"/>
      <c r="FMM4" s="35"/>
      <c r="FMN4" s="35"/>
      <c r="FMO4" s="35"/>
      <c r="FMP4" s="35"/>
      <c r="FMQ4" s="35"/>
      <c r="FMR4" s="35"/>
      <c r="FMS4" s="35"/>
      <c r="FMT4" s="35"/>
      <c r="FMU4" s="35"/>
      <c r="FMV4" s="35"/>
      <c r="FMW4" s="35"/>
      <c r="FMX4" s="35"/>
      <c r="FMY4" s="35"/>
      <c r="FMZ4" s="35"/>
      <c r="FNA4" s="35"/>
      <c r="FNB4" s="35"/>
      <c r="FNC4" s="35"/>
      <c r="FND4" s="35"/>
      <c r="FNE4" s="35"/>
      <c r="FNF4" s="35"/>
      <c r="FNG4" s="35"/>
      <c r="FNH4" s="35"/>
      <c r="FNI4" s="35"/>
      <c r="FNJ4" s="35"/>
      <c r="FNK4" s="35"/>
      <c r="FNL4" s="35"/>
      <c r="FNM4" s="35"/>
      <c r="FNN4" s="35"/>
      <c r="FNO4" s="35"/>
      <c r="FNP4" s="35"/>
      <c r="FNQ4" s="35"/>
      <c r="FNR4" s="35"/>
      <c r="FNS4" s="35"/>
      <c r="FNT4" s="35"/>
      <c r="FNU4" s="35"/>
      <c r="FNV4" s="35"/>
      <c r="FNW4" s="35"/>
      <c r="FNX4" s="35"/>
      <c r="FNY4" s="35"/>
      <c r="FNZ4" s="35"/>
      <c r="FOA4" s="35"/>
      <c r="FOB4" s="35"/>
      <c r="FOC4" s="35"/>
      <c r="FOD4" s="35"/>
      <c r="FOE4" s="35"/>
      <c r="FOF4" s="35"/>
      <c r="FOG4" s="35"/>
      <c r="FOH4" s="35"/>
      <c r="FOI4" s="35"/>
      <c r="FOJ4" s="35"/>
      <c r="FOK4" s="35"/>
      <c r="FOL4" s="35"/>
      <c r="FOM4" s="35"/>
      <c r="FON4" s="35"/>
      <c r="FOO4" s="35"/>
      <c r="FOP4" s="35"/>
      <c r="FOQ4" s="35"/>
      <c r="FOR4" s="35"/>
      <c r="FOS4" s="35"/>
      <c r="FOT4" s="35"/>
      <c r="FOU4" s="35"/>
      <c r="FOV4" s="35"/>
      <c r="FOW4" s="35"/>
      <c r="FOX4" s="35"/>
      <c r="FOY4" s="35"/>
      <c r="FOZ4" s="35"/>
      <c r="FPA4" s="35"/>
      <c r="FPB4" s="35"/>
      <c r="FPC4" s="35"/>
      <c r="FPD4" s="35"/>
      <c r="FPE4" s="35"/>
      <c r="FPF4" s="35"/>
      <c r="FPG4" s="35"/>
      <c r="FPH4" s="35"/>
      <c r="FPI4" s="35"/>
      <c r="FPJ4" s="35"/>
      <c r="FPK4" s="35"/>
      <c r="FPL4" s="35"/>
      <c r="FPM4" s="35"/>
      <c r="FPN4" s="35"/>
      <c r="FPO4" s="35"/>
      <c r="FPP4" s="35"/>
      <c r="FPQ4" s="35"/>
      <c r="FPR4" s="35"/>
      <c r="FPS4" s="35"/>
      <c r="FPT4" s="35"/>
      <c r="FPU4" s="35"/>
      <c r="FPV4" s="35"/>
      <c r="FPW4" s="35"/>
      <c r="FPX4" s="35"/>
      <c r="FPY4" s="35"/>
      <c r="FPZ4" s="35"/>
      <c r="FQA4" s="35"/>
      <c r="FQB4" s="35"/>
      <c r="FQC4" s="35"/>
      <c r="FQD4" s="35"/>
      <c r="FQE4" s="35"/>
      <c r="FQF4" s="35"/>
      <c r="FQG4" s="35"/>
      <c r="FQH4" s="35"/>
      <c r="FQI4" s="35"/>
      <c r="FQJ4" s="35"/>
      <c r="FQK4" s="35"/>
      <c r="FQL4" s="35"/>
      <c r="FQM4" s="35"/>
      <c r="FQN4" s="35"/>
      <c r="FQO4" s="35"/>
      <c r="FQP4" s="35"/>
      <c r="FQQ4" s="35"/>
      <c r="FQR4" s="35"/>
      <c r="FQS4" s="35"/>
      <c r="FQT4" s="35"/>
      <c r="FQU4" s="35"/>
      <c r="FQV4" s="35"/>
      <c r="FQW4" s="35"/>
      <c r="FQX4" s="35"/>
      <c r="FQY4" s="35"/>
      <c r="FQZ4" s="35"/>
      <c r="FRA4" s="35"/>
      <c r="FRB4" s="35"/>
      <c r="FRC4" s="35"/>
      <c r="FRD4" s="35"/>
      <c r="FRE4" s="35"/>
      <c r="FRF4" s="35"/>
      <c r="FRG4" s="35"/>
      <c r="FRH4" s="35"/>
      <c r="FRI4" s="35"/>
      <c r="FRJ4" s="35"/>
      <c r="FRK4" s="35"/>
      <c r="FRL4" s="35"/>
      <c r="FRM4" s="35"/>
      <c r="FRN4" s="35"/>
      <c r="FRO4" s="35"/>
      <c r="FRP4" s="35"/>
      <c r="FRQ4" s="35"/>
      <c r="FRR4" s="35"/>
      <c r="FRS4" s="35"/>
      <c r="FRT4" s="35"/>
      <c r="FRU4" s="35"/>
      <c r="FRV4" s="35"/>
      <c r="FRW4" s="35"/>
      <c r="FRX4" s="35"/>
      <c r="FRY4" s="35"/>
      <c r="FRZ4" s="35"/>
      <c r="FSA4" s="35"/>
      <c r="FSB4" s="35"/>
      <c r="FSC4" s="35"/>
      <c r="FSD4" s="35"/>
      <c r="FSE4" s="35"/>
      <c r="FSF4" s="35"/>
      <c r="FSG4" s="35"/>
      <c r="FSH4" s="35"/>
      <c r="FSI4" s="35"/>
      <c r="FSJ4" s="35"/>
      <c r="FSK4" s="35"/>
      <c r="FSL4" s="35"/>
      <c r="FSM4" s="35"/>
      <c r="FSN4" s="35"/>
      <c r="FSO4" s="35"/>
      <c r="FSP4" s="35"/>
      <c r="FSQ4" s="35"/>
      <c r="FSR4" s="35"/>
      <c r="FSS4" s="35"/>
      <c r="FST4" s="35"/>
      <c r="FSU4" s="35"/>
      <c r="FSV4" s="35"/>
      <c r="FSW4" s="35"/>
      <c r="FSX4" s="35"/>
      <c r="FSY4" s="35"/>
      <c r="FSZ4" s="35"/>
      <c r="FTA4" s="35"/>
      <c r="FTB4" s="35"/>
      <c r="FTC4" s="35"/>
      <c r="FTD4" s="35"/>
      <c r="FTE4" s="35"/>
      <c r="FTF4" s="35"/>
      <c r="FTG4" s="35"/>
      <c r="FTH4" s="35"/>
      <c r="FTI4" s="35"/>
      <c r="FTJ4" s="35"/>
      <c r="FTK4" s="35"/>
      <c r="FTL4" s="35"/>
      <c r="FTM4" s="35"/>
      <c r="FTN4" s="35"/>
      <c r="FTO4" s="35"/>
      <c r="FTP4" s="35"/>
      <c r="FTQ4" s="35"/>
      <c r="FTR4" s="35"/>
      <c r="FTS4" s="35"/>
      <c r="FTT4" s="35"/>
      <c r="FTU4" s="35"/>
      <c r="FTV4" s="35"/>
      <c r="FTW4" s="35"/>
      <c r="FTX4" s="35"/>
      <c r="FTY4" s="35"/>
      <c r="FTZ4" s="35"/>
      <c r="FUA4" s="35"/>
      <c r="FUB4" s="35"/>
      <c r="FUC4" s="35"/>
      <c r="FUD4" s="35"/>
      <c r="FUE4" s="35"/>
      <c r="FUF4" s="35"/>
      <c r="FUG4" s="35"/>
      <c r="FUH4" s="35"/>
      <c r="FUI4" s="35"/>
      <c r="FUJ4" s="35"/>
      <c r="FUK4" s="35"/>
      <c r="FUL4" s="35"/>
      <c r="FUM4" s="35"/>
      <c r="FUN4" s="35"/>
      <c r="FUO4" s="35"/>
      <c r="FUP4" s="35"/>
      <c r="FUQ4" s="35"/>
      <c r="FUR4" s="35"/>
      <c r="FUS4" s="35"/>
      <c r="FUT4" s="35"/>
      <c r="FUU4" s="35"/>
      <c r="FUV4" s="35"/>
      <c r="FUW4" s="35"/>
      <c r="FUX4" s="35"/>
      <c r="FUY4" s="35"/>
      <c r="FUZ4" s="35"/>
      <c r="FVA4" s="35"/>
      <c r="FVB4" s="35"/>
      <c r="FVC4" s="35"/>
      <c r="FVD4" s="35"/>
      <c r="FVE4" s="35"/>
      <c r="FVF4" s="35"/>
      <c r="FVG4" s="35"/>
      <c r="FVH4" s="35"/>
      <c r="FVI4" s="35"/>
      <c r="FVJ4" s="35"/>
      <c r="FVK4" s="35"/>
      <c r="FVL4" s="35"/>
      <c r="FVM4" s="35"/>
      <c r="FVN4" s="35"/>
      <c r="FVO4" s="35"/>
      <c r="FVP4" s="35"/>
      <c r="FVQ4" s="35"/>
      <c r="FVR4" s="35"/>
      <c r="FVS4" s="35"/>
      <c r="FVT4" s="35"/>
      <c r="FVU4" s="35"/>
      <c r="FVV4" s="35"/>
      <c r="FVW4" s="35"/>
      <c r="FVX4" s="35"/>
      <c r="FVY4" s="35"/>
      <c r="FVZ4" s="35"/>
      <c r="FWA4" s="35"/>
      <c r="FWB4" s="35"/>
      <c r="FWC4" s="35"/>
      <c r="FWD4" s="35"/>
      <c r="FWE4" s="35"/>
      <c r="FWF4" s="35"/>
      <c r="FWG4" s="35"/>
      <c r="FWH4" s="35"/>
      <c r="FWI4" s="35"/>
      <c r="FWJ4" s="35"/>
      <c r="FWK4" s="35"/>
      <c r="FWL4" s="35"/>
      <c r="FWM4" s="35"/>
      <c r="FWN4" s="35"/>
      <c r="FWO4" s="35"/>
      <c r="FWP4" s="35"/>
      <c r="FWQ4" s="35"/>
      <c r="FWR4" s="35"/>
      <c r="FWS4" s="35"/>
      <c r="FWT4" s="35"/>
      <c r="FWU4" s="35"/>
      <c r="FWV4" s="35"/>
      <c r="FWW4" s="35"/>
      <c r="FWX4" s="35"/>
      <c r="FWY4" s="35"/>
      <c r="FWZ4" s="35"/>
      <c r="FXA4" s="35"/>
      <c r="FXB4" s="35"/>
      <c r="FXC4" s="35"/>
      <c r="FXD4" s="35"/>
      <c r="FXE4" s="35"/>
      <c r="FXF4" s="35"/>
      <c r="FXG4" s="35"/>
      <c r="FXH4" s="35"/>
      <c r="FXI4" s="35"/>
      <c r="FXJ4" s="35"/>
      <c r="FXK4" s="35"/>
      <c r="FXL4" s="35"/>
      <c r="FXM4" s="35"/>
      <c r="FXN4" s="35"/>
      <c r="FXO4" s="35"/>
      <c r="FXP4" s="35"/>
      <c r="FXQ4" s="35"/>
      <c r="FXR4" s="35"/>
      <c r="FXS4" s="35"/>
      <c r="FXT4" s="35"/>
      <c r="FXU4" s="35"/>
      <c r="FXV4" s="35"/>
      <c r="FXW4" s="35"/>
      <c r="FXX4" s="35"/>
      <c r="FXY4" s="35"/>
      <c r="FXZ4" s="35"/>
      <c r="FYA4" s="35"/>
      <c r="FYB4" s="35"/>
      <c r="FYC4" s="35"/>
      <c r="FYD4" s="35"/>
      <c r="FYE4" s="35"/>
      <c r="FYF4" s="35"/>
      <c r="FYG4" s="35"/>
      <c r="FYH4" s="35"/>
      <c r="FYI4" s="35"/>
      <c r="FYJ4" s="35"/>
      <c r="FYK4" s="35"/>
      <c r="FYL4" s="35"/>
      <c r="FYM4" s="35"/>
      <c r="FYN4" s="35"/>
      <c r="FYO4" s="35"/>
      <c r="FYP4" s="35"/>
      <c r="FYQ4" s="35"/>
      <c r="FYR4" s="35"/>
      <c r="FYS4" s="35"/>
      <c r="FYT4" s="35"/>
      <c r="FYU4" s="35"/>
      <c r="FYV4" s="35"/>
      <c r="FYW4" s="35"/>
      <c r="FYX4" s="35"/>
      <c r="FYY4" s="35"/>
      <c r="FYZ4" s="35"/>
      <c r="FZA4" s="35"/>
      <c r="FZB4" s="35"/>
      <c r="FZC4" s="35"/>
      <c r="FZD4" s="35"/>
      <c r="FZE4" s="35"/>
      <c r="FZF4" s="35"/>
      <c r="FZG4" s="35"/>
      <c r="FZH4" s="35"/>
      <c r="FZI4" s="35"/>
      <c r="FZJ4" s="35"/>
      <c r="FZK4" s="35"/>
      <c r="FZL4" s="35"/>
      <c r="FZM4" s="35"/>
      <c r="FZN4" s="35"/>
      <c r="FZO4" s="35"/>
      <c r="FZP4" s="35"/>
      <c r="FZQ4" s="35"/>
      <c r="FZR4" s="35"/>
      <c r="FZS4" s="35"/>
      <c r="FZT4" s="35"/>
      <c r="FZU4" s="35"/>
      <c r="FZV4" s="35"/>
      <c r="FZW4" s="35"/>
      <c r="FZX4" s="35"/>
      <c r="FZY4" s="35"/>
      <c r="FZZ4" s="35"/>
      <c r="GAA4" s="35"/>
      <c r="GAB4" s="35"/>
      <c r="GAC4" s="35"/>
      <c r="GAD4" s="35"/>
      <c r="GAE4" s="35"/>
      <c r="GAF4" s="35"/>
      <c r="GAG4" s="35"/>
      <c r="GAH4" s="35"/>
      <c r="GAI4" s="35"/>
      <c r="GAJ4" s="35"/>
      <c r="GAK4" s="35"/>
      <c r="GAL4" s="35"/>
      <c r="GAM4" s="35"/>
      <c r="GAN4" s="35"/>
      <c r="GAO4" s="35"/>
      <c r="GAP4" s="35"/>
      <c r="GAQ4" s="35"/>
      <c r="GAR4" s="35"/>
      <c r="GAS4" s="35"/>
      <c r="GAT4" s="35"/>
      <c r="GAU4" s="35"/>
      <c r="GAV4" s="35"/>
      <c r="GAW4" s="35"/>
      <c r="GAX4" s="35"/>
      <c r="GAY4" s="35"/>
      <c r="GAZ4" s="35"/>
      <c r="GBA4" s="35"/>
      <c r="GBB4" s="35"/>
      <c r="GBC4" s="35"/>
      <c r="GBD4" s="35"/>
      <c r="GBE4" s="35"/>
      <c r="GBF4" s="35"/>
      <c r="GBG4" s="35"/>
      <c r="GBH4" s="35"/>
      <c r="GBI4" s="35"/>
      <c r="GBJ4" s="35"/>
      <c r="GBK4" s="35"/>
      <c r="GBL4" s="35"/>
      <c r="GBM4" s="35"/>
      <c r="GBN4" s="35"/>
      <c r="GBO4" s="35"/>
      <c r="GBP4" s="35"/>
      <c r="GBQ4" s="35"/>
      <c r="GBR4" s="35"/>
      <c r="GBS4" s="35"/>
      <c r="GBT4" s="35"/>
      <c r="GBU4" s="35"/>
      <c r="GBV4" s="35"/>
      <c r="GBW4" s="35"/>
      <c r="GBX4" s="35"/>
      <c r="GBY4" s="35"/>
      <c r="GBZ4" s="35"/>
      <c r="GCA4" s="35"/>
      <c r="GCB4" s="35"/>
      <c r="GCC4" s="35"/>
      <c r="GCD4" s="35"/>
      <c r="GCE4" s="35"/>
      <c r="GCF4" s="35"/>
      <c r="GCG4" s="35"/>
      <c r="GCH4" s="35"/>
      <c r="GCI4" s="35"/>
      <c r="GCJ4" s="35"/>
      <c r="GCK4" s="35"/>
      <c r="GCL4" s="35"/>
      <c r="GCM4" s="35"/>
      <c r="GCN4" s="35"/>
      <c r="GCO4" s="35"/>
      <c r="GCP4" s="35"/>
      <c r="GCQ4" s="35"/>
      <c r="GCR4" s="35"/>
      <c r="GCS4" s="35"/>
      <c r="GCT4" s="35"/>
      <c r="GCU4" s="35"/>
      <c r="GCV4" s="35"/>
      <c r="GCW4" s="35"/>
      <c r="GCX4" s="35"/>
      <c r="GCY4" s="35"/>
      <c r="GCZ4" s="35"/>
      <c r="GDA4" s="35"/>
      <c r="GDB4" s="35"/>
      <c r="GDC4" s="35"/>
      <c r="GDD4" s="35"/>
      <c r="GDE4" s="35"/>
      <c r="GDF4" s="35"/>
      <c r="GDG4" s="35"/>
      <c r="GDH4" s="35"/>
      <c r="GDI4" s="35"/>
      <c r="GDJ4" s="35"/>
      <c r="GDK4" s="35"/>
      <c r="GDL4" s="35"/>
      <c r="GDM4" s="35"/>
      <c r="GDN4" s="35"/>
      <c r="GDO4" s="35"/>
      <c r="GDP4" s="35"/>
      <c r="GDQ4" s="35"/>
      <c r="GDR4" s="35"/>
      <c r="GDS4" s="35"/>
      <c r="GDT4" s="35"/>
      <c r="GDU4" s="35"/>
      <c r="GDV4" s="35"/>
      <c r="GDW4" s="35"/>
      <c r="GDX4" s="35"/>
      <c r="GDY4" s="35"/>
      <c r="GDZ4" s="35"/>
      <c r="GEA4" s="35"/>
      <c r="GEB4" s="35"/>
      <c r="GEC4" s="35"/>
      <c r="GED4" s="35"/>
      <c r="GEE4" s="35"/>
      <c r="GEF4" s="35"/>
      <c r="GEG4" s="35"/>
      <c r="GEH4" s="35"/>
      <c r="GEI4" s="35"/>
      <c r="GEJ4" s="35"/>
      <c r="GEK4" s="35"/>
      <c r="GEL4" s="35"/>
      <c r="GEM4" s="35"/>
      <c r="GEN4" s="35"/>
      <c r="GEO4" s="35"/>
      <c r="GEP4" s="35"/>
      <c r="GEQ4" s="35"/>
      <c r="GER4" s="35"/>
      <c r="GES4" s="35"/>
      <c r="GET4" s="35"/>
      <c r="GEU4" s="35"/>
      <c r="GEV4" s="35"/>
      <c r="GEW4" s="35"/>
      <c r="GEX4" s="35"/>
      <c r="GEY4" s="35"/>
      <c r="GEZ4" s="35"/>
      <c r="GFA4" s="35"/>
      <c r="GFB4" s="35"/>
      <c r="GFC4" s="35"/>
      <c r="GFD4" s="35"/>
      <c r="GFE4" s="35"/>
      <c r="GFF4" s="35"/>
      <c r="GFG4" s="35"/>
      <c r="GFH4" s="35"/>
      <c r="GFI4" s="35"/>
      <c r="GFJ4" s="35"/>
      <c r="GFK4" s="35"/>
      <c r="GFL4" s="35"/>
      <c r="GFM4" s="35"/>
      <c r="GFN4" s="35"/>
      <c r="GFO4" s="35"/>
      <c r="GFP4" s="35"/>
      <c r="GFQ4" s="35"/>
      <c r="GFR4" s="35"/>
      <c r="GFS4" s="35"/>
      <c r="GFT4" s="35"/>
      <c r="GFU4" s="35"/>
      <c r="GFV4" s="35"/>
      <c r="GFW4" s="35"/>
      <c r="GFX4" s="35"/>
      <c r="GFY4" s="35"/>
      <c r="GFZ4" s="35"/>
      <c r="GGA4" s="35"/>
      <c r="GGB4" s="35"/>
      <c r="GGC4" s="35"/>
      <c r="GGD4" s="35"/>
      <c r="GGE4" s="35"/>
      <c r="GGF4" s="35"/>
      <c r="GGG4" s="35"/>
      <c r="GGH4" s="35"/>
      <c r="GGI4" s="35"/>
      <c r="GGJ4" s="35"/>
      <c r="GGK4" s="35"/>
      <c r="GGL4" s="35"/>
      <c r="GGM4" s="35"/>
      <c r="GGN4" s="35"/>
      <c r="GGO4" s="35"/>
      <c r="GGP4" s="35"/>
      <c r="GGQ4" s="35"/>
      <c r="GGR4" s="35"/>
      <c r="GGS4" s="35"/>
      <c r="GGT4" s="35"/>
      <c r="GGU4" s="35"/>
      <c r="GGV4" s="35"/>
      <c r="GGW4" s="35"/>
      <c r="GGX4" s="35"/>
      <c r="GGY4" s="35"/>
      <c r="GGZ4" s="35"/>
      <c r="GHA4" s="35"/>
      <c r="GHB4" s="35"/>
      <c r="GHC4" s="35"/>
      <c r="GHD4" s="35"/>
      <c r="GHE4" s="35"/>
      <c r="GHF4" s="35"/>
      <c r="GHG4" s="35"/>
      <c r="GHH4" s="35"/>
      <c r="GHI4" s="35"/>
      <c r="GHJ4" s="35"/>
      <c r="GHK4" s="35"/>
      <c r="GHL4" s="35"/>
      <c r="GHM4" s="35"/>
      <c r="GHN4" s="35"/>
      <c r="GHO4" s="35"/>
      <c r="GHP4" s="35"/>
      <c r="GHQ4" s="35"/>
      <c r="GHR4" s="35"/>
      <c r="GHS4" s="35"/>
      <c r="GHT4" s="35"/>
      <c r="GHU4" s="35"/>
      <c r="GHV4" s="35"/>
      <c r="GHW4" s="35"/>
      <c r="GHX4" s="35"/>
      <c r="GHY4" s="35"/>
      <c r="GHZ4" s="35"/>
      <c r="GIA4" s="35"/>
      <c r="GIB4" s="35"/>
      <c r="GIC4" s="35"/>
      <c r="GID4" s="35"/>
      <c r="GIE4" s="35"/>
      <c r="GIF4" s="35"/>
      <c r="GIG4" s="35"/>
      <c r="GIH4" s="35"/>
      <c r="GII4" s="35"/>
      <c r="GIJ4" s="35"/>
      <c r="GIK4" s="35"/>
      <c r="GIL4" s="35"/>
      <c r="GIM4" s="35"/>
      <c r="GIN4" s="35"/>
      <c r="GIO4" s="35"/>
      <c r="GIP4" s="35"/>
      <c r="GIQ4" s="35"/>
      <c r="GIR4" s="35"/>
      <c r="GIS4" s="35"/>
      <c r="GIT4" s="35"/>
      <c r="GIU4" s="35"/>
      <c r="GIV4" s="35"/>
      <c r="GIW4" s="35"/>
      <c r="GIX4" s="35"/>
      <c r="GIY4" s="35"/>
      <c r="GIZ4" s="35"/>
      <c r="GJA4" s="35"/>
      <c r="GJB4" s="35"/>
      <c r="GJC4" s="35"/>
      <c r="GJD4" s="35"/>
      <c r="GJE4" s="35"/>
      <c r="GJF4" s="35"/>
      <c r="GJG4" s="35"/>
      <c r="GJH4" s="35"/>
      <c r="GJI4" s="35"/>
      <c r="GJJ4" s="35"/>
      <c r="GJK4" s="35"/>
      <c r="GJL4" s="35"/>
      <c r="GJM4" s="35"/>
      <c r="GJN4" s="35"/>
      <c r="GJO4" s="35"/>
      <c r="GJP4" s="35"/>
      <c r="GJQ4" s="35"/>
      <c r="GJR4" s="35"/>
      <c r="GJS4" s="35"/>
      <c r="GJT4" s="35"/>
      <c r="GJU4" s="35"/>
      <c r="GJV4" s="35"/>
      <c r="GJW4" s="35"/>
      <c r="GJX4" s="35"/>
      <c r="GJY4" s="35"/>
      <c r="GJZ4" s="35"/>
      <c r="GKA4" s="35"/>
      <c r="GKB4" s="35"/>
      <c r="GKC4" s="35"/>
      <c r="GKD4" s="35"/>
      <c r="GKE4" s="35"/>
      <c r="GKF4" s="35"/>
      <c r="GKG4" s="35"/>
      <c r="GKH4" s="35"/>
      <c r="GKI4" s="35"/>
      <c r="GKJ4" s="35"/>
      <c r="GKK4" s="35"/>
      <c r="GKL4" s="35"/>
      <c r="GKM4" s="35"/>
      <c r="GKN4" s="35"/>
      <c r="GKO4" s="35"/>
      <c r="GKP4" s="35"/>
      <c r="GKQ4" s="35"/>
      <c r="GKR4" s="35"/>
      <c r="GKS4" s="35"/>
      <c r="GKT4" s="35"/>
      <c r="GKU4" s="35"/>
      <c r="GKV4" s="35"/>
      <c r="GKW4" s="35"/>
      <c r="GKX4" s="35"/>
      <c r="GKY4" s="35"/>
      <c r="GKZ4" s="35"/>
      <c r="GLA4" s="35"/>
      <c r="GLB4" s="35"/>
      <c r="GLC4" s="35"/>
      <c r="GLD4" s="35"/>
      <c r="GLE4" s="35"/>
      <c r="GLF4" s="35"/>
      <c r="GLG4" s="35"/>
      <c r="GLH4" s="35"/>
      <c r="GLI4" s="35"/>
      <c r="GLJ4" s="35"/>
      <c r="GLK4" s="35"/>
      <c r="GLL4" s="35"/>
      <c r="GLM4" s="35"/>
      <c r="GLN4" s="35"/>
      <c r="GLO4" s="35"/>
      <c r="GLP4" s="35"/>
      <c r="GLQ4" s="35"/>
      <c r="GLR4" s="35"/>
      <c r="GLS4" s="35"/>
      <c r="GLT4" s="35"/>
      <c r="GLU4" s="35"/>
      <c r="GLV4" s="35"/>
      <c r="GLW4" s="35"/>
      <c r="GLX4" s="35"/>
      <c r="GLY4" s="35"/>
      <c r="GLZ4" s="35"/>
      <c r="GMA4" s="35"/>
      <c r="GMB4" s="35"/>
      <c r="GMC4" s="35"/>
      <c r="GMD4" s="35"/>
      <c r="GME4" s="35"/>
      <c r="GMF4" s="35"/>
      <c r="GMG4" s="35"/>
      <c r="GMH4" s="35"/>
      <c r="GMI4" s="35"/>
      <c r="GMJ4" s="35"/>
      <c r="GMK4" s="35"/>
      <c r="GML4" s="35"/>
      <c r="GMM4" s="35"/>
      <c r="GMN4" s="35"/>
      <c r="GMO4" s="35"/>
      <c r="GMP4" s="35"/>
      <c r="GMQ4" s="35"/>
      <c r="GMR4" s="35"/>
      <c r="GMS4" s="35"/>
      <c r="GMT4" s="35"/>
      <c r="GMU4" s="35"/>
      <c r="GMV4" s="35"/>
      <c r="GMW4" s="35"/>
      <c r="GMX4" s="35"/>
      <c r="GMY4" s="35"/>
      <c r="GMZ4" s="35"/>
      <c r="GNA4" s="35"/>
      <c r="GNB4" s="35"/>
      <c r="GNC4" s="35"/>
      <c r="GND4" s="35"/>
      <c r="GNE4" s="35"/>
      <c r="GNF4" s="35"/>
      <c r="GNG4" s="35"/>
      <c r="GNH4" s="35"/>
      <c r="GNI4" s="35"/>
      <c r="GNJ4" s="35"/>
      <c r="GNK4" s="35"/>
      <c r="GNL4" s="35"/>
      <c r="GNM4" s="35"/>
      <c r="GNN4" s="35"/>
      <c r="GNO4" s="35"/>
      <c r="GNP4" s="35"/>
      <c r="GNQ4" s="35"/>
      <c r="GNR4" s="35"/>
      <c r="GNS4" s="35"/>
      <c r="GNT4" s="35"/>
      <c r="GNU4" s="35"/>
      <c r="GNV4" s="35"/>
      <c r="GNW4" s="35"/>
      <c r="GNX4" s="35"/>
      <c r="GNY4" s="35"/>
      <c r="GNZ4" s="35"/>
      <c r="GOA4" s="35"/>
      <c r="GOB4" s="35"/>
      <c r="GOC4" s="35"/>
      <c r="GOD4" s="35"/>
      <c r="GOE4" s="35"/>
      <c r="GOF4" s="35"/>
      <c r="GOG4" s="35"/>
      <c r="GOH4" s="35"/>
      <c r="GOI4" s="35"/>
      <c r="GOJ4" s="35"/>
      <c r="GOK4" s="35"/>
      <c r="GOL4" s="35"/>
      <c r="GOM4" s="35"/>
      <c r="GON4" s="35"/>
      <c r="GOO4" s="35"/>
      <c r="GOP4" s="35"/>
      <c r="GOQ4" s="35"/>
      <c r="GOR4" s="35"/>
      <c r="GOS4" s="35"/>
      <c r="GOT4" s="35"/>
      <c r="GOU4" s="35"/>
      <c r="GOV4" s="35"/>
      <c r="GOW4" s="35"/>
      <c r="GOX4" s="35"/>
      <c r="GOY4" s="35"/>
      <c r="GOZ4" s="35"/>
      <c r="GPA4" s="35"/>
      <c r="GPB4" s="35"/>
      <c r="GPC4" s="35"/>
      <c r="GPD4" s="35"/>
      <c r="GPE4" s="35"/>
      <c r="GPF4" s="35"/>
      <c r="GPG4" s="35"/>
      <c r="GPH4" s="35"/>
      <c r="GPI4" s="35"/>
      <c r="GPJ4" s="35"/>
      <c r="GPK4" s="35"/>
      <c r="GPL4" s="35"/>
      <c r="GPM4" s="35"/>
      <c r="GPN4" s="35"/>
      <c r="GPO4" s="35"/>
      <c r="GPP4" s="35"/>
      <c r="GPQ4" s="35"/>
      <c r="GPR4" s="35"/>
      <c r="GPS4" s="35"/>
      <c r="GPT4" s="35"/>
      <c r="GPU4" s="35"/>
      <c r="GPV4" s="35"/>
      <c r="GPW4" s="35"/>
      <c r="GPX4" s="35"/>
      <c r="GPY4" s="35"/>
      <c r="GPZ4" s="35"/>
      <c r="GQA4" s="35"/>
      <c r="GQB4" s="35"/>
      <c r="GQC4" s="35"/>
      <c r="GQD4" s="35"/>
      <c r="GQE4" s="35"/>
      <c r="GQF4" s="35"/>
      <c r="GQG4" s="35"/>
      <c r="GQH4" s="35"/>
      <c r="GQI4" s="35"/>
      <c r="GQJ4" s="35"/>
      <c r="GQK4" s="35"/>
      <c r="GQL4" s="35"/>
      <c r="GQM4" s="35"/>
      <c r="GQN4" s="35"/>
      <c r="GQO4" s="35"/>
      <c r="GQP4" s="35"/>
      <c r="GQQ4" s="35"/>
      <c r="GQR4" s="35"/>
      <c r="GQS4" s="35"/>
      <c r="GQT4" s="35"/>
      <c r="GQU4" s="35"/>
      <c r="GQV4" s="35"/>
      <c r="GQW4" s="35"/>
      <c r="GQX4" s="35"/>
      <c r="GQY4" s="35"/>
      <c r="GQZ4" s="35"/>
      <c r="GRA4" s="35"/>
      <c r="GRB4" s="35"/>
      <c r="GRC4" s="35"/>
      <c r="GRD4" s="35"/>
      <c r="GRE4" s="35"/>
      <c r="GRF4" s="35"/>
      <c r="GRG4" s="35"/>
      <c r="GRH4" s="35"/>
      <c r="GRI4" s="35"/>
      <c r="GRJ4" s="35"/>
      <c r="GRK4" s="35"/>
      <c r="GRL4" s="35"/>
      <c r="GRM4" s="35"/>
      <c r="GRN4" s="35"/>
      <c r="GRO4" s="35"/>
      <c r="GRP4" s="35"/>
      <c r="GRQ4" s="35"/>
      <c r="GRR4" s="35"/>
      <c r="GRS4" s="35"/>
      <c r="GRT4" s="35"/>
      <c r="GRU4" s="35"/>
      <c r="GRV4" s="35"/>
      <c r="GRW4" s="35"/>
      <c r="GRX4" s="35"/>
      <c r="GRY4" s="35"/>
      <c r="GRZ4" s="35"/>
      <c r="GSA4" s="35"/>
      <c r="GSB4" s="35"/>
      <c r="GSC4" s="35"/>
      <c r="GSD4" s="35"/>
      <c r="GSE4" s="35"/>
      <c r="GSF4" s="35"/>
      <c r="GSG4" s="35"/>
      <c r="GSH4" s="35"/>
      <c r="GSI4" s="35"/>
      <c r="GSJ4" s="35"/>
      <c r="GSK4" s="35"/>
      <c r="GSL4" s="35"/>
      <c r="GSM4" s="35"/>
      <c r="GSN4" s="35"/>
      <c r="GSO4" s="35"/>
      <c r="GSP4" s="35"/>
      <c r="GSQ4" s="35"/>
      <c r="GSR4" s="35"/>
      <c r="GSS4" s="35"/>
      <c r="GST4" s="35"/>
      <c r="GSU4" s="35"/>
      <c r="GSV4" s="35"/>
      <c r="GSW4" s="35"/>
      <c r="GSX4" s="35"/>
      <c r="GSY4" s="35"/>
      <c r="GSZ4" s="35"/>
      <c r="GTA4" s="35"/>
      <c r="GTB4" s="35"/>
      <c r="GTC4" s="35"/>
      <c r="GTD4" s="35"/>
      <c r="GTE4" s="35"/>
      <c r="GTF4" s="35"/>
      <c r="GTG4" s="35"/>
      <c r="GTH4" s="35"/>
      <c r="GTI4" s="35"/>
      <c r="GTJ4" s="35"/>
      <c r="GTK4" s="35"/>
      <c r="GTL4" s="35"/>
      <c r="GTM4" s="35"/>
      <c r="GTN4" s="35"/>
      <c r="GTO4" s="35"/>
      <c r="GTP4" s="35"/>
      <c r="GTQ4" s="35"/>
      <c r="GTR4" s="35"/>
      <c r="GTS4" s="35"/>
      <c r="GTT4" s="35"/>
      <c r="GTU4" s="35"/>
      <c r="GTV4" s="35"/>
      <c r="GTW4" s="35"/>
      <c r="GTX4" s="35"/>
      <c r="GTY4" s="35"/>
      <c r="GTZ4" s="35"/>
      <c r="GUA4" s="35"/>
      <c r="GUB4" s="35"/>
      <c r="GUC4" s="35"/>
      <c r="GUD4" s="35"/>
      <c r="GUE4" s="35"/>
      <c r="GUF4" s="35"/>
      <c r="GUG4" s="35"/>
      <c r="GUH4" s="35"/>
      <c r="GUI4" s="35"/>
      <c r="GUJ4" s="35"/>
      <c r="GUK4" s="35"/>
      <c r="GUL4" s="35"/>
      <c r="GUM4" s="35"/>
      <c r="GUN4" s="35"/>
      <c r="GUO4" s="35"/>
      <c r="GUP4" s="35"/>
      <c r="GUQ4" s="35"/>
      <c r="GUR4" s="35"/>
      <c r="GUS4" s="35"/>
      <c r="GUT4" s="35"/>
      <c r="GUU4" s="35"/>
      <c r="GUV4" s="35"/>
      <c r="GUW4" s="35"/>
      <c r="GUX4" s="35"/>
      <c r="GUY4" s="35"/>
      <c r="GUZ4" s="35"/>
      <c r="GVA4" s="35"/>
      <c r="GVB4" s="35"/>
      <c r="GVC4" s="35"/>
      <c r="GVD4" s="35"/>
      <c r="GVE4" s="35"/>
      <c r="GVF4" s="35"/>
      <c r="GVG4" s="35"/>
      <c r="GVH4" s="35"/>
      <c r="GVI4" s="35"/>
      <c r="GVJ4" s="35"/>
      <c r="GVK4" s="35"/>
      <c r="GVL4" s="35"/>
      <c r="GVM4" s="35"/>
      <c r="GVN4" s="35"/>
      <c r="GVO4" s="35"/>
      <c r="GVP4" s="35"/>
      <c r="GVQ4" s="35"/>
      <c r="GVR4" s="35"/>
      <c r="GVS4" s="35"/>
      <c r="GVT4" s="35"/>
      <c r="GVU4" s="35"/>
      <c r="GVV4" s="35"/>
      <c r="GVW4" s="35"/>
      <c r="GVX4" s="35"/>
      <c r="GVY4" s="35"/>
      <c r="GVZ4" s="35"/>
      <c r="GWA4" s="35"/>
      <c r="GWB4" s="35"/>
      <c r="GWC4" s="35"/>
      <c r="GWD4" s="35"/>
      <c r="GWE4" s="35"/>
      <c r="GWF4" s="35"/>
      <c r="GWG4" s="35"/>
      <c r="GWH4" s="35"/>
      <c r="GWI4" s="35"/>
      <c r="GWJ4" s="35"/>
      <c r="GWK4" s="35"/>
      <c r="GWL4" s="35"/>
      <c r="GWM4" s="35"/>
      <c r="GWN4" s="35"/>
      <c r="GWO4" s="35"/>
      <c r="GWP4" s="35"/>
      <c r="GWQ4" s="35"/>
      <c r="GWR4" s="35"/>
      <c r="GWS4" s="35"/>
      <c r="GWT4" s="35"/>
      <c r="GWU4" s="35"/>
      <c r="GWV4" s="35"/>
      <c r="GWW4" s="35"/>
      <c r="GWX4" s="35"/>
      <c r="GWY4" s="35"/>
      <c r="GWZ4" s="35"/>
      <c r="GXA4" s="35"/>
      <c r="GXB4" s="35"/>
      <c r="GXC4" s="35"/>
      <c r="GXD4" s="35"/>
      <c r="GXE4" s="35"/>
      <c r="GXF4" s="35"/>
      <c r="GXG4" s="35"/>
      <c r="GXH4" s="35"/>
      <c r="GXI4" s="35"/>
      <c r="GXJ4" s="35"/>
      <c r="GXK4" s="35"/>
      <c r="GXL4" s="35"/>
      <c r="GXM4" s="35"/>
      <c r="GXN4" s="35"/>
      <c r="GXO4" s="35"/>
      <c r="GXP4" s="35"/>
      <c r="GXQ4" s="35"/>
      <c r="GXR4" s="35"/>
      <c r="GXS4" s="35"/>
      <c r="GXT4" s="35"/>
      <c r="GXU4" s="35"/>
      <c r="GXV4" s="35"/>
      <c r="GXW4" s="35"/>
      <c r="GXX4" s="35"/>
      <c r="GXY4" s="35"/>
      <c r="GXZ4" s="35"/>
      <c r="GYA4" s="35"/>
      <c r="GYB4" s="35"/>
      <c r="GYC4" s="35"/>
      <c r="GYD4" s="35"/>
      <c r="GYE4" s="35"/>
      <c r="GYF4" s="35"/>
      <c r="GYG4" s="35"/>
      <c r="GYH4" s="35"/>
      <c r="GYI4" s="35"/>
      <c r="GYJ4" s="35"/>
      <c r="GYK4" s="35"/>
      <c r="GYL4" s="35"/>
      <c r="GYM4" s="35"/>
      <c r="GYN4" s="35"/>
      <c r="GYO4" s="35"/>
      <c r="GYP4" s="35"/>
      <c r="GYQ4" s="35"/>
      <c r="GYR4" s="35"/>
      <c r="GYS4" s="35"/>
      <c r="GYT4" s="35"/>
      <c r="GYU4" s="35"/>
      <c r="GYV4" s="35"/>
      <c r="GYW4" s="35"/>
      <c r="GYX4" s="35"/>
      <c r="GYY4" s="35"/>
      <c r="GYZ4" s="35"/>
      <c r="GZA4" s="35"/>
      <c r="GZB4" s="35"/>
      <c r="GZC4" s="35"/>
      <c r="GZD4" s="35"/>
      <c r="GZE4" s="35"/>
      <c r="GZF4" s="35"/>
      <c r="GZG4" s="35"/>
      <c r="GZH4" s="35"/>
      <c r="GZI4" s="35"/>
      <c r="GZJ4" s="35"/>
      <c r="GZK4" s="35"/>
      <c r="GZL4" s="35"/>
      <c r="GZM4" s="35"/>
      <c r="GZN4" s="35"/>
      <c r="GZO4" s="35"/>
      <c r="GZP4" s="35"/>
      <c r="GZQ4" s="35"/>
      <c r="GZR4" s="35"/>
      <c r="GZS4" s="35"/>
      <c r="GZT4" s="35"/>
      <c r="GZU4" s="35"/>
      <c r="GZV4" s="35"/>
      <c r="GZW4" s="35"/>
      <c r="GZX4" s="35"/>
      <c r="GZY4" s="35"/>
      <c r="GZZ4" s="35"/>
      <c r="HAA4" s="35"/>
      <c r="HAB4" s="35"/>
      <c r="HAC4" s="35"/>
      <c r="HAD4" s="35"/>
      <c r="HAE4" s="35"/>
      <c r="HAF4" s="35"/>
      <c r="HAG4" s="35"/>
      <c r="HAH4" s="35"/>
      <c r="HAI4" s="35"/>
      <c r="HAJ4" s="35"/>
      <c r="HAK4" s="35"/>
      <c r="HAL4" s="35"/>
      <c r="HAM4" s="35"/>
      <c r="HAN4" s="35"/>
      <c r="HAO4" s="35"/>
      <c r="HAP4" s="35"/>
      <c r="HAQ4" s="35"/>
      <c r="HAR4" s="35"/>
      <c r="HAS4" s="35"/>
      <c r="HAT4" s="35"/>
      <c r="HAU4" s="35"/>
      <c r="HAV4" s="35"/>
      <c r="HAW4" s="35"/>
      <c r="HAX4" s="35"/>
      <c r="HAY4" s="35"/>
      <c r="HAZ4" s="35"/>
      <c r="HBA4" s="35"/>
      <c r="HBB4" s="35"/>
      <c r="HBC4" s="35"/>
      <c r="HBD4" s="35"/>
      <c r="HBE4" s="35"/>
      <c r="HBF4" s="35"/>
      <c r="HBG4" s="35"/>
      <c r="HBH4" s="35"/>
      <c r="HBI4" s="35"/>
      <c r="HBJ4" s="35"/>
      <c r="HBK4" s="35"/>
      <c r="HBL4" s="35"/>
      <c r="HBM4" s="35"/>
      <c r="HBN4" s="35"/>
      <c r="HBO4" s="35"/>
      <c r="HBP4" s="35"/>
      <c r="HBQ4" s="35"/>
      <c r="HBR4" s="35"/>
      <c r="HBS4" s="35"/>
      <c r="HBT4" s="35"/>
      <c r="HBU4" s="35"/>
      <c r="HBV4" s="35"/>
      <c r="HBW4" s="35"/>
      <c r="HBX4" s="35"/>
      <c r="HBY4" s="35"/>
      <c r="HBZ4" s="35"/>
      <c r="HCA4" s="35"/>
      <c r="HCB4" s="35"/>
      <c r="HCC4" s="35"/>
      <c r="HCD4" s="35"/>
      <c r="HCE4" s="35"/>
      <c r="HCF4" s="35"/>
      <c r="HCG4" s="35"/>
      <c r="HCH4" s="35"/>
      <c r="HCI4" s="35"/>
      <c r="HCJ4" s="35"/>
      <c r="HCK4" s="35"/>
      <c r="HCL4" s="35"/>
      <c r="HCM4" s="35"/>
      <c r="HCN4" s="35"/>
      <c r="HCO4" s="35"/>
      <c r="HCP4" s="35"/>
      <c r="HCQ4" s="35"/>
      <c r="HCR4" s="35"/>
      <c r="HCS4" s="35"/>
      <c r="HCT4" s="35"/>
      <c r="HCU4" s="35"/>
      <c r="HCV4" s="35"/>
      <c r="HCW4" s="35"/>
      <c r="HCX4" s="35"/>
      <c r="HCY4" s="35"/>
      <c r="HCZ4" s="35"/>
      <c r="HDA4" s="35"/>
      <c r="HDB4" s="35"/>
      <c r="HDC4" s="35"/>
      <c r="HDD4" s="35"/>
      <c r="HDE4" s="35"/>
      <c r="HDF4" s="35"/>
      <c r="HDG4" s="35"/>
      <c r="HDH4" s="35"/>
      <c r="HDI4" s="35"/>
      <c r="HDJ4" s="35"/>
      <c r="HDK4" s="35"/>
      <c r="HDL4" s="35"/>
      <c r="HDM4" s="35"/>
      <c r="HDN4" s="35"/>
      <c r="HDO4" s="35"/>
      <c r="HDP4" s="35"/>
      <c r="HDQ4" s="35"/>
      <c r="HDR4" s="35"/>
      <c r="HDS4" s="35"/>
      <c r="HDT4" s="35"/>
      <c r="HDU4" s="35"/>
      <c r="HDV4" s="35"/>
      <c r="HDW4" s="35"/>
      <c r="HDX4" s="35"/>
      <c r="HDY4" s="35"/>
      <c r="HDZ4" s="35"/>
      <c r="HEA4" s="35"/>
      <c r="HEB4" s="35"/>
      <c r="HEC4" s="35"/>
      <c r="HED4" s="35"/>
      <c r="HEE4" s="35"/>
      <c r="HEF4" s="35"/>
      <c r="HEG4" s="35"/>
      <c r="HEH4" s="35"/>
      <c r="HEI4" s="35"/>
      <c r="HEJ4" s="35"/>
      <c r="HEK4" s="35"/>
      <c r="HEL4" s="35"/>
      <c r="HEM4" s="35"/>
      <c r="HEN4" s="35"/>
      <c r="HEO4" s="35"/>
      <c r="HEP4" s="35"/>
      <c r="HEQ4" s="35"/>
      <c r="HER4" s="35"/>
      <c r="HES4" s="35"/>
      <c r="HET4" s="35"/>
      <c r="HEU4" s="35"/>
      <c r="HEV4" s="35"/>
      <c r="HEW4" s="35"/>
      <c r="HEX4" s="35"/>
      <c r="HEY4" s="35"/>
      <c r="HEZ4" s="35"/>
      <c r="HFA4" s="35"/>
      <c r="HFB4" s="35"/>
      <c r="HFC4" s="35"/>
      <c r="HFD4" s="35"/>
      <c r="HFE4" s="35"/>
      <c r="HFF4" s="35"/>
      <c r="HFG4" s="35"/>
      <c r="HFH4" s="35"/>
      <c r="HFI4" s="35"/>
      <c r="HFJ4" s="35"/>
      <c r="HFK4" s="35"/>
      <c r="HFL4" s="35"/>
      <c r="HFM4" s="35"/>
      <c r="HFN4" s="35"/>
      <c r="HFO4" s="35"/>
      <c r="HFP4" s="35"/>
      <c r="HFQ4" s="35"/>
      <c r="HFR4" s="35"/>
      <c r="HFS4" s="35"/>
      <c r="HFT4" s="35"/>
      <c r="HFU4" s="35"/>
      <c r="HFV4" s="35"/>
      <c r="HFW4" s="35"/>
      <c r="HFX4" s="35"/>
      <c r="HFY4" s="35"/>
      <c r="HFZ4" s="35"/>
      <c r="HGA4" s="35"/>
      <c r="HGB4" s="35"/>
      <c r="HGC4" s="35"/>
      <c r="HGD4" s="35"/>
      <c r="HGE4" s="35"/>
      <c r="HGF4" s="35"/>
      <c r="HGG4" s="35"/>
      <c r="HGH4" s="35"/>
      <c r="HGI4" s="35"/>
      <c r="HGJ4" s="35"/>
      <c r="HGK4" s="35"/>
      <c r="HGL4" s="35"/>
      <c r="HGM4" s="35"/>
      <c r="HGN4" s="35"/>
      <c r="HGO4" s="35"/>
      <c r="HGP4" s="35"/>
      <c r="HGQ4" s="35"/>
      <c r="HGR4" s="35"/>
      <c r="HGS4" s="35"/>
      <c r="HGT4" s="35"/>
      <c r="HGU4" s="35"/>
      <c r="HGV4" s="35"/>
      <c r="HGW4" s="35"/>
      <c r="HGX4" s="35"/>
      <c r="HGY4" s="35"/>
      <c r="HGZ4" s="35"/>
      <c r="HHA4" s="35"/>
      <c r="HHB4" s="35"/>
      <c r="HHC4" s="35"/>
      <c r="HHD4" s="35"/>
      <c r="HHE4" s="35"/>
      <c r="HHF4" s="35"/>
      <c r="HHG4" s="35"/>
      <c r="HHH4" s="35"/>
      <c r="HHI4" s="35"/>
      <c r="HHJ4" s="35"/>
      <c r="HHK4" s="35"/>
      <c r="HHL4" s="35"/>
      <c r="HHM4" s="35"/>
      <c r="HHN4" s="35"/>
      <c r="HHO4" s="35"/>
      <c r="HHP4" s="35"/>
      <c r="HHQ4" s="35"/>
      <c r="HHR4" s="35"/>
      <c r="HHS4" s="35"/>
      <c r="HHT4" s="35"/>
      <c r="HHU4" s="35"/>
      <c r="HHV4" s="35"/>
      <c r="HHW4" s="35"/>
      <c r="HHX4" s="35"/>
      <c r="HHY4" s="35"/>
      <c r="HHZ4" s="35"/>
      <c r="HIA4" s="35"/>
      <c r="HIB4" s="35"/>
      <c r="HIC4" s="35"/>
      <c r="HID4" s="35"/>
      <c r="HIE4" s="35"/>
      <c r="HIF4" s="35"/>
      <c r="HIG4" s="35"/>
      <c r="HIH4" s="35"/>
      <c r="HII4" s="35"/>
      <c r="HIJ4" s="35"/>
      <c r="HIK4" s="35"/>
      <c r="HIL4" s="35"/>
      <c r="HIM4" s="35"/>
      <c r="HIN4" s="35"/>
      <c r="HIO4" s="35"/>
      <c r="HIP4" s="35"/>
      <c r="HIQ4" s="35"/>
      <c r="HIR4" s="35"/>
      <c r="HIS4" s="35"/>
      <c r="HIT4" s="35"/>
      <c r="HIU4" s="35"/>
      <c r="HIV4" s="35"/>
      <c r="HIW4" s="35"/>
      <c r="HIX4" s="35"/>
      <c r="HIY4" s="35"/>
      <c r="HIZ4" s="35"/>
      <c r="HJA4" s="35"/>
      <c r="HJB4" s="35"/>
      <c r="HJC4" s="35"/>
      <c r="HJD4" s="35"/>
      <c r="HJE4" s="35"/>
      <c r="HJF4" s="35"/>
      <c r="HJG4" s="35"/>
      <c r="HJH4" s="35"/>
      <c r="HJI4" s="35"/>
      <c r="HJJ4" s="35"/>
      <c r="HJK4" s="35"/>
      <c r="HJL4" s="35"/>
      <c r="HJM4" s="35"/>
      <c r="HJN4" s="35"/>
      <c r="HJO4" s="35"/>
      <c r="HJP4" s="35"/>
      <c r="HJQ4" s="35"/>
      <c r="HJR4" s="35"/>
      <c r="HJS4" s="35"/>
      <c r="HJT4" s="35"/>
      <c r="HJU4" s="35"/>
      <c r="HJV4" s="35"/>
      <c r="HJW4" s="35"/>
      <c r="HJX4" s="35"/>
      <c r="HJY4" s="35"/>
      <c r="HJZ4" s="35"/>
      <c r="HKA4" s="35"/>
      <c r="HKB4" s="35"/>
      <c r="HKC4" s="35"/>
      <c r="HKD4" s="35"/>
      <c r="HKE4" s="35"/>
      <c r="HKF4" s="35"/>
      <c r="HKG4" s="35"/>
      <c r="HKH4" s="35"/>
      <c r="HKI4" s="35"/>
      <c r="HKJ4" s="35"/>
      <c r="HKK4" s="35"/>
      <c r="HKL4" s="35"/>
      <c r="HKM4" s="35"/>
      <c r="HKN4" s="35"/>
      <c r="HKO4" s="35"/>
      <c r="HKP4" s="35"/>
      <c r="HKQ4" s="35"/>
      <c r="HKR4" s="35"/>
      <c r="HKS4" s="35"/>
      <c r="HKT4" s="35"/>
      <c r="HKU4" s="35"/>
      <c r="HKV4" s="35"/>
      <c r="HKW4" s="35"/>
      <c r="HKX4" s="35"/>
      <c r="HKY4" s="35"/>
      <c r="HKZ4" s="35"/>
      <c r="HLA4" s="35"/>
      <c r="HLB4" s="35"/>
      <c r="HLC4" s="35"/>
      <c r="HLD4" s="35"/>
      <c r="HLE4" s="35"/>
      <c r="HLF4" s="35"/>
      <c r="HLG4" s="35"/>
      <c r="HLH4" s="35"/>
      <c r="HLI4" s="35"/>
      <c r="HLJ4" s="35"/>
      <c r="HLK4" s="35"/>
      <c r="HLL4" s="35"/>
      <c r="HLM4" s="35"/>
      <c r="HLN4" s="35"/>
      <c r="HLO4" s="35"/>
      <c r="HLP4" s="35"/>
      <c r="HLQ4" s="35"/>
      <c r="HLR4" s="35"/>
      <c r="HLS4" s="35"/>
      <c r="HLT4" s="35"/>
      <c r="HLU4" s="35"/>
      <c r="HLV4" s="35"/>
      <c r="HLW4" s="35"/>
      <c r="HLX4" s="35"/>
      <c r="HLY4" s="35"/>
      <c r="HLZ4" s="35"/>
      <c r="HMA4" s="35"/>
      <c r="HMB4" s="35"/>
      <c r="HMC4" s="35"/>
      <c r="HMD4" s="35"/>
      <c r="HME4" s="35"/>
      <c r="HMF4" s="35"/>
      <c r="HMG4" s="35"/>
      <c r="HMH4" s="35"/>
      <c r="HMI4" s="35"/>
      <c r="HMJ4" s="35"/>
      <c r="HMK4" s="35"/>
      <c r="HML4" s="35"/>
      <c r="HMM4" s="35"/>
      <c r="HMN4" s="35"/>
      <c r="HMO4" s="35"/>
      <c r="HMP4" s="35"/>
      <c r="HMQ4" s="35"/>
      <c r="HMR4" s="35"/>
      <c r="HMS4" s="35"/>
      <c r="HMT4" s="35"/>
      <c r="HMU4" s="35"/>
      <c r="HMV4" s="35"/>
      <c r="HMW4" s="35"/>
      <c r="HMX4" s="35"/>
      <c r="HMY4" s="35"/>
      <c r="HMZ4" s="35"/>
      <c r="HNA4" s="35"/>
      <c r="HNB4" s="35"/>
      <c r="HNC4" s="35"/>
      <c r="HND4" s="35"/>
      <c r="HNE4" s="35"/>
      <c r="HNF4" s="35"/>
      <c r="HNG4" s="35"/>
      <c r="HNH4" s="35"/>
      <c r="HNI4" s="35"/>
      <c r="HNJ4" s="35"/>
      <c r="HNK4" s="35"/>
      <c r="HNL4" s="35"/>
      <c r="HNM4" s="35"/>
      <c r="HNN4" s="35"/>
      <c r="HNO4" s="35"/>
      <c r="HNP4" s="35"/>
      <c r="HNQ4" s="35"/>
      <c r="HNR4" s="35"/>
      <c r="HNS4" s="35"/>
      <c r="HNT4" s="35"/>
      <c r="HNU4" s="35"/>
      <c r="HNV4" s="35"/>
      <c r="HNW4" s="35"/>
      <c r="HNX4" s="35"/>
      <c r="HNY4" s="35"/>
      <c r="HNZ4" s="35"/>
      <c r="HOA4" s="35"/>
      <c r="HOB4" s="35"/>
      <c r="HOC4" s="35"/>
      <c r="HOD4" s="35"/>
      <c r="HOE4" s="35"/>
      <c r="HOF4" s="35"/>
      <c r="HOG4" s="35"/>
      <c r="HOH4" s="35"/>
      <c r="HOI4" s="35"/>
      <c r="HOJ4" s="35"/>
      <c r="HOK4" s="35"/>
      <c r="HOL4" s="35"/>
      <c r="HOM4" s="35"/>
      <c r="HON4" s="35"/>
      <c r="HOO4" s="35"/>
      <c r="HOP4" s="35"/>
      <c r="HOQ4" s="35"/>
      <c r="HOR4" s="35"/>
      <c r="HOS4" s="35"/>
      <c r="HOT4" s="35"/>
      <c r="HOU4" s="35"/>
      <c r="HOV4" s="35"/>
      <c r="HOW4" s="35"/>
      <c r="HOX4" s="35"/>
      <c r="HOY4" s="35"/>
      <c r="HOZ4" s="35"/>
      <c r="HPA4" s="35"/>
      <c r="HPB4" s="35"/>
      <c r="HPC4" s="35"/>
      <c r="HPD4" s="35"/>
      <c r="HPE4" s="35"/>
      <c r="HPF4" s="35"/>
      <c r="HPG4" s="35"/>
      <c r="HPH4" s="35"/>
      <c r="HPI4" s="35"/>
      <c r="HPJ4" s="35"/>
      <c r="HPK4" s="35"/>
      <c r="HPL4" s="35"/>
      <c r="HPM4" s="35"/>
      <c r="HPN4" s="35"/>
      <c r="HPO4" s="35"/>
      <c r="HPP4" s="35"/>
      <c r="HPQ4" s="35"/>
      <c r="HPR4" s="35"/>
      <c r="HPS4" s="35"/>
      <c r="HPT4" s="35"/>
      <c r="HPU4" s="35"/>
      <c r="HPV4" s="35"/>
      <c r="HPW4" s="35"/>
      <c r="HPX4" s="35"/>
      <c r="HPY4" s="35"/>
      <c r="HPZ4" s="35"/>
      <c r="HQA4" s="35"/>
      <c r="HQB4" s="35"/>
      <c r="HQC4" s="35"/>
      <c r="HQD4" s="35"/>
      <c r="HQE4" s="35"/>
      <c r="HQF4" s="35"/>
      <c r="HQG4" s="35"/>
      <c r="HQH4" s="35"/>
      <c r="HQI4" s="35"/>
      <c r="HQJ4" s="35"/>
      <c r="HQK4" s="35"/>
      <c r="HQL4" s="35"/>
      <c r="HQM4" s="35"/>
      <c r="HQN4" s="35"/>
      <c r="HQO4" s="35"/>
      <c r="HQP4" s="35"/>
      <c r="HQQ4" s="35"/>
      <c r="HQR4" s="35"/>
      <c r="HQS4" s="35"/>
      <c r="HQT4" s="35"/>
      <c r="HQU4" s="35"/>
      <c r="HQV4" s="35"/>
      <c r="HQW4" s="35"/>
      <c r="HQX4" s="35"/>
      <c r="HQY4" s="35"/>
      <c r="HQZ4" s="35"/>
      <c r="HRA4" s="35"/>
      <c r="HRB4" s="35"/>
      <c r="HRC4" s="35"/>
      <c r="HRD4" s="35"/>
      <c r="HRE4" s="35"/>
      <c r="HRF4" s="35"/>
      <c r="HRG4" s="35"/>
      <c r="HRH4" s="35"/>
      <c r="HRI4" s="35"/>
      <c r="HRJ4" s="35"/>
      <c r="HRK4" s="35"/>
      <c r="HRL4" s="35"/>
      <c r="HRM4" s="35"/>
      <c r="HRN4" s="35"/>
      <c r="HRO4" s="35"/>
      <c r="HRP4" s="35"/>
      <c r="HRQ4" s="35"/>
      <c r="HRR4" s="35"/>
      <c r="HRS4" s="35"/>
      <c r="HRT4" s="35"/>
      <c r="HRU4" s="35"/>
      <c r="HRV4" s="35"/>
      <c r="HRW4" s="35"/>
      <c r="HRX4" s="35"/>
      <c r="HRY4" s="35"/>
      <c r="HRZ4" s="35"/>
      <c r="HSA4" s="35"/>
      <c r="HSB4" s="35"/>
      <c r="HSC4" s="35"/>
      <c r="HSD4" s="35"/>
      <c r="HSE4" s="35"/>
      <c r="HSF4" s="35"/>
      <c r="HSG4" s="35"/>
      <c r="HSH4" s="35"/>
      <c r="HSI4" s="35"/>
      <c r="HSJ4" s="35"/>
      <c r="HSK4" s="35"/>
      <c r="HSL4" s="35"/>
      <c r="HSM4" s="35"/>
      <c r="HSN4" s="35"/>
      <c r="HSO4" s="35"/>
      <c r="HSP4" s="35"/>
      <c r="HSQ4" s="35"/>
      <c r="HSR4" s="35"/>
      <c r="HSS4" s="35"/>
      <c r="HST4" s="35"/>
      <c r="HSU4" s="35"/>
      <c r="HSV4" s="35"/>
      <c r="HSW4" s="35"/>
      <c r="HSX4" s="35"/>
      <c r="HSY4" s="35"/>
      <c r="HSZ4" s="35"/>
      <c r="HTA4" s="35"/>
      <c r="HTB4" s="35"/>
      <c r="HTC4" s="35"/>
      <c r="HTD4" s="35"/>
      <c r="HTE4" s="35"/>
      <c r="HTF4" s="35"/>
      <c r="HTG4" s="35"/>
      <c r="HTH4" s="35"/>
      <c r="HTI4" s="35"/>
      <c r="HTJ4" s="35"/>
      <c r="HTK4" s="35"/>
      <c r="HTL4" s="35"/>
      <c r="HTM4" s="35"/>
      <c r="HTN4" s="35"/>
      <c r="HTO4" s="35"/>
      <c r="HTP4" s="35"/>
      <c r="HTQ4" s="35"/>
      <c r="HTR4" s="35"/>
      <c r="HTS4" s="35"/>
      <c r="HTT4" s="35"/>
      <c r="HTU4" s="35"/>
      <c r="HTV4" s="35"/>
      <c r="HTW4" s="35"/>
      <c r="HTX4" s="35"/>
      <c r="HTY4" s="35"/>
      <c r="HTZ4" s="35"/>
      <c r="HUA4" s="35"/>
      <c r="HUB4" s="35"/>
      <c r="HUC4" s="35"/>
      <c r="HUD4" s="35"/>
      <c r="HUE4" s="35"/>
      <c r="HUF4" s="35"/>
      <c r="HUG4" s="35"/>
      <c r="HUH4" s="35"/>
      <c r="HUI4" s="35"/>
      <c r="HUJ4" s="35"/>
      <c r="HUK4" s="35"/>
      <c r="HUL4" s="35"/>
      <c r="HUM4" s="35"/>
      <c r="HUN4" s="35"/>
      <c r="HUO4" s="35"/>
      <c r="HUP4" s="35"/>
      <c r="HUQ4" s="35"/>
      <c r="HUR4" s="35"/>
      <c r="HUS4" s="35"/>
      <c r="HUT4" s="35"/>
      <c r="HUU4" s="35"/>
      <c r="HUV4" s="35"/>
      <c r="HUW4" s="35"/>
      <c r="HUX4" s="35"/>
      <c r="HUY4" s="35"/>
      <c r="HUZ4" s="35"/>
      <c r="HVA4" s="35"/>
      <c r="HVB4" s="35"/>
      <c r="HVC4" s="35"/>
      <c r="HVD4" s="35"/>
      <c r="HVE4" s="35"/>
      <c r="HVF4" s="35"/>
      <c r="HVG4" s="35"/>
      <c r="HVH4" s="35"/>
      <c r="HVI4" s="35"/>
      <c r="HVJ4" s="35"/>
      <c r="HVK4" s="35"/>
      <c r="HVL4" s="35"/>
      <c r="HVM4" s="35"/>
      <c r="HVN4" s="35"/>
      <c r="HVO4" s="35"/>
      <c r="HVP4" s="35"/>
      <c r="HVQ4" s="35"/>
      <c r="HVR4" s="35"/>
      <c r="HVS4" s="35"/>
      <c r="HVT4" s="35"/>
      <c r="HVU4" s="35"/>
      <c r="HVV4" s="35"/>
      <c r="HVW4" s="35"/>
      <c r="HVX4" s="35"/>
      <c r="HVY4" s="35"/>
      <c r="HVZ4" s="35"/>
      <c r="HWA4" s="35"/>
      <c r="HWB4" s="35"/>
      <c r="HWC4" s="35"/>
      <c r="HWD4" s="35"/>
      <c r="HWE4" s="35"/>
      <c r="HWF4" s="35"/>
      <c r="HWG4" s="35"/>
      <c r="HWH4" s="35"/>
      <c r="HWI4" s="35"/>
      <c r="HWJ4" s="35"/>
      <c r="HWK4" s="35"/>
      <c r="HWL4" s="35"/>
      <c r="HWM4" s="35"/>
      <c r="HWN4" s="35"/>
      <c r="HWO4" s="35"/>
      <c r="HWP4" s="35"/>
      <c r="HWQ4" s="35"/>
      <c r="HWR4" s="35"/>
      <c r="HWS4" s="35"/>
      <c r="HWT4" s="35"/>
      <c r="HWU4" s="35"/>
      <c r="HWV4" s="35"/>
      <c r="HWW4" s="35"/>
      <c r="HWX4" s="35"/>
      <c r="HWY4" s="35"/>
      <c r="HWZ4" s="35"/>
      <c r="HXA4" s="35"/>
      <c r="HXB4" s="35"/>
      <c r="HXC4" s="35"/>
      <c r="HXD4" s="35"/>
      <c r="HXE4" s="35"/>
      <c r="HXF4" s="35"/>
      <c r="HXG4" s="35"/>
      <c r="HXH4" s="35"/>
      <c r="HXI4" s="35"/>
      <c r="HXJ4" s="35"/>
      <c r="HXK4" s="35"/>
      <c r="HXL4" s="35"/>
      <c r="HXM4" s="35"/>
      <c r="HXN4" s="35"/>
      <c r="HXO4" s="35"/>
      <c r="HXP4" s="35"/>
      <c r="HXQ4" s="35"/>
      <c r="HXR4" s="35"/>
      <c r="HXS4" s="35"/>
      <c r="HXT4" s="35"/>
      <c r="HXU4" s="35"/>
      <c r="HXV4" s="35"/>
      <c r="HXW4" s="35"/>
      <c r="HXX4" s="35"/>
      <c r="HXY4" s="35"/>
      <c r="HXZ4" s="35"/>
      <c r="HYA4" s="35"/>
      <c r="HYB4" s="35"/>
      <c r="HYC4" s="35"/>
      <c r="HYD4" s="35"/>
      <c r="HYE4" s="35"/>
      <c r="HYF4" s="35"/>
      <c r="HYG4" s="35"/>
      <c r="HYH4" s="35"/>
      <c r="HYI4" s="35"/>
      <c r="HYJ4" s="35"/>
      <c r="HYK4" s="35"/>
      <c r="HYL4" s="35"/>
      <c r="HYM4" s="35"/>
      <c r="HYN4" s="35"/>
      <c r="HYO4" s="35"/>
      <c r="HYP4" s="35"/>
      <c r="HYQ4" s="35"/>
      <c r="HYR4" s="35"/>
      <c r="HYS4" s="35"/>
      <c r="HYT4" s="35"/>
      <c r="HYU4" s="35"/>
      <c r="HYV4" s="35"/>
      <c r="HYW4" s="35"/>
      <c r="HYX4" s="35"/>
      <c r="HYY4" s="35"/>
      <c r="HYZ4" s="35"/>
      <c r="HZA4" s="35"/>
      <c r="HZB4" s="35"/>
      <c r="HZC4" s="35"/>
      <c r="HZD4" s="35"/>
      <c r="HZE4" s="35"/>
      <c r="HZF4" s="35"/>
      <c r="HZG4" s="35"/>
      <c r="HZH4" s="35"/>
      <c r="HZI4" s="35"/>
      <c r="HZJ4" s="35"/>
      <c r="HZK4" s="35"/>
      <c r="HZL4" s="35"/>
      <c r="HZM4" s="35"/>
      <c r="HZN4" s="35"/>
      <c r="HZO4" s="35"/>
      <c r="HZP4" s="35"/>
      <c r="HZQ4" s="35"/>
      <c r="HZR4" s="35"/>
      <c r="HZS4" s="35"/>
      <c r="HZT4" s="35"/>
      <c r="HZU4" s="35"/>
      <c r="HZV4" s="35"/>
      <c r="HZW4" s="35"/>
      <c r="HZX4" s="35"/>
      <c r="HZY4" s="35"/>
      <c r="HZZ4" s="35"/>
      <c r="IAA4" s="35"/>
      <c r="IAB4" s="35"/>
      <c r="IAC4" s="35"/>
      <c r="IAD4" s="35"/>
      <c r="IAE4" s="35"/>
      <c r="IAF4" s="35"/>
      <c r="IAG4" s="35"/>
      <c r="IAH4" s="35"/>
      <c r="IAI4" s="35"/>
      <c r="IAJ4" s="35"/>
      <c r="IAK4" s="35"/>
      <c r="IAL4" s="35"/>
      <c r="IAM4" s="35"/>
      <c r="IAN4" s="35"/>
      <c r="IAO4" s="35"/>
      <c r="IAP4" s="35"/>
      <c r="IAQ4" s="35"/>
      <c r="IAR4" s="35"/>
      <c r="IAS4" s="35"/>
      <c r="IAT4" s="35"/>
      <c r="IAU4" s="35"/>
      <c r="IAV4" s="35"/>
      <c r="IAW4" s="35"/>
      <c r="IAX4" s="35"/>
      <c r="IAY4" s="35"/>
      <c r="IAZ4" s="35"/>
      <c r="IBA4" s="35"/>
      <c r="IBB4" s="35"/>
      <c r="IBC4" s="35"/>
      <c r="IBD4" s="35"/>
      <c r="IBE4" s="35"/>
      <c r="IBF4" s="35"/>
      <c r="IBG4" s="35"/>
      <c r="IBH4" s="35"/>
      <c r="IBI4" s="35"/>
      <c r="IBJ4" s="35"/>
      <c r="IBK4" s="35"/>
      <c r="IBL4" s="35"/>
      <c r="IBM4" s="35"/>
      <c r="IBN4" s="35"/>
      <c r="IBO4" s="35"/>
      <c r="IBP4" s="35"/>
      <c r="IBQ4" s="35"/>
      <c r="IBR4" s="35"/>
      <c r="IBS4" s="35"/>
      <c r="IBT4" s="35"/>
      <c r="IBU4" s="35"/>
      <c r="IBV4" s="35"/>
      <c r="IBW4" s="35"/>
      <c r="IBX4" s="35"/>
      <c r="IBY4" s="35"/>
      <c r="IBZ4" s="35"/>
      <c r="ICA4" s="35"/>
      <c r="ICB4" s="35"/>
      <c r="ICC4" s="35"/>
      <c r="ICD4" s="35"/>
      <c r="ICE4" s="35"/>
      <c r="ICF4" s="35"/>
      <c r="ICG4" s="35"/>
      <c r="ICH4" s="35"/>
      <c r="ICI4" s="35"/>
      <c r="ICJ4" s="35"/>
      <c r="ICK4" s="35"/>
      <c r="ICL4" s="35"/>
      <c r="ICM4" s="35"/>
      <c r="ICN4" s="35"/>
      <c r="ICO4" s="35"/>
      <c r="ICP4" s="35"/>
      <c r="ICQ4" s="35"/>
      <c r="ICR4" s="35"/>
      <c r="ICS4" s="35"/>
      <c r="ICT4" s="35"/>
      <c r="ICU4" s="35"/>
      <c r="ICV4" s="35"/>
      <c r="ICW4" s="35"/>
      <c r="ICX4" s="35"/>
      <c r="ICY4" s="35"/>
      <c r="ICZ4" s="35"/>
      <c r="IDA4" s="35"/>
      <c r="IDB4" s="35"/>
      <c r="IDC4" s="35"/>
      <c r="IDD4" s="35"/>
      <c r="IDE4" s="35"/>
      <c r="IDF4" s="35"/>
      <c r="IDG4" s="35"/>
      <c r="IDH4" s="35"/>
      <c r="IDI4" s="35"/>
      <c r="IDJ4" s="35"/>
      <c r="IDK4" s="35"/>
      <c r="IDL4" s="35"/>
      <c r="IDM4" s="35"/>
      <c r="IDN4" s="35"/>
      <c r="IDO4" s="35"/>
      <c r="IDP4" s="35"/>
      <c r="IDQ4" s="35"/>
      <c r="IDR4" s="35"/>
      <c r="IDS4" s="35"/>
      <c r="IDT4" s="35"/>
      <c r="IDU4" s="35"/>
      <c r="IDV4" s="35"/>
      <c r="IDW4" s="35"/>
      <c r="IDX4" s="35"/>
      <c r="IDY4" s="35"/>
      <c r="IDZ4" s="35"/>
      <c r="IEA4" s="35"/>
      <c r="IEB4" s="35"/>
      <c r="IEC4" s="35"/>
      <c r="IED4" s="35"/>
      <c r="IEE4" s="35"/>
      <c r="IEF4" s="35"/>
      <c r="IEG4" s="35"/>
      <c r="IEH4" s="35"/>
      <c r="IEI4" s="35"/>
      <c r="IEJ4" s="35"/>
      <c r="IEK4" s="35"/>
      <c r="IEL4" s="35"/>
      <c r="IEM4" s="35"/>
      <c r="IEN4" s="35"/>
      <c r="IEO4" s="35"/>
      <c r="IEP4" s="35"/>
      <c r="IEQ4" s="35"/>
      <c r="IER4" s="35"/>
      <c r="IES4" s="35"/>
      <c r="IET4" s="35"/>
      <c r="IEU4" s="35"/>
      <c r="IEV4" s="35"/>
      <c r="IEW4" s="35"/>
      <c r="IEX4" s="35"/>
      <c r="IEY4" s="35"/>
      <c r="IEZ4" s="35"/>
      <c r="IFA4" s="35"/>
      <c r="IFB4" s="35"/>
      <c r="IFC4" s="35"/>
      <c r="IFD4" s="35"/>
      <c r="IFE4" s="35"/>
      <c r="IFF4" s="35"/>
      <c r="IFG4" s="35"/>
      <c r="IFH4" s="35"/>
      <c r="IFI4" s="35"/>
      <c r="IFJ4" s="35"/>
      <c r="IFK4" s="35"/>
      <c r="IFL4" s="35"/>
      <c r="IFM4" s="35"/>
      <c r="IFN4" s="35"/>
      <c r="IFO4" s="35"/>
      <c r="IFP4" s="35"/>
      <c r="IFQ4" s="35"/>
      <c r="IFR4" s="35"/>
      <c r="IFS4" s="35"/>
      <c r="IFT4" s="35"/>
      <c r="IFU4" s="35"/>
      <c r="IFV4" s="35"/>
      <c r="IFW4" s="35"/>
      <c r="IFX4" s="35"/>
      <c r="IFY4" s="35"/>
      <c r="IFZ4" s="35"/>
      <c r="IGA4" s="35"/>
      <c r="IGB4" s="35"/>
      <c r="IGC4" s="35"/>
      <c r="IGD4" s="35"/>
      <c r="IGE4" s="35"/>
      <c r="IGF4" s="35"/>
      <c r="IGG4" s="35"/>
      <c r="IGH4" s="35"/>
      <c r="IGI4" s="35"/>
      <c r="IGJ4" s="35"/>
      <c r="IGK4" s="35"/>
      <c r="IGL4" s="35"/>
      <c r="IGM4" s="35"/>
      <c r="IGN4" s="35"/>
      <c r="IGO4" s="35"/>
      <c r="IGP4" s="35"/>
      <c r="IGQ4" s="35"/>
      <c r="IGR4" s="35"/>
      <c r="IGS4" s="35"/>
      <c r="IGT4" s="35"/>
      <c r="IGU4" s="35"/>
      <c r="IGV4" s="35"/>
      <c r="IGW4" s="35"/>
      <c r="IGX4" s="35"/>
      <c r="IGY4" s="35"/>
      <c r="IGZ4" s="35"/>
      <c r="IHA4" s="35"/>
      <c r="IHB4" s="35"/>
      <c r="IHC4" s="35"/>
      <c r="IHD4" s="35"/>
      <c r="IHE4" s="35"/>
      <c r="IHF4" s="35"/>
      <c r="IHG4" s="35"/>
      <c r="IHH4" s="35"/>
      <c r="IHI4" s="35"/>
      <c r="IHJ4" s="35"/>
      <c r="IHK4" s="35"/>
      <c r="IHL4" s="35"/>
      <c r="IHM4" s="35"/>
      <c r="IHN4" s="35"/>
      <c r="IHO4" s="35"/>
      <c r="IHP4" s="35"/>
      <c r="IHQ4" s="35"/>
      <c r="IHR4" s="35"/>
      <c r="IHS4" s="35"/>
      <c r="IHT4" s="35"/>
      <c r="IHU4" s="35"/>
      <c r="IHV4" s="35"/>
      <c r="IHW4" s="35"/>
      <c r="IHX4" s="35"/>
      <c r="IHY4" s="35"/>
      <c r="IHZ4" s="35"/>
      <c r="IIA4" s="35"/>
      <c r="IIB4" s="35"/>
      <c r="IIC4" s="35"/>
      <c r="IID4" s="35"/>
      <c r="IIE4" s="35"/>
      <c r="IIF4" s="35"/>
      <c r="IIG4" s="35"/>
      <c r="IIH4" s="35"/>
      <c r="III4" s="35"/>
      <c r="IIJ4" s="35"/>
      <c r="IIK4" s="35"/>
      <c r="IIL4" s="35"/>
      <c r="IIM4" s="35"/>
      <c r="IIN4" s="35"/>
      <c r="IIO4" s="35"/>
      <c r="IIP4" s="35"/>
      <c r="IIQ4" s="35"/>
      <c r="IIR4" s="35"/>
      <c r="IIS4" s="35"/>
      <c r="IIT4" s="35"/>
      <c r="IIU4" s="35"/>
      <c r="IIV4" s="35"/>
      <c r="IIW4" s="35"/>
      <c r="IIX4" s="35"/>
      <c r="IIY4" s="35"/>
      <c r="IIZ4" s="35"/>
      <c r="IJA4" s="35"/>
      <c r="IJB4" s="35"/>
      <c r="IJC4" s="35"/>
      <c r="IJD4" s="35"/>
      <c r="IJE4" s="35"/>
      <c r="IJF4" s="35"/>
      <c r="IJG4" s="35"/>
      <c r="IJH4" s="35"/>
      <c r="IJI4" s="35"/>
      <c r="IJJ4" s="35"/>
      <c r="IJK4" s="35"/>
      <c r="IJL4" s="35"/>
      <c r="IJM4" s="35"/>
      <c r="IJN4" s="35"/>
      <c r="IJO4" s="35"/>
      <c r="IJP4" s="35"/>
      <c r="IJQ4" s="35"/>
      <c r="IJR4" s="35"/>
      <c r="IJS4" s="35"/>
      <c r="IJT4" s="35"/>
      <c r="IJU4" s="35"/>
      <c r="IJV4" s="35"/>
      <c r="IJW4" s="35"/>
      <c r="IJX4" s="35"/>
      <c r="IJY4" s="35"/>
      <c r="IJZ4" s="35"/>
      <c r="IKA4" s="35"/>
      <c r="IKB4" s="35"/>
      <c r="IKC4" s="35"/>
      <c r="IKD4" s="35"/>
      <c r="IKE4" s="35"/>
      <c r="IKF4" s="35"/>
      <c r="IKG4" s="35"/>
      <c r="IKH4" s="35"/>
      <c r="IKI4" s="35"/>
      <c r="IKJ4" s="35"/>
      <c r="IKK4" s="35"/>
      <c r="IKL4" s="35"/>
      <c r="IKM4" s="35"/>
      <c r="IKN4" s="35"/>
      <c r="IKO4" s="35"/>
      <c r="IKP4" s="35"/>
      <c r="IKQ4" s="35"/>
      <c r="IKR4" s="35"/>
      <c r="IKS4" s="35"/>
      <c r="IKT4" s="35"/>
      <c r="IKU4" s="35"/>
      <c r="IKV4" s="35"/>
      <c r="IKW4" s="35"/>
      <c r="IKX4" s="35"/>
      <c r="IKY4" s="35"/>
      <c r="IKZ4" s="35"/>
      <c r="ILA4" s="35"/>
      <c r="ILB4" s="35"/>
      <c r="ILC4" s="35"/>
      <c r="ILD4" s="35"/>
      <c r="ILE4" s="35"/>
      <c r="ILF4" s="35"/>
      <c r="ILG4" s="35"/>
      <c r="ILH4" s="35"/>
      <c r="ILI4" s="35"/>
      <c r="ILJ4" s="35"/>
      <c r="ILK4" s="35"/>
      <c r="ILL4" s="35"/>
      <c r="ILM4" s="35"/>
      <c r="ILN4" s="35"/>
      <c r="ILO4" s="35"/>
      <c r="ILP4" s="35"/>
      <c r="ILQ4" s="35"/>
      <c r="ILR4" s="35"/>
      <c r="ILS4" s="35"/>
      <c r="ILT4" s="35"/>
      <c r="ILU4" s="35"/>
      <c r="ILV4" s="35"/>
      <c r="ILW4" s="35"/>
      <c r="ILX4" s="35"/>
      <c r="ILY4" s="35"/>
      <c r="ILZ4" s="35"/>
      <c r="IMA4" s="35"/>
      <c r="IMB4" s="35"/>
      <c r="IMC4" s="35"/>
      <c r="IMD4" s="35"/>
      <c r="IME4" s="35"/>
      <c r="IMF4" s="35"/>
      <c r="IMG4" s="35"/>
      <c r="IMH4" s="35"/>
      <c r="IMI4" s="35"/>
      <c r="IMJ4" s="35"/>
      <c r="IMK4" s="35"/>
      <c r="IML4" s="35"/>
      <c r="IMM4" s="35"/>
      <c r="IMN4" s="35"/>
      <c r="IMO4" s="35"/>
      <c r="IMP4" s="35"/>
      <c r="IMQ4" s="35"/>
      <c r="IMR4" s="35"/>
      <c r="IMS4" s="35"/>
      <c r="IMT4" s="35"/>
      <c r="IMU4" s="35"/>
      <c r="IMV4" s="35"/>
      <c r="IMW4" s="35"/>
      <c r="IMX4" s="35"/>
      <c r="IMY4" s="35"/>
      <c r="IMZ4" s="35"/>
      <c r="INA4" s="35"/>
      <c r="INB4" s="35"/>
      <c r="INC4" s="35"/>
      <c r="IND4" s="35"/>
      <c r="INE4" s="35"/>
      <c r="INF4" s="35"/>
      <c r="ING4" s="35"/>
      <c r="INH4" s="35"/>
      <c r="INI4" s="35"/>
      <c r="INJ4" s="35"/>
      <c r="INK4" s="35"/>
      <c r="INL4" s="35"/>
      <c r="INM4" s="35"/>
      <c r="INN4" s="35"/>
      <c r="INO4" s="35"/>
      <c r="INP4" s="35"/>
      <c r="INQ4" s="35"/>
      <c r="INR4" s="35"/>
      <c r="INS4" s="35"/>
      <c r="INT4" s="35"/>
      <c r="INU4" s="35"/>
      <c r="INV4" s="35"/>
      <c r="INW4" s="35"/>
      <c r="INX4" s="35"/>
      <c r="INY4" s="35"/>
      <c r="INZ4" s="35"/>
      <c r="IOA4" s="35"/>
      <c r="IOB4" s="35"/>
      <c r="IOC4" s="35"/>
      <c r="IOD4" s="35"/>
      <c r="IOE4" s="35"/>
      <c r="IOF4" s="35"/>
      <c r="IOG4" s="35"/>
      <c r="IOH4" s="35"/>
      <c r="IOI4" s="35"/>
      <c r="IOJ4" s="35"/>
      <c r="IOK4" s="35"/>
      <c r="IOL4" s="35"/>
      <c r="IOM4" s="35"/>
      <c r="ION4" s="35"/>
      <c r="IOO4" s="35"/>
      <c r="IOP4" s="35"/>
      <c r="IOQ4" s="35"/>
      <c r="IOR4" s="35"/>
      <c r="IOS4" s="35"/>
      <c r="IOT4" s="35"/>
      <c r="IOU4" s="35"/>
      <c r="IOV4" s="35"/>
      <c r="IOW4" s="35"/>
      <c r="IOX4" s="35"/>
      <c r="IOY4" s="35"/>
      <c r="IOZ4" s="35"/>
      <c r="IPA4" s="35"/>
      <c r="IPB4" s="35"/>
      <c r="IPC4" s="35"/>
      <c r="IPD4" s="35"/>
      <c r="IPE4" s="35"/>
      <c r="IPF4" s="35"/>
      <c r="IPG4" s="35"/>
      <c r="IPH4" s="35"/>
      <c r="IPI4" s="35"/>
      <c r="IPJ4" s="35"/>
      <c r="IPK4" s="35"/>
      <c r="IPL4" s="35"/>
      <c r="IPM4" s="35"/>
      <c r="IPN4" s="35"/>
      <c r="IPO4" s="35"/>
      <c r="IPP4" s="35"/>
      <c r="IPQ4" s="35"/>
      <c r="IPR4" s="35"/>
      <c r="IPS4" s="35"/>
      <c r="IPT4" s="35"/>
      <c r="IPU4" s="35"/>
      <c r="IPV4" s="35"/>
      <c r="IPW4" s="35"/>
      <c r="IPX4" s="35"/>
      <c r="IPY4" s="35"/>
      <c r="IPZ4" s="35"/>
      <c r="IQA4" s="35"/>
      <c r="IQB4" s="35"/>
      <c r="IQC4" s="35"/>
      <c r="IQD4" s="35"/>
      <c r="IQE4" s="35"/>
      <c r="IQF4" s="35"/>
      <c r="IQG4" s="35"/>
      <c r="IQH4" s="35"/>
      <c r="IQI4" s="35"/>
      <c r="IQJ4" s="35"/>
      <c r="IQK4" s="35"/>
      <c r="IQL4" s="35"/>
      <c r="IQM4" s="35"/>
      <c r="IQN4" s="35"/>
      <c r="IQO4" s="35"/>
      <c r="IQP4" s="35"/>
      <c r="IQQ4" s="35"/>
      <c r="IQR4" s="35"/>
      <c r="IQS4" s="35"/>
      <c r="IQT4" s="35"/>
      <c r="IQU4" s="35"/>
      <c r="IQV4" s="35"/>
      <c r="IQW4" s="35"/>
      <c r="IQX4" s="35"/>
      <c r="IQY4" s="35"/>
      <c r="IQZ4" s="35"/>
      <c r="IRA4" s="35"/>
      <c r="IRB4" s="35"/>
      <c r="IRC4" s="35"/>
      <c r="IRD4" s="35"/>
      <c r="IRE4" s="35"/>
      <c r="IRF4" s="35"/>
      <c r="IRG4" s="35"/>
      <c r="IRH4" s="35"/>
      <c r="IRI4" s="35"/>
      <c r="IRJ4" s="35"/>
      <c r="IRK4" s="35"/>
      <c r="IRL4" s="35"/>
      <c r="IRM4" s="35"/>
      <c r="IRN4" s="35"/>
      <c r="IRO4" s="35"/>
      <c r="IRP4" s="35"/>
      <c r="IRQ4" s="35"/>
      <c r="IRR4" s="35"/>
      <c r="IRS4" s="35"/>
      <c r="IRT4" s="35"/>
      <c r="IRU4" s="35"/>
      <c r="IRV4" s="35"/>
      <c r="IRW4" s="35"/>
      <c r="IRX4" s="35"/>
      <c r="IRY4" s="35"/>
      <c r="IRZ4" s="35"/>
      <c r="ISA4" s="35"/>
      <c r="ISB4" s="35"/>
      <c r="ISC4" s="35"/>
      <c r="ISD4" s="35"/>
      <c r="ISE4" s="35"/>
      <c r="ISF4" s="35"/>
      <c r="ISG4" s="35"/>
      <c r="ISH4" s="35"/>
      <c r="ISI4" s="35"/>
      <c r="ISJ4" s="35"/>
      <c r="ISK4" s="35"/>
      <c r="ISL4" s="35"/>
      <c r="ISM4" s="35"/>
      <c r="ISN4" s="35"/>
      <c r="ISO4" s="35"/>
      <c r="ISP4" s="35"/>
      <c r="ISQ4" s="35"/>
      <c r="ISR4" s="35"/>
      <c r="ISS4" s="35"/>
      <c r="IST4" s="35"/>
      <c r="ISU4" s="35"/>
      <c r="ISV4" s="35"/>
      <c r="ISW4" s="35"/>
      <c r="ISX4" s="35"/>
      <c r="ISY4" s="35"/>
      <c r="ISZ4" s="35"/>
      <c r="ITA4" s="35"/>
      <c r="ITB4" s="35"/>
      <c r="ITC4" s="35"/>
      <c r="ITD4" s="35"/>
      <c r="ITE4" s="35"/>
      <c r="ITF4" s="35"/>
      <c r="ITG4" s="35"/>
      <c r="ITH4" s="35"/>
      <c r="ITI4" s="35"/>
      <c r="ITJ4" s="35"/>
      <c r="ITK4" s="35"/>
      <c r="ITL4" s="35"/>
      <c r="ITM4" s="35"/>
      <c r="ITN4" s="35"/>
      <c r="ITO4" s="35"/>
      <c r="ITP4" s="35"/>
      <c r="ITQ4" s="35"/>
      <c r="ITR4" s="35"/>
      <c r="ITS4" s="35"/>
      <c r="ITT4" s="35"/>
      <c r="ITU4" s="35"/>
      <c r="ITV4" s="35"/>
      <c r="ITW4" s="35"/>
      <c r="ITX4" s="35"/>
      <c r="ITY4" s="35"/>
      <c r="ITZ4" s="35"/>
      <c r="IUA4" s="35"/>
      <c r="IUB4" s="35"/>
      <c r="IUC4" s="35"/>
      <c r="IUD4" s="35"/>
      <c r="IUE4" s="35"/>
      <c r="IUF4" s="35"/>
      <c r="IUG4" s="35"/>
      <c r="IUH4" s="35"/>
      <c r="IUI4" s="35"/>
      <c r="IUJ4" s="35"/>
      <c r="IUK4" s="35"/>
      <c r="IUL4" s="35"/>
      <c r="IUM4" s="35"/>
      <c r="IUN4" s="35"/>
      <c r="IUO4" s="35"/>
      <c r="IUP4" s="35"/>
      <c r="IUQ4" s="35"/>
      <c r="IUR4" s="35"/>
      <c r="IUS4" s="35"/>
      <c r="IUT4" s="35"/>
      <c r="IUU4" s="35"/>
      <c r="IUV4" s="35"/>
      <c r="IUW4" s="35"/>
      <c r="IUX4" s="35"/>
      <c r="IUY4" s="35"/>
      <c r="IUZ4" s="35"/>
      <c r="IVA4" s="35"/>
      <c r="IVB4" s="35"/>
      <c r="IVC4" s="35"/>
      <c r="IVD4" s="35"/>
      <c r="IVE4" s="35"/>
      <c r="IVF4" s="35"/>
      <c r="IVG4" s="35"/>
      <c r="IVH4" s="35"/>
      <c r="IVI4" s="35"/>
      <c r="IVJ4" s="35"/>
      <c r="IVK4" s="35"/>
      <c r="IVL4" s="35"/>
      <c r="IVM4" s="35"/>
      <c r="IVN4" s="35"/>
      <c r="IVO4" s="35"/>
      <c r="IVP4" s="35"/>
      <c r="IVQ4" s="35"/>
      <c r="IVR4" s="35"/>
      <c r="IVS4" s="35"/>
      <c r="IVT4" s="35"/>
      <c r="IVU4" s="35"/>
      <c r="IVV4" s="35"/>
      <c r="IVW4" s="35"/>
      <c r="IVX4" s="35"/>
      <c r="IVY4" s="35"/>
      <c r="IVZ4" s="35"/>
      <c r="IWA4" s="35"/>
      <c r="IWB4" s="35"/>
      <c r="IWC4" s="35"/>
      <c r="IWD4" s="35"/>
      <c r="IWE4" s="35"/>
      <c r="IWF4" s="35"/>
      <c r="IWG4" s="35"/>
      <c r="IWH4" s="35"/>
      <c r="IWI4" s="35"/>
      <c r="IWJ4" s="35"/>
      <c r="IWK4" s="35"/>
      <c r="IWL4" s="35"/>
      <c r="IWM4" s="35"/>
      <c r="IWN4" s="35"/>
      <c r="IWO4" s="35"/>
      <c r="IWP4" s="35"/>
      <c r="IWQ4" s="35"/>
      <c r="IWR4" s="35"/>
      <c r="IWS4" s="35"/>
      <c r="IWT4" s="35"/>
      <c r="IWU4" s="35"/>
      <c r="IWV4" s="35"/>
      <c r="IWW4" s="35"/>
      <c r="IWX4" s="35"/>
      <c r="IWY4" s="35"/>
      <c r="IWZ4" s="35"/>
      <c r="IXA4" s="35"/>
      <c r="IXB4" s="35"/>
      <c r="IXC4" s="35"/>
      <c r="IXD4" s="35"/>
      <c r="IXE4" s="35"/>
      <c r="IXF4" s="35"/>
      <c r="IXG4" s="35"/>
      <c r="IXH4" s="35"/>
      <c r="IXI4" s="35"/>
      <c r="IXJ4" s="35"/>
      <c r="IXK4" s="35"/>
      <c r="IXL4" s="35"/>
      <c r="IXM4" s="35"/>
      <c r="IXN4" s="35"/>
      <c r="IXO4" s="35"/>
      <c r="IXP4" s="35"/>
      <c r="IXQ4" s="35"/>
      <c r="IXR4" s="35"/>
      <c r="IXS4" s="35"/>
      <c r="IXT4" s="35"/>
      <c r="IXU4" s="35"/>
      <c r="IXV4" s="35"/>
      <c r="IXW4" s="35"/>
      <c r="IXX4" s="35"/>
      <c r="IXY4" s="35"/>
      <c r="IXZ4" s="35"/>
      <c r="IYA4" s="35"/>
      <c r="IYB4" s="35"/>
      <c r="IYC4" s="35"/>
      <c r="IYD4" s="35"/>
      <c r="IYE4" s="35"/>
      <c r="IYF4" s="35"/>
      <c r="IYG4" s="35"/>
      <c r="IYH4" s="35"/>
      <c r="IYI4" s="35"/>
      <c r="IYJ4" s="35"/>
      <c r="IYK4" s="35"/>
      <c r="IYL4" s="35"/>
      <c r="IYM4" s="35"/>
      <c r="IYN4" s="35"/>
      <c r="IYO4" s="35"/>
      <c r="IYP4" s="35"/>
      <c r="IYQ4" s="35"/>
      <c r="IYR4" s="35"/>
      <c r="IYS4" s="35"/>
      <c r="IYT4" s="35"/>
      <c r="IYU4" s="35"/>
      <c r="IYV4" s="35"/>
      <c r="IYW4" s="35"/>
      <c r="IYX4" s="35"/>
      <c r="IYY4" s="35"/>
      <c r="IYZ4" s="35"/>
      <c r="IZA4" s="35"/>
      <c r="IZB4" s="35"/>
      <c r="IZC4" s="35"/>
      <c r="IZD4" s="35"/>
      <c r="IZE4" s="35"/>
      <c r="IZF4" s="35"/>
      <c r="IZG4" s="35"/>
      <c r="IZH4" s="35"/>
      <c r="IZI4" s="35"/>
      <c r="IZJ4" s="35"/>
      <c r="IZK4" s="35"/>
      <c r="IZL4" s="35"/>
      <c r="IZM4" s="35"/>
      <c r="IZN4" s="35"/>
      <c r="IZO4" s="35"/>
      <c r="IZP4" s="35"/>
      <c r="IZQ4" s="35"/>
      <c r="IZR4" s="35"/>
      <c r="IZS4" s="35"/>
      <c r="IZT4" s="35"/>
      <c r="IZU4" s="35"/>
      <c r="IZV4" s="35"/>
      <c r="IZW4" s="35"/>
      <c r="IZX4" s="35"/>
      <c r="IZY4" s="35"/>
      <c r="IZZ4" s="35"/>
      <c r="JAA4" s="35"/>
      <c r="JAB4" s="35"/>
      <c r="JAC4" s="35"/>
      <c r="JAD4" s="35"/>
      <c r="JAE4" s="35"/>
      <c r="JAF4" s="35"/>
      <c r="JAG4" s="35"/>
      <c r="JAH4" s="35"/>
      <c r="JAI4" s="35"/>
      <c r="JAJ4" s="35"/>
      <c r="JAK4" s="35"/>
      <c r="JAL4" s="35"/>
      <c r="JAM4" s="35"/>
      <c r="JAN4" s="35"/>
      <c r="JAO4" s="35"/>
      <c r="JAP4" s="35"/>
      <c r="JAQ4" s="35"/>
      <c r="JAR4" s="35"/>
      <c r="JAS4" s="35"/>
      <c r="JAT4" s="35"/>
      <c r="JAU4" s="35"/>
      <c r="JAV4" s="35"/>
      <c r="JAW4" s="35"/>
      <c r="JAX4" s="35"/>
      <c r="JAY4" s="35"/>
      <c r="JAZ4" s="35"/>
      <c r="JBA4" s="35"/>
      <c r="JBB4" s="35"/>
      <c r="JBC4" s="35"/>
      <c r="JBD4" s="35"/>
      <c r="JBE4" s="35"/>
      <c r="JBF4" s="35"/>
      <c r="JBG4" s="35"/>
      <c r="JBH4" s="35"/>
      <c r="JBI4" s="35"/>
      <c r="JBJ4" s="35"/>
      <c r="JBK4" s="35"/>
      <c r="JBL4" s="35"/>
      <c r="JBM4" s="35"/>
      <c r="JBN4" s="35"/>
      <c r="JBO4" s="35"/>
      <c r="JBP4" s="35"/>
      <c r="JBQ4" s="35"/>
      <c r="JBR4" s="35"/>
      <c r="JBS4" s="35"/>
      <c r="JBT4" s="35"/>
      <c r="JBU4" s="35"/>
      <c r="JBV4" s="35"/>
      <c r="JBW4" s="35"/>
      <c r="JBX4" s="35"/>
      <c r="JBY4" s="35"/>
      <c r="JBZ4" s="35"/>
      <c r="JCA4" s="35"/>
      <c r="JCB4" s="35"/>
      <c r="JCC4" s="35"/>
      <c r="JCD4" s="35"/>
      <c r="JCE4" s="35"/>
      <c r="JCF4" s="35"/>
      <c r="JCG4" s="35"/>
      <c r="JCH4" s="35"/>
      <c r="JCI4" s="35"/>
      <c r="JCJ4" s="35"/>
      <c r="JCK4" s="35"/>
      <c r="JCL4" s="35"/>
      <c r="JCM4" s="35"/>
      <c r="JCN4" s="35"/>
      <c r="JCO4" s="35"/>
      <c r="JCP4" s="35"/>
      <c r="JCQ4" s="35"/>
      <c r="JCR4" s="35"/>
      <c r="JCS4" s="35"/>
      <c r="JCT4" s="35"/>
      <c r="JCU4" s="35"/>
      <c r="JCV4" s="35"/>
      <c r="JCW4" s="35"/>
      <c r="JCX4" s="35"/>
      <c r="JCY4" s="35"/>
      <c r="JCZ4" s="35"/>
      <c r="JDA4" s="35"/>
      <c r="JDB4" s="35"/>
      <c r="JDC4" s="35"/>
      <c r="JDD4" s="35"/>
      <c r="JDE4" s="35"/>
      <c r="JDF4" s="35"/>
      <c r="JDG4" s="35"/>
      <c r="JDH4" s="35"/>
      <c r="JDI4" s="35"/>
      <c r="JDJ4" s="35"/>
      <c r="JDK4" s="35"/>
      <c r="JDL4" s="35"/>
      <c r="JDM4" s="35"/>
      <c r="JDN4" s="35"/>
      <c r="JDO4" s="35"/>
      <c r="JDP4" s="35"/>
      <c r="JDQ4" s="35"/>
      <c r="JDR4" s="35"/>
      <c r="JDS4" s="35"/>
      <c r="JDT4" s="35"/>
      <c r="JDU4" s="35"/>
      <c r="JDV4" s="35"/>
      <c r="JDW4" s="35"/>
      <c r="JDX4" s="35"/>
      <c r="JDY4" s="35"/>
      <c r="JDZ4" s="35"/>
      <c r="JEA4" s="35"/>
      <c r="JEB4" s="35"/>
      <c r="JEC4" s="35"/>
      <c r="JED4" s="35"/>
      <c r="JEE4" s="35"/>
      <c r="JEF4" s="35"/>
      <c r="JEG4" s="35"/>
      <c r="JEH4" s="35"/>
      <c r="JEI4" s="35"/>
      <c r="JEJ4" s="35"/>
      <c r="JEK4" s="35"/>
      <c r="JEL4" s="35"/>
      <c r="JEM4" s="35"/>
      <c r="JEN4" s="35"/>
      <c r="JEO4" s="35"/>
      <c r="JEP4" s="35"/>
      <c r="JEQ4" s="35"/>
      <c r="JER4" s="35"/>
      <c r="JES4" s="35"/>
      <c r="JET4" s="35"/>
      <c r="JEU4" s="35"/>
      <c r="JEV4" s="35"/>
      <c r="JEW4" s="35"/>
      <c r="JEX4" s="35"/>
      <c r="JEY4" s="35"/>
      <c r="JEZ4" s="35"/>
      <c r="JFA4" s="35"/>
      <c r="JFB4" s="35"/>
      <c r="JFC4" s="35"/>
      <c r="JFD4" s="35"/>
      <c r="JFE4" s="35"/>
      <c r="JFF4" s="35"/>
      <c r="JFG4" s="35"/>
      <c r="JFH4" s="35"/>
      <c r="JFI4" s="35"/>
      <c r="JFJ4" s="35"/>
      <c r="JFK4" s="35"/>
      <c r="JFL4" s="35"/>
      <c r="JFM4" s="35"/>
      <c r="JFN4" s="35"/>
      <c r="JFO4" s="35"/>
      <c r="JFP4" s="35"/>
      <c r="JFQ4" s="35"/>
      <c r="JFR4" s="35"/>
      <c r="JFS4" s="35"/>
      <c r="JFT4" s="35"/>
      <c r="JFU4" s="35"/>
      <c r="JFV4" s="35"/>
      <c r="JFW4" s="35"/>
      <c r="JFX4" s="35"/>
      <c r="JFY4" s="35"/>
      <c r="JFZ4" s="35"/>
      <c r="JGA4" s="35"/>
      <c r="JGB4" s="35"/>
      <c r="JGC4" s="35"/>
      <c r="JGD4" s="35"/>
      <c r="JGE4" s="35"/>
      <c r="JGF4" s="35"/>
      <c r="JGG4" s="35"/>
      <c r="JGH4" s="35"/>
      <c r="JGI4" s="35"/>
      <c r="JGJ4" s="35"/>
      <c r="JGK4" s="35"/>
      <c r="JGL4" s="35"/>
      <c r="JGM4" s="35"/>
      <c r="JGN4" s="35"/>
      <c r="JGO4" s="35"/>
      <c r="JGP4" s="35"/>
      <c r="JGQ4" s="35"/>
      <c r="JGR4" s="35"/>
      <c r="JGS4" s="35"/>
      <c r="JGT4" s="35"/>
      <c r="JGU4" s="35"/>
      <c r="JGV4" s="35"/>
      <c r="JGW4" s="35"/>
      <c r="JGX4" s="35"/>
      <c r="JGY4" s="35"/>
      <c r="JGZ4" s="35"/>
      <c r="JHA4" s="35"/>
      <c r="JHB4" s="35"/>
      <c r="JHC4" s="35"/>
      <c r="JHD4" s="35"/>
      <c r="JHE4" s="35"/>
      <c r="JHF4" s="35"/>
      <c r="JHG4" s="35"/>
      <c r="JHH4" s="35"/>
      <c r="JHI4" s="35"/>
      <c r="JHJ4" s="35"/>
      <c r="JHK4" s="35"/>
      <c r="JHL4" s="35"/>
      <c r="JHM4" s="35"/>
      <c r="JHN4" s="35"/>
      <c r="JHO4" s="35"/>
      <c r="JHP4" s="35"/>
      <c r="JHQ4" s="35"/>
      <c r="JHR4" s="35"/>
      <c r="JHS4" s="35"/>
      <c r="JHT4" s="35"/>
      <c r="JHU4" s="35"/>
      <c r="JHV4" s="35"/>
      <c r="JHW4" s="35"/>
      <c r="JHX4" s="35"/>
      <c r="JHY4" s="35"/>
      <c r="JHZ4" s="35"/>
      <c r="JIA4" s="35"/>
      <c r="JIB4" s="35"/>
      <c r="JIC4" s="35"/>
      <c r="JID4" s="35"/>
      <c r="JIE4" s="35"/>
      <c r="JIF4" s="35"/>
      <c r="JIG4" s="35"/>
      <c r="JIH4" s="35"/>
      <c r="JII4" s="35"/>
      <c r="JIJ4" s="35"/>
      <c r="JIK4" s="35"/>
      <c r="JIL4" s="35"/>
      <c r="JIM4" s="35"/>
      <c r="JIN4" s="35"/>
      <c r="JIO4" s="35"/>
      <c r="JIP4" s="35"/>
      <c r="JIQ4" s="35"/>
      <c r="JIR4" s="35"/>
      <c r="JIS4" s="35"/>
      <c r="JIT4" s="35"/>
      <c r="JIU4" s="35"/>
      <c r="JIV4" s="35"/>
      <c r="JIW4" s="35"/>
      <c r="JIX4" s="35"/>
      <c r="JIY4" s="35"/>
      <c r="JIZ4" s="35"/>
      <c r="JJA4" s="35"/>
      <c r="JJB4" s="35"/>
      <c r="JJC4" s="35"/>
      <c r="JJD4" s="35"/>
      <c r="JJE4" s="35"/>
      <c r="JJF4" s="35"/>
      <c r="JJG4" s="35"/>
      <c r="JJH4" s="35"/>
      <c r="JJI4" s="35"/>
      <c r="JJJ4" s="35"/>
      <c r="JJK4" s="35"/>
      <c r="JJL4" s="35"/>
      <c r="JJM4" s="35"/>
      <c r="JJN4" s="35"/>
      <c r="JJO4" s="35"/>
      <c r="JJP4" s="35"/>
      <c r="JJQ4" s="35"/>
      <c r="JJR4" s="35"/>
      <c r="JJS4" s="35"/>
      <c r="JJT4" s="35"/>
      <c r="JJU4" s="35"/>
      <c r="JJV4" s="35"/>
      <c r="JJW4" s="35"/>
      <c r="JJX4" s="35"/>
      <c r="JJY4" s="35"/>
      <c r="JJZ4" s="35"/>
      <c r="JKA4" s="35"/>
      <c r="JKB4" s="35"/>
      <c r="JKC4" s="35"/>
      <c r="JKD4" s="35"/>
      <c r="JKE4" s="35"/>
      <c r="JKF4" s="35"/>
      <c r="JKG4" s="35"/>
      <c r="JKH4" s="35"/>
      <c r="JKI4" s="35"/>
      <c r="JKJ4" s="35"/>
      <c r="JKK4" s="35"/>
      <c r="JKL4" s="35"/>
      <c r="JKM4" s="35"/>
      <c r="JKN4" s="35"/>
      <c r="JKO4" s="35"/>
      <c r="JKP4" s="35"/>
      <c r="JKQ4" s="35"/>
      <c r="JKR4" s="35"/>
      <c r="JKS4" s="35"/>
      <c r="JKT4" s="35"/>
      <c r="JKU4" s="35"/>
      <c r="JKV4" s="35"/>
      <c r="JKW4" s="35"/>
      <c r="JKX4" s="35"/>
      <c r="JKY4" s="35"/>
      <c r="JKZ4" s="35"/>
      <c r="JLA4" s="35"/>
      <c r="JLB4" s="35"/>
      <c r="JLC4" s="35"/>
      <c r="JLD4" s="35"/>
      <c r="JLE4" s="35"/>
      <c r="JLF4" s="35"/>
      <c r="JLG4" s="35"/>
      <c r="JLH4" s="35"/>
      <c r="JLI4" s="35"/>
      <c r="JLJ4" s="35"/>
      <c r="JLK4" s="35"/>
      <c r="JLL4" s="35"/>
      <c r="JLM4" s="35"/>
      <c r="JLN4" s="35"/>
      <c r="JLO4" s="35"/>
      <c r="JLP4" s="35"/>
      <c r="JLQ4" s="35"/>
      <c r="JLR4" s="35"/>
      <c r="JLS4" s="35"/>
      <c r="JLT4" s="35"/>
      <c r="JLU4" s="35"/>
      <c r="JLV4" s="35"/>
      <c r="JLW4" s="35"/>
      <c r="JLX4" s="35"/>
      <c r="JLY4" s="35"/>
      <c r="JLZ4" s="35"/>
      <c r="JMA4" s="35"/>
      <c r="JMB4" s="35"/>
      <c r="JMC4" s="35"/>
      <c r="JMD4" s="35"/>
      <c r="JME4" s="35"/>
      <c r="JMF4" s="35"/>
      <c r="JMG4" s="35"/>
      <c r="JMH4" s="35"/>
      <c r="JMI4" s="35"/>
      <c r="JMJ4" s="35"/>
      <c r="JMK4" s="35"/>
      <c r="JML4" s="35"/>
      <c r="JMM4" s="35"/>
      <c r="JMN4" s="35"/>
      <c r="JMO4" s="35"/>
      <c r="JMP4" s="35"/>
      <c r="JMQ4" s="35"/>
      <c r="JMR4" s="35"/>
      <c r="JMS4" s="35"/>
      <c r="JMT4" s="35"/>
      <c r="JMU4" s="35"/>
      <c r="JMV4" s="35"/>
      <c r="JMW4" s="35"/>
      <c r="JMX4" s="35"/>
      <c r="JMY4" s="35"/>
      <c r="JMZ4" s="35"/>
      <c r="JNA4" s="35"/>
      <c r="JNB4" s="35"/>
      <c r="JNC4" s="35"/>
      <c r="JND4" s="35"/>
      <c r="JNE4" s="35"/>
      <c r="JNF4" s="35"/>
      <c r="JNG4" s="35"/>
      <c r="JNH4" s="35"/>
      <c r="JNI4" s="35"/>
      <c r="JNJ4" s="35"/>
      <c r="JNK4" s="35"/>
      <c r="JNL4" s="35"/>
      <c r="JNM4" s="35"/>
      <c r="JNN4" s="35"/>
      <c r="JNO4" s="35"/>
      <c r="JNP4" s="35"/>
      <c r="JNQ4" s="35"/>
      <c r="JNR4" s="35"/>
      <c r="JNS4" s="35"/>
      <c r="JNT4" s="35"/>
      <c r="JNU4" s="35"/>
      <c r="JNV4" s="35"/>
      <c r="JNW4" s="35"/>
      <c r="JNX4" s="35"/>
      <c r="JNY4" s="35"/>
      <c r="JNZ4" s="35"/>
      <c r="JOA4" s="35"/>
      <c r="JOB4" s="35"/>
      <c r="JOC4" s="35"/>
      <c r="JOD4" s="35"/>
      <c r="JOE4" s="35"/>
      <c r="JOF4" s="35"/>
      <c r="JOG4" s="35"/>
      <c r="JOH4" s="35"/>
      <c r="JOI4" s="35"/>
      <c r="JOJ4" s="35"/>
      <c r="JOK4" s="35"/>
      <c r="JOL4" s="35"/>
      <c r="JOM4" s="35"/>
      <c r="JON4" s="35"/>
      <c r="JOO4" s="35"/>
      <c r="JOP4" s="35"/>
      <c r="JOQ4" s="35"/>
      <c r="JOR4" s="35"/>
      <c r="JOS4" s="35"/>
      <c r="JOT4" s="35"/>
      <c r="JOU4" s="35"/>
      <c r="JOV4" s="35"/>
      <c r="JOW4" s="35"/>
      <c r="JOX4" s="35"/>
      <c r="JOY4" s="35"/>
      <c r="JOZ4" s="35"/>
      <c r="JPA4" s="35"/>
      <c r="JPB4" s="35"/>
      <c r="JPC4" s="35"/>
      <c r="JPD4" s="35"/>
      <c r="JPE4" s="35"/>
      <c r="JPF4" s="35"/>
      <c r="JPG4" s="35"/>
      <c r="JPH4" s="35"/>
      <c r="JPI4" s="35"/>
      <c r="JPJ4" s="35"/>
      <c r="JPK4" s="35"/>
      <c r="JPL4" s="35"/>
      <c r="JPM4" s="35"/>
      <c r="JPN4" s="35"/>
      <c r="JPO4" s="35"/>
      <c r="JPP4" s="35"/>
      <c r="JPQ4" s="35"/>
      <c r="JPR4" s="35"/>
      <c r="JPS4" s="35"/>
      <c r="JPT4" s="35"/>
      <c r="JPU4" s="35"/>
      <c r="JPV4" s="35"/>
      <c r="JPW4" s="35"/>
      <c r="JPX4" s="35"/>
      <c r="JPY4" s="35"/>
      <c r="JPZ4" s="35"/>
      <c r="JQA4" s="35"/>
      <c r="JQB4" s="35"/>
      <c r="JQC4" s="35"/>
      <c r="JQD4" s="35"/>
      <c r="JQE4" s="35"/>
      <c r="JQF4" s="35"/>
      <c r="JQG4" s="35"/>
      <c r="JQH4" s="35"/>
      <c r="JQI4" s="35"/>
      <c r="JQJ4" s="35"/>
      <c r="JQK4" s="35"/>
      <c r="JQL4" s="35"/>
      <c r="JQM4" s="35"/>
      <c r="JQN4" s="35"/>
      <c r="JQO4" s="35"/>
      <c r="JQP4" s="35"/>
      <c r="JQQ4" s="35"/>
      <c r="JQR4" s="35"/>
      <c r="JQS4" s="35"/>
      <c r="JQT4" s="35"/>
      <c r="JQU4" s="35"/>
      <c r="JQV4" s="35"/>
      <c r="JQW4" s="35"/>
      <c r="JQX4" s="35"/>
      <c r="JQY4" s="35"/>
      <c r="JQZ4" s="35"/>
      <c r="JRA4" s="35"/>
      <c r="JRB4" s="35"/>
      <c r="JRC4" s="35"/>
      <c r="JRD4" s="35"/>
      <c r="JRE4" s="35"/>
      <c r="JRF4" s="35"/>
      <c r="JRG4" s="35"/>
      <c r="JRH4" s="35"/>
      <c r="JRI4" s="35"/>
      <c r="JRJ4" s="35"/>
      <c r="JRK4" s="35"/>
      <c r="JRL4" s="35"/>
      <c r="JRM4" s="35"/>
      <c r="JRN4" s="35"/>
      <c r="JRO4" s="35"/>
      <c r="JRP4" s="35"/>
      <c r="JRQ4" s="35"/>
      <c r="JRR4" s="35"/>
      <c r="JRS4" s="35"/>
      <c r="JRT4" s="35"/>
      <c r="JRU4" s="35"/>
      <c r="JRV4" s="35"/>
      <c r="JRW4" s="35"/>
      <c r="JRX4" s="35"/>
      <c r="JRY4" s="35"/>
      <c r="JRZ4" s="35"/>
      <c r="JSA4" s="35"/>
      <c r="JSB4" s="35"/>
      <c r="JSC4" s="35"/>
      <c r="JSD4" s="35"/>
      <c r="JSE4" s="35"/>
      <c r="JSF4" s="35"/>
      <c r="JSG4" s="35"/>
      <c r="JSH4" s="35"/>
      <c r="JSI4" s="35"/>
      <c r="JSJ4" s="35"/>
      <c r="JSK4" s="35"/>
      <c r="JSL4" s="35"/>
      <c r="JSM4" s="35"/>
      <c r="JSN4" s="35"/>
      <c r="JSO4" s="35"/>
      <c r="JSP4" s="35"/>
      <c r="JSQ4" s="35"/>
      <c r="JSR4" s="35"/>
      <c r="JSS4" s="35"/>
      <c r="JST4" s="35"/>
      <c r="JSU4" s="35"/>
      <c r="JSV4" s="35"/>
      <c r="JSW4" s="35"/>
      <c r="JSX4" s="35"/>
      <c r="JSY4" s="35"/>
      <c r="JSZ4" s="35"/>
      <c r="JTA4" s="35"/>
      <c r="JTB4" s="35"/>
      <c r="JTC4" s="35"/>
      <c r="JTD4" s="35"/>
      <c r="JTE4" s="35"/>
      <c r="JTF4" s="35"/>
      <c r="JTG4" s="35"/>
      <c r="JTH4" s="35"/>
      <c r="JTI4" s="35"/>
      <c r="JTJ4" s="35"/>
      <c r="JTK4" s="35"/>
      <c r="JTL4" s="35"/>
      <c r="JTM4" s="35"/>
      <c r="JTN4" s="35"/>
      <c r="JTO4" s="35"/>
      <c r="JTP4" s="35"/>
      <c r="JTQ4" s="35"/>
      <c r="JTR4" s="35"/>
      <c r="JTS4" s="35"/>
      <c r="JTT4" s="35"/>
      <c r="JTU4" s="35"/>
      <c r="JTV4" s="35"/>
      <c r="JTW4" s="35"/>
      <c r="JTX4" s="35"/>
      <c r="JTY4" s="35"/>
      <c r="JTZ4" s="35"/>
      <c r="JUA4" s="35"/>
      <c r="JUB4" s="35"/>
      <c r="JUC4" s="35"/>
      <c r="JUD4" s="35"/>
      <c r="JUE4" s="35"/>
      <c r="JUF4" s="35"/>
      <c r="JUG4" s="35"/>
      <c r="JUH4" s="35"/>
      <c r="JUI4" s="35"/>
      <c r="JUJ4" s="35"/>
      <c r="JUK4" s="35"/>
      <c r="JUL4" s="35"/>
      <c r="JUM4" s="35"/>
      <c r="JUN4" s="35"/>
      <c r="JUO4" s="35"/>
      <c r="JUP4" s="35"/>
      <c r="JUQ4" s="35"/>
      <c r="JUR4" s="35"/>
      <c r="JUS4" s="35"/>
      <c r="JUT4" s="35"/>
      <c r="JUU4" s="35"/>
      <c r="JUV4" s="35"/>
      <c r="JUW4" s="35"/>
      <c r="JUX4" s="35"/>
      <c r="JUY4" s="35"/>
      <c r="JUZ4" s="35"/>
      <c r="JVA4" s="35"/>
      <c r="JVB4" s="35"/>
      <c r="JVC4" s="35"/>
      <c r="JVD4" s="35"/>
      <c r="JVE4" s="35"/>
      <c r="JVF4" s="35"/>
      <c r="JVG4" s="35"/>
      <c r="JVH4" s="35"/>
      <c r="JVI4" s="35"/>
      <c r="JVJ4" s="35"/>
      <c r="JVK4" s="35"/>
      <c r="JVL4" s="35"/>
      <c r="JVM4" s="35"/>
      <c r="JVN4" s="35"/>
      <c r="JVO4" s="35"/>
      <c r="JVP4" s="35"/>
      <c r="JVQ4" s="35"/>
      <c r="JVR4" s="35"/>
      <c r="JVS4" s="35"/>
      <c r="JVT4" s="35"/>
      <c r="JVU4" s="35"/>
      <c r="JVV4" s="35"/>
      <c r="JVW4" s="35"/>
      <c r="JVX4" s="35"/>
      <c r="JVY4" s="35"/>
      <c r="JVZ4" s="35"/>
      <c r="JWA4" s="35"/>
      <c r="JWB4" s="35"/>
      <c r="JWC4" s="35"/>
      <c r="JWD4" s="35"/>
      <c r="JWE4" s="35"/>
      <c r="JWF4" s="35"/>
      <c r="JWG4" s="35"/>
      <c r="JWH4" s="35"/>
      <c r="JWI4" s="35"/>
      <c r="JWJ4" s="35"/>
      <c r="JWK4" s="35"/>
      <c r="JWL4" s="35"/>
      <c r="JWM4" s="35"/>
      <c r="JWN4" s="35"/>
      <c r="JWO4" s="35"/>
      <c r="JWP4" s="35"/>
      <c r="JWQ4" s="35"/>
      <c r="JWR4" s="35"/>
      <c r="JWS4" s="35"/>
      <c r="JWT4" s="35"/>
      <c r="JWU4" s="35"/>
      <c r="JWV4" s="35"/>
      <c r="JWW4" s="35"/>
      <c r="JWX4" s="35"/>
      <c r="JWY4" s="35"/>
      <c r="JWZ4" s="35"/>
      <c r="JXA4" s="35"/>
      <c r="JXB4" s="35"/>
      <c r="JXC4" s="35"/>
      <c r="JXD4" s="35"/>
      <c r="JXE4" s="35"/>
      <c r="JXF4" s="35"/>
      <c r="JXG4" s="35"/>
      <c r="JXH4" s="35"/>
      <c r="JXI4" s="35"/>
      <c r="JXJ4" s="35"/>
      <c r="JXK4" s="35"/>
      <c r="JXL4" s="35"/>
      <c r="JXM4" s="35"/>
      <c r="JXN4" s="35"/>
      <c r="JXO4" s="35"/>
      <c r="JXP4" s="35"/>
      <c r="JXQ4" s="35"/>
      <c r="JXR4" s="35"/>
      <c r="JXS4" s="35"/>
      <c r="JXT4" s="35"/>
      <c r="JXU4" s="35"/>
      <c r="JXV4" s="35"/>
      <c r="JXW4" s="35"/>
      <c r="JXX4" s="35"/>
      <c r="JXY4" s="35"/>
      <c r="JXZ4" s="35"/>
      <c r="JYA4" s="35"/>
      <c r="JYB4" s="35"/>
      <c r="JYC4" s="35"/>
      <c r="JYD4" s="35"/>
      <c r="JYE4" s="35"/>
      <c r="JYF4" s="35"/>
      <c r="JYG4" s="35"/>
      <c r="JYH4" s="35"/>
      <c r="JYI4" s="35"/>
      <c r="JYJ4" s="35"/>
      <c r="JYK4" s="35"/>
      <c r="JYL4" s="35"/>
      <c r="JYM4" s="35"/>
      <c r="JYN4" s="35"/>
      <c r="JYO4" s="35"/>
      <c r="JYP4" s="35"/>
      <c r="JYQ4" s="35"/>
      <c r="JYR4" s="35"/>
      <c r="JYS4" s="35"/>
      <c r="JYT4" s="35"/>
      <c r="JYU4" s="35"/>
      <c r="JYV4" s="35"/>
      <c r="JYW4" s="35"/>
      <c r="JYX4" s="35"/>
      <c r="JYY4" s="35"/>
      <c r="JYZ4" s="35"/>
      <c r="JZA4" s="35"/>
      <c r="JZB4" s="35"/>
      <c r="JZC4" s="35"/>
      <c r="JZD4" s="35"/>
      <c r="JZE4" s="35"/>
      <c r="JZF4" s="35"/>
      <c r="JZG4" s="35"/>
      <c r="JZH4" s="35"/>
      <c r="JZI4" s="35"/>
      <c r="JZJ4" s="35"/>
      <c r="JZK4" s="35"/>
      <c r="JZL4" s="35"/>
      <c r="JZM4" s="35"/>
      <c r="JZN4" s="35"/>
      <c r="JZO4" s="35"/>
      <c r="JZP4" s="35"/>
      <c r="JZQ4" s="35"/>
      <c r="JZR4" s="35"/>
      <c r="JZS4" s="35"/>
      <c r="JZT4" s="35"/>
      <c r="JZU4" s="35"/>
      <c r="JZV4" s="35"/>
      <c r="JZW4" s="35"/>
      <c r="JZX4" s="35"/>
      <c r="JZY4" s="35"/>
      <c r="JZZ4" s="35"/>
      <c r="KAA4" s="35"/>
      <c r="KAB4" s="35"/>
      <c r="KAC4" s="35"/>
      <c r="KAD4" s="35"/>
      <c r="KAE4" s="35"/>
      <c r="KAF4" s="35"/>
      <c r="KAG4" s="35"/>
      <c r="KAH4" s="35"/>
      <c r="KAI4" s="35"/>
      <c r="KAJ4" s="35"/>
      <c r="KAK4" s="35"/>
      <c r="KAL4" s="35"/>
      <c r="KAM4" s="35"/>
      <c r="KAN4" s="35"/>
      <c r="KAO4" s="35"/>
      <c r="KAP4" s="35"/>
      <c r="KAQ4" s="35"/>
      <c r="KAR4" s="35"/>
      <c r="KAS4" s="35"/>
      <c r="KAT4" s="35"/>
      <c r="KAU4" s="35"/>
      <c r="KAV4" s="35"/>
      <c r="KAW4" s="35"/>
      <c r="KAX4" s="35"/>
      <c r="KAY4" s="35"/>
      <c r="KAZ4" s="35"/>
      <c r="KBA4" s="35"/>
      <c r="KBB4" s="35"/>
      <c r="KBC4" s="35"/>
      <c r="KBD4" s="35"/>
      <c r="KBE4" s="35"/>
      <c r="KBF4" s="35"/>
      <c r="KBG4" s="35"/>
      <c r="KBH4" s="35"/>
      <c r="KBI4" s="35"/>
      <c r="KBJ4" s="35"/>
      <c r="KBK4" s="35"/>
      <c r="KBL4" s="35"/>
      <c r="KBM4" s="35"/>
      <c r="KBN4" s="35"/>
      <c r="KBO4" s="35"/>
      <c r="KBP4" s="35"/>
      <c r="KBQ4" s="35"/>
      <c r="KBR4" s="35"/>
      <c r="KBS4" s="35"/>
      <c r="KBT4" s="35"/>
      <c r="KBU4" s="35"/>
      <c r="KBV4" s="35"/>
      <c r="KBW4" s="35"/>
      <c r="KBX4" s="35"/>
      <c r="KBY4" s="35"/>
      <c r="KBZ4" s="35"/>
      <c r="KCA4" s="35"/>
      <c r="KCB4" s="35"/>
      <c r="KCC4" s="35"/>
      <c r="KCD4" s="35"/>
      <c r="KCE4" s="35"/>
      <c r="KCF4" s="35"/>
      <c r="KCG4" s="35"/>
      <c r="KCH4" s="35"/>
      <c r="KCI4" s="35"/>
      <c r="KCJ4" s="35"/>
      <c r="KCK4" s="35"/>
      <c r="KCL4" s="35"/>
      <c r="KCM4" s="35"/>
      <c r="KCN4" s="35"/>
      <c r="KCO4" s="35"/>
      <c r="KCP4" s="35"/>
      <c r="KCQ4" s="35"/>
      <c r="KCR4" s="35"/>
      <c r="KCS4" s="35"/>
      <c r="KCT4" s="35"/>
      <c r="KCU4" s="35"/>
      <c r="KCV4" s="35"/>
      <c r="KCW4" s="35"/>
      <c r="KCX4" s="35"/>
      <c r="KCY4" s="35"/>
      <c r="KCZ4" s="35"/>
      <c r="KDA4" s="35"/>
      <c r="KDB4" s="35"/>
      <c r="KDC4" s="35"/>
      <c r="KDD4" s="35"/>
      <c r="KDE4" s="35"/>
      <c r="KDF4" s="35"/>
      <c r="KDG4" s="35"/>
      <c r="KDH4" s="35"/>
      <c r="KDI4" s="35"/>
      <c r="KDJ4" s="35"/>
      <c r="KDK4" s="35"/>
      <c r="KDL4" s="35"/>
      <c r="KDM4" s="35"/>
      <c r="KDN4" s="35"/>
      <c r="KDO4" s="35"/>
      <c r="KDP4" s="35"/>
      <c r="KDQ4" s="35"/>
      <c r="KDR4" s="35"/>
      <c r="KDS4" s="35"/>
      <c r="KDT4" s="35"/>
      <c r="KDU4" s="35"/>
      <c r="KDV4" s="35"/>
      <c r="KDW4" s="35"/>
      <c r="KDX4" s="35"/>
      <c r="KDY4" s="35"/>
      <c r="KDZ4" s="35"/>
      <c r="KEA4" s="35"/>
      <c r="KEB4" s="35"/>
      <c r="KEC4" s="35"/>
      <c r="KED4" s="35"/>
      <c r="KEE4" s="35"/>
      <c r="KEF4" s="35"/>
      <c r="KEG4" s="35"/>
      <c r="KEH4" s="35"/>
      <c r="KEI4" s="35"/>
      <c r="KEJ4" s="35"/>
      <c r="KEK4" s="35"/>
      <c r="KEL4" s="35"/>
      <c r="KEM4" s="35"/>
      <c r="KEN4" s="35"/>
      <c r="KEO4" s="35"/>
      <c r="KEP4" s="35"/>
      <c r="KEQ4" s="35"/>
      <c r="KER4" s="35"/>
      <c r="KES4" s="35"/>
      <c r="KET4" s="35"/>
      <c r="KEU4" s="35"/>
      <c r="KEV4" s="35"/>
      <c r="KEW4" s="35"/>
      <c r="KEX4" s="35"/>
      <c r="KEY4" s="35"/>
      <c r="KEZ4" s="35"/>
      <c r="KFA4" s="35"/>
      <c r="KFB4" s="35"/>
      <c r="KFC4" s="35"/>
      <c r="KFD4" s="35"/>
      <c r="KFE4" s="35"/>
      <c r="KFF4" s="35"/>
      <c r="KFG4" s="35"/>
      <c r="KFH4" s="35"/>
      <c r="KFI4" s="35"/>
      <c r="KFJ4" s="35"/>
      <c r="KFK4" s="35"/>
      <c r="KFL4" s="35"/>
      <c r="KFM4" s="35"/>
      <c r="KFN4" s="35"/>
      <c r="KFO4" s="35"/>
      <c r="KFP4" s="35"/>
      <c r="KFQ4" s="35"/>
      <c r="KFR4" s="35"/>
      <c r="KFS4" s="35"/>
      <c r="KFT4" s="35"/>
      <c r="KFU4" s="35"/>
      <c r="KFV4" s="35"/>
      <c r="KFW4" s="35"/>
      <c r="KFX4" s="35"/>
      <c r="KFY4" s="35"/>
      <c r="KFZ4" s="35"/>
      <c r="KGA4" s="35"/>
      <c r="KGB4" s="35"/>
      <c r="KGC4" s="35"/>
      <c r="KGD4" s="35"/>
      <c r="KGE4" s="35"/>
      <c r="KGF4" s="35"/>
      <c r="KGG4" s="35"/>
      <c r="KGH4" s="35"/>
      <c r="KGI4" s="35"/>
      <c r="KGJ4" s="35"/>
      <c r="KGK4" s="35"/>
      <c r="KGL4" s="35"/>
      <c r="KGM4" s="35"/>
      <c r="KGN4" s="35"/>
      <c r="KGO4" s="35"/>
      <c r="KGP4" s="35"/>
      <c r="KGQ4" s="35"/>
      <c r="KGR4" s="35"/>
      <c r="KGS4" s="35"/>
      <c r="KGT4" s="35"/>
      <c r="KGU4" s="35"/>
      <c r="KGV4" s="35"/>
      <c r="KGW4" s="35"/>
      <c r="KGX4" s="35"/>
      <c r="KGY4" s="35"/>
      <c r="KGZ4" s="35"/>
      <c r="KHA4" s="35"/>
      <c r="KHB4" s="35"/>
      <c r="KHC4" s="35"/>
      <c r="KHD4" s="35"/>
      <c r="KHE4" s="35"/>
      <c r="KHF4" s="35"/>
      <c r="KHG4" s="35"/>
      <c r="KHH4" s="35"/>
      <c r="KHI4" s="35"/>
      <c r="KHJ4" s="35"/>
      <c r="KHK4" s="35"/>
      <c r="KHL4" s="35"/>
      <c r="KHM4" s="35"/>
      <c r="KHN4" s="35"/>
      <c r="KHO4" s="35"/>
      <c r="KHP4" s="35"/>
      <c r="KHQ4" s="35"/>
      <c r="KHR4" s="35"/>
      <c r="KHS4" s="35"/>
      <c r="KHT4" s="35"/>
      <c r="KHU4" s="35"/>
      <c r="KHV4" s="35"/>
      <c r="KHW4" s="35"/>
      <c r="KHX4" s="35"/>
      <c r="KHY4" s="35"/>
      <c r="KHZ4" s="35"/>
      <c r="KIA4" s="35"/>
      <c r="KIB4" s="35"/>
      <c r="KIC4" s="35"/>
      <c r="KID4" s="35"/>
      <c r="KIE4" s="35"/>
      <c r="KIF4" s="35"/>
      <c r="KIG4" s="35"/>
      <c r="KIH4" s="35"/>
      <c r="KII4" s="35"/>
      <c r="KIJ4" s="35"/>
      <c r="KIK4" s="35"/>
      <c r="KIL4" s="35"/>
      <c r="KIM4" s="35"/>
      <c r="KIN4" s="35"/>
      <c r="KIO4" s="35"/>
      <c r="KIP4" s="35"/>
      <c r="KIQ4" s="35"/>
      <c r="KIR4" s="35"/>
      <c r="KIS4" s="35"/>
      <c r="KIT4" s="35"/>
      <c r="KIU4" s="35"/>
      <c r="KIV4" s="35"/>
      <c r="KIW4" s="35"/>
      <c r="KIX4" s="35"/>
      <c r="KIY4" s="35"/>
      <c r="KIZ4" s="35"/>
      <c r="KJA4" s="35"/>
      <c r="KJB4" s="35"/>
      <c r="KJC4" s="35"/>
      <c r="KJD4" s="35"/>
      <c r="KJE4" s="35"/>
      <c r="KJF4" s="35"/>
      <c r="KJG4" s="35"/>
      <c r="KJH4" s="35"/>
      <c r="KJI4" s="35"/>
      <c r="KJJ4" s="35"/>
      <c r="KJK4" s="35"/>
      <c r="KJL4" s="35"/>
      <c r="KJM4" s="35"/>
      <c r="KJN4" s="35"/>
      <c r="KJO4" s="35"/>
      <c r="KJP4" s="35"/>
      <c r="KJQ4" s="35"/>
      <c r="KJR4" s="35"/>
      <c r="KJS4" s="35"/>
      <c r="KJT4" s="35"/>
      <c r="KJU4" s="35"/>
      <c r="KJV4" s="35"/>
      <c r="KJW4" s="35"/>
      <c r="KJX4" s="35"/>
      <c r="KJY4" s="35"/>
      <c r="KJZ4" s="35"/>
      <c r="KKA4" s="35"/>
      <c r="KKB4" s="35"/>
      <c r="KKC4" s="35"/>
      <c r="KKD4" s="35"/>
      <c r="KKE4" s="35"/>
      <c r="KKF4" s="35"/>
      <c r="KKG4" s="35"/>
      <c r="KKH4" s="35"/>
      <c r="KKI4" s="35"/>
      <c r="KKJ4" s="35"/>
      <c r="KKK4" s="35"/>
      <c r="KKL4" s="35"/>
      <c r="KKM4" s="35"/>
      <c r="KKN4" s="35"/>
      <c r="KKO4" s="35"/>
      <c r="KKP4" s="35"/>
      <c r="KKQ4" s="35"/>
      <c r="KKR4" s="35"/>
      <c r="KKS4" s="35"/>
      <c r="KKT4" s="35"/>
      <c r="KKU4" s="35"/>
      <c r="KKV4" s="35"/>
      <c r="KKW4" s="35"/>
      <c r="KKX4" s="35"/>
      <c r="KKY4" s="35"/>
      <c r="KKZ4" s="35"/>
      <c r="KLA4" s="35"/>
      <c r="KLB4" s="35"/>
      <c r="KLC4" s="35"/>
      <c r="KLD4" s="35"/>
      <c r="KLE4" s="35"/>
      <c r="KLF4" s="35"/>
      <c r="KLG4" s="35"/>
      <c r="KLH4" s="35"/>
      <c r="KLI4" s="35"/>
      <c r="KLJ4" s="35"/>
      <c r="KLK4" s="35"/>
      <c r="KLL4" s="35"/>
      <c r="KLM4" s="35"/>
      <c r="KLN4" s="35"/>
      <c r="KLO4" s="35"/>
      <c r="KLP4" s="35"/>
      <c r="KLQ4" s="35"/>
      <c r="KLR4" s="35"/>
      <c r="KLS4" s="35"/>
      <c r="KLT4" s="35"/>
      <c r="KLU4" s="35"/>
      <c r="KLV4" s="35"/>
      <c r="KLW4" s="35"/>
      <c r="KLX4" s="35"/>
      <c r="KLY4" s="35"/>
      <c r="KLZ4" s="35"/>
      <c r="KMA4" s="35"/>
      <c r="KMB4" s="35"/>
      <c r="KMC4" s="35"/>
      <c r="KMD4" s="35"/>
      <c r="KME4" s="35"/>
      <c r="KMF4" s="35"/>
      <c r="KMG4" s="35"/>
      <c r="KMH4" s="35"/>
      <c r="KMI4" s="35"/>
      <c r="KMJ4" s="35"/>
      <c r="KMK4" s="35"/>
      <c r="KML4" s="35"/>
      <c r="KMM4" s="35"/>
      <c r="KMN4" s="35"/>
      <c r="KMO4" s="35"/>
      <c r="KMP4" s="35"/>
      <c r="KMQ4" s="35"/>
      <c r="KMR4" s="35"/>
      <c r="KMS4" s="35"/>
      <c r="KMT4" s="35"/>
      <c r="KMU4" s="35"/>
      <c r="KMV4" s="35"/>
      <c r="KMW4" s="35"/>
      <c r="KMX4" s="35"/>
      <c r="KMY4" s="35"/>
      <c r="KMZ4" s="35"/>
      <c r="KNA4" s="35"/>
      <c r="KNB4" s="35"/>
      <c r="KNC4" s="35"/>
      <c r="KND4" s="35"/>
      <c r="KNE4" s="35"/>
      <c r="KNF4" s="35"/>
      <c r="KNG4" s="35"/>
      <c r="KNH4" s="35"/>
      <c r="KNI4" s="35"/>
      <c r="KNJ4" s="35"/>
      <c r="KNK4" s="35"/>
      <c r="KNL4" s="35"/>
      <c r="KNM4" s="35"/>
      <c r="KNN4" s="35"/>
      <c r="KNO4" s="35"/>
      <c r="KNP4" s="35"/>
      <c r="KNQ4" s="35"/>
      <c r="KNR4" s="35"/>
      <c r="KNS4" s="35"/>
      <c r="KNT4" s="35"/>
      <c r="KNU4" s="35"/>
      <c r="KNV4" s="35"/>
      <c r="KNW4" s="35"/>
      <c r="KNX4" s="35"/>
      <c r="KNY4" s="35"/>
      <c r="KNZ4" s="35"/>
      <c r="KOA4" s="35"/>
      <c r="KOB4" s="35"/>
      <c r="KOC4" s="35"/>
      <c r="KOD4" s="35"/>
      <c r="KOE4" s="35"/>
      <c r="KOF4" s="35"/>
      <c r="KOG4" s="35"/>
      <c r="KOH4" s="35"/>
      <c r="KOI4" s="35"/>
      <c r="KOJ4" s="35"/>
      <c r="KOK4" s="35"/>
      <c r="KOL4" s="35"/>
      <c r="KOM4" s="35"/>
      <c r="KON4" s="35"/>
      <c r="KOO4" s="35"/>
      <c r="KOP4" s="35"/>
      <c r="KOQ4" s="35"/>
      <c r="KOR4" s="35"/>
      <c r="KOS4" s="35"/>
      <c r="KOT4" s="35"/>
      <c r="KOU4" s="35"/>
      <c r="KOV4" s="35"/>
      <c r="KOW4" s="35"/>
      <c r="KOX4" s="35"/>
      <c r="KOY4" s="35"/>
      <c r="KOZ4" s="35"/>
      <c r="KPA4" s="35"/>
      <c r="KPB4" s="35"/>
      <c r="KPC4" s="35"/>
      <c r="KPD4" s="35"/>
      <c r="KPE4" s="35"/>
      <c r="KPF4" s="35"/>
      <c r="KPG4" s="35"/>
      <c r="KPH4" s="35"/>
      <c r="KPI4" s="35"/>
      <c r="KPJ4" s="35"/>
      <c r="KPK4" s="35"/>
      <c r="KPL4" s="35"/>
      <c r="KPM4" s="35"/>
      <c r="KPN4" s="35"/>
      <c r="KPO4" s="35"/>
      <c r="KPP4" s="35"/>
      <c r="KPQ4" s="35"/>
      <c r="KPR4" s="35"/>
      <c r="KPS4" s="35"/>
      <c r="KPT4" s="35"/>
      <c r="KPU4" s="35"/>
      <c r="KPV4" s="35"/>
      <c r="KPW4" s="35"/>
      <c r="KPX4" s="35"/>
      <c r="KPY4" s="35"/>
      <c r="KPZ4" s="35"/>
      <c r="KQA4" s="35"/>
      <c r="KQB4" s="35"/>
      <c r="KQC4" s="35"/>
      <c r="KQD4" s="35"/>
      <c r="KQE4" s="35"/>
      <c r="KQF4" s="35"/>
      <c r="KQG4" s="35"/>
      <c r="KQH4" s="35"/>
      <c r="KQI4" s="35"/>
      <c r="KQJ4" s="35"/>
      <c r="KQK4" s="35"/>
      <c r="KQL4" s="35"/>
      <c r="KQM4" s="35"/>
      <c r="KQN4" s="35"/>
      <c r="KQO4" s="35"/>
      <c r="KQP4" s="35"/>
      <c r="KQQ4" s="35"/>
      <c r="KQR4" s="35"/>
      <c r="KQS4" s="35"/>
      <c r="KQT4" s="35"/>
      <c r="KQU4" s="35"/>
      <c r="KQV4" s="35"/>
      <c r="KQW4" s="35"/>
      <c r="KQX4" s="35"/>
      <c r="KQY4" s="35"/>
      <c r="KQZ4" s="35"/>
      <c r="KRA4" s="35"/>
      <c r="KRB4" s="35"/>
      <c r="KRC4" s="35"/>
      <c r="KRD4" s="35"/>
      <c r="KRE4" s="35"/>
      <c r="KRF4" s="35"/>
      <c r="KRG4" s="35"/>
      <c r="KRH4" s="35"/>
      <c r="KRI4" s="35"/>
      <c r="KRJ4" s="35"/>
      <c r="KRK4" s="35"/>
      <c r="KRL4" s="35"/>
      <c r="KRM4" s="35"/>
      <c r="KRN4" s="35"/>
      <c r="KRO4" s="35"/>
      <c r="KRP4" s="35"/>
      <c r="KRQ4" s="35"/>
      <c r="KRR4" s="35"/>
      <c r="KRS4" s="35"/>
      <c r="KRT4" s="35"/>
      <c r="KRU4" s="35"/>
      <c r="KRV4" s="35"/>
      <c r="KRW4" s="35"/>
      <c r="KRX4" s="35"/>
      <c r="KRY4" s="35"/>
      <c r="KRZ4" s="35"/>
      <c r="KSA4" s="35"/>
      <c r="KSB4" s="35"/>
      <c r="KSC4" s="35"/>
      <c r="KSD4" s="35"/>
      <c r="KSE4" s="35"/>
      <c r="KSF4" s="35"/>
      <c r="KSG4" s="35"/>
      <c r="KSH4" s="35"/>
      <c r="KSI4" s="35"/>
      <c r="KSJ4" s="35"/>
      <c r="KSK4" s="35"/>
      <c r="KSL4" s="35"/>
      <c r="KSM4" s="35"/>
      <c r="KSN4" s="35"/>
      <c r="KSO4" s="35"/>
      <c r="KSP4" s="35"/>
      <c r="KSQ4" s="35"/>
      <c r="KSR4" s="35"/>
      <c r="KSS4" s="35"/>
      <c r="KST4" s="35"/>
      <c r="KSU4" s="35"/>
      <c r="KSV4" s="35"/>
      <c r="KSW4" s="35"/>
      <c r="KSX4" s="35"/>
      <c r="KSY4" s="35"/>
      <c r="KSZ4" s="35"/>
      <c r="KTA4" s="35"/>
      <c r="KTB4" s="35"/>
      <c r="KTC4" s="35"/>
      <c r="KTD4" s="35"/>
      <c r="KTE4" s="35"/>
      <c r="KTF4" s="35"/>
      <c r="KTG4" s="35"/>
      <c r="KTH4" s="35"/>
      <c r="KTI4" s="35"/>
      <c r="KTJ4" s="35"/>
      <c r="KTK4" s="35"/>
      <c r="KTL4" s="35"/>
      <c r="KTM4" s="35"/>
      <c r="KTN4" s="35"/>
      <c r="KTO4" s="35"/>
      <c r="KTP4" s="35"/>
      <c r="KTQ4" s="35"/>
      <c r="KTR4" s="35"/>
      <c r="KTS4" s="35"/>
      <c r="KTT4" s="35"/>
      <c r="KTU4" s="35"/>
      <c r="KTV4" s="35"/>
      <c r="KTW4" s="35"/>
      <c r="KTX4" s="35"/>
      <c r="KTY4" s="35"/>
      <c r="KTZ4" s="35"/>
      <c r="KUA4" s="35"/>
      <c r="KUB4" s="35"/>
      <c r="KUC4" s="35"/>
      <c r="KUD4" s="35"/>
      <c r="KUE4" s="35"/>
      <c r="KUF4" s="35"/>
      <c r="KUG4" s="35"/>
      <c r="KUH4" s="35"/>
      <c r="KUI4" s="35"/>
      <c r="KUJ4" s="35"/>
      <c r="KUK4" s="35"/>
      <c r="KUL4" s="35"/>
      <c r="KUM4" s="35"/>
      <c r="KUN4" s="35"/>
      <c r="KUO4" s="35"/>
      <c r="KUP4" s="35"/>
      <c r="KUQ4" s="35"/>
      <c r="KUR4" s="35"/>
      <c r="KUS4" s="35"/>
      <c r="KUT4" s="35"/>
      <c r="KUU4" s="35"/>
      <c r="KUV4" s="35"/>
      <c r="KUW4" s="35"/>
      <c r="KUX4" s="35"/>
      <c r="KUY4" s="35"/>
      <c r="KUZ4" s="35"/>
      <c r="KVA4" s="35"/>
      <c r="KVB4" s="35"/>
      <c r="KVC4" s="35"/>
      <c r="KVD4" s="35"/>
      <c r="KVE4" s="35"/>
      <c r="KVF4" s="35"/>
      <c r="KVG4" s="35"/>
      <c r="KVH4" s="35"/>
      <c r="KVI4" s="35"/>
      <c r="KVJ4" s="35"/>
      <c r="KVK4" s="35"/>
      <c r="KVL4" s="35"/>
      <c r="KVM4" s="35"/>
      <c r="KVN4" s="35"/>
      <c r="KVO4" s="35"/>
      <c r="KVP4" s="35"/>
      <c r="KVQ4" s="35"/>
      <c r="KVR4" s="35"/>
      <c r="KVS4" s="35"/>
      <c r="KVT4" s="35"/>
      <c r="KVU4" s="35"/>
      <c r="KVV4" s="35"/>
      <c r="KVW4" s="35"/>
      <c r="KVX4" s="35"/>
      <c r="KVY4" s="35"/>
      <c r="KVZ4" s="35"/>
      <c r="KWA4" s="35"/>
      <c r="KWB4" s="35"/>
      <c r="KWC4" s="35"/>
      <c r="KWD4" s="35"/>
      <c r="KWE4" s="35"/>
      <c r="KWF4" s="35"/>
      <c r="KWG4" s="35"/>
      <c r="KWH4" s="35"/>
      <c r="KWI4" s="35"/>
      <c r="KWJ4" s="35"/>
      <c r="KWK4" s="35"/>
      <c r="KWL4" s="35"/>
      <c r="KWM4" s="35"/>
      <c r="KWN4" s="35"/>
      <c r="KWO4" s="35"/>
      <c r="KWP4" s="35"/>
      <c r="KWQ4" s="35"/>
      <c r="KWR4" s="35"/>
      <c r="KWS4" s="35"/>
      <c r="KWT4" s="35"/>
      <c r="KWU4" s="35"/>
      <c r="KWV4" s="35"/>
      <c r="KWW4" s="35"/>
      <c r="KWX4" s="35"/>
      <c r="KWY4" s="35"/>
      <c r="KWZ4" s="35"/>
      <c r="KXA4" s="35"/>
      <c r="KXB4" s="35"/>
      <c r="KXC4" s="35"/>
      <c r="KXD4" s="35"/>
      <c r="KXE4" s="35"/>
      <c r="KXF4" s="35"/>
      <c r="KXG4" s="35"/>
      <c r="KXH4" s="35"/>
      <c r="KXI4" s="35"/>
      <c r="KXJ4" s="35"/>
      <c r="KXK4" s="35"/>
      <c r="KXL4" s="35"/>
      <c r="KXM4" s="35"/>
      <c r="KXN4" s="35"/>
      <c r="KXO4" s="35"/>
      <c r="KXP4" s="35"/>
      <c r="KXQ4" s="35"/>
      <c r="KXR4" s="35"/>
      <c r="KXS4" s="35"/>
      <c r="KXT4" s="35"/>
      <c r="KXU4" s="35"/>
      <c r="KXV4" s="35"/>
      <c r="KXW4" s="35"/>
      <c r="KXX4" s="35"/>
      <c r="KXY4" s="35"/>
      <c r="KXZ4" s="35"/>
      <c r="KYA4" s="35"/>
      <c r="KYB4" s="35"/>
      <c r="KYC4" s="35"/>
      <c r="KYD4" s="35"/>
      <c r="KYE4" s="35"/>
      <c r="KYF4" s="35"/>
      <c r="KYG4" s="35"/>
      <c r="KYH4" s="35"/>
      <c r="KYI4" s="35"/>
      <c r="KYJ4" s="35"/>
      <c r="KYK4" s="35"/>
      <c r="KYL4" s="35"/>
      <c r="KYM4" s="35"/>
      <c r="KYN4" s="35"/>
      <c r="KYO4" s="35"/>
      <c r="KYP4" s="35"/>
      <c r="KYQ4" s="35"/>
      <c r="KYR4" s="35"/>
      <c r="KYS4" s="35"/>
      <c r="KYT4" s="35"/>
      <c r="KYU4" s="35"/>
      <c r="KYV4" s="35"/>
      <c r="KYW4" s="35"/>
      <c r="KYX4" s="35"/>
      <c r="KYY4" s="35"/>
      <c r="KYZ4" s="35"/>
      <c r="KZA4" s="35"/>
      <c r="KZB4" s="35"/>
      <c r="KZC4" s="35"/>
      <c r="KZD4" s="35"/>
      <c r="KZE4" s="35"/>
      <c r="KZF4" s="35"/>
      <c r="KZG4" s="35"/>
      <c r="KZH4" s="35"/>
      <c r="KZI4" s="35"/>
      <c r="KZJ4" s="35"/>
      <c r="KZK4" s="35"/>
      <c r="KZL4" s="35"/>
      <c r="KZM4" s="35"/>
      <c r="KZN4" s="35"/>
      <c r="KZO4" s="35"/>
      <c r="KZP4" s="35"/>
      <c r="KZQ4" s="35"/>
      <c r="KZR4" s="35"/>
      <c r="KZS4" s="35"/>
      <c r="KZT4" s="35"/>
      <c r="KZU4" s="35"/>
      <c r="KZV4" s="35"/>
      <c r="KZW4" s="35"/>
      <c r="KZX4" s="35"/>
      <c r="KZY4" s="35"/>
      <c r="KZZ4" s="35"/>
      <c r="LAA4" s="35"/>
      <c r="LAB4" s="35"/>
      <c r="LAC4" s="35"/>
      <c r="LAD4" s="35"/>
      <c r="LAE4" s="35"/>
      <c r="LAF4" s="35"/>
      <c r="LAG4" s="35"/>
      <c r="LAH4" s="35"/>
      <c r="LAI4" s="35"/>
      <c r="LAJ4" s="35"/>
      <c r="LAK4" s="35"/>
      <c r="LAL4" s="35"/>
      <c r="LAM4" s="35"/>
      <c r="LAN4" s="35"/>
      <c r="LAO4" s="35"/>
      <c r="LAP4" s="35"/>
      <c r="LAQ4" s="35"/>
      <c r="LAR4" s="35"/>
      <c r="LAS4" s="35"/>
      <c r="LAT4" s="35"/>
      <c r="LAU4" s="35"/>
      <c r="LAV4" s="35"/>
      <c r="LAW4" s="35"/>
      <c r="LAX4" s="35"/>
      <c r="LAY4" s="35"/>
      <c r="LAZ4" s="35"/>
      <c r="LBA4" s="35"/>
      <c r="LBB4" s="35"/>
      <c r="LBC4" s="35"/>
      <c r="LBD4" s="35"/>
      <c r="LBE4" s="35"/>
      <c r="LBF4" s="35"/>
      <c r="LBG4" s="35"/>
      <c r="LBH4" s="35"/>
      <c r="LBI4" s="35"/>
      <c r="LBJ4" s="35"/>
      <c r="LBK4" s="35"/>
      <c r="LBL4" s="35"/>
      <c r="LBM4" s="35"/>
      <c r="LBN4" s="35"/>
      <c r="LBO4" s="35"/>
      <c r="LBP4" s="35"/>
      <c r="LBQ4" s="35"/>
      <c r="LBR4" s="35"/>
      <c r="LBS4" s="35"/>
      <c r="LBT4" s="35"/>
      <c r="LBU4" s="35"/>
      <c r="LBV4" s="35"/>
      <c r="LBW4" s="35"/>
      <c r="LBX4" s="35"/>
      <c r="LBY4" s="35"/>
      <c r="LBZ4" s="35"/>
      <c r="LCA4" s="35"/>
      <c r="LCB4" s="35"/>
      <c r="LCC4" s="35"/>
      <c r="LCD4" s="35"/>
      <c r="LCE4" s="35"/>
      <c r="LCF4" s="35"/>
      <c r="LCG4" s="35"/>
      <c r="LCH4" s="35"/>
      <c r="LCI4" s="35"/>
      <c r="LCJ4" s="35"/>
      <c r="LCK4" s="35"/>
      <c r="LCL4" s="35"/>
      <c r="LCM4" s="35"/>
      <c r="LCN4" s="35"/>
      <c r="LCO4" s="35"/>
      <c r="LCP4" s="35"/>
      <c r="LCQ4" s="35"/>
      <c r="LCR4" s="35"/>
      <c r="LCS4" s="35"/>
      <c r="LCT4" s="35"/>
      <c r="LCU4" s="35"/>
      <c r="LCV4" s="35"/>
      <c r="LCW4" s="35"/>
      <c r="LCX4" s="35"/>
      <c r="LCY4" s="35"/>
      <c r="LCZ4" s="35"/>
      <c r="LDA4" s="35"/>
      <c r="LDB4" s="35"/>
      <c r="LDC4" s="35"/>
      <c r="LDD4" s="35"/>
      <c r="LDE4" s="35"/>
      <c r="LDF4" s="35"/>
      <c r="LDG4" s="35"/>
      <c r="LDH4" s="35"/>
      <c r="LDI4" s="35"/>
      <c r="LDJ4" s="35"/>
      <c r="LDK4" s="35"/>
      <c r="LDL4" s="35"/>
      <c r="LDM4" s="35"/>
      <c r="LDN4" s="35"/>
      <c r="LDO4" s="35"/>
      <c r="LDP4" s="35"/>
      <c r="LDQ4" s="35"/>
      <c r="LDR4" s="35"/>
      <c r="LDS4" s="35"/>
      <c r="LDT4" s="35"/>
      <c r="LDU4" s="35"/>
      <c r="LDV4" s="35"/>
      <c r="LDW4" s="35"/>
      <c r="LDX4" s="35"/>
      <c r="LDY4" s="35"/>
      <c r="LDZ4" s="35"/>
      <c r="LEA4" s="35"/>
      <c r="LEB4" s="35"/>
      <c r="LEC4" s="35"/>
      <c r="LED4" s="35"/>
      <c r="LEE4" s="35"/>
      <c r="LEF4" s="35"/>
      <c r="LEG4" s="35"/>
      <c r="LEH4" s="35"/>
      <c r="LEI4" s="35"/>
      <c r="LEJ4" s="35"/>
      <c r="LEK4" s="35"/>
      <c r="LEL4" s="35"/>
      <c r="LEM4" s="35"/>
      <c r="LEN4" s="35"/>
      <c r="LEO4" s="35"/>
      <c r="LEP4" s="35"/>
      <c r="LEQ4" s="35"/>
      <c r="LER4" s="35"/>
      <c r="LES4" s="35"/>
      <c r="LET4" s="35"/>
      <c r="LEU4" s="35"/>
      <c r="LEV4" s="35"/>
      <c r="LEW4" s="35"/>
      <c r="LEX4" s="35"/>
      <c r="LEY4" s="35"/>
      <c r="LEZ4" s="35"/>
      <c r="LFA4" s="35"/>
      <c r="LFB4" s="35"/>
      <c r="LFC4" s="35"/>
      <c r="LFD4" s="35"/>
      <c r="LFE4" s="35"/>
      <c r="LFF4" s="35"/>
      <c r="LFG4" s="35"/>
      <c r="LFH4" s="35"/>
      <c r="LFI4" s="35"/>
      <c r="LFJ4" s="35"/>
      <c r="LFK4" s="35"/>
      <c r="LFL4" s="35"/>
      <c r="LFM4" s="35"/>
      <c r="LFN4" s="35"/>
      <c r="LFO4" s="35"/>
      <c r="LFP4" s="35"/>
      <c r="LFQ4" s="35"/>
      <c r="LFR4" s="35"/>
      <c r="LFS4" s="35"/>
      <c r="LFT4" s="35"/>
      <c r="LFU4" s="35"/>
      <c r="LFV4" s="35"/>
      <c r="LFW4" s="35"/>
      <c r="LFX4" s="35"/>
      <c r="LFY4" s="35"/>
      <c r="LFZ4" s="35"/>
      <c r="LGA4" s="35"/>
      <c r="LGB4" s="35"/>
      <c r="LGC4" s="35"/>
      <c r="LGD4" s="35"/>
      <c r="LGE4" s="35"/>
      <c r="LGF4" s="35"/>
      <c r="LGG4" s="35"/>
      <c r="LGH4" s="35"/>
      <c r="LGI4" s="35"/>
      <c r="LGJ4" s="35"/>
      <c r="LGK4" s="35"/>
      <c r="LGL4" s="35"/>
      <c r="LGM4" s="35"/>
      <c r="LGN4" s="35"/>
      <c r="LGO4" s="35"/>
      <c r="LGP4" s="35"/>
      <c r="LGQ4" s="35"/>
      <c r="LGR4" s="35"/>
      <c r="LGS4" s="35"/>
      <c r="LGT4" s="35"/>
      <c r="LGU4" s="35"/>
      <c r="LGV4" s="35"/>
      <c r="LGW4" s="35"/>
      <c r="LGX4" s="35"/>
      <c r="LGY4" s="35"/>
      <c r="LGZ4" s="35"/>
      <c r="LHA4" s="35"/>
      <c r="LHB4" s="35"/>
      <c r="LHC4" s="35"/>
      <c r="LHD4" s="35"/>
      <c r="LHE4" s="35"/>
      <c r="LHF4" s="35"/>
      <c r="LHG4" s="35"/>
      <c r="LHH4" s="35"/>
      <c r="LHI4" s="35"/>
      <c r="LHJ4" s="35"/>
      <c r="LHK4" s="35"/>
      <c r="LHL4" s="35"/>
      <c r="LHM4" s="35"/>
      <c r="LHN4" s="35"/>
      <c r="LHO4" s="35"/>
      <c r="LHP4" s="35"/>
      <c r="LHQ4" s="35"/>
      <c r="LHR4" s="35"/>
      <c r="LHS4" s="35"/>
      <c r="LHT4" s="35"/>
      <c r="LHU4" s="35"/>
      <c r="LHV4" s="35"/>
      <c r="LHW4" s="35"/>
      <c r="LHX4" s="35"/>
      <c r="LHY4" s="35"/>
      <c r="LHZ4" s="35"/>
      <c r="LIA4" s="35"/>
      <c r="LIB4" s="35"/>
      <c r="LIC4" s="35"/>
      <c r="LID4" s="35"/>
      <c r="LIE4" s="35"/>
      <c r="LIF4" s="35"/>
      <c r="LIG4" s="35"/>
      <c r="LIH4" s="35"/>
      <c r="LII4" s="35"/>
      <c r="LIJ4" s="35"/>
      <c r="LIK4" s="35"/>
      <c r="LIL4" s="35"/>
      <c r="LIM4" s="35"/>
      <c r="LIN4" s="35"/>
      <c r="LIO4" s="35"/>
      <c r="LIP4" s="35"/>
      <c r="LIQ4" s="35"/>
      <c r="LIR4" s="35"/>
      <c r="LIS4" s="35"/>
      <c r="LIT4" s="35"/>
      <c r="LIU4" s="35"/>
      <c r="LIV4" s="35"/>
      <c r="LIW4" s="35"/>
      <c r="LIX4" s="35"/>
      <c r="LIY4" s="35"/>
      <c r="LIZ4" s="35"/>
      <c r="LJA4" s="35"/>
      <c r="LJB4" s="35"/>
      <c r="LJC4" s="35"/>
      <c r="LJD4" s="35"/>
      <c r="LJE4" s="35"/>
      <c r="LJF4" s="35"/>
      <c r="LJG4" s="35"/>
      <c r="LJH4" s="35"/>
      <c r="LJI4" s="35"/>
      <c r="LJJ4" s="35"/>
      <c r="LJK4" s="35"/>
      <c r="LJL4" s="35"/>
      <c r="LJM4" s="35"/>
      <c r="LJN4" s="35"/>
      <c r="LJO4" s="35"/>
      <c r="LJP4" s="35"/>
      <c r="LJQ4" s="35"/>
      <c r="LJR4" s="35"/>
      <c r="LJS4" s="35"/>
      <c r="LJT4" s="35"/>
      <c r="LJU4" s="35"/>
      <c r="LJV4" s="35"/>
      <c r="LJW4" s="35"/>
      <c r="LJX4" s="35"/>
      <c r="LJY4" s="35"/>
      <c r="LJZ4" s="35"/>
      <c r="LKA4" s="35"/>
      <c r="LKB4" s="35"/>
      <c r="LKC4" s="35"/>
      <c r="LKD4" s="35"/>
      <c r="LKE4" s="35"/>
      <c r="LKF4" s="35"/>
      <c r="LKG4" s="35"/>
      <c r="LKH4" s="35"/>
      <c r="LKI4" s="35"/>
      <c r="LKJ4" s="35"/>
      <c r="LKK4" s="35"/>
      <c r="LKL4" s="35"/>
      <c r="LKM4" s="35"/>
      <c r="LKN4" s="35"/>
      <c r="LKO4" s="35"/>
      <c r="LKP4" s="35"/>
      <c r="LKQ4" s="35"/>
      <c r="LKR4" s="35"/>
      <c r="LKS4" s="35"/>
      <c r="LKT4" s="35"/>
      <c r="LKU4" s="35"/>
      <c r="LKV4" s="35"/>
      <c r="LKW4" s="35"/>
      <c r="LKX4" s="35"/>
      <c r="LKY4" s="35"/>
      <c r="LKZ4" s="35"/>
      <c r="LLA4" s="35"/>
      <c r="LLB4" s="35"/>
      <c r="LLC4" s="35"/>
      <c r="LLD4" s="35"/>
      <c r="LLE4" s="35"/>
      <c r="LLF4" s="35"/>
      <c r="LLG4" s="35"/>
      <c r="LLH4" s="35"/>
      <c r="LLI4" s="35"/>
      <c r="LLJ4" s="35"/>
      <c r="LLK4" s="35"/>
      <c r="LLL4" s="35"/>
      <c r="LLM4" s="35"/>
      <c r="LLN4" s="35"/>
      <c r="LLO4" s="35"/>
      <c r="LLP4" s="35"/>
      <c r="LLQ4" s="35"/>
      <c r="LLR4" s="35"/>
      <c r="LLS4" s="35"/>
      <c r="LLT4" s="35"/>
      <c r="LLU4" s="35"/>
      <c r="LLV4" s="35"/>
      <c r="LLW4" s="35"/>
      <c r="LLX4" s="35"/>
      <c r="LLY4" s="35"/>
      <c r="LLZ4" s="35"/>
      <c r="LMA4" s="35"/>
      <c r="LMB4" s="35"/>
      <c r="LMC4" s="35"/>
      <c r="LMD4" s="35"/>
      <c r="LME4" s="35"/>
      <c r="LMF4" s="35"/>
      <c r="LMG4" s="35"/>
      <c r="LMH4" s="35"/>
      <c r="LMI4" s="35"/>
      <c r="LMJ4" s="35"/>
      <c r="LMK4" s="35"/>
      <c r="LML4" s="35"/>
      <c r="LMM4" s="35"/>
      <c r="LMN4" s="35"/>
      <c r="LMO4" s="35"/>
      <c r="LMP4" s="35"/>
      <c r="LMQ4" s="35"/>
      <c r="LMR4" s="35"/>
      <c r="LMS4" s="35"/>
      <c r="LMT4" s="35"/>
      <c r="LMU4" s="35"/>
      <c r="LMV4" s="35"/>
      <c r="LMW4" s="35"/>
      <c r="LMX4" s="35"/>
      <c r="LMY4" s="35"/>
      <c r="LMZ4" s="35"/>
      <c r="LNA4" s="35"/>
      <c r="LNB4" s="35"/>
      <c r="LNC4" s="35"/>
      <c r="LND4" s="35"/>
      <c r="LNE4" s="35"/>
      <c r="LNF4" s="35"/>
      <c r="LNG4" s="35"/>
      <c r="LNH4" s="35"/>
      <c r="LNI4" s="35"/>
      <c r="LNJ4" s="35"/>
      <c r="LNK4" s="35"/>
      <c r="LNL4" s="35"/>
      <c r="LNM4" s="35"/>
      <c r="LNN4" s="35"/>
      <c r="LNO4" s="35"/>
      <c r="LNP4" s="35"/>
      <c r="LNQ4" s="35"/>
      <c r="LNR4" s="35"/>
      <c r="LNS4" s="35"/>
      <c r="LNT4" s="35"/>
      <c r="LNU4" s="35"/>
      <c r="LNV4" s="35"/>
      <c r="LNW4" s="35"/>
      <c r="LNX4" s="35"/>
      <c r="LNY4" s="35"/>
      <c r="LNZ4" s="35"/>
      <c r="LOA4" s="35"/>
      <c r="LOB4" s="35"/>
      <c r="LOC4" s="35"/>
      <c r="LOD4" s="35"/>
      <c r="LOE4" s="35"/>
      <c r="LOF4" s="35"/>
      <c r="LOG4" s="35"/>
      <c r="LOH4" s="35"/>
      <c r="LOI4" s="35"/>
      <c r="LOJ4" s="35"/>
      <c r="LOK4" s="35"/>
      <c r="LOL4" s="35"/>
      <c r="LOM4" s="35"/>
      <c r="LON4" s="35"/>
      <c r="LOO4" s="35"/>
      <c r="LOP4" s="35"/>
      <c r="LOQ4" s="35"/>
      <c r="LOR4" s="35"/>
      <c r="LOS4" s="35"/>
      <c r="LOT4" s="35"/>
      <c r="LOU4" s="35"/>
      <c r="LOV4" s="35"/>
      <c r="LOW4" s="35"/>
      <c r="LOX4" s="35"/>
      <c r="LOY4" s="35"/>
      <c r="LOZ4" s="35"/>
      <c r="LPA4" s="35"/>
      <c r="LPB4" s="35"/>
      <c r="LPC4" s="35"/>
      <c r="LPD4" s="35"/>
      <c r="LPE4" s="35"/>
      <c r="LPF4" s="35"/>
      <c r="LPG4" s="35"/>
      <c r="LPH4" s="35"/>
      <c r="LPI4" s="35"/>
      <c r="LPJ4" s="35"/>
      <c r="LPK4" s="35"/>
      <c r="LPL4" s="35"/>
      <c r="LPM4" s="35"/>
      <c r="LPN4" s="35"/>
      <c r="LPO4" s="35"/>
      <c r="LPP4" s="35"/>
      <c r="LPQ4" s="35"/>
      <c r="LPR4" s="35"/>
      <c r="LPS4" s="35"/>
      <c r="LPT4" s="35"/>
      <c r="LPU4" s="35"/>
      <c r="LPV4" s="35"/>
      <c r="LPW4" s="35"/>
      <c r="LPX4" s="35"/>
      <c r="LPY4" s="35"/>
      <c r="LPZ4" s="35"/>
      <c r="LQA4" s="35"/>
      <c r="LQB4" s="35"/>
      <c r="LQC4" s="35"/>
      <c r="LQD4" s="35"/>
      <c r="LQE4" s="35"/>
      <c r="LQF4" s="35"/>
      <c r="LQG4" s="35"/>
      <c r="LQH4" s="35"/>
      <c r="LQI4" s="35"/>
      <c r="LQJ4" s="35"/>
      <c r="LQK4" s="35"/>
      <c r="LQL4" s="35"/>
      <c r="LQM4" s="35"/>
      <c r="LQN4" s="35"/>
      <c r="LQO4" s="35"/>
      <c r="LQP4" s="35"/>
      <c r="LQQ4" s="35"/>
      <c r="LQR4" s="35"/>
      <c r="LQS4" s="35"/>
      <c r="LQT4" s="35"/>
      <c r="LQU4" s="35"/>
      <c r="LQV4" s="35"/>
      <c r="LQW4" s="35"/>
      <c r="LQX4" s="35"/>
      <c r="LQY4" s="35"/>
      <c r="LQZ4" s="35"/>
      <c r="LRA4" s="35"/>
      <c r="LRB4" s="35"/>
      <c r="LRC4" s="35"/>
      <c r="LRD4" s="35"/>
      <c r="LRE4" s="35"/>
      <c r="LRF4" s="35"/>
      <c r="LRG4" s="35"/>
      <c r="LRH4" s="35"/>
      <c r="LRI4" s="35"/>
      <c r="LRJ4" s="35"/>
      <c r="LRK4" s="35"/>
      <c r="LRL4" s="35"/>
      <c r="LRM4" s="35"/>
      <c r="LRN4" s="35"/>
      <c r="LRO4" s="35"/>
      <c r="LRP4" s="35"/>
      <c r="LRQ4" s="35"/>
      <c r="LRR4" s="35"/>
      <c r="LRS4" s="35"/>
      <c r="LRT4" s="35"/>
      <c r="LRU4" s="35"/>
      <c r="LRV4" s="35"/>
      <c r="LRW4" s="35"/>
      <c r="LRX4" s="35"/>
      <c r="LRY4" s="35"/>
      <c r="LRZ4" s="35"/>
      <c r="LSA4" s="35"/>
      <c r="LSB4" s="35"/>
      <c r="LSC4" s="35"/>
      <c r="LSD4" s="35"/>
      <c r="LSE4" s="35"/>
      <c r="LSF4" s="35"/>
      <c r="LSG4" s="35"/>
      <c r="LSH4" s="35"/>
      <c r="LSI4" s="35"/>
      <c r="LSJ4" s="35"/>
      <c r="LSK4" s="35"/>
      <c r="LSL4" s="35"/>
      <c r="LSM4" s="35"/>
      <c r="LSN4" s="35"/>
      <c r="LSO4" s="35"/>
      <c r="LSP4" s="35"/>
      <c r="LSQ4" s="35"/>
      <c r="LSR4" s="35"/>
      <c r="LSS4" s="35"/>
      <c r="LST4" s="35"/>
      <c r="LSU4" s="35"/>
      <c r="LSV4" s="35"/>
      <c r="LSW4" s="35"/>
      <c r="LSX4" s="35"/>
      <c r="LSY4" s="35"/>
      <c r="LSZ4" s="35"/>
      <c r="LTA4" s="35"/>
      <c r="LTB4" s="35"/>
      <c r="LTC4" s="35"/>
      <c r="LTD4" s="35"/>
      <c r="LTE4" s="35"/>
      <c r="LTF4" s="35"/>
      <c r="LTG4" s="35"/>
      <c r="LTH4" s="35"/>
      <c r="LTI4" s="35"/>
      <c r="LTJ4" s="35"/>
      <c r="LTK4" s="35"/>
      <c r="LTL4" s="35"/>
      <c r="LTM4" s="35"/>
      <c r="LTN4" s="35"/>
      <c r="LTO4" s="35"/>
      <c r="LTP4" s="35"/>
      <c r="LTQ4" s="35"/>
      <c r="LTR4" s="35"/>
      <c r="LTS4" s="35"/>
      <c r="LTT4" s="35"/>
      <c r="LTU4" s="35"/>
      <c r="LTV4" s="35"/>
      <c r="LTW4" s="35"/>
      <c r="LTX4" s="35"/>
      <c r="LTY4" s="35"/>
      <c r="LTZ4" s="35"/>
      <c r="LUA4" s="35"/>
      <c r="LUB4" s="35"/>
      <c r="LUC4" s="35"/>
      <c r="LUD4" s="35"/>
      <c r="LUE4" s="35"/>
      <c r="LUF4" s="35"/>
      <c r="LUG4" s="35"/>
      <c r="LUH4" s="35"/>
      <c r="LUI4" s="35"/>
      <c r="LUJ4" s="35"/>
      <c r="LUK4" s="35"/>
      <c r="LUL4" s="35"/>
      <c r="LUM4" s="35"/>
      <c r="LUN4" s="35"/>
      <c r="LUO4" s="35"/>
      <c r="LUP4" s="35"/>
      <c r="LUQ4" s="35"/>
      <c r="LUR4" s="35"/>
      <c r="LUS4" s="35"/>
      <c r="LUT4" s="35"/>
      <c r="LUU4" s="35"/>
      <c r="LUV4" s="35"/>
      <c r="LUW4" s="35"/>
      <c r="LUX4" s="35"/>
      <c r="LUY4" s="35"/>
      <c r="LUZ4" s="35"/>
      <c r="LVA4" s="35"/>
      <c r="LVB4" s="35"/>
      <c r="LVC4" s="35"/>
      <c r="LVD4" s="35"/>
      <c r="LVE4" s="35"/>
      <c r="LVF4" s="35"/>
      <c r="LVG4" s="35"/>
      <c r="LVH4" s="35"/>
      <c r="LVI4" s="35"/>
      <c r="LVJ4" s="35"/>
      <c r="LVK4" s="35"/>
      <c r="LVL4" s="35"/>
      <c r="LVM4" s="35"/>
      <c r="LVN4" s="35"/>
      <c r="LVO4" s="35"/>
      <c r="LVP4" s="35"/>
      <c r="LVQ4" s="35"/>
      <c r="LVR4" s="35"/>
      <c r="LVS4" s="35"/>
      <c r="LVT4" s="35"/>
      <c r="LVU4" s="35"/>
      <c r="LVV4" s="35"/>
      <c r="LVW4" s="35"/>
      <c r="LVX4" s="35"/>
      <c r="LVY4" s="35"/>
      <c r="LVZ4" s="35"/>
      <c r="LWA4" s="35"/>
      <c r="LWB4" s="35"/>
      <c r="LWC4" s="35"/>
      <c r="LWD4" s="35"/>
      <c r="LWE4" s="35"/>
      <c r="LWF4" s="35"/>
      <c r="LWG4" s="35"/>
      <c r="LWH4" s="35"/>
      <c r="LWI4" s="35"/>
      <c r="LWJ4" s="35"/>
      <c r="LWK4" s="35"/>
      <c r="LWL4" s="35"/>
      <c r="LWM4" s="35"/>
      <c r="LWN4" s="35"/>
      <c r="LWO4" s="35"/>
      <c r="LWP4" s="35"/>
      <c r="LWQ4" s="35"/>
      <c r="LWR4" s="35"/>
      <c r="LWS4" s="35"/>
      <c r="LWT4" s="35"/>
      <c r="LWU4" s="35"/>
      <c r="LWV4" s="35"/>
      <c r="LWW4" s="35"/>
      <c r="LWX4" s="35"/>
      <c r="LWY4" s="35"/>
      <c r="LWZ4" s="35"/>
      <c r="LXA4" s="35"/>
      <c r="LXB4" s="35"/>
      <c r="LXC4" s="35"/>
      <c r="LXD4" s="35"/>
      <c r="LXE4" s="35"/>
      <c r="LXF4" s="35"/>
      <c r="LXG4" s="35"/>
      <c r="LXH4" s="35"/>
      <c r="LXI4" s="35"/>
      <c r="LXJ4" s="35"/>
      <c r="LXK4" s="35"/>
      <c r="LXL4" s="35"/>
      <c r="LXM4" s="35"/>
      <c r="LXN4" s="35"/>
      <c r="LXO4" s="35"/>
      <c r="LXP4" s="35"/>
      <c r="LXQ4" s="35"/>
      <c r="LXR4" s="35"/>
      <c r="LXS4" s="35"/>
      <c r="LXT4" s="35"/>
      <c r="LXU4" s="35"/>
      <c r="LXV4" s="35"/>
      <c r="LXW4" s="35"/>
      <c r="LXX4" s="35"/>
      <c r="LXY4" s="35"/>
      <c r="LXZ4" s="35"/>
      <c r="LYA4" s="35"/>
      <c r="LYB4" s="35"/>
      <c r="LYC4" s="35"/>
      <c r="LYD4" s="35"/>
      <c r="LYE4" s="35"/>
      <c r="LYF4" s="35"/>
      <c r="LYG4" s="35"/>
      <c r="LYH4" s="35"/>
      <c r="LYI4" s="35"/>
      <c r="LYJ4" s="35"/>
      <c r="LYK4" s="35"/>
      <c r="LYL4" s="35"/>
      <c r="LYM4" s="35"/>
      <c r="LYN4" s="35"/>
      <c r="LYO4" s="35"/>
      <c r="LYP4" s="35"/>
      <c r="LYQ4" s="35"/>
      <c r="LYR4" s="35"/>
      <c r="LYS4" s="35"/>
      <c r="LYT4" s="35"/>
      <c r="LYU4" s="35"/>
      <c r="LYV4" s="35"/>
      <c r="LYW4" s="35"/>
      <c r="LYX4" s="35"/>
      <c r="LYY4" s="35"/>
      <c r="LYZ4" s="35"/>
      <c r="LZA4" s="35"/>
      <c r="LZB4" s="35"/>
      <c r="LZC4" s="35"/>
      <c r="LZD4" s="35"/>
      <c r="LZE4" s="35"/>
      <c r="LZF4" s="35"/>
      <c r="LZG4" s="35"/>
      <c r="LZH4" s="35"/>
      <c r="LZI4" s="35"/>
      <c r="LZJ4" s="35"/>
      <c r="LZK4" s="35"/>
      <c r="LZL4" s="35"/>
      <c r="LZM4" s="35"/>
      <c r="LZN4" s="35"/>
      <c r="LZO4" s="35"/>
      <c r="LZP4" s="35"/>
      <c r="LZQ4" s="35"/>
      <c r="LZR4" s="35"/>
      <c r="LZS4" s="35"/>
      <c r="LZT4" s="35"/>
      <c r="LZU4" s="35"/>
      <c r="LZV4" s="35"/>
      <c r="LZW4" s="35"/>
      <c r="LZX4" s="35"/>
      <c r="LZY4" s="35"/>
      <c r="LZZ4" s="35"/>
      <c r="MAA4" s="35"/>
      <c r="MAB4" s="35"/>
      <c r="MAC4" s="35"/>
      <c r="MAD4" s="35"/>
      <c r="MAE4" s="35"/>
      <c r="MAF4" s="35"/>
      <c r="MAG4" s="35"/>
      <c r="MAH4" s="35"/>
      <c r="MAI4" s="35"/>
      <c r="MAJ4" s="35"/>
      <c r="MAK4" s="35"/>
      <c r="MAL4" s="35"/>
      <c r="MAM4" s="35"/>
      <c r="MAN4" s="35"/>
      <c r="MAO4" s="35"/>
      <c r="MAP4" s="35"/>
      <c r="MAQ4" s="35"/>
      <c r="MAR4" s="35"/>
      <c r="MAS4" s="35"/>
      <c r="MAT4" s="35"/>
      <c r="MAU4" s="35"/>
      <c r="MAV4" s="35"/>
      <c r="MAW4" s="35"/>
      <c r="MAX4" s="35"/>
      <c r="MAY4" s="35"/>
      <c r="MAZ4" s="35"/>
      <c r="MBA4" s="35"/>
      <c r="MBB4" s="35"/>
      <c r="MBC4" s="35"/>
      <c r="MBD4" s="35"/>
      <c r="MBE4" s="35"/>
      <c r="MBF4" s="35"/>
      <c r="MBG4" s="35"/>
      <c r="MBH4" s="35"/>
      <c r="MBI4" s="35"/>
      <c r="MBJ4" s="35"/>
      <c r="MBK4" s="35"/>
      <c r="MBL4" s="35"/>
      <c r="MBM4" s="35"/>
      <c r="MBN4" s="35"/>
      <c r="MBO4" s="35"/>
      <c r="MBP4" s="35"/>
      <c r="MBQ4" s="35"/>
      <c r="MBR4" s="35"/>
      <c r="MBS4" s="35"/>
      <c r="MBT4" s="35"/>
      <c r="MBU4" s="35"/>
      <c r="MBV4" s="35"/>
      <c r="MBW4" s="35"/>
      <c r="MBX4" s="35"/>
      <c r="MBY4" s="35"/>
      <c r="MBZ4" s="35"/>
      <c r="MCA4" s="35"/>
      <c r="MCB4" s="35"/>
      <c r="MCC4" s="35"/>
      <c r="MCD4" s="35"/>
      <c r="MCE4" s="35"/>
      <c r="MCF4" s="35"/>
      <c r="MCG4" s="35"/>
      <c r="MCH4" s="35"/>
      <c r="MCI4" s="35"/>
      <c r="MCJ4" s="35"/>
      <c r="MCK4" s="35"/>
      <c r="MCL4" s="35"/>
      <c r="MCM4" s="35"/>
      <c r="MCN4" s="35"/>
      <c r="MCO4" s="35"/>
      <c r="MCP4" s="35"/>
      <c r="MCQ4" s="35"/>
      <c r="MCR4" s="35"/>
      <c r="MCS4" s="35"/>
      <c r="MCT4" s="35"/>
      <c r="MCU4" s="35"/>
      <c r="MCV4" s="35"/>
      <c r="MCW4" s="35"/>
      <c r="MCX4" s="35"/>
      <c r="MCY4" s="35"/>
      <c r="MCZ4" s="35"/>
      <c r="MDA4" s="35"/>
      <c r="MDB4" s="35"/>
      <c r="MDC4" s="35"/>
      <c r="MDD4" s="35"/>
      <c r="MDE4" s="35"/>
      <c r="MDF4" s="35"/>
      <c r="MDG4" s="35"/>
      <c r="MDH4" s="35"/>
      <c r="MDI4" s="35"/>
      <c r="MDJ4" s="35"/>
      <c r="MDK4" s="35"/>
      <c r="MDL4" s="35"/>
      <c r="MDM4" s="35"/>
      <c r="MDN4" s="35"/>
      <c r="MDO4" s="35"/>
      <c r="MDP4" s="35"/>
      <c r="MDQ4" s="35"/>
      <c r="MDR4" s="35"/>
      <c r="MDS4" s="35"/>
      <c r="MDT4" s="35"/>
      <c r="MDU4" s="35"/>
      <c r="MDV4" s="35"/>
      <c r="MDW4" s="35"/>
      <c r="MDX4" s="35"/>
      <c r="MDY4" s="35"/>
      <c r="MDZ4" s="35"/>
      <c r="MEA4" s="35"/>
      <c r="MEB4" s="35"/>
      <c r="MEC4" s="35"/>
      <c r="MED4" s="35"/>
      <c r="MEE4" s="35"/>
      <c r="MEF4" s="35"/>
      <c r="MEG4" s="35"/>
      <c r="MEH4" s="35"/>
      <c r="MEI4" s="35"/>
      <c r="MEJ4" s="35"/>
      <c r="MEK4" s="35"/>
      <c r="MEL4" s="35"/>
      <c r="MEM4" s="35"/>
      <c r="MEN4" s="35"/>
      <c r="MEO4" s="35"/>
      <c r="MEP4" s="35"/>
      <c r="MEQ4" s="35"/>
      <c r="MER4" s="35"/>
      <c r="MES4" s="35"/>
      <c r="MET4" s="35"/>
      <c r="MEU4" s="35"/>
      <c r="MEV4" s="35"/>
      <c r="MEW4" s="35"/>
      <c r="MEX4" s="35"/>
      <c r="MEY4" s="35"/>
      <c r="MEZ4" s="35"/>
      <c r="MFA4" s="35"/>
      <c r="MFB4" s="35"/>
      <c r="MFC4" s="35"/>
      <c r="MFD4" s="35"/>
      <c r="MFE4" s="35"/>
      <c r="MFF4" s="35"/>
      <c r="MFG4" s="35"/>
      <c r="MFH4" s="35"/>
      <c r="MFI4" s="35"/>
      <c r="MFJ4" s="35"/>
      <c r="MFK4" s="35"/>
      <c r="MFL4" s="35"/>
      <c r="MFM4" s="35"/>
      <c r="MFN4" s="35"/>
      <c r="MFO4" s="35"/>
      <c r="MFP4" s="35"/>
      <c r="MFQ4" s="35"/>
      <c r="MFR4" s="35"/>
      <c r="MFS4" s="35"/>
      <c r="MFT4" s="35"/>
      <c r="MFU4" s="35"/>
      <c r="MFV4" s="35"/>
      <c r="MFW4" s="35"/>
      <c r="MFX4" s="35"/>
      <c r="MFY4" s="35"/>
      <c r="MFZ4" s="35"/>
      <c r="MGA4" s="35"/>
      <c r="MGB4" s="35"/>
      <c r="MGC4" s="35"/>
      <c r="MGD4" s="35"/>
      <c r="MGE4" s="35"/>
      <c r="MGF4" s="35"/>
      <c r="MGG4" s="35"/>
      <c r="MGH4" s="35"/>
      <c r="MGI4" s="35"/>
      <c r="MGJ4" s="35"/>
      <c r="MGK4" s="35"/>
      <c r="MGL4" s="35"/>
      <c r="MGM4" s="35"/>
      <c r="MGN4" s="35"/>
      <c r="MGO4" s="35"/>
      <c r="MGP4" s="35"/>
      <c r="MGQ4" s="35"/>
      <c r="MGR4" s="35"/>
      <c r="MGS4" s="35"/>
      <c r="MGT4" s="35"/>
      <c r="MGU4" s="35"/>
      <c r="MGV4" s="35"/>
      <c r="MGW4" s="35"/>
      <c r="MGX4" s="35"/>
      <c r="MGY4" s="35"/>
      <c r="MGZ4" s="35"/>
      <c r="MHA4" s="35"/>
      <c r="MHB4" s="35"/>
      <c r="MHC4" s="35"/>
      <c r="MHD4" s="35"/>
      <c r="MHE4" s="35"/>
      <c r="MHF4" s="35"/>
      <c r="MHG4" s="35"/>
      <c r="MHH4" s="35"/>
      <c r="MHI4" s="35"/>
      <c r="MHJ4" s="35"/>
      <c r="MHK4" s="35"/>
      <c r="MHL4" s="35"/>
      <c r="MHM4" s="35"/>
      <c r="MHN4" s="35"/>
      <c r="MHO4" s="35"/>
      <c r="MHP4" s="35"/>
      <c r="MHQ4" s="35"/>
      <c r="MHR4" s="35"/>
      <c r="MHS4" s="35"/>
      <c r="MHT4" s="35"/>
      <c r="MHU4" s="35"/>
      <c r="MHV4" s="35"/>
      <c r="MHW4" s="35"/>
      <c r="MHX4" s="35"/>
      <c r="MHY4" s="35"/>
      <c r="MHZ4" s="35"/>
      <c r="MIA4" s="35"/>
      <c r="MIB4" s="35"/>
      <c r="MIC4" s="35"/>
      <c r="MID4" s="35"/>
      <c r="MIE4" s="35"/>
      <c r="MIF4" s="35"/>
      <c r="MIG4" s="35"/>
      <c r="MIH4" s="35"/>
      <c r="MII4" s="35"/>
      <c r="MIJ4" s="35"/>
      <c r="MIK4" s="35"/>
      <c r="MIL4" s="35"/>
      <c r="MIM4" s="35"/>
      <c r="MIN4" s="35"/>
      <c r="MIO4" s="35"/>
      <c r="MIP4" s="35"/>
      <c r="MIQ4" s="35"/>
      <c r="MIR4" s="35"/>
      <c r="MIS4" s="35"/>
      <c r="MIT4" s="35"/>
      <c r="MIU4" s="35"/>
      <c r="MIV4" s="35"/>
      <c r="MIW4" s="35"/>
      <c r="MIX4" s="35"/>
      <c r="MIY4" s="35"/>
      <c r="MIZ4" s="35"/>
      <c r="MJA4" s="35"/>
      <c r="MJB4" s="35"/>
      <c r="MJC4" s="35"/>
      <c r="MJD4" s="35"/>
      <c r="MJE4" s="35"/>
      <c r="MJF4" s="35"/>
      <c r="MJG4" s="35"/>
      <c r="MJH4" s="35"/>
      <c r="MJI4" s="35"/>
      <c r="MJJ4" s="35"/>
      <c r="MJK4" s="35"/>
      <c r="MJL4" s="35"/>
      <c r="MJM4" s="35"/>
      <c r="MJN4" s="35"/>
      <c r="MJO4" s="35"/>
      <c r="MJP4" s="35"/>
      <c r="MJQ4" s="35"/>
      <c r="MJR4" s="35"/>
      <c r="MJS4" s="35"/>
      <c r="MJT4" s="35"/>
      <c r="MJU4" s="35"/>
      <c r="MJV4" s="35"/>
      <c r="MJW4" s="35"/>
      <c r="MJX4" s="35"/>
      <c r="MJY4" s="35"/>
      <c r="MJZ4" s="35"/>
      <c r="MKA4" s="35"/>
      <c r="MKB4" s="35"/>
      <c r="MKC4" s="35"/>
      <c r="MKD4" s="35"/>
      <c r="MKE4" s="35"/>
      <c r="MKF4" s="35"/>
      <c r="MKG4" s="35"/>
      <c r="MKH4" s="35"/>
      <c r="MKI4" s="35"/>
      <c r="MKJ4" s="35"/>
      <c r="MKK4" s="35"/>
      <c r="MKL4" s="35"/>
      <c r="MKM4" s="35"/>
      <c r="MKN4" s="35"/>
      <c r="MKO4" s="35"/>
      <c r="MKP4" s="35"/>
      <c r="MKQ4" s="35"/>
      <c r="MKR4" s="35"/>
      <c r="MKS4" s="35"/>
      <c r="MKT4" s="35"/>
      <c r="MKU4" s="35"/>
      <c r="MKV4" s="35"/>
      <c r="MKW4" s="35"/>
      <c r="MKX4" s="35"/>
      <c r="MKY4" s="35"/>
      <c r="MKZ4" s="35"/>
      <c r="MLA4" s="35"/>
      <c r="MLB4" s="35"/>
      <c r="MLC4" s="35"/>
      <c r="MLD4" s="35"/>
      <c r="MLE4" s="35"/>
      <c r="MLF4" s="35"/>
      <c r="MLG4" s="35"/>
      <c r="MLH4" s="35"/>
      <c r="MLI4" s="35"/>
      <c r="MLJ4" s="35"/>
      <c r="MLK4" s="35"/>
      <c r="MLL4" s="35"/>
      <c r="MLM4" s="35"/>
      <c r="MLN4" s="35"/>
      <c r="MLO4" s="35"/>
      <c r="MLP4" s="35"/>
      <c r="MLQ4" s="35"/>
      <c r="MLR4" s="35"/>
      <c r="MLS4" s="35"/>
      <c r="MLT4" s="35"/>
      <c r="MLU4" s="35"/>
      <c r="MLV4" s="35"/>
      <c r="MLW4" s="35"/>
      <c r="MLX4" s="35"/>
      <c r="MLY4" s="35"/>
      <c r="MLZ4" s="35"/>
      <c r="MMA4" s="35"/>
      <c r="MMB4" s="35"/>
      <c r="MMC4" s="35"/>
      <c r="MMD4" s="35"/>
      <c r="MME4" s="35"/>
      <c r="MMF4" s="35"/>
      <c r="MMG4" s="35"/>
      <c r="MMH4" s="35"/>
      <c r="MMI4" s="35"/>
      <c r="MMJ4" s="35"/>
      <c r="MMK4" s="35"/>
      <c r="MML4" s="35"/>
      <c r="MMM4" s="35"/>
      <c r="MMN4" s="35"/>
      <c r="MMO4" s="35"/>
      <c r="MMP4" s="35"/>
      <c r="MMQ4" s="35"/>
      <c r="MMR4" s="35"/>
      <c r="MMS4" s="35"/>
      <c r="MMT4" s="35"/>
      <c r="MMU4" s="35"/>
      <c r="MMV4" s="35"/>
      <c r="MMW4" s="35"/>
      <c r="MMX4" s="35"/>
      <c r="MMY4" s="35"/>
      <c r="MMZ4" s="35"/>
      <c r="MNA4" s="35"/>
      <c r="MNB4" s="35"/>
      <c r="MNC4" s="35"/>
      <c r="MND4" s="35"/>
      <c r="MNE4" s="35"/>
      <c r="MNF4" s="35"/>
      <c r="MNG4" s="35"/>
      <c r="MNH4" s="35"/>
      <c r="MNI4" s="35"/>
      <c r="MNJ4" s="35"/>
      <c r="MNK4" s="35"/>
      <c r="MNL4" s="35"/>
      <c r="MNM4" s="35"/>
      <c r="MNN4" s="35"/>
      <c r="MNO4" s="35"/>
      <c r="MNP4" s="35"/>
      <c r="MNQ4" s="35"/>
      <c r="MNR4" s="35"/>
      <c r="MNS4" s="35"/>
      <c r="MNT4" s="35"/>
      <c r="MNU4" s="35"/>
      <c r="MNV4" s="35"/>
      <c r="MNW4" s="35"/>
      <c r="MNX4" s="35"/>
      <c r="MNY4" s="35"/>
      <c r="MNZ4" s="35"/>
      <c r="MOA4" s="35"/>
      <c r="MOB4" s="35"/>
      <c r="MOC4" s="35"/>
      <c r="MOD4" s="35"/>
      <c r="MOE4" s="35"/>
      <c r="MOF4" s="35"/>
      <c r="MOG4" s="35"/>
      <c r="MOH4" s="35"/>
      <c r="MOI4" s="35"/>
      <c r="MOJ4" s="35"/>
      <c r="MOK4" s="35"/>
      <c r="MOL4" s="35"/>
      <c r="MOM4" s="35"/>
      <c r="MON4" s="35"/>
      <c r="MOO4" s="35"/>
      <c r="MOP4" s="35"/>
      <c r="MOQ4" s="35"/>
      <c r="MOR4" s="35"/>
      <c r="MOS4" s="35"/>
      <c r="MOT4" s="35"/>
      <c r="MOU4" s="35"/>
      <c r="MOV4" s="35"/>
      <c r="MOW4" s="35"/>
      <c r="MOX4" s="35"/>
      <c r="MOY4" s="35"/>
      <c r="MOZ4" s="35"/>
      <c r="MPA4" s="35"/>
      <c r="MPB4" s="35"/>
      <c r="MPC4" s="35"/>
      <c r="MPD4" s="35"/>
      <c r="MPE4" s="35"/>
      <c r="MPF4" s="35"/>
      <c r="MPG4" s="35"/>
      <c r="MPH4" s="35"/>
      <c r="MPI4" s="35"/>
      <c r="MPJ4" s="35"/>
      <c r="MPK4" s="35"/>
      <c r="MPL4" s="35"/>
      <c r="MPM4" s="35"/>
      <c r="MPN4" s="35"/>
      <c r="MPO4" s="35"/>
      <c r="MPP4" s="35"/>
      <c r="MPQ4" s="35"/>
      <c r="MPR4" s="35"/>
      <c r="MPS4" s="35"/>
      <c r="MPT4" s="35"/>
      <c r="MPU4" s="35"/>
      <c r="MPV4" s="35"/>
      <c r="MPW4" s="35"/>
      <c r="MPX4" s="35"/>
      <c r="MPY4" s="35"/>
      <c r="MPZ4" s="35"/>
      <c r="MQA4" s="35"/>
      <c r="MQB4" s="35"/>
      <c r="MQC4" s="35"/>
      <c r="MQD4" s="35"/>
      <c r="MQE4" s="35"/>
      <c r="MQF4" s="35"/>
      <c r="MQG4" s="35"/>
      <c r="MQH4" s="35"/>
      <c r="MQI4" s="35"/>
      <c r="MQJ4" s="35"/>
      <c r="MQK4" s="35"/>
      <c r="MQL4" s="35"/>
      <c r="MQM4" s="35"/>
      <c r="MQN4" s="35"/>
      <c r="MQO4" s="35"/>
      <c r="MQP4" s="35"/>
      <c r="MQQ4" s="35"/>
      <c r="MQR4" s="35"/>
      <c r="MQS4" s="35"/>
      <c r="MQT4" s="35"/>
      <c r="MQU4" s="35"/>
      <c r="MQV4" s="35"/>
      <c r="MQW4" s="35"/>
      <c r="MQX4" s="35"/>
      <c r="MQY4" s="35"/>
      <c r="MQZ4" s="35"/>
      <c r="MRA4" s="35"/>
      <c r="MRB4" s="35"/>
      <c r="MRC4" s="35"/>
      <c r="MRD4" s="35"/>
      <c r="MRE4" s="35"/>
      <c r="MRF4" s="35"/>
      <c r="MRG4" s="35"/>
      <c r="MRH4" s="35"/>
      <c r="MRI4" s="35"/>
      <c r="MRJ4" s="35"/>
      <c r="MRK4" s="35"/>
      <c r="MRL4" s="35"/>
      <c r="MRM4" s="35"/>
      <c r="MRN4" s="35"/>
      <c r="MRO4" s="35"/>
      <c r="MRP4" s="35"/>
      <c r="MRQ4" s="35"/>
      <c r="MRR4" s="35"/>
      <c r="MRS4" s="35"/>
      <c r="MRT4" s="35"/>
      <c r="MRU4" s="35"/>
      <c r="MRV4" s="35"/>
      <c r="MRW4" s="35"/>
      <c r="MRX4" s="35"/>
      <c r="MRY4" s="35"/>
      <c r="MRZ4" s="35"/>
      <c r="MSA4" s="35"/>
      <c r="MSB4" s="35"/>
      <c r="MSC4" s="35"/>
      <c r="MSD4" s="35"/>
      <c r="MSE4" s="35"/>
      <c r="MSF4" s="35"/>
      <c r="MSG4" s="35"/>
      <c r="MSH4" s="35"/>
      <c r="MSI4" s="35"/>
      <c r="MSJ4" s="35"/>
      <c r="MSK4" s="35"/>
      <c r="MSL4" s="35"/>
      <c r="MSM4" s="35"/>
      <c r="MSN4" s="35"/>
      <c r="MSO4" s="35"/>
      <c r="MSP4" s="35"/>
      <c r="MSQ4" s="35"/>
      <c r="MSR4" s="35"/>
      <c r="MSS4" s="35"/>
      <c r="MST4" s="35"/>
      <c r="MSU4" s="35"/>
      <c r="MSV4" s="35"/>
      <c r="MSW4" s="35"/>
      <c r="MSX4" s="35"/>
      <c r="MSY4" s="35"/>
      <c r="MSZ4" s="35"/>
      <c r="MTA4" s="35"/>
      <c r="MTB4" s="35"/>
      <c r="MTC4" s="35"/>
      <c r="MTD4" s="35"/>
      <c r="MTE4" s="35"/>
      <c r="MTF4" s="35"/>
      <c r="MTG4" s="35"/>
      <c r="MTH4" s="35"/>
      <c r="MTI4" s="35"/>
      <c r="MTJ4" s="35"/>
      <c r="MTK4" s="35"/>
      <c r="MTL4" s="35"/>
      <c r="MTM4" s="35"/>
      <c r="MTN4" s="35"/>
      <c r="MTO4" s="35"/>
      <c r="MTP4" s="35"/>
      <c r="MTQ4" s="35"/>
      <c r="MTR4" s="35"/>
      <c r="MTS4" s="35"/>
      <c r="MTT4" s="35"/>
      <c r="MTU4" s="35"/>
      <c r="MTV4" s="35"/>
      <c r="MTW4" s="35"/>
      <c r="MTX4" s="35"/>
      <c r="MTY4" s="35"/>
      <c r="MTZ4" s="35"/>
      <c r="MUA4" s="35"/>
      <c r="MUB4" s="35"/>
      <c r="MUC4" s="35"/>
      <c r="MUD4" s="35"/>
      <c r="MUE4" s="35"/>
      <c r="MUF4" s="35"/>
      <c r="MUG4" s="35"/>
      <c r="MUH4" s="35"/>
      <c r="MUI4" s="35"/>
      <c r="MUJ4" s="35"/>
      <c r="MUK4" s="35"/>
      <c r="MUL4" s="35"/>
      <c r="MUM4" s="35"/>
      <c r="MUN4" s="35"/>
      <c r="MUO4" s="35"/>
      <c r="MUP4" s="35"/>
      <c r="MUQ4" s="35"/>
      <c r="MUR4" s="35"/>
      <c r="MUS4" s="35"/>
      <c r="MUT4" s="35"/>
      <c r="MUU4" s="35"/>
      <c r="MUV4" s="35"/>
      <c r="MUW4" s="35"/>
      <c r="MUX4" s="35"/>
      <c r="MUY4" s="35"/>
      <c r="MUZ4" s="35"/>
      <c r="MVA4" s="35"/>
      <c r="MVB4" s="35"/>
      <c r="MVC4" s="35"/>
      <c r="MVD4" s="35"/>
      <c r="MVE4" s="35"/>
      <c r="MVF4" s="35"/>
      <c r="MVG4" s="35"/>
      <c r="MVH4" s="35"/>
      <c r="MVI4" s="35"/>
      <c r="MVJ4" s="35"/>
      <c r="MVK4" s="35"/>
      <c r="MVL4" s="35"/>
      <c r="MVM4" s="35"/>
      <c r="MVN4" s="35"/>
      <c r="MVO4" s="35"/>
      <c r="MVP4" s="35"/>
      <c r="MVQ4" s="35"/>
      <c r="MVR4" s="35"/>
      <c r="MVS4" s="35"/>
      <c r="MVT4" s="35"/>
      <c r="MVU4" s="35"/>
      <c r="MVV4" s="35"/>
      <c r="MVW4" s="35"/>
      <c r="MVX4" s="35"/>
      <c r="MVY4" s="35"/>
      <c r="MVZ4" s="35"/>
      <c r="MWA4" s="35"/>
      <c r="MWB4" s="35"/>
      <c r="MWC4" s="35"/>
      <c r="MWD4" s="35"/>
      <c r="MWE4" s="35"/>
      <c r="MWF4" s="35"/>
      <c r="MWG4" s="35"/>
      <c r="MWH4" s="35"/>
      <c r="MWI4" s="35"/>
      <c r="MWJ4" s="35"/>
      <c r="MWK4" s="35"/>
      <c r="MWL4" s="35"/>
      <c r="MWM4" s="35"/>
      <c r="MWN4" s="35"/>
      <c r="MWO4" s="35"/>
      <c r="MWP4" s="35"/>
      <c r="MWQ4" s="35"/>
      <c r="MWR4" s="35"/>
      <c r="MWS4" s="35"/>
      <c r="MWT4" s="35"/>
      <c r="MWU4" s="35"/>
      <c r="MWV4" s="35"/>
      <c r="MWW4" s="35"/>
      <c r="MWX4" s="35"/>
      <c r="MWY4" s="35"/>
      <c r="MWZ4" s="35"/>
      <c r="MXA4" s="35"/>
      <c r="MXB4" s="35"/>
      <c r="MXC4" s="35"/>
      <c r="MXD4" s="35"/>
      <c r="MXE4" s="35"/>
      <c r="MXF4" s="35"/>
      <c r="MXG4" s="35"/>
      <c r="MXH4" s="35"/>
      <c r="MXI4" s="35"/>
      <c r="MXJ4" s="35"/>
      <c r="MXK4" s="35"/>
      <c r="MXL4" s="35"/>
      <c r="MXM4" s="35"/>
      <c r="MXN4" s="35"/>
      <c r="MXO4" s="35"/>
      <c r="MXP4" s="35"/>
      <c r="MXQ4" s="35"/>
      <c r="MXR4" s="35"/>
      <c r="MXS4" s="35"/>
      <c r="MXT4" s="35"/>
      <c r="MXU4" s="35"/>
      <c r="MXV4" s="35"/>
      <c r="MXW4" s="35"/>
      <c r="MXX4" s="35"/>
      <c r="MXY4" s="35"/>
      <c r="MXZ4" s="35"/>
      <c r="MYA4" s="35"/>
      <c r="MYB4" s="35"/>
      <c r="MYC4" s="35"/>
      <c r="MYD4" s="35"/>
      <c r="MYE4" s="35"/>
      <c r="MYF4" s="35"/>
      <c r="MYG4" s="35"/>
      <c r="MYH4" s="35"/>
      <c r="MYI4" s="35"/>
      <c r="MYJ4" s="35"/>
      <c r="MYK4" s="35"/>
      <c r="MYL4" s="35"/>
      <c r="MYM4" s="35"/>
      <c r="MYN4" s="35"/>
      <c r="MYO4" s="35"/>
      <c r="MYP4" s="35"/>
      <c r="MYQ4" s="35"/>
      <c r="MYR4" s="35"/>
      <c r="MYS4" s="35"/>
      <c r="MYT4" s="35"/>
      <c r="MYU4" s="35"/>
      <c r="MYV4" s="35"/>
      <c r="MYW4" s="35"/>
      <c r="MYX4" s="35"/>
      <c r="MYY4" s="35"/>
      <c r="MYZ4" s="35"/>
      <c r="MZA4" s="35"/>
      <c r="MZB4" s="35"/>
      <c r="MZC4" s="35"/>
      <c r="MZD4" s="35"/>
      <c r="MZE4" s="35"/>
      <c r="MZF4" s="35"/>
      <c r="MZG4" s="35"/>
      <c r="MZH4" s="35"/>
      <c r="MZI4" s="35"/>
      <c r="MZJ4" s="35"/>
      <c r="MZK4" s="35"/>
      <c r="MZL4" s="35"/>
      <c r="MZM4" s="35"/>
      <c r="MZN4" s="35"/>
      <c r="MZO4" s="35"/>
      <c r="MZP4" s="35"/>
      <c r="MZQ4" s="35"/>
      <c r="MZR4" s="35"/>
      <c r="MZS4" s="35"/>
      <c r="MZT4" s="35"/>
      <c r="MZU4" s="35"/>
      <c r="MZV4" s="35"/>
      <c r="MZW4" s="35"/>
      <c r="MZX4" s="35"/>
      <c r="MZY4" s="35"/>
      <c r="MZZ4" s="35"/>
      <c r="NAA4" s="35"/>
      <c r="NAB4" s="35"/>
      <c r="NAC4" s="35"/>
      <c r="NAD4" s="35"/>
      <c r="NAE4" s="35"/>
      <c r="NAF4" s="35"/>
      <c r="NAG4" s="35"/>
      <c r="NAH4" s="35"/>
      <c r="NAI4" s="35"/>
      <c r="NAJ4" s="35"/>
      <c r="NAK4" s="35"/>
      <c r="NAL4" s="35"/>
      <c r="NAM4" s="35"/>
      <c r="NAN4" s="35"/>
      <c r="NAO4" s="35"/>
      <c r="NAP4" s="35"/>
      <c r="NAQ4" s="35"/>
      <c r="NAR4" s="35"/>
      <c r="NAS4" s="35"/>
      <c r="NAT4" s="35"/>
      <c r="NAU4" s="35"/>
      <c r="NAV4" s="35"/>
      <c r="NAW4" s="35"/>
      <c r="NAX4" s="35"/>
      <c r="NAY4" s="35"/>
      <c r="NAZ4" s="35"/>
      <c r="NBA4" s="35"/>
      <c r="NBB4" s="35"/>
      <c r="NBC4" s="35"/>
      <c r="NBD4" s="35"/>
      <c r="NBE4" s="35"/>
      <c r="NBF4" s="35"/>
      <c r="NBG4" s="35"/>
      <c r="NBH4" s="35"/>
      <c r="NBI4" s="35"/>
      <c r="NBJ4" s="35"/>
      <c r="NBK4" s="35"/>
      <c r="NBL4" s="35"/>
      <c r="NBM4" s="35"/>
      <c r="NBN4" s="35"/>
      <c r="NBO4" s="35"/>
      <c r="NBP4" s="35"/>
      <c r="NBQ4" s="35"/>
      <c r="NBR4" s="35"/>
      <c r="NBS4" s="35"/>
      <c r="NBT4" s="35"/>
      <c r="NBU4" s="35"/>
      <c r="NBV4" s="35"/>
      <c r="NBW4" s="35"/>
      <c r="NBX4" s="35"/>
      <c r="NBY4" s="35"/>
      <c r="NBZ4" s="35"/>
      <c r="NCA4" s="35"/>
      <c r="NCB4" s="35"/>
      <c r="NCC4" s="35"/>
      <c r="NCD4" s="35"/>
      <c r="NCE4" s="35"/>
      <c r="NCF4" s="35"/>
      <c r="NCG4" s="35"/>
      <c r="NCH4" s="35"/>
      <c r="NCI4" s="35"/>
      <c r="NCJ4" s="35"/>
      <c r="NCK4" s="35"/>
      <c r="NCL4" s="35"/>
      <c r="NCM4" s="35"/>
      <c r="NCN4" s="35"/>
      <c r="NCO4" s="35"/>
      <c r="NCP4" s="35"/>
      <c r="NCQ4" s="35"/>
      <c r="NCR4" s="35"/>
      <c r="NCS4" s="35"/>
      <c r="NCT4" s="35"/>
      <c r="NCU4" s="35"/>
      <c r="NCV4" s="35"/>
      <c r="NCW4" s="35"/>
      <c r="NCX4" s="35"/>
      <c r="NCY4" s="35"/>
      <c r="NCZ4" s="35"/>
      <c r="NDA4" s="35"/>
      <c r="NDB4" s="35"/>
      <c r="NDC4" s="35"/>
      <c r="NDD4" s="35"/>
      <c r="NDE4" s="35"/>
      <c r="NDF4" s="35"/>
      <c r="NDG4" s="35"/>
      <c r="NDH4" s="35"/>
      <c r="NDI4" s="35"/>
      <c r="NDJ4" s="35"/>
      <c r="NDK4" s="35"/>
      <c r="NDL4" s="35"/>
      <c r="NDM4" s="35"/>
      <c r="NDN4" s="35"/>
      <c r="NDO4" s="35"/>
      <c r="NDP4" s="35"/>
      <c r="NDQ4" s="35"/>
      <c r="NDR4" s="35"/>
      <c r="NDS4" s="35"/>
      <c r="NDT4" s="35"/>
      <c r="NDU4" s="35"/>
      <c r="NDV4" s="35"/>
      <c r="NDW4" s="35"/>
      <c r="NDX4" s="35"/>
      <c r="NDY4" s="35"/>
      <c r="NDZ4" s="35"/>
      <c r="NEA4" s="35"/>
      <c r="NEB4" s="35"/>
      <c r="NEC4" s="35"/>
      <c r="NED4" s="35"/>
      <c r="NEE4" s="35"/>
      <c r="NEF4" s="35"/>
      <c r="NEG4" s="35"/>
      <c r="NEH4" s="35"/>
      <c r="NEI4" s="35"/>
      <c r="NEJ4" s="35"/>
      <c r="NEK4" s="35"/>
      <c r="NEL4" s="35"/>
      <c r="NEM4" s="35"/>
      <c r="NEN4" s="35"/>
      <c r="NEO4" s="35"/>
      <c r="NEP4" s="35"/>
      <c r="NEQ4" s="35"/>
      <c r="NER4" s="35"/>
      <c r="NES4" s="35"/>
      <c r="NET4" s="35"/>
      <c r="NEU4" s="35"/>
      <c r="NEV4" s="35"/>
      <c r="NEW4" s="35"/>
      <c r="NEX4" s="35"/>
      <c r="NEY4" s="35"/>
      <c r="NEZ4" s="35"/>
      <c r="NFA4" s="35"/>
      <c r="NFB4" s="35"/>
      <c r="NFC4" s="35"/>
      <c r="NFD4" s="35"/>
      <c r="NFE4" s="35"/>
      <c r="NFF4" s="35"/>
      <c r="NFG4" s="35"/>
      <c r="NFH4" s="35"/>
      <c r="NFI4" s="35"/>
      <c r="NFJ4" s="35"/>
      <c r="NFK4" s="35"/>
      <c r="NFL4" s="35"/>
      <c r="NFM4" s="35"/>
      <c r="NFN4" s="35"/>
      <c r="NFO4" s="35"/>
      <c r="NFP4" s="35"/>
      <c r="NFQ4" s="35"/>
      <c r="NFR4" s="35"/>
      <c r="NFS4" s="35"/>
      <c r="NFT4" s="35"/>
      <c r="NFU4" s="35"/>
      <c r="NFV4" s="35"/>
      <c r="NFW4" s="35"/>
      <c r="NFX4" s="35"/>
      <c r="NFY4" s="35"/>
      <c r="NFZ4" s="35"/>
      <c r="NGA4" s="35"/>
      <c r="NGB4" s="35"/>
      <c r="NGC4" s="35"/>
      <c r="NGD4" s="35"/>
      <c r="NGE4" s="35"/>
      <c r="NGF4" s="35"/>
      <c r="NGG4" s="35"/>
      <c r="NGH4" s="35"/>
      <c r="NGI4" s="35"/>
      <c r="NGJ4" s="35"/>
      <c r="NGK4" s="35"/>
      <c r="NGL4" s="35"/>
      <c r="NGM4" s="35"/>
      <c r="NGN4" s="35"/>
      <c r="NGO4" s="35"/>
      <c r="NGP4" s="35"/>
      <c r="NGQ4" s="35"/>
      <c r="NGR4" s="35"/>
      <c r="NGS4" s="35"/>
      <c r="NGT4" s="35"/>
      <c r="NGU4" s="35"/>
      <c r="NGV4" s="35"/>
      <c r="NGW4" s="35"/>
      <c r="NGX4" s="35"/>
      <c r="NGY4" s="35"/>
      <c r="NGZ4" s="35"/>
      <c r="NHA4" s="35"/>
      <c r="NHB4" s="35"/>
      <c r="NHC4" s="35"/>
      <c r="NHD4" s="35"/>
      <c r="NHE4" s="35"/>
      <c r="NHF4" s="35"/>
      <c r="NHG4" s="35"/>
      <c r="NHH4" s="35"/>
      <c r="NHI4" s="35"/>
      <c r="NHJ4" s="35"/>
      <c r="NHK4" s="35"/>
      <c r="NHL4" s="35"/>
      <c r="NHM4" s="35"/>
      <c r="NHN4" s="35"/>
      <c r="NHO4" s="35"/>
      <c r="NHP4" s="35"/>
      <c r="NHQ4" s="35"/>
      <c r="NHR4" s="35"/>
      <c r="NHS4" s="35"/>
      <c r="NHT4" s="35"/>
      <c r="NHU4" s="35"/>
      <c r="NHV4" s="35"/>
      <c r="NHW4" s="35"/>
      <c r="NHX4" s="35"/>
      <c r="NHY4" s="35"/>
      <c r="NHZ4" s="35"/>
      <c r="NIA4" s="35"/>
      <c r="NIB4" s="35"/>
      <c r="NIC4" s="35"/>
      <c r="NID4" s="35"/>
      <c r="NIE4" s="35"/>
      <c r="NIF4" s="35"/>
      <c r="NIG4" s="35"/>
      <c r="NIH4" s="35"/>
      <c r="NII4" s="35"/>
      <c r="NIJ4" s="35"/>
      <c r="NIK4" s="35"/>
      <c r="NIL4" s="35"/>
      <c r="NIM4" s="35"/>
      <c r="NIN4" s="35"/>
      <c r="NIO4" s="35"/>
      <c r="NIP4" s="35"/>
      <c r="NIQ4" s="35"/>
      <c r="NIR4" s="35"/>
      <c r="NIS4" s="35"/>
      <c r="NIT4" s="35"/>
      <c r="NIU4" s="35"/>
      <c r="NIV4" s="35"/>
      <c r="NIW4" s="35"/>
      <c r="NIX4" s="35"/>
      <c r="NIY4" s="35"/>
      <c r="NIZ4" s="35"/>
      <c r="NJA4" s="35"/>
      <c r="NJB4" s="35"/>
      <c r="NJC4" s="35"/>
      <c r="NJD4" s="35"/>
      <c r="NJE4" s="35"/>
      <c r="NJF4" s="35"/>
      <c r="NJG4" s="35"/>
      <c r="NJH4" s="35"/>
      <c r="NJI4" s="35"/>
      <c r="NJJ4" s="35"/>
      <c r="NJK4" s="35"/>
      <c r="NJL4" s="35"/>
      <c r="NJM4" s="35"/>
      <c r="NJN4" s="35"/>
      <c r="NJO4" s="35"/>
      <c r="NJP4" s="35"/>
      <c r="NJQ4" s="35"/>
      <c r="NJR4" s="35"/>
      <c r="NJS4" s="35"/>
      <c r="NJT4" s="35"/>
      <c r="NJU4" s="35"/>
      <c r="NJV4" s="35"/>
      <c r="NJW4" s="35"/>
      <c r="NJX4" s="35"/>
      <c r="NJY4" s="35"/>
      <c r="NJZ4" s="35"/>
      <c r="NKA4" s="35"/>
      <c r="NKB4" s="35"/>
      <c r="NKC4" s="35"/>
      <c r="NKD4" s="35"/>
      <c r="NKE4" s="35"/>
      <c r="NKF4" s="35"/>
      <c r="NKG4" s="35"/>
      <c r="NKH4" s="35"/>
      <c r="NKI4" s="35"/>
      <c r="NKJ4" s="35"/>
      <c r="NKK4" s="35"/>
      <c r="NKL4" s="35"/>
      <c r="NKM4" s="35"/>
      <c r="NKN4" s="35"/>
      <c r="NKO4" s="35"/>
      <c r="NKP4" s="35"/>
      <c r="NKQ4" s="35"/>
      <c r="NKR4" s="35"/>
      <c r="NKS4" s="35"/>
      <c r="NKT4" s="35"/>
      <c r="NKU4" s="35"/>
      <c r="NKV4" s="35"/>
      <c r="NKW4" s="35"/>
      <c r="NKX4" s="35"/>
      <c r="NKY4" s="35"/>
      <c r="NKZ4" s="35"/>
      <c r="NLA4" s="35"/>
      <c r="NLB4" s="35"/>
      <c r="NLC4" s="35"/>
      <c r="NLD4" s="35"/>
      <c r="NLE4" s="35"/>
      <c r="NLF4" s="35"/>
      <c r="NLG4" s="35"/>
      <c r="NLH4" s="35"/>
      <c r="NLI4" s="35"/>
      <c r="NLJ4" s="35"/>
      <c r="NLK4" s="35"/>
      <c r="NLL4" s="35"/>
      <c r="NLM4" s="35"/>
      <c r="NLN4" s="35"/>
      <c r="NLO4" s="35"/>
      <c r="NLP4" s="35"/>
      <c r="NLQ4" s="35"/>
      <c r="NLR4" s="35"/>
      <c r="NLS4" s="35"/>
      <c r="NLT4" s="35"/>
      <c r="NLU4" s="35"/>
      <c r="NLV4" s="35"/>
      <c r="NLW4" s="35"/>
      <c r="NLX4" s="35"/>
      <c r="NLY4" s="35"/>
      <c r="NLZ4" s="35"/>
      <c r="NMA4" s="35"/>
      <c r="NMB4" s="35"/>
      <c r="NMC4" s="35"/>
      <c r="NMD4" s="35"/>
      <c r="NME4" s="35"/>
      <c r="NMF4" s="35"/>
      <c r="NMG4" s="35"/>
      <c r="NMH4" s="35"/>
      <c r="NMI4" s="35"/>
      <c r="NMJ4" s="35"/>
      <c r="NMK4" s="35"/>
      <c r="NML4" s="35"/>
      <c r="NMM4" s="35"/>
      <c r="NMN4" s="35"/>
      <c r="NMO4" s="35"/>
      <c r="NMP4" s="35"/>
      <c r="NMQ4" s="35"/>
      <c r="NMR4" s="35"/>
      <c r="NMS4" s="35"/>
      <c r="NMT4" s="35"/>
      <c r="NMU4" s="35"/>
      <c r="NMV4" s="35"/>
      <c r="NMW4" s="35"/>
      <c r="NMX4" s="35"/>
      <c r="NMY4" s="35"/>
      <c r="NMZ4" s="35"/>
      <c r="NNA4" s="35"/>
      <c r="NNB4" s="35"/>
      <c r="NNC4" s="35"/>
      <c r="NND4" s="35"/>
      <c r="NNE4" s="35"/>
      <c r="NNF4" s="35"/>
      <c r="NNG4" s="35"/>
      <c r="NNH4" s="35"/>
      <c r="NNI4" s="35"/>
      <c r="NNJ4" s="35"/>
      <c r="NNK4" s="35"/>
      <c r="NNL4" s="35"/>
      <c r="NNM4" s="35"/>
      <c r="NNN4" s="35"/>
      <c r="NNO4" s="35"/>
      <c r="NNP4" s="35"/>
      <c r="NNQ4" s="35"/>
      <c r="NNR4" s="35"/>
      <c r="NNS4" s="35"/>
      <c r="NNT4" s="35"/>
      <c r="NNU4" s="35"/>
      <c r="NNV4" s="35"/>
      <c r="NNW4" s="35"/>
      <c r="NNX4" s="35"/>
      <c r="NNY4" s="35"/>
      <c r="NNZ4" s="35"/>
      <c r="NOA4" s="35"/>
      <c r="NOB4" s="35"/>
      <c r="NOC4" s="35"/>
      <c r="NOD4" s="35"/>
      <c r="NOE4" s="35"/>
      <c r="NOF4" s="35"/>
      <c r="NOG4" s="35"/>
      <c r="NOH4" s="35"/>
      <c r="NOI4" s="35"/>
      <c r="NOJ4" s="35"/>
      <c r="NOK4" s="35"/>
      <c r="NOL4" s="35"/>
      <c r="NOM4" s="35"/>
      <c r="NON4" s="35"/>
      <c r="NOO4" s="35"/>
      <c r="NOP4" s="35"/>
      <c r="NOQ4" s="35"/>
      <c r="NOR4" s="35"/>
      <c r="NOS4" s="35"/>
      <c r="NOT4" s="35"/>
      <c r="NOU4" s="35"/>
      <c r="NOV4" s="35"/>
      <c r="NOW4" s="35"/>
      <c r="NOX4" s="35"/>
      <c r="NOY4" s="35"/>
      <c r="NOZ4" s="35"/>
      <c r="NPA4" s="35"/>
      <c r="NPB4" s="35"/>
      <c r="NPC4" s="35"/>
      <c r="NPD4" s="35"/>
      <c r="NPE4" s="35"/>
      <c r="NPF4" s="35"/>
      <c r="NPG4" s="35"/>
      <c r="NPH4" s="35"/>
      <c r="NPI4" s="35"/>
      <c r="NPJ4" s="35"/>
      <c r="NPK4" s="35"/>
      <c r="NPL4" s="35"/>
      <c r="NPM4" s="35"/>
      <c r="NPN4" s="35"/>
      <c r="NPO4" s="35"/>
      <c r="NPP4" s="35"/>
      <c r="NPQ4" s="35"/>
      <c r="NPR4" s="35"/>
      <c r="NPS4" s="35"/>
      <c r="NPT4" s="35"/>
      <c r="NPU4" s="35"/>
      <c r="NPV4" s="35"/>
      <c r="NPW4" s="35"/>
      <c r="NPX4" s="35"/>
      <c r="NPY4" s="35"/>
      <c r="NPZ4" s="35"/>
      <c r="NQA4" s="35"/>
      <c r="NQB4" s="35"/>
      <c r="NQC4" s="35"/>
      <c r="NQD4" s="35"/>
      <c r="NQE4" s="35"/>
      <c r="NQF4" s="35"/>
      <c r="NQG4" s="35"/>
      <c r="NQH4" s="35"/>
      <c r="NQI4" s="35"/>
      <c r="NQJ4" s="35"/>
      <c r="NQK4" s="35"/>
      <c r="NQL4" s="35"/>
      <c r="NQM4" s="35"/>
      <c r="NQN4" s="35"/>
      <c r="NQO4" s="35"/>
      <c r="NQP4" s="35"/>
      <c r="NQQ4" s="35"/>
      <c r="NQR4" s="35"/>
      <c r="NQS4" s="35"/>
      <c r="NQT4" s="35"/>
      <c r="NQU4" s="35"/>
      <c r="NQV4" s="35"/>
      <c r="NQW4" s="35"/>
      <c r="NQX4" s="35"/>
      <c r="NQY4" s="35"/>
      <c r="NQZ4" s="35"/>
      <c r="NRA4" s="35"/>
      <c r="NRB4" s="35"/>
      <c r="NRC4" s="35"/>
      <c r="NRD4" s="35"/>
      <c r="NRE4" s="35"/>
      <c r="NRF4" s="35"/>
      <c r="NRG4" s="35"/>
      <c r="NRH4" s="35"/>
      <c r="NRI4" s="35"/>
      <c r="NRJ4" s="35"/>
      <c r="NRK4" s="35"/>
      <c r="NRL4" s="35"/>
      <c r="NRM4" s="35"/>
      <c r="NRN4" s="35"/>
      <c r="NRO4" s="35"/>
      <c r="NRP4" s="35"/>
      <c r="NRQ4" s="35"/>
      <c r="NRR4" s="35"/>
      <c r="NRS4" s="35"/>
      <c r="NRT4" s="35"/>
      <c r="NRU4" s="35"/>
      <c r="NRV4" s="35"/>
      <c r="NRW4" s="35"/>
      <c r="NRX4" s="35"/>
      <c r="NRY4" s="35"/>
      <c r="NRZ4" s="35"/>
      <c r="NSA4" s="35"/>
      <c r="NSB4" s="35"/>
      <c r="NSC4" s="35"/>
      <c r="NSD4" s="35"/>
      <c r="NSE4" s="35"/>
      <c r="NSF4" s="35"/>
      <c r="NSG4" s="35"/>
      <c r="NSH4" s="35"/>
      <c r="NSI4" s="35"/>
      <c r="NSJ4" s="35"/>
      <c r="NSK4" s="35"/>
      <c r="NSL4" s="35"/>
      <c r="NSM4" s="35"/>
      <c r="NSN4" s="35"/>
      <c r="NSO4" s="35"/>
      <c r="NSP4" s="35"/>
      <c r="NSQ4" s="35"/>
      <c r="NSR4" s="35"/>
      <c r="NSS4" s="35"/>
      <c r="NST4" s="35"/>
      <c r="NSU4" s="35"/>
      <c r="NSV4" s="35"/>
      <c r="NSW4" s="35"/>
      <c r="NSX4" s="35"/>
      <c r="NSY4" s="35"/>
      <c r="NSZ4" s="35"/>
      <c r="NTA4" s="35"/>
      <c r="NTB4" s="35"/>
      <c r="NTC4" s="35"/>
      <c r="NTD4" s="35"/>
      <c r="NTE4" s="35"/>
      <c r="NTF4" s="35"/>
      <c r="NTG4" s="35"/>
      <c r="NTH4" s="35"/>
      <c r="NTI4" s="35"/>
      <c r="NTJ4" s="35"/>
      <c r="NTK4" s="35"/>
      <c r="NTL4" s="35"/>
      <c r="NTM4" s="35"/>
      <c r="NTN4" s="35"/>
      <c r="NTO4" s="35"/>
      <c r="NTP4" s="35"/>
      <c r="NTQ4" s="35"/>
      <c r="NTR4" s="35"/>
      <c r="NTS4" s="35"/>
      <c r="NTT4" s="35"/>
      <c r="NTU4" s="35"/>
      <c r="NTV4" s="35"/>
      <c r="NTW4" s="35"/>
      <c r="NTX4" s="35"/>
      <c r="NTY4" s="35"/>
      <c r="NTZ4" s="35"/>
      <c r="NUA4" s="35"/>
      <c r="NUB4" s="35"/>
      <c r="NUC4" s="35"/>
      <c r="NUD4" s="35"/>
      <c r="NUE4" s="35"/>
      <c r="NUF4" s="35"/>
      <c r="NUG4" s="35"/>
      <c r="NUH4" s="35"/>
      <c r="NUI4" s="35"/>
      <c r="NUJ4" s="35"/>
      <c r="NUK4" s="35"/>
      <c r="NUL4" s="35"/>
      <c r="NUM4" s="35"/>
      <c r="NUN4" s="35"/>
      <c r="NUO4" s="35"/>
      <c r="NUP4" s="35"/>
      <c r="NUQ4" s="35"/>
      <c r="NUR4" s="35"/>
      <c r="NUS4" s="35"/>
      <c r="NUT4" s="35"/>
      <c r="NUU4" s="35"/>
      <c r="NUV4" s="35"/>
      <c r="NUW4" s="35"/>
      <c r="NUX4" s="35"/>
      <c r="NUY4" s="35"/>
      <c r="NUZ4" s="35"/>
      <c r="NVA4" s="35"/>
      <c r="NVB4" s="35"/>
      <c r="NVC4" s="35"/>
      <c r="NVD4" s="35"/>
      <c r="NVE4" s="35"/>
      <c r="NVF4" s="35"/>
      <c r="NVG4" s="35"/>
      <c r="NVH4" s="35"/>
      <c r="NVI4" s="35"/>
      <c r="NVJ4" s="35"/>
      <c r="NVK4" s="35"/>
      <c r="NVL4" s="35"/>
      <c r="NVM4" s="35"/>
      <c r="NVN4" s="35"/>
      <c r="NVO4" s="35"/>
      <c r="NVP4" s="35"/>
      <c r="NVQ4" s="35"/>
      <c r="NVR4" s="35"/>
      <c r="NVS4" s="35"/>
      <c r="NVT4" s="35"/>
      <c r="NVU4" s="35"/>
      <c r="NVV4" s="35"/>
      <c r="NVW4" s="35"/>
      <c r="NVX4" s="35"/>
      <c r="NVY4" s="35"/>
      <c r="NVZ4" s="35"/>
      <c r="NWA4" s="35"/>
      <c r="NWB4" s="35"/>
      <c r="NWC4" s="35"/>
      <c r="NWD4" s="35"/>
      <c r="NWE4" s="35"/>
      <c r="NWF4" s="35"/>
      <c r="NWG4" s="35"/>
      <c r="NWH4" s="35"/>
      <c r="NWI4" s="35"/>
      <c r="NWJ4" s="35"/>
      <c r="NWK4" s="35"/>
      <c r="NWL4" s="35"/>
      <c r="NWM4" s="35"/>
      <c r="NWN4" s="35"/>
      <c r="NWO4" s="35"/>
      <c r="NWP4" s="35"/>
      <c r="NWQ4" s="35"/>
      <c r="NWR4" s="35"/>
      <c r="NWS4" s="35"/>
      <c r="NWT4" s="35"/>
      <c r="NWU4" s="35"/>
      <c r="NWV4" s="35"/>
      <c r="NWW4" s="35"/>
      <c r="NWX4" s="35"/>
      <c r="NWY4" s="35"/>
      <c r="NWZ4" s="35"/>
      <c r="NXA4" s="35"/>
      <c r="NXB4" s="35"/>
      <c r="NXC4" s="35"/>
      <c r="NXD4" s="35"/>
      <c r="NXE4" s="35"/>
      <c r="NXF4" s="35"/>
      <c r="NXG4" s="35"/>
      <c r="NXH4" s="35"/>
      <c r="NXI4" s="35"/>
      <c r="NXJ4" s="35"/>
      <c r="NXK4" s="35"/>
      <c r="NXL4" s="35"/>
      <c r="NXM4" s="35"/>
      <c r="NXN4" s="35"/>
      <c r="NXO4" s="35"/>
      <c r="NXP4" s="35"/>
      <c r="NXQ4" s="35"/>
      <c r="NXR4" s="35"/>
      <c r="NXS4" s="35"/>
      <c r="NXT4" s="35"/>
      <c r="NXU4" s="35"/>
      <c r="NXV4" s="35"/>
      <c r="NXW4" s="35"/>
      <c r="NXX4" s="35"/>
      <c r="NXY4" s="35"/>
      <c r="NXZ4" s="35"/>
      <c r="NYA4" s="35"/>
      <c r="NYB4" s="35"/>
      <c r="NYC4" s="35"/>
      <c r="NYD4" s="35"/>
      <c r="NYE4" s="35"/>
      <c r="NYF4" s="35"/>
      <c r="NYG4" s="35"/>
      <c r="NYH4" s="35"/>
      <c r="NYI4" s="35"/>
      <c r="NYJ4" s="35"/>
      <c r="NYK4" s="35"/>
      <c r="NYL4" s="35"/>
      <c r="NYM4" s="35"/>
      <c r="NYN4" s="35"/>
      <c r="NYO4" s="35"/>
      <c r="NYP4" s="35"/>
      <c r="NYQ4" s="35"/>
      <c r="NYR4" s="35"/>
      <c r="NYS4" s="35"/>
      <c r="NYT4" s="35"/>
      <c r="NYU4" s="35"/>
      <c r="NYV4" s="35"/>
      <c r="NYW4" s="35"/>
      <c r="NYX4" s="35"/>
      <c r="NYY4" s="35"/>
      <c r="NYZ4" s="35"/>
      <c r="NZA4" s="35"/>
      <c r="NZB4" s="35"/>
      <c r="NZC4" s="35"/>
      <c r="NZD4" s="35"/>
      <c r="NZE4" s="35"/>
      <c r="NZF4" s="35"/>
      <c r="NZG4" s="35"/>
      <c r="NZH4" s="35"/>
      <c r="NZI4" s="35"/>
      <c r="NZJ4" s="35"/>
      <c r="NZK4" s="35"/>
      <c r="NZL4" s="35"/>
      <c r="NZM4" s="35"/>
      <c r="NZN4" s="35"/>
      <c r="NZO4" s="35"/>
      <c r="NZP4" s="35"/>
      <c r="NZQ4" s="35"/>
      <c r="NZR4" s="35"/>
      <c r="NZS4" s="35"/>
      <c r="NZT4" s="35"/>
      <c r="NZU4" s="35"/>
      <c r="NZV4" s="35"/>
      <c r="NZW4" s="35"/>
      <c r="NZX4" s="35"/>
      <c r="NZY4" s="35"/>
      <c r="NZZ4" s="35"/>
      <c r="OAA4" s="35"/>
      <c r="OAB4" s="35"/>
      <c r="OAC4" s="35"/>
      <c r="OAD4" s="35"/>
      <c r="OAE4" s="35"/>
      <c r="OAF4" s="35"/>
      <c r="OAG4" s="35"/>
      <c r="OAH4" s="35"/>
      <c r="OAI4" s="35"/>
      <c r="OAJ4" s="35"/>
      <c r="OAK4" s="35"/>
      <c r="OAL4" s="35"/>
      <c r="OAM4" s="35"/>
      <c r="OAN4" s="35"/>
      <c r="OAO4" s="35"/>
      <c r="OAP4" s="35"/>
      <c r="OAQ4" s="35"/>
      <c r="OAR4" s="35"/>
      <c r="OAS4" s="35"/>
      <c r="OAT4" s="35"/>
      <c r="OAU4" s="35"/>
      <c r="OAV4" s="35"/>
      <c r="OAW4" s="35"/>
      <c r="OAX4" s="35"/>
      <c r="OAY4" s="35"/>
      <c r="OAZ4" s="35"/>
      <c r="OBA4" s="35"/>
      <c r="OBB4" s="35"/>
      <c r="OBC4" s="35"/>
      <c r="OBD4" s="35"/>
      <c r="OBE4" s="35"/>
      <c r="OBF4" s="35"/>
      <c r="OBG4" s="35"/>
      <c r="OBH4" s="35"/>
      <c r="OBI4" s="35"/>
      <c r="OBJ4" s="35"/>
      <c r="OBK4" s="35"/>
      <c r="OBL4" s="35"/>
      <c r="OBM4" s="35"/>
      <c r="OBN4" s="35"/>
      <c r="OBO4" s="35"/>
      <c r="OBP4" s="35"/>
      <c r="OBQ4" s="35"/>
      <c r="OBR4" s="35"/>
      <c r="OBS4" s="35"/>
      <c r="OBT4" s="35"/>
      <c r="OBU4" s="35"/>
      <c r="OBV4" s="35"/>
      <c r="OBW4" s="35"/>
      <c r="OBX4" s="35"/>
      <c r="OBY4" s="35"/>
      <c r="OBZ4" s="35"/>
      <c r="OCA4" s="35"/>
      <c r="OCB4" s="35"/>
      <c r="OCC4" s="35"/>
      <c r="OCD4" s="35"/>
      <c r="OCE4" s="35"/>
      <c r="OCF4" s="35"/>
      <c r="OCG4" s="35"/>
      <c r="OCH4" s="35"/>
      <c r="OCI4" s="35"/>
      <c r="OCJ4" s="35"/>
      <c r="OCK4" s="35"/>
      <c r="OCL4" s="35"/>
      <c r="OCM4" s="35"/>
      <c r="OCN4" s="35"/>
      <c r="OCO4" s="35"/>
      <c r="OCP4" s="35"/>
      <c r="OCQ4" s="35"/>
      <c r="OCR4" s="35"/>
      <c r="OCS4" s="35"/>
      <c r="OCT4" s="35"/>
      <c r="OCU4" s="35"/>
      <c r="OCV4" s="35"/>
      <c r="OCW4" s="35"/>
      <c r="OCX4" s="35"/>
      <c r="OCY4" s="35"/>
      <c r="OCZ4" s="35"/>
      <c r="ODA4" s="35"/>
      <c r="ODB4" s="35"/>
      <c r="ODC4" s="35"/>
      <c r="ODD4" s="35"/>
      <c r="ODE4" s="35"/>
      <c r="ODF4" s="35"/>
      <c r="ODG4" s="35"/>
      <c r="ODH4" s="35"/>
      <c r="ODI4" s="35"/>
      <c r="ODJ4" s="35"/>
      <c r="ODK4" s="35"/>
      <c r="ODL4" s="35"/>
      <c r="ODM4" s="35"/>
      <c r="ODN4" s="35"/>
      <c r="ODO4" s="35"/>
      <c r="ODP4" s="35"/>
      <c r="ODQ4" s="35"/>
      <c r="ODR4" s="35"/>
      <c r="ODS4" s="35"/>
      <c r="ODT4" s="35"/>
      <c r="ODU4" s="35"/>
      <c r="ODV4" s="35"/>
      <c r="ODW4" s="35"/>
      <c r="ODX4" s="35"/>
      <c r="ODY4" s="35"/>
      <c r="ODZ4" s="35"/>
      <c r="OEA4" s="35"/>
      <c r="OEB4" s="35"/>
      <c r="OEC4" s="35"/>
      <c r="OED4" s="35"/>
      <c r="OEE4" s="35"/>
      <c r="OEF4" s="35"/>
      <c r="OEG4" s="35"/>
      <c r="OEH4" s="35"/>
      <c r="OEI4" s="35"/>
      <c r="OEJ4" s="35"/>
      <c r="OEK4" s="35"/>
      <c r="OEL4" s="35"/>
      <c r="OEM4" s="35"/>
      <c r="OEN4" s="35"/>
      <c r="OEO4" s="35"/>
      <c r="OEP4" s="35"/>
      <c r="OEQ4" s="35"/>
      <c r="OER4" s="35"/>
      <c r="OES4" s="35"/>
      <c r="OET4" s="35"/>
      <c r="OEU4" s="35"/>
      <c r="OEV4" s="35"/>
      <c r="OEW4" s="35"/>
      <c r="OEX4" s="35"/>
      <c r="OEY4" s="35"/>
      <c r="OEZ4" s="35"/>
      <c r="OFA4" s="35"/>
      <c r="OFB4" s="35"/>
      <c r="OFC4" s="35"/>
      <c r="OFD4" s="35"/>
      <c r="OFE4" s="35"/>
      <c r="OFF4" s="35"/>
      <c r="OFG4" s="35"/>
      <c r="OFH4" s="35"/>
      <c r="OFI4" s="35"/>
      <c r="OFJ4" s="35"/>
      <c r="OFK4" s="35"/>
      <c r="OFL4" s="35"/>
      <c r="OFM4" s="35"/>
      <c r="OFN4" s="35"/>
      <c r="OFO4" s="35"/>
      <c r="OFP4" s="35"/>
      <c r="OFQ4" s="35"/>
      <c r="OFR4" s="35"/>
      <c r="OFS4" s="35"/>
      <c r="OFT4" s="35"/>
      <c r="OFU4" s="35"/>
      <c r="OFV4" s="35"/>
      <c r="OFW4" s="35"/>
      <c r="OFX4" s="35"/>
      <c r="OFY4" s="35"/>
      <c r="OFZ4" s="35"/>
      <c r="OGA4" s="35"/>
      <c r="OGB4" s="35"/>
      <c r="OGC4" s="35"/>
      <c r="OGD4" s="35"/>
      <c r="OGE4" s="35"/>
      <c r="OGF4" s="35"/>
      <c r="OGG4" s="35"/>
      <c r="OGH4" s="35"/>
      <c r="OGI4" s="35"/>
      <c r="OGJ4" s="35"/>
      <c r="OGK4" s="35"/>
      <c r="OGL4" s="35"/>
      <c r="OGM4" s="35"/>
      <c r="OGN4" s="35"/>
      <c r="OGO4" s="35"/>
      <c r="OGP4" s="35"/>
      <c r="OGQ4" s="35"/>
      <c r="OGR4" s="35"/>
      <c r="OGS4" s="35"/>
      <c r="OGT4" s="35"/>
      <c r="OGU4" s="35"/>
      <c r="OGV4" s="35"/>
      <c r="OGW4" s="35"/>
      <c r="OGX4" s="35"/>
      <c r="OGY4" s="35"/>
      <c r="OGZ4" s="35"/>
      <c r="OHA4" s="35"/>
      <c r="OHB4" s="35"/>
      <c r="OHC4" s="35"/>
      <c r="OHD4" s="35"/>
      <c r="OHE4" s="35"/>
      <c r="OHF4" s="35"/>
      <c r="OHG4" s="35"/>
      <c r="OHH4" s="35"/>
      <c r="OHI4" s="35"/>
      <c r="OHJ4" s="35"/>
      <c r="OHK4" s="35"/>
      <c r="OHL4" s="35"/>
      <c r="OHM4" s="35"/>
      <c r="OHN4" s="35"/>
      <c r="OHO4" s="35"/>
      <c r="OHP4" s="35"/>
      <c r="OHQ4" s="35"/>
      <c r="OHR4" s="35"/>
      <c r="OHS4" s="35"/>
      <c r="OHT4" s="35"/>
      <c r="OHU4" s="35"/>
      <c r="OHV4" s="35"/>
      <c r="OHW4" s="35"/>
      <c r="OHX4" s="35"/>
      <c r="OHY4" s="35"/>
      <c r="OHZ4" s="35"/>
      <c r="OIA4" s="35"/>
      <c r="OIB4" s="35"/>
      <c r="OIC4" s="35"/>
      <c r="OID4" s="35"/>
      <c r="OIE4" s="35"/>
      <c r="OIF4" s="35"/>
      <c r="OIG4" s="35"/>
      <c r="OIH4" s="35"/>
      <c r="OII4" s="35"/>
      <c r="OIJ4" s="35"/>
      <c r="OIK4" s="35"/>
      <c r="OIL4" s="35"/>
      <c r="OIM4" s="35"/>
      <c r="OIN4" s="35"/>
      <c r="OIO4" s="35"/>
      <c r="OIP4" s="35"/>
      <c r="OIQ4" s="35"/>
      <c r="OIR4" s="35"/>
      <c r="OIS4" s="35"/>
      <c r="OIT4" s="35"/>
      <c r="OIU4" s="35"/>
      <c r="OIV4" s="35"/>
      <c r="OIW4" s="35"/>
      <c r="OIX4" s="35"/>
      <c r="OIY4" s="35"/>
      <c r="OIZ4" s="35"/>
      <c r="OJA4" s="35"/>
      <c r="OJB4" s="35"/>
      <c r="OJC4" s="35"/>
      <c r="OJD4" s="35"/>
      <c r="OJE4" s="35"/>
      <c r="OJF4" s="35"/>
      <c r="OJG4" s="35"/>
      <c r="OJH4" s="35"/>
      <c r="OJI4" s="35"/>
      <c r="OJJ4" s="35"/>
      <c r="OJK4" s="35"/>
      <c r="OJL4" s="35"/>
      <c r="OJM4" s="35"/>
      <c r="OJN4" s="35"/>
      <c r="OJO4" s="35"/>
      <c r="OJP4" s="35"/>
      <c r="OJQ4" s="35"/>
      <c r="OJR4" s="35"/>
      <c r="OJS4" s="35"/>
      <c r="OJT4" s="35"/>
      <c r="OJU4" s="35"/>
      <c r="OJV4" s="35"/>
      <c r="OJW4" s="35"/>
      <c r="OJX4" s="35"/>
      <c r="OJY4" s="35"/>
      <c r="OJZ4" s="35"/>
      <c r="OKA4" s="35"/>
      <c r="OKB4" s="35"/>
      <c r="OKC4" s="35"/>
      <c r="OKD4" s="35"/>
      <c r="OKE4" s="35"/>
      <c r="OKF4" s="35"/>
      <c r="OKG4" s="35"/>
      <c r="OKH4" s="35"/>
      <c r="OKI4" s="35"/>
      <c r="OKJ4" s="35"/>
      <c r="OKK4" s="35"/>
      <c r="OKL4" s="35"/>
      <c r="OKM4" s="35"/>
      <c r="OKN4" s="35"/>
      <c r="OKO4" s="35"/>
      <c r="OKP4" s="35"/>
      <c r="OKQ4" s="35"/>
      <c r="OKR4" s="35"/>
      <c r="OKS4" s="35"/>
      <c r="OKT4" s="35"/>
      <c r="OKU4" s="35"/>
      <c r="OKV4" s="35"/>
      <c r="OKW4" s="35"/>
      <c r="OKX4" s="35"/>
      <c r="OKY4" s="35"/>
      <c r="OKZ4" s="35"/>
      <c r="OLA4" s="35"/>
      <c r="OLB4" s="35"/>
      <c r="OLC4" s="35"/>
      <c r="OLD4" s="35"/>
      <c r="OLE4" s="35"/>
      <c r="OLF4" s="35"/>
      <c r="OLG4" s="35"/>
      <c r="OLH4" s="35"/>
      <c r="OLI4" s="35"/>
      <c r="OLJ4" s="35"/>
      <c r="OLK4" s="35"/>
      <c r="OLL4" s="35"/>
      <c r="OLM4" s="35"/>
      <c r="OLN4" s="35"/>
      <c r="OLO4" s="35"/>
      <c r="OLP4" s="35"/>
      <c r="OLQ4" s="35"/>
      <c r="OLR4" s="35"/>
      <c r="OLS4" s="35"/>
      <c r="OLT4" s="35"/>
      <c r="OLU4" s="35"/>
      <c r="OLV4" s="35"/>
      <c r="OLW4" s="35"/>
      <c r="OLX4" s="35"/>
      <c r="OLY4" s="35"/>
      <c r="OLZ4" s="35"/>
      <c r="OMA4" s="35"/>
      <c r="OMB4" s="35"/>
      <c r="OMC4" s="35"/>
      <c r="OMD4" s="35"/>
      <c r="OME4" s="35"/>
      <c r="OMF4" s="35"/>
      <c r="OMG4" s="35"/>
      <c r="OMH4" s="35"/>
      <c r="OMI4" s="35"/>
      <c r="OMJ4" s="35"/>
      <c r="OMK4" s="35"/>
      <c r="OML4" s="35"/>
      <c r="OMM4" s="35"/>
      <c r="OMN4" s="35"/>
      <c r="OMO4" s="35"/>
      <c r="OMP4" s="35"/>
      <c r="OMQ4" s="35"/>
      <c r="OMR4" s="35"/>
      <c r="OMS4" s="35"/>
      <c r="OMT4" s="35"/>
      <c r="OMU4" s="35"/>
      <c r="OMV4" s="35"/>
      <c r="OMW4" s="35"/>
      <c r="OMX4" s="35"/>
      <c r="OMY4" s="35"/>
      <c r="OMZ4" s="35"/>
      <c r="ONA4" s="35"/>
      <c r="ONB4" s="35"/>
      <c r="ONC4" s="35"/>
      <c r="OND4" s="35"/>
      <c r="ONE4" s="35"/>
      <c r="ONF4" s="35"/>
      <c r="ONG4" s="35"/>
      <c r="ONH4" s="35"/>
      <c r="ONI4" s="35"/>
      <c r="ONJ4" s="35"/>
      <c r="ONK4" s="35"/>
      <c r="ONL4" s="35"/>
      <c r="ONM4" s="35"/>
      <c r="ONN4" s="35"/>
      <c r="ONO4" s="35"/>
      <c r="ONP4" s="35"/>
      <c r="ONQ4" s="35"/>
      <c r="ONR4" s="35"/>
      <c r="ONS4" s="35"/>
      <c r="ONT4" s="35"/>
      <c r="ONU4" s="35"/>
      <c r="ONV4" s="35"/>
      <c r="ONW4" s="35"/>
      <c r="ONX4" s="35"/>
      <c r="ONY4" s="35"/>
      <c r="ONZ4" s="35"/>
      <c r="OOA4" s="35"/>
      <c r="OOB4" s="35"/>
      <c r="OOC4" s="35"/>
      <c r="OOD4" s="35"/>
      <c r="OOE4" s="35"/>
      <c r="OOF4" s="35"/>
      <c r="OOG4" s="35"/>
      <c r="OOH4" s="35"/>
      <c r="OOI4" s="35"/>
      <c r="OOJ4" s="35"/>
      <c r="OOK4" s="35"/>
      <c r="OOL4" s="35"/>
      <c r="OOM4" s="35"/>
      <c r="OON4" s="35"/>
      <c r="OOO4" s="35"/>
      <c r="OOP4" s="35"/>
      <c r="OOQ4" s="35"/>
      <c r="OOR4" s="35"/>
      <c r="OOS4" s="35"/>
      <c r="OOT4" s="35"/>
      <c r="OOU4" s="35"/>
      <c r="OOV4" s="35"/>
      <c r="OOW4" s="35"/>
      <c r="OOX4" s="35"/>
      <c r="OOY4" s="35"/>
      <c r="OOZ4" s="35"/>
      <c r="OPA4" s="35"/>
      <c r="OPB4" s="35"/>
      <c r="OPC4" s="35"/>
      <c r="OPD4" s="35"/>
      <c r="OPE4" s="35"/>
      <c r="OPF4" s="35"/>
      <c r="OPG4" s="35"/>
      <c r="OPH4" s="35"/>
      <c r="OPI4" s="35"/>
      <c r="OPJ4" s="35"/>
      <c r="OPK4" s="35"/>
      <c r="OPL4" s="35"/>
      <c r="OPM4" s="35"/>
      <c r="OPN4" s="35"/>
      <c r="OPO4" s="35"/>
      <c r="OPP4" s="35"/>
      <c r="OPQ4" s="35"/>
      <c r="OPR4" s="35"/>
      <c r="OPS4" s="35"/>
      <c r="OPT4" s="35"/>
      <c r="OPU4" s="35"/>
      <c r="OPV4" s="35"/>
      <c r="OPW4" s="35"/>
      <c r="OPX4" s="35"/>
      <c r="OPY4" s="35"/>
      <c r="OPZ4" s="35"/>
      <c r="OQA4" s="35"/>
      <c r="OQB4" s="35"/>
      <c r="OQC4" s="35"/>
      <c r="OQD4" s="35"/>
      <c r="OQE4" s="35"/>
      <c r="OQF4" s="35"/>
      <c r="OQG4" s="35"/>
      <c r="OQH4" s="35"/>
      <c r="OQI4" s="35"/>
      <c r="OQJ4" s="35"/>
      <c r="OQK4" s="35"/>
      <c r="OQL4" s="35"/>
      <c r="OQM4" s="35"/>
      <c r="OQN4" s="35"/>
      <c r="OQO4" s="35"/>
      <c r="OQP4" s="35"/>
      <c r="OQQ4" s="35"/>
      <c r="OQR4" s="35"/>
      <c r="OQS4" s="35"/>
      <c r="OQT4" s="35"/>
      <c r="OQU4" s="35"/>
      <c r="OQV4" s="35"/>
      <c r="OQW4" s="35"/>
      <c r="OQX4" s="35"/>
      <c r="OQY4" s="35"/>
      <c r="OQZ4" s="35"/>
      <c r="ORA4" s="35"/>
      <c r="ORB4" s="35"/>
      <c r="ORC4" s="35"/>
      <c r="ORD4" s="35"/>
      <c r="ORE4" s="35"/>
      <c r="ORF4" s="35"/>
      <c r="ORG4" s="35"/>
      <c r="ORH4" s="35"/>
      <c r="ORI4" s="35"/>
      <c r="ORJ4" s="35"/>
      <c r="ORK4" s="35"/>
      <c r="ORL4" s="35"/>
      <c r="ORM4" s="35"/>
      <c r="ORN4" s="35"/>
      <c r="ORO4" s="35"/>
      <c r="ORP4" s="35"/>
      <c r="ORQ4" s="35"/>
      <c r="ORR4" s="35"/>
      <c r="ORS4" s="35"/>
      <c r="ORT4" s="35"/>
      <c r="ORU4" s="35"/>
      <c r="ORV4" s="35"/>
      <c r="ORW4" s="35"/>
      <c r="ORX4" s="35"/>
      <c r="ORY4" s="35"/>
      <c r="ORZ4" s="35"/>
      <c r="OSA4" s="35"/>
      <c r="OSB4" s="35"/>
      <c r="OSC4" s="35"/>
      <c r="OSD4" s="35"/>
      <c r="OSE4" s="35"/>
      <c r="OSF4" s="35"/>
      <c r="OSG4" s="35"/>
      <c r="OSH4" s="35"/>
      <c r="OSI4" s="35"/>
      <c r="OSJ4" s="35"/>
      <c r="OSK4" s="35"/>
      <c r="OSL4" s="35"/>
      <c r="OSM4" s="35"/>
      <c r="OSN4" s="35"/>
      <c r="OSO4" s="35"/>
      <c r="OSP4" s="35"/>
      <c r="OSQ4" s="35"/>
      <c r="OSR4" s="35"/>
      <c r="OSS4" s="35"/>
      <c r="OST4" s="35"/>
      <c r="OSU4" s="35"/>
      <c r="OSV4" s="35"/>
      <c r="OSW4" s="35"/>
      <c r="OSX4" s="35"/>
      <c r="OSY4" s="35"/>
      <c r="OSZ4" s="35"/>
      <c r="OTA4" s="35"/>
      <c r="OTB4" s="35"/>
      <c r="OTC4" s="35"/>
      <c r="OTD4" s="35"/>
      <c r="OTE4" s="35"/>
      <c r="OTF4" s="35"/>
      <c r="OTG4" s="35"/>
      <c r="OTH4" s="35"/>
      <c r="OTI4" s="35"/>
      <c r="OTJ4" s="35"/>
      <c r="OTK4" s="35"/>
      <c r="OTL4" s="35"/>
      <c r="OTM4" s="35"/>
      <c r="OTN4" s="35"/>
      <c r="OTO4" s="35"/>
      <c r="OTP4" s="35"/>
      <c r="OTQ4" s="35"/>
      <c r="OTR4" s="35"/>
      <c r="OTS4" s="35"/>
      <c r="OTT4" s="35"/>
      <c r="OTU4" s="35"/>
      <c r="OTV4" s="35"/>
      <c r="OTW4" s="35"/>
      <c r="OTX4" s="35"/>
      <c r="OTY4" s="35"/>
      <c r="OTZ4" s="35"/>
      <c r="OUA4" s="35"/>
      <c r="OUB4" s="35"/>
      <c r="OUC4" s="35"/>
      <c r="OUD4" s="35"/>
      <c r="OUE4" s="35"/>
      <c r="OUF4" s="35"/>
      <c r="OUG4" s="35"/>
      <c r="OUH4" s="35"/>
      <c r="OUI4" s="35"/>
      <c r="OUJ4" s="35"/>
      <c r="OUK4" s="35"/>
      <c r="OUL4" s="35"/>
      <c r="OUM4" s="35"/>
      <c r="OUN4" s="35"/>
      <c r="OUO4" s="35"/>
      <c r="OUP4" s="35"/>
      <c r="OUQ4" s="35"/>
      <c r="OUR4" s="35"/>
      <c r="OUS4" s="35"/>
      <c r="OUT4" s="35"/>
      <c r="OUU4" s="35"/>
      <c r="OUV4" s="35"/>
      <c r="OUW4" s="35"/>
      <c r="OUX4" s="35"/>
      <c r="OUY4" s="35"/>
      <c r="OUZ4" s="35"/>
      <c r="OVA4" s="35"/>
      <c r="OVB4" s="35"/>
      <c r="OVC4" s="35"/>
      <c r="OVD4" s="35"/>
      <c r="OVE4" s="35"/>
      <c r="OVF4" s="35"/>
      <c r="OVG4" s="35"/>
      <c r="OVH4" s="35"/>
      <c r="OVI4" s="35"/>
      <c r="OVJ4" s="35"/>
      <c r="OVK4" s="35"/>
      <c r="OVL4" s="35"/>
      <c r="OVM4" s="35"/>
      <c r="OVN4" s="35"/>
      <c r="OVO4" s="35"/>
      <c r="OVP4" s="35"/>
      <c r="OVQ4" s="35"/>
      <c r="OVR4" s="35"/>
      <c r="OVS4" s="35"/>
      <c r="OVT4" s="35"/>
      <c r="OVU4" s="35"/>
      <c r="OVV4" s="35"/>
      <c r="OVW4" s="35"/>
      <c r="OVX4" s="35"/>
      <c r="OVY4" s="35"/>
      <c r="OVZ4" s="35"/>
      <c r="OWA4" s="35"/>
      <c r="OWB4" s="35"/>
      <c r="OWC4" s="35"/>
      <c r="OWD4" s="35"/>
      <c r="OWE4" s="35"/>
      <c r="OWF4" s="35"/>
      <c r="OWG4" s="35"/>
      <c r="OWH4" s="35"/>
      <c r="OWI4" s="35"/>
      <c r="OWJ4" s="35"/>
      <c r="OWK4" s="35"/>
      <c r="OWL4" s="35"/>
      <c r="OWM4" s="35"/>
      <c r="OWN4" s="35"/>
      <c r="OWO4" s="35"/>
      <c r="OWP4" s="35"/>
      <c r="OWQ4" s="35"/>
      <c r="OWR4" s="35"/>
      <c r="OWS4" s="35"/>
      <c r="OWT4" s="35"/>
      <c r="OWU4" s="35"/>
      <c r="OWV4" s="35"/>
      <c r="OWW4" s="35"/>
      <c r="OWX4" s="35"/>
      <c r="OWY4" s="35"/>
      <c r="OWZ4" s="35"/>
      <c r="OXA4" s="35"/>
      <c r="OXB4" s="35"/>
      <c r="OXC4" s="35"/>
      <c r="OXD4" s="35"/>
      <c r="OXE4" s="35"/>
      <c r="OXF4" s="35"/>
      <c r="OXG4" s="35"/>
      <c r="OXH4" s="35"/>
      <c r="OXI4" s="35"/>
      <c r="OXJ4" s="35"/>
      <c r="OXK4" s="35"/>
      <c r="OXL4" s="35"/>
      <c r="OXM4" s="35"/>
      <c r="OXN4" s="35"/>
      <c r="OXO4" s="35"/>
      <c r="OXP4" s="35"/>
      <c r="OXQ4" s="35"/>
      <c r="OXR4" s="35"/>
      <c r="OXS4" s="35"/>
      <c r="OXT4" s="35"/>
      <c r="OXU4" s="35"/>
      <c r="OXV4" s="35"/>
      <c r="OXW4" s="35"/>
      <c r="OXX4" s="35"/>
      <c r="OXY4" s="35"/>
      <c r="OXZ4" s="35"/>
      <c r="OYA4" s="35"/>
      <c r="OYB4" s="35"/>
      <c r="OYC4" s="35"/>
      <c r="OYD4" s="35"/>
      <c r="OYE4" s="35"/>
      <c r="OYF4" s="35"/>
      <c r="OYG4" s="35"/>
      <c r="OYH4" s="35"/>
      <c r="OYI4" s="35"/>
      <c r="OYJ4" s="35"/>
      <c r="OYK4" s="35"/>
      <c r="OYL4" s="35"/>
      <c r="OYM4" s="35"/>
      <c r="OYN4" s="35"/>
      <c r="OYO4" s="35"/>
      <c r="OYP4" s="35"/>
      <c r="OYQ4" s="35"/>
      <c r="OYR4" s="35"/>
      <c r="OYS4" s="35"/>
      <c r="OYT4" s="35"/>
      <c r="OYU4" s="35"/>
      <c r="OYV4" s="35"/>
      <c r="OYW4" s="35"/>
      <c r="OYX4" s="35"/>
      <c r="OYY4" s="35"/>
      <c r="OYZ4" s="35"/>
      <c r="OZA4" s="35"/>
      <c r="OZB4" s="35"/>
      <c r="OZC4" s="35"/>
      <c r="OZD4" s="35"/>
      <c r="OZE4" s="35"/>
      <c r="OZF4" s="35"/>
      <c r="OZG4" s="35"/>
      <c r="OZH4" s="35"/>
      <c r="OZI4" s="35"/>
      <c r="OZJ4" s="35"/>
      <c r="OZK4" s="35"/>
      <c r="OZL4" s="35"/>
      <c r="OZM4" s="35"/>
      <c r="OZN4" s="35"/>
      <c r="OZO4" s="35"/>
      <c r="OZP4" s="35"/>
      <c r="OZQ4" s="35"/>
      <c r="OZR4" s="35"/>
      <c r="OZS4" s="35"/>
      <c r="OZT4" s="35"/>
      <c r="OZU4" s="35"/>
      <c r="OZV4" s="35"/>
      <c r="OZW4" s="35"/>
      <c r="OZX4" s="35"/>
      <c r="OZY4" s="35"/>
      <c r="OZZ4" s="35"/>
      <c r="PAA4" s="35"/>
      <c r="PAB4" s="35"/>
      <c r="PAC4" s="35"/>
      <c r="PAD4" s="35"/>
      <c r="PAE4" s="35"/>
      <c r="PAF4" s="35"/>
      <c r="PAG4" s="35"/>
      <c r="PAH4" s="35"/>
      <c r="PAI4" s="35"/>
      <c r="PAJ4" s="35"/>
      <c r="PAK4" s="35"/>
      <c r="PAL4" s="35"/>
      <c r="PAM4" s="35"/>
      <c r="PAN4" s="35"/>
      <c r="PAO4" s="35"/>
      <c r="PAP4" s="35"/>
      <c r="PAQ4" s="35"/>
      <c r="PAR4" s="35"/>
      <c r="PAS4" s="35"/>
      <c r="PAT4" s="35"/>
      <c r="PAU4" s="35"/>
      <c r="PAV4" s="35"/>
      <c r="PAW4" s="35"/>
      <c r="PAX4" s="35"/>
      <c r="PAY4" s="35"/>
      <c r="PAZ4" s="35"/>
      <c r="PBA4" s="35"/>
      <c r="PBB4" s="35"/>
      <c r="PBC4" s="35"/>
      <c r="PBD4" s="35"/>
      <c r="PBE4" s="35"/>
      <c r="PBF4" s="35"/>
      <c r="PBG4" s="35"/>
      <c r="PBH4" s="35"/>
      <c r="PBI4" s="35"/>
      <c r="PBJ4" s="35"/>
      <c r="PBK4" s="35"/>
      <c r="PBL4" s="35"/>
      <c r="PBM4" s="35"/>
      <c r="PBN4" s="35"/>
      <c r="PBO4" s="35"/>
      <c r="PBP4" s="35"/>
      <c r="PBQ4" s="35"/>
      <c r="PBR4" s="35"/>
      <c r="PBS4" s="35"/>
      <c r="PBT4" s="35"/>
      <c r="PBU4" s="35"/>
      <c r="PBV4" s="35"/>
      <c r="PBW4" s="35"/>
      <c r="PBX4" s="35"/>
      <c r="PBY4" s="35"/>
      <c r="PBZ4" s="35"/>
      <c r="PCA4" s="35"/>
      <c r="PCB4" s="35"/>
      <c r="PCC4" s="35"/>
      <c r="PCD4" s="35"/>
      <c r="PCE4" s="35"/>
      <c r="PCF4" s="35"/>
      <c r="PCG4" s="35"/>
      <c r="PCH4" s="35"/>
      <c r="PCI4" s="35"/>
      <c r="PCJ4" s="35"/>
      <c r="PCK4" s="35"/>
      <c r="PCL4" s="35"/>
      <c r="PCM4" s="35"/>
      <c r="PCN4" s="35"/>
      <c r="PCO4" s="35"/>
      <c r="PCP4" s="35"/>
      <c r="PCQ4" s="35"/>
      <c r="PCR4" s="35"/>
      <c r="PCS4" s="35"/>
      <c r="PCT4" s="35"/>
      <c r="PCU4" s="35"/>
      <c r="PCV4" s="35"/>
      <c r="PCW4" s="35"/>
      <c r="PCX4" s="35"/>
      <c r="PCY4" s="35"/>
      <c r="PCZ4" s="35"/>
      <c r="PDA4" s="35"/>
      <c r="PDB4" s="35"/>
      <c r="PDC4" s="35"/>
      <c r="PDD4" s="35"/>
      <c r="PDE4" s="35"/>
      <c r="PDF4" s="35"/>
      <c r="PDG4" s="35"/>
      <c r="PDH4" s="35"/>
      <c r="PDI4" s="35"/>
      <c r="PDJ4" s="35"/>
      <c r="PDK4" s="35"/>
      <c r="PDL4" s="35"/>
      <c r="PDM4" s="35"/>
      <c r="PDN4" s="35"/>
      <c r="PDO4" s="35"/>
      <c r="PDP4" s="35"/>
      <c r="PDQ4" s="35"/>
      <c r="PDR4" s="35"/>
      <c r="PDS4" s="35"/>
      <c r="PDT4" s="35"/>
      <c r="PDU4" s="35"/>
      <c r="PDV4" s="35"/>
      <c r="PDW4" s="35"/>
      <c r="PDX4" s="35"/>
      <c r="PDY4" s="35"/>
      <c r="PDZ4" s="35"/>
      <c r="PEA4" s="35"/>
      <c r="PEB4" s="35"/>
      <c r="PEC4" s="35"/>
      <c r="PED4" s="35"/>
      <c r="PEE4" s="35"/>
      <c r="PEF4" s="35"/>
      <c r="PEG4" s="35"/>
      <c r="PEH4" s="35"/>
      <c r="PEI4" s="35"/>
      <c r="PEJ4" s="35"/>
      <c r="PEK4" s="35"/>
      <c r="PEL4" s="35"/>
      <c r="PEM4" s="35"/>
      <c r="PEN4" s="35"/>
      <c r="PEO4" s="35"/>
      <c r="PEP4" s="35"/>
      <c r="PEQ4" s="35"/>
      <c r="PER4" s="35"/>
      <c r="PES4" s="35"/>
      <c r="PET4" s="35"/>
      <c r="PEU4" s="35"/>
      <c r="PEV4" s="35"/>
      <c r="PEW4" s="35"/>
      <c r="PEX4" s="35"/>
      <c r="PEY4" s="35"/>
      <c r="PEZ4" s="35"/>
      <c r="PFA4" s="35"/>
      <c r="PFB4" s="35"/>
      <c r="PFC4" s="35"/>
      <c r="PFD4" s="35"/>
      <c r="PFE4" s="35"/>
      <c r="PFF4" s="35"/>
      <c r="PFG4" s="35"/>
      <c r="PFH4" s="35"/>
      <c r="PFI4" s="35"/>
      <c r="PFJ4" s="35"/>
      <c r="PFK4" s="35"/>
      <c r="PFL4" s="35"/>
      <c r="PFM4" s="35"/>
      <c r="PFN4" s="35"/>
      <c r="PFO4" s="35"/>
      <c r="PFP4" s="35"/>
      <c r="PFQ4" s="35"/>
      <c r="PFR4" s="35"/>
      <c r="PFS4" s="35"/>
      <c r="PFT4" s="35"/>
      <c r="PFU4" s="35"/>
      <c r="PFV4" s="35"/>
      <c r="PFW4" s="35"/>
      <c r="PFX4" s="35"/>
      <c r="PFY4" s="35"/>
      <c r="PFZ4" s="35"/>
      <c r="PGA4" s="35"/>
      <c r="PGB4" s="35"/>
      <c r="PGC4" s="35"/>
      <c r="PGD4" s="35"/>
      <c r="PGE4" s="35"/>
      <c r="PGF4" s="35"/>
      <c r="PGG4" s="35"/>
      <c r="PGH4" s="35"/>
      <c r="PGI4" s="35"/>
      <c r="PGJ4" s="35"/>
      <c r="PGK4" s="35"/>
      <c r="PGL4" s="35"/>
      <c r="PGM4" s="35"/>
      <c r="PGN4" s="35"/>
      <c r="PGO4" s="35"/>
      <c r="PGP4" s="35"/>
      <c r="PGQ4" s="35"/>
      <c r="PGR4" s="35"/>
      <c r="PGS4" s="35"/>
      <c r="PGT4" s="35"/>
      <c r="PGU4" s="35"/>
      <c r="PGV4" s="35"/>
      <c r="PGW4" s="35"/>
      <c r="PGX4" s="35"/>
      <c r="PGY4" s="35"/>
      <c r="PGZ4" s="35"/>
      <c r="PHA4" s="35"/>
      <c r="PHB4" s="35"/>
      <c r="PHC4" s="35"/>
      <c r="PHD4" s="35"/>
      <c r="PHE4" s="35"/>
      <c r="PHF4" s="35"/>
      <c r="PHG4" s="35"/>
      <c r="PHH4" s="35"/>
      <c r="PHI4" s="35"/>
      <c r="PHJ4" s="35"/>
      <c r="PHK4" s="35"/>
      <c r="PHL4" s="35"/>
      <c r="PHM4" s="35"/>
      <c r="PHN4" s="35"/>
      <c r="PHO4" s="35"/>
      <c r="PHP4" s="35"/>
      <c r="PHQ4" s="35"/>
      <c r="PHR4" s="35"/>
      <c r="PHS4" s="35"/>
      <c r="PHT4" s="35"/>
      <c r="PHU4" s="35"/>
      <c r="PHV4" s="35"/>
      <c r="PHW4" s="35"/>
      <c r="PHX4" s="35"/>
      <c r="PHY4" s="35"/>
      <c r="PHZ4" s="35"/>
      <c r="PIA4" s="35"/>
      <c r="PIB4" s="35"/>
      <c r="PIC4" s="35"/>
      <c r="PID4" s="35"/>
      <c r="PIE4" s="35"/>
      <c r="PIF4" s="35"/>
      <c r="PIG4" s="35"/>
      <c r="PIH4" s="35"/>
      <c r="PII4" s="35"/>
      <c r="PIJ4" s="35"/>
      <c r="PIK4" s="35"/>
      <c r="PIL4" s="35"/>
      <c r="PIM4" s="35"/>
      <c r="PIN4" s="35"/>
      <c r="PIO4" s="35"/>
      <c r="PIP4" s="35"/>
      <c r="PIQ4" s="35"/>
      <c r="PIR4" s="35"/>
      <c r="PIS4" s="35"/>
      <c r="PIT4" s="35"/>
      <c r="PIU4" s="35"/>
      <c r="PIV4" s="35"/>
      <c r="PIW4" s="35"/>
      <c r="PIX4" s="35"/>
      <c r="PIY4" s="35"/>
      <c r="PIZ4" s="35"/>
      <c r="PJA4" s="35"/>
      <c r="PJB4" s="35"/>
      <c r="PJC4" s="35"/>
      <c r="PJD4" s="35"/>
      <c r="PJE4" s="35"/>
      <c r="PJF4" s="35"/>
      <c r="PJG4" s="35"/>
      <c r="PJH4" s="35"/>
      <c r="PJI4" s="35"/>
      <c r="PJJ4" s="35"/>
      <c r="PJK4" s="35"/>
      <c r="PJL4" s="35"/>
      <c r="PJM4" s="35"/>
      <c r="PJN4" s="35"/>
      <c r="PJO4" s="35"/>
      <c r="PJP4" s="35"/>
      <c r="PJQ4" s="35"/>
      <c r="PJR4" s="35"/>
      <c r="PJS4" s="35"/>
      <c r="PJT4" s="35"/>
      <c r="PJU4" s="35"/>
      <c r="PJV4" s="35"/>
      <c r="PJW4" s="35"/>
      <c r="PJX4" s="35"/>
      <c r="PJY4" s="35"/>
      <c r="PJZ4" s="35"/>
      <c r="PKA4" s="35"/>
      <c r="PKB4" s="35"/>
      <c r="PKC4" s="35"/>
      <c r="PKD4" s="35"/>
      <c r="PKE4" s="35"/>
      <c r="PKF4" s="35"/>
      <c r="PKG4" s="35"/>
      <c r="PKH4" s="35"/>
      <c r="PKI4" s="35"/>
      <c r="PKJ4" s="35"/>
      <c r="PKK4" s="35"/>
      <c r="PKL4" s="35"/>
      <c r="PKM4" s="35"/>
      <c r="PKN4" s="35"/>
      <c r="PKO4" s="35"/>
      <c r="PKP4" s="35"/>
      <c r="PKQ4" s="35"/>
      <c r="PKR4" s="35"/>
      <c r="PKS4" s="35"/>
      <c r="PKT4" s="35"/>
      <c r="PKU4" s="35"/>
      <c r="PKV4" s="35"/>
      <c r="PKW4" s="35"/>
      <c r="PKX4" s="35"/>
      <c r="PKY4" s="35"/>
      <c r="PKZ4" s="35"/>
      <c r="PLA4" s="35"/>
      <c r="PLB4" s="35"/>
      <c r="PLC4" s="35"/>
      <c r="PLD4" s="35"/>
      <c r="PLE4" s="35"/>
      <c r="PLF4" s="35"/>
      <c r="PLG4" s="35"/>
      <c r="PLH4" s="35"/>
      <c r="PLI4" s="35"/>
      <c r="PLJ4" s="35"/>
      <c r="PLK4" s="35"/>
      <c r="PLL4" s="35"/>
      <c r="PLM4" s="35"/>
      <c r="PLN4" s="35"/>
      <c r="PLO4" s="35"/>
      <c r="PLP4" s="35"/>
      <c r="PLQ4" s="35"/>
      <c r="PLR4" s="35"/>
      <c r="PLS4" s="35"/>
      <c r="PLT4" s="35"/>
      <c r="PLU4" s="35"/>
      <c r="PLV4" s="35"/>
      <c r="PLW4" s="35"/>
      <c r="PLX4" s="35"/>
      <c r="PLY4" s="35"/>
      <c r="PLZ4" s="35"/>
      <c r="PMA4" s="35"/>
      <c r="PMB4" s="35"/>
      <c r="PMC4" s="35"/>
      <c r="PMD4" s="35"/>
      <c r="PME4" s="35"/>
      <c r="PMF4" s="35"/>
      <c r="PMG4" s="35"/>
      <c r="PMH4" s="35"/>
      <c r="PMI4" s="35"/>
      <c r="PMJ4" s="35"/>
      <c r="PMK4" s="35"/>
      <c r="PML4" s="35"/>
      <c r="PMM4" s="35"/>
      <c r="PMN4" s="35"/>
      <c r="PMO4" s="35"/>
      <c r="PMP4" s="35"/>
      <c r="PMQ4" s="35"/>
      <c r="PMR4" s="35"/>
      <c r="PMS4" s="35"/>
      <c r="PMT4" s="35"/>
      <c r="PMU4" s="35"/>
      <c r="PMV4" s="35"/>
      <c r="PMW4" s="35"/>
      <c r="PMX4" s="35"/>
      <c r="PMY4" s="35"/>
      <c r="PMZ4" s="35"/>
      <c r="PNA4" s="35"/>
      <c r="PNB4" s="35"/>
      <c r="PNC4" s="35"/>
      <c r="PND4" s="35"/>
      <c r="PNE4" s="35"/>
      <c r="PNF4" s="35"/>
      <c r="PNG4" s="35"/>
      <c r="PNH4" s="35"/>
      <c r="PNI4" s="35"/>
      <c r="PNJ4" s="35"/>
      <c r="PNK4" s="35"/>
      <c r="PNL4" s="35"/>
      <c r="PNM4" s="35"/>
      <c r="PNN4" s="35"/>
      <c r="PNO4" s="35"/>
      <c r="PNP4" s="35"/>
      <c r="PNQ4" s="35"/>
      <c r="PNR4" s="35"/>
      <c r="PNS4" s="35"/>
      <c r="PNT4" s="35"/>
      <c r="PNU4" s="35"/>
      <c r="PNV4" s="35"/>
      <c r="PNW4" s="35"/>
      <c r="PNX4" s="35"/>
      <c r="PNY4" s="35"/>
      <c r="PNZ4" s="35"/>
      <c r="POA4" s="35"/>
      <c r="POB4" s="35"/>
      <c r="POC4" s="35"/>
      <c r="POD4" s="35"/>
      <c r="POE4" s="35"/>
      <c r="POF4" s="35"/>
      <c r="POG4" s="35"/>
      <c r="POH4" s="35"/>
      <c r="POI4" s="35"/>
      <c r="POJ4" s="35"/>
      <c r="POK4" s="35"/>
      <c r="POL4" s="35"/>
      <c r="POM4" s="35"/>
      <c r="PON4" s="35"/>
      <c r="POO4" s="35"/>
      <c r="POP4" s="35"/>
      <c r="POQ4" s="35"/>
      <c r="POR4" s="35"/>
      <c r="POS4" s="35"/>
      <c r="POT4" s="35"/>
      <c r="POU4" s="35"/>
      <c r="POV4" s="35"/>
      <c r="POW4" s="35"/>
      <c r="POX4" s="35"/>
      <c r="POY4" s="35"/>
      <c r="POZ4" s="35"/>
      <c r="PPA4" s="35"/>
      <c r="PPB4" s="35"/>
      <c r="PPC4" s="35"/>
      <c r="PPD4" s="35"/>
      <c r="PPE4" s="35"/>
      <c r="PPF4" s="35"/>
      <c r="PPG4" s="35"/>
      <c r="PPH4" s="35"/>
      <c r="PPI4" s="35"/>
      <c r="PPJ4" s="35"/>
      <c r="PPK4" s="35"/>
      <c r="PPL4" s="35"/>
      <c r="PPM4" s="35"/>
      <c r="PPN4" s="35"/>
      <c r="PPO4" s="35"/>
      <c r="PPP4" s="35"/>
      <c r="PPQ4" s="35"/>
      <c r="PPR4" s="35"/>
      <c r="PPS4" s="35"/>
      <c r="PPT4" s="35"/>
      <c r="PPU4" s="35"/>
      <c r="PPV4" s="35"/>
      <c r="PPW4" s="35"/>
      <c r="PPX4" s="35"/>
      <c r="PPY4" s="35"/>
      <c r="PPZ4" s="35"/>
      <c r="PQA4" s="35"/>
      <c r="PQB4" s="35"/>
      <c r="PQC4" s="35"/>
      <c r="PQD4" s="35"/>
      <c r="PQE4" s="35"/>
      <c r="PQF4" s="35"/>
      <c r="PQG4" s="35"/>
      <c r="PQH4" s="35"/>
      <c r="PQI4" s="35"/>
      <c r="PQJ4" s="35"/>
      <c r="PQK4" s="35"/>
      <c r="PQL4" s="35"/>
      <c r="PQM4" s="35"/>
      <c r="PQN4" s="35"/>
      <c r="PQO4" s="35"/>
      <c r="PQP4" s="35"/>
      <c r="PQQ4" s="35"/>
      <c r="PQR4" s="35"/>
      <c r="PQS4" s="35"/>
      <c r="PQT4" s="35"/>
      <c r="PQU4" s="35"/>
      <c r="PQV4" s="35"/>
      <c r="PQW4" s="35"/>
      <c r="PQX4" s="35"/>
      <c r="PQY4" s="35"/>
      <c r="PQZ4" s="35"/>
      <c r="PRA4" s="35"/>
      <c r="PRB4" s="35"/>
      <c r="PRC4" s="35"/>
      <c r="PRD4" s="35"/>
      <c r="PRE4" s="35"/>
      <c r="PRF4" s="35"/>
      <c r="PRG4" s="35"/>
      <c r="PRH4" s="35"/>
      <c r="PRI4" s="35"/>
      <c r="PRJ4" s="35"/>
      <c r="PRK4" s="35"/>
      <c r="PRL4" s="35"/>
      <c r="PRM4" s="35"/>
      <c r="PRN4" s="35"/>
      <c r="PRO4" s="35"/>
      <c r="PRP4" s="35"/>
      <c r="PRQ4" s="35"/>
      <c r="PRR4" s="35"/>
      <c r="PRS4" s="35"/>
      <c r="PRT4" s="35"/>
      <c r="PRU4" s="35"/>
      <c r="PRV4" s="35"/>
      <c r="PRW4" s="35"/>
      <c r="PRX4" s="35"/>
      <c r="PRY4" s="35"/>
      <c r="PRZ4" s="35"/>
      <c r="PSA4" s="35"/>
      <c r="PSB4" s="35"/>
      <c r="PSC4" s="35"/>
      <c r="PSD4" s="35"/>
      <c r="PSE4" s="35"/>
      <c r="PSF4" s="35"/>
      <c r="PSG4" s="35"/>
      <c r="PSH4" s="35"/>
      <c r="PSI4" s="35"/>
      <c r="PSJ4" s="35"/>
      <c r="PSK4" s="35"/>
      <c r="PSL4" s="35"/>
      <c r="PSM4" s="35"/>
      <c r="PSN4" s="35"/>
      <c r="PSO4" s="35"/>
      <c r="PSP4" s="35"/>
      <c r="PSQ4" s="35"/>
      <c r="PSR4" s="35"/>
      <c r="PSS4" s="35"/>
      <c r="PST4" s="35"/>
      <c r="PSU4" s="35"/>
      <c r="PSV4" s="35"/>
      <c r="PSW4" s="35"/>
      <c r="PSX4" s="35"/>
      <c r="PSY4" s="35"/>
      <c r="PSZ4" s="35"/>
      <c r="PTA4" s="35"/>
      <c r="PTB4" s="35"/>
      <c r="PTC4" s="35"/>
      <c r="PTD4" s="35"/>
      <c r="PTE4" s="35"/>
      <c r="PTF4" s="35"/>
      <c r="PTG4" s="35"/>
      <c r="PTH4" s="35"/>
      <c r="PTI4" s="35"/>
      <c r="PTJ4" s="35"/>
      <c r="PTK4" s="35"/>
      <c r="PTL4" s="35"/>
      <c r="PTM4" s="35"/>
      <c r="PTN4" s="35"/>
      <c r="PTO4" s="35"/>
      <c r="PTP4" s="35"/>
      <c r="PTQ4" s="35"/>
      <c r="PTR4" s="35"/>
      <c r="PTS4" s="35"/>
      <c r="PTT4" s="35"/>
      <c r="PTU4" s="35"/>
      <c r="PTV4" s="35"/>
      <c r="PTW4" s="35"/>
      <c r="PTX4" s="35"/>
      <c r="PTY4" s="35"/>
      <c r="PTZ4" s="35"/>
      <c r="PUA4" s="35"/>
      <c r="PUB4" s="35"/>
      <c r="PUC4" s="35"/>
      <c r="PUD4" s="35"/>
      <c r="PUE4" s="35"/>
      <c r="PUF4" s="35"/>
      <c r="PUG4" s="35"/>
      <c r="PUH4" s="35"/>
      <c r="PUI4" s="35"/>
      <c r="PUJ4" s="35"/>
      <c r="PUK4" s="35"/>
      <c r="PUL4" s="35"/>
      <c r="PUM4" s="35"/>
      <c r="PUN4" s="35"/>
      <c r="PUO4" s="35"/>
      <c r="PUP4" s="35"/>
      <c r="PUQ4" s="35"/>
      <c r="PUR4" s="35"/>
      <c r="PUS4" s="35"/>
      <c r="PUT4" s="35"/>
      <c r="PUU4" s="35"/>
      <c r="PUV4" s="35"/>
      <c r="PUW4" s="35"/>
      <c r="PUX4" s="35"/>
      <c r="PUY4" s="35"/>
      <c r="PUZ4" s="35"/>
      <c r="PVA4" s="35"/>
      <c r="PVB4" s="35"/>
      <c r="PVC4" s="35"/>
      <c r="PVD4" s="35"/>
      <c r="PVE4" s="35"/>
      <c r="PVF4" s="35"/>
      <c r="PVG4" s="35"/>
      <c r="PVH4" s="35"/>
      <c r="PVI4" s="35"/>
      <c r="PVJ4" s="35"/>
      <c r="PVK4" s="35"/>
      <c r="PVL4" s="35"/>
      <c r="PVM4" s="35"/>
      <c r="PVN4" s="35"/>
      <c r="PVO4" s="35"/>
      <c r="PVP4" s="35"/>
      <c r="PVQ4" s="35"/>
      <c r="PVR4" s="35"/>
      <c r="PVS4" s="35"/>
      <c r="PVT4" s="35"/>
      <c r="PVU4" s="35"/>
      <c r="PVV4" s="35"/>
      <c r="PVW4" s="35"/>
      <c r="PVX4" s="35"/>
      <c r="PVY4" s="35"/>
      <c r="PVZ4" s="35"/>
      <c r="PWA4" s="35"/>
      <c r="PWB4" s="35"/>
      <c r="PWC4" s="35"/>
      <c r="PWD4" s="35"/>
      <c r="PWE4" s="35"/>
      <c r="PWF4" s="35"/>
      <c r="PWG4" s="35"/>
      <c r="PWH4" s="35"/>
      <c r="PWI4" s="35"/>
      <c r="PWJ4" s="35"/>
      <c r="PWK4" s="35"/>
      <c r="PWL4" s="35"/>
      <c r="PWM4" s="35"/>
      <c r="PWN4" s="35"/>
      <c r="PWO4" s="35"/>
      <c r="PWP4" s="35"/>
      <c r="PWQ4" s="35"/>
      <c r="PWR4" s="35"/>
      <c r="PWS4" s="35"/>
      <c r="PWT4" s="35"/>
      <c r="PWU4" s="35"/>
      <c r="PWV4" s="35"/>
      <c r="PWW4" s="35"/>
      <c r="PWX4" s="35"/>
      <c r="PWY4" s="35"/>
      <c r="PWZ4" s="35"/>
      <c r="PXA4" s="35"/>
      <c r="PXB4" s="35"/>
      <c r="PXC4" s="35"/>
      <c r="PXD4" s="35"/>
      <c r="PXE4" s="35"/>
      <c r="PXF4" s="35"/>
      <c r="PXG4" s="35"/>
      <c r="PXH4" s="35"/>
      <c r="PXI4" s="35"/>
      <c r="PXJ4" s="35"/>
      <c r="PXK4" s="35"/>
      <c r="PXL4" s="35"/>
      <c r="PXM4" s="35"/>
      <c r="PXN4" s="35"/>
      <c r="PXO4" s="35"/>
      <c r="PXP4" s="35"/>
      <c r="PXQ4" s="35"/>
      <c r="PXR4" s="35"/>
      <c r="PXS4" s="35"/>
      <c r="PXT4" s="35"/>
      <c r="PXU4" s="35"/>
      <c r="PXV4" s="35"/>
      <c r="PXW4" s="35"/>
      <c r="PXX4" s="35"/>
      <c r="PXY4" s="35"/>
      <c r="PXZ4" s="35"/>
      <c r="PYA4" s="35"/>
      <c r="PYB4" s="35"/>
      <c r="PYC4" s="35"/>
      <c r="PYD4" s="35"/>
      <c r="PYE4" s="35"/>
      <c r="PYF4" s="35"/>
      <c r="PYG4" s="35"/>
      <c r="PYH4" s="35"/>
      <c r="PYI4" s="35"/>
      <c r="PYJ4" s="35"/>
      <c r="PYK4" s="35"/>
      <c r="PYL4" s="35"/>
      <c r="PYM4" s="35"/>
      <c r="PYN4" s="35"/>
      <c r="PYO4" s="35"/>
      <c r="PYP4" s="35"/>
      <c r="PYQ4" s="35"/>
      <c r="PYR4" s="35"/>
      <c r="PYS4" s="35"/>
      <c r="PYT4" s="35"/>
      <c r="PYU4" s="35"/>
      <c r="PYV4" s="35"/>
      <c r="PYW4" s="35"/>
      <c r="PYX4" s="35"/>
      <c r="PYY4" s="35"/>
      <c r="PYZ4" s="35"/>
      <c r="PZA4" s="35"/>
      <c r="PZB4" s="35"/>
      <c r="PZC4" s="35"/>
      <c r="PZD4" s="35"/>
      <c r="PZE4" s="35"/>
      <c r="PZF4" s="35"/>
      <c r="PZG4" s="35"/>
      <c r="PZH4" s="35"/>
      <c r="PZI4" s="35"/>
      <c r="PZJ4" s="35"/>
      <c r="PZK4" s="35"/>
      <c r="PZL4" s="35"/>
      <c r="PZM4" s="35"/>
      <c r="PZN4" s="35"/>
      <c r="PZO4" s="35"/>
      <c r="PZP4" s="35"/>
      <c r="PZQ4" s="35"/>
      <c r="PZR4" s="35"/>
      <c r="PZS4" s="35"/>
      <c r="PZT4" s="35"/>
      <c r="PZU4" s="35"/>
      <c r="PZV4" s="35"/>
      <c r="PZW4" s="35"/>
      <c r="PZX4" s="35"/>
      <c r="PZY4" s="35"/>
      <c r="PZZ4" s="35"/>
      <c r="QAA4" s="35"/>
      <c r="QAB4" s="35"/>
      <c r="QAC4" s="35"/>
      <c r="QAD4" s="35"/>
      <c r="QAE4" s="35"/>
      <c r="QAF4" s="35"/>
      <c r="QAG4" s="35"/>
      <c r="QAH4" s="35"/>
      <c r="QAI4" s="35"/>
      <c r="QAJ4" s="35"/>
      <c r="QAK4" s="35"/>
      <c r="QAL4" s="35"/>
      <c r="QAM4" s="35"/>
      <c r="QAN4" s="35"/>
      <c r="QAO4" s="35"/>
      <c r="QAP4" s="35"/>
      <c r="QAQ4" s="35"/>
      <c r="QAR4" s="35"/>
      <c r="QAS4" s="35"/>
      <c r="QAT4" s="35"/>
      <c r="QAU4" s="35"/>
      <c r="QAV4" s="35"/>
      <c r="QAW4" s="35"/>
      <c r="QAX4" s="35"/>
      <c r="QAY4" s="35"/>
      <c r="QAZ4" s="35"/>
      <c r="QBA4" s="35"/>
      <c r="QBB4" s="35"/>
      <c r="QBC4" s="35"/>
      <c r="QBD4" s="35"/>
      <c r="QBE4" s="35"/>
      <c r="QBF4" s="35"/>
      <c r="QBG4" s="35"/>
      <c r="QBH4" s="35"/>
      <c r="QBI4" s="35"/>
      <c r="QBJ4" s="35"/>
      <c r="QBK4" s="35"/>
      <c r="QBL4" s="35"/>
      <c r="QBM4" s="35"/>
      <c r="QBN4" s="35"/>
      <c r="QBO4" s="35"/>
      <c r="QBP4" s="35"/>
      <c r="QBQ4" s="35"/>
      <c r="QBR4" s="35"/>
      <c r="QBS4" s="35"/>
      <c r="QBT4" s="35"/>
      <c r="QBU4" s="35"/>
      <c r="QBV4" s="35"/>
      <c r="QBW4" s="35"/>
      <c r="QBX4" s="35"/>
      <c r="QBY4" s="35"/>
      <c r="QBZ4" s="35"/>
      <c r="QCA4" s="35"/>
      <c r="QCB4" s="35"/>
      <c r="QCC4" s="35"/>
      <c r="QCD4" s="35"/>
      <c r="QCE4" s="35"/>
      <c r="QCF4" s="35"/>
      <c r="QCG4" s="35"/>
      <c r="QCH4" s="35"/>
      <c r="QCI4" s="35"/>
      <c r="QCJ4" s="35"/>
      <c r="QCK4" s="35"/>
      <c r="QCL4" s="35"/>
      <c r="QCM4" s="35"/>
      <c r="QCN4" s="35"/>
      <c r="QCO4" s="35"/>
      <c r="QCP4" s="35"/>
      <c r="QCQ4" s="35"/>
      <c r="QCR4" s="35"/>
      <c r="QCS4" s="35"/>
      <c r="QCT4" s="35"/>
      <c r="QCU4" s="35"/>
      <c r="QCV4" s="35"/>
      <c r="QCW4" s="35"/>
      <c r="QCX4" s="35"/>
      <c r="QCY4" s="35"/>
      <c r="QCZ4" s="35"/>
      <c r="QDA4" s="35"/>
      <c r="QDB4" s="35"/>
      <c r="QDC4" s="35"/>
      <c r="QDD4" s="35"/>
      <c r="QDE4" s="35"/>
      <c r="QDF4" s="35"/>
      <c r="QDG4" s="35"/>
      <c r="QDH4" s="35"/>
      <c r="QDI4" s="35"/>
      <c r="QDJ4" s="35"/>
      <c r="QDK4" s="35"/>
      <c r="QDL4" s="35"/>
      <c r="QDM4" s="35"/>
      <c r="QDN4" s="35"/>
      <c r="QDO4" s="35"/>
      <c r="QDP4" s="35"/>
      <c r="QDQ4" s="35"/>
      <c r="QDR4" s="35"/>
      <c r="QDS4" s="35"/>
      <c r="QDT4" s="35"/>
      <c r="QDU4" s="35"/>
      <c r="QDV4" s="35"/>
      <c r="QDW4" s="35"/>
      <c r="QDX4" s="35"/>
      <c r="QDY4" s="35"/>
      <c r="QDZ4" s="35"/>
      <c r="QEA4" s="35"/>
      <c r="QEB4" s="35"/>
      <c r="QEC4" s="35"/>
      <c r="QED4" s="35"/>
      <c r="QEE4" s="35"/>
      <c r="QEF4" s="35"/>
      <c r="QEG4" s="35"/>
      <c r="QEH4" s="35"/>
      <c r="QEI4" s="35"/>
      <c r="QEJ4" s="35"/>
      <c r="QEK4" s="35"/>
      <c r="QEL4" s="35"/>
      <c r="QEM4" s="35"/>
      <c r="QEN4" s="35"/>
      <c r="QEO4" s="35"/>
      <c r="QEP4" s="35"/>
      <c r="QEQ4" s="35"/>
      <c r="QER4" s="35"/>
      <c r="QES4" s="35"/>
      <c r="QET4" s="35"/>
      <c r="QEU4" s="35"/>
      <c r="QEV4" s="35"/>
      <c r="QEW4" s="35"/>
      <c r="QEX4" s="35"/>
      <c r="QEY4" s="35"/>
      <c r="QEZ4" s="35"/>
      <c r="QFA4" s="35"/>
      <c r="QFB4" s="35"/>
      <c r="QFC4" s="35"/>
      <c r="QFD4" s="35"/>
      <c r="QFE4" s="35"/>
      <c r="QFF4" s="35"/>
      <c r="QFG4" s="35"/>
      <c r="QFH4" s="35"/>
      <c r="QFI4" s="35"/>
      <c r="QFJ4" s="35"/>
      <c r="QFK4" s="35"/>
      <c r="QFL4" s="35"/>
      <c r="QFM4" s="35"/>
      <c r="QFN4" s="35"/>
      <c r="QFO4" s="35"/>
      <c r="QFP4" s="35"/>
      <c r="QFQ4" s="35"/>
      <c r="QFR4" s="35"/>
      <c r="QFS4" s="35"/>
      <c r="QFT4" s="35"/>
      <c r="QFU4" s="35"/>
      <c r="QFV4" s="35"/>
      <c r="QFW4" s="35"/>
      <c r="QFX4" s="35"/>
      <c r="QFY4" s="35"/>
      <c r="QFZ4" s="35"/>
      <c r="QGA4" s="35"/>
      <c r="QGB4" s="35"/>
      <c r="QGC4" s="35"/>
      <c r="QGD4" s="35"/>
      <c r="QGE4" s="35"/>
      <c r="QGF4" s="35"/>
      <c r="QGG4" s="35"/>
      <c r="QGH4" s="35"/>
      <c r="QGI4" s="35"/>
      <c r="QGJ4" s="35"/>
      <c r="QGK4" s="35"/>
      <c r="QGL4" s="35"/>
      <c r="QGM4" s="35"/>
      <c r="QGN4" s="35"/>
      <c r="QGO4" s="35"/>
      <c r="QGP4" s="35"/>
      <c r="QGQ4" s="35"/>
      <c r="QGR4" s="35"/>
      <c r="QGS4" s="35"/>
      <c r="QGT4" s="35"/>
      <c r="QGU4" s="35"/>
      <c r="QGV4" s="35"/>
      <c r="QGW4" s="35"/>
      <c r="QGX4" s="35"/>
      <c r="QGY4" s="35"/>
      <c r="QGZ4" s="35"/>
      <c r="QHA4" s="35"/>
      <c r="QHB4" s="35"/>
      <c r="QHC4" s="35"/>
      <c r="QHD4" s="35"/>
      <c r="QHE4" s="35"/>
      <c r="QHF4" s="35"/>
      <c r="QHG4" s="35"/>
      <c r="QHH4" s="35"/>
      <c r="QHI4" s="35"/>
      <c r="QHJ4" s="35"/>
      <c r="QHK4" s="35"/>
      <c r="QHL4" s="35"/>
      <c r="QHM4" s="35"/>
      <c r="QHN4" s="35"/>
      <c r="QHO4" s="35"/>
      <c r="QHP4" s="35"/>
      <c r="QHQ4" s="35"/>
      <c r="QHR4" s="35"/>
      <c r="QHS4" s="35"/>
      <c r="QHT4" s="35"/>
      <c r="QHU4" s="35"/>
      <c r="QHV4" s="35"/>
      <c r="QHW4" s="35"/>
      <c r="QHX4" s="35"/>
      <c r="QHY4" s="35"/>
      <c r="QHZ4" s="35"/>
      <c r="QIA4" s="35"/>
      <c r="QIB4" s="35"/>
      <c r="QIC4" s="35"/>
      <c r="QID4" s="35"/>
      <c r="QIE4" s="35"/>
      <c r="QIF4" s="35"/>
      <c r="QIG4" s="35"/>
      <c r="QIH4" s="35"/>
      <c r="QII4" s="35"/>
      <c r="QIJ4" s="35"/>
      <c r="QIK4" s="35"/>
      <c r="QIL4" s="35"/>
      <c r="QIM4" s="35"/>
      <c r="QIN4" s="35"/>
      <c r="QIO4" s="35"/>
      <c r="QIP4" s="35"/>
      <c r="QIQ4" s="35"/>
      <c r="QIR4" s="35"/>
      <c r="QIS4" s="35"/>
      <c r="QIT4" s="35"/>
      <c r="QIU4" s="35"/>
      <c r="QIV4" s="35"/>
      <c r="QIW4" s="35"/>
      <c r="QIX4" s="35"/>
      <c r="QIY4" s="35"/>
      <c r="QIZ4" s="35"/>
      <c r="QJA4" s="35"/>
      <c r="QJB4" s="35"/>
      <c r="QJC4" s="35"/>
      <c r="QJD4" s="35"/>
      <c r="QJE4" s="35"/>
      <c r="QJF4" s="35"/>
      <c r="QJG4" s="35"/>
      <c r="QJH4" s="35"/>
      <c r="QJI4" s="35"/>
      <c r="QJJ4" s="35"/>
      <c r="QJK4" s="35"/>
      <c r="QJL4" s="35"/>
      <c r="QJM4" s="35"/>
      <c r="QJN4" s="35"/>
      <c r="QJO4" s="35"/>
      <c r="QJP4" s="35"/>
      <c r="QJQ4" s="35"/>
      <c r="QJR4" s="35"/>
      <c r="QJS4" s="35"/>
      <c r="QJT4" s="35"/>
      <c r="QJU4" s="35"/>
      <c r="QJV4" s="35"/>
      <c r="QJW4" s="35"/>
      <c r="QJX4" s="35"/>
      <c r="QJY4" s="35"/>
      <c r="QJZ4" s="35"/>
      <c r="QKA4" s="35"/>
      <c r="QKB4" s="35"/>
      <c r="QKC4" s="35"/>
      <c r="QKD4" s="35"/>
      <c r="QKE4" s="35"/>
      <c r="QKF4" s="35"/>
      <c r="QKG4" s="35"/>
      <c r="QKH4" s="35"/>
      <c r="QKI4" s="35"/>
      <c r="QKJ4" s="35"/>
      <c r="QKK4" s="35"/>
      <c r="QKL4" s="35"/>
      <c r="QKM4" s="35"/>
      <c r="QKN4" s="35"/>
      <c r="QKO4" s="35"/>
      <c r="QKP4" s="35"/>
      <c r="QKQ4" s="35"/>
      <c r="QKR4" s="35"/>
      <c r="QKS4" s="35"/>
      <c r="QKT4" s="35"/>
      <c r="QKU4" s="35"/>
      <c r="QKV4" s="35"/>
      <c r="QKW4" s="35"/>
      <c r="QKX4" s="35"/>
      <c r="QKY4" s="35"/>
      <c r="QKZ4" s="35"/>
      <c r="QLA4" s="35"/>
      <c r="QLB4" s="35"/>
      <c r="QLC4" s="35"/>
      <c r="QLD4" s="35"/>
      <c r="QLE4" s="35"/>
      <c r="QLF4" s="35"/>
      <c r="QLG4" s="35"/>
      <c r="QLH4" s="35"/>
      <c r="QLI4" s="35"/>
      <c r="QLJ4" s="35"/>
      <c r="QLK4" s="35"/>
      <c r="QLL4" s="35"/>
      <c r="QLM4" s="35"/>
      <c r="QLN4" s="35"/>
      <c r="QLO4" s="35"/>
      <c r="QLP4" s="35"/>
      <c r="QLQ4" s="35"/>
      <c r="QLR4" s="35"/>
      <c r="QLS4" s="35"/>
      <c r="QLT4" s="35"/>
      <c r="QLU4" s="35"/>
      <c r="QLV4" s="35"/>
      <c r="QLW4" s="35"/>
      <c r="QLX4" s="35"/>
      <c r="QLY4" s="35"/>
      <c r="QLZ4" s="35"/>
      <c r="QMA4" s="35"/>
      <c r="QMB4" s="35"/>
      <c r="QMC4" s="35"/>
      <c r="QMD4" s="35"/>
      <c r="QME4" s="35"/>
      <c r="QMF4" s="35"/>
      <c r="QMG4" s="35"/>
      <c r="QMH4" s="35"/>
      <c r="QMI4" s="35"/>
      <c r="QMJ4" s="35"/>
      <c r="QMK4" s="35"/>
      <c r="QML4" s="35"/>
      <c r="QMM4" s="35"/>
      <c r="QMN4" s="35"/>
      <c r="QMO4" s="35"/>
      <c r="QMP4" s="35"/>
      <c r="QMQ4" s="35"/>
      <c r="QMR4" s="35"/>
      <c r="QMS4" s="35"/>
      <c r="QMT4" s="35"/>
      <c r="QMU4" s="35"/>
      <c r="QMV4" s="35"/>
      <c r="QMW4" s="35"/>
      <c r="QMX4" s="35"/>
      <c r="QMY4" s="35"/>
      <c r="QMZ4" s="35"/>
      <c r="QNA4" s="35"/>
      <c r="QNB4" s="35"/>
      <c r="QNC4" s="35"/>
      <c r="QND4" s="35"/>
      <c r="QNE4" s="35"/>
      <c r="QNF4" s="35"/>
      <c r="QNG4" s="35"/>
      <c r="QNH4" s="35"/>
      <c r="QNI4" s="35"/>
      <c r="QNJ4" s="35"/>
      <c r="QNK4" s="35"/>
      <c r="QNL4" s="35"/>
      <c r="QNM4" s="35"/>
      <c r="QNN4" s="35"/>
      <c r="QNO4" s="35"/>
      <c r="QNP4" s="35"/>
      <c r="QNQ4" s="35"/>
      <c r="QNR4" s="35"/>
      <c r="QNS4" s="35"/>
      <c r="QNT4" s="35"/>
      <c r="QNU4" s="35"/>
      <c r="QNV4" s="35"/>
      <c r="QNW4" s="35"/>
      <c r="QNX4" s="35"/>
      <c r="QNY4" s="35"/>
      <c r="QNZ4" s="35"/>
      <c r="QOA4" s="35"/>
      <c r="QOB4" s="35"/>
      <c r="QOC4" s="35"/>
      <c r="QOD4" s="35"/>
      <c r="QOE4" s="35"/>
      <c r="QOF4" s="35"/>
      <c r="QOG4" s="35"/>
      <c r="QOH4" s="35"/>
      <c r="QOI4" s="35"/>
      <c r="QOJ4" s="35"/>
      <c r="QOK4" s="35"/>
      <c r="QOL4" s="35"/>
      <c r="QOM4" s="35"/>
      <c r="QON4" s="35"/>
      <c r="QOO4" s="35"/>
      <c r="QOP4" s="35"/>
      <c r="QOQ4" s="35"/>
      <c r="QOR4" s="35"/>
      <c r="QOS4" s="35"/>
      <c r="QOT4" s="35"/>
      <c r="QOU4" s="35"/>
      <c r="QOV4" s="35"/>
      <c r="QOW4" s="35"/>
      <c r="QOX4" s="35"/>
      <c r="QOY4" s="35"/>
      <c r="QOZ4" s="35"/>
      <c r="QPA4" s="35"/>
      <c r="QPB4" s="35"/>
      <c r="QPC4" s="35"/>
      <c r="QPD4" s="35"/>
      <c r="QPE4" s="35"/>
      <c r="QPF4" s="35"/>
      <c r="QPG4" s="35"/>
      <c r="QPH4" s="35"/>
      <c r="QPI4" s="35"/>
      <c r="QPJ4" s="35"/>
      <c r="QPK4" s="35"/>
      <c r="QPL4" s="35"/>
      <c r="QPM4" s="35"/>
      <c r="QPN4" s="35"/>
      <c r="QPO4" s="35"/>
      <c r="QPP4" s="35"/>
      <c r="QPQ4" s="35"/>
      <c r="QPR4" s="35"/>
      <c r="QPS4" s="35"/>
      <c r="QPT4" s="35"/>
      <c r="QPU4" s="35"/>
      <c r="QPV4" s="35"/>
      <c r="QPW4" s="35"/>
      <c r="QPX4" s="35"/>
      <c r="QPY4" s="35"/>
      <c r="QPZ4" s="35"/>
      <c r="QQA4" s="35"/>
      <c r="QQB4" s="35"/>
      <c r="QQC4" s="35"/>
      <c r="QQD4" s="35"/>
      <c r="QQE4" s="35"/>
      <c r="QQF4" s="35"/>
      <c r="QQG4" s="35"/>
      <c r="QQH4" s="35"/>
      <c r="QQI4" s="35"/>
      <c r="QQJ4" s="35"/>
      <c r="QQK4" s="35"/>
      <c r="QQL4" s="35"/>
      <c r="QQM4" s="35"/>
      <c r="QQN4" s="35"/>
      <c r="QQO4" s="35"/>
      <c r="QQP4" s="35"/>
      <c r="QQQ4" s="35"/>
      <c r="QQR4" s="35"/>
      <c r="QQS4" s="35"/>
      <c r="QQT4" s="35"/>
      <c r="QQU4" s="35"/>
      <c r="QQV4" s="35"/>
      <c r="QQW4" s="35"/>
      <c r="QQX4" s="35"/>
      <c r="QQY4" s="35"/>
      <c r="QQZ4" s="35"/>
      <c r="QRA4" s="35"/>
      <c r="QRB4" s="35"/>
      <c r="QRC4" s="35"/>
      <c r="QRD4" s="35"/>
      <c r="QRE4" s="35"/>
      <c r="QRF4" s="35"/>
      <c r="QRG4" s="35"/>
      <c r="QRH4" s="35"/>
      <c r="QRI4" s="35"/>
      <c r="QRJ4" s="35"/>
      <c r="QRK4" s="35"/>
      <c r="QRL4" s="35"/>
      <c r="QRM4" s="35"/>
      <c r="QRN4" s="35"/>
      <c r="QRO4" s="35"/>
      <c r="QRP4" s="35"/>
      <c r="QRQ4" s="35"/>
      <c r="QRR4" s="35"/>
      <c r="QRS4" s="35"/>
      <c r="QRT4" s="35"/>
      <c r="QRU4" s="35"/>
      <c r="QRV4" s="35"/>
      <c r="QRW4" s="35"/>
      <c r="QRX4" s="35"/>
      <c r="QRY4" s="35"/>
      <c r="QRZ4" s="35"/>
      <c r="QSA4" s="35"/>
      <c r="QSB4" s="35"/>
      <c r="QSC4" s="35"/>
      <c r="QSD4" s="35"/>
      <c r="QSE4" s="35"/>
      <c r="QSF4" s="35"/>
      <c r="QSG4" s="35"/>
      <c r="QSH4" s="35"/>
      <c r="QSI4" s="35"/>
      <c r="QSJ4" s="35"/>
      <c r="QSK4" s="35"/>
      <c r="QSL4" s="35"/>
      <c r="QSM4" s="35"/>
      <c r="QSN4" s="35"/>
      <c r="QSO4" s="35"/>
      <c r="QSP4" s="35"/>
      <c r="QSQ4" s="35"/>
      <c r="QSR4" s="35"/>
      <c r="QSS4" s="35"/>
      <c r="QST4" s="35"/>
      <c r="QSU4" s="35"/>
      <c r="QSV4" s="35"/>
      <c r="QSW4" s="35"/>
      <c r="QSX4" s="35"/>
      <c r="QSY4" s="35"/>
      <c r="QSZ4" s="35"/>
      <c r="QTA4" s="35"/>
      <c r="QTB4" s="35"/>
      <c r="QTC4" s="35"/>
      <c r="QTD4" s="35"/>
      <c r="QTE4" s="35"/>
      <c r="QTF4" s="35"/>
      <c r="QTG4" s="35"/>
      <c r="QTH4" s="35"/>
      <c r="QTI4" s="35"/>
      <c r="QTJ4" s="35"/>
      <c r="QTK4" s="35"/>
      <c r="QTL4" s="35"/>
      <c r="QTM4" s="35"/>
      <c r="QTN4" s="35"/>
      <c r="QTO4" s="35"/>
      <c r="QTP4" s="35"/>
      <c r="QTQ4" s="35"/>
      <c r="QTR4" s="35"/>
      <c r="QTS4" s="35"/>
      <c r="QTT4" s="35"/>
      <c r="QTU4" s="35"/>
      <c r="QTV4" s="35"/>
      <c r="QTW4" s="35"/>
      <c r="QTX4" s="35"/>
      <c r="QTY4" s="35"/>
      <c r="QTZ4" s="35"/>
      <c r="QUA4" s="35"/>
      <c r="QUB4" s="35"/>
      <c r="QUC4" s="35"/>
      <c r="QUD4" s="35"/>
      <c r="QUE4" s="35"/>
      <c r="QUF4" s="35"/>
      <c r="QUG4" s="35"/>
      <c r="QUH4" s="35"/>
      <c r="QUI4" s="35"/>
      <c r="QUJ4" s="35"/>
      <c r="QUK4" s="35"/>
      <c r="QUL4" s="35"/>
      <c r="QUM4" s="35"/>
      <c r="QUN4" s="35"/>
      <c r="QUO4" s="35"/>
      <c r="QUP4" s="35"/>
      <c r="QUQ4" s="35"/>
      <c r="QUR4" s="35"/>
      <c r="QUS4" s="35"/>
      <c r="QUT4" s="35"/>
      <c r="QUU4" s="35"/>
      <c r="QUV4" s="35"/>
      <c r="QUW4" s="35"/>
      <c r="QUX4" s="35"/>
      <c r="QUY4" s="35"/>
      <c r="QUZ4" s="35"/>
      <c r="QVA4" s="35"/>
      <c r="QVB4" s="35"/>
      <c r="QVC4" s="35"/>
      <c r="QVD4" s="35"/>
      <c r="QVE4" s="35"/>
      <c r="QVF4" s="35"/>
      <c r="QVG4" s="35"/>
      <c r="QVH4" s="35"/>
      <c r="QVI4" s="35"/>
      <c r="QVJ4" s="35"/>
      <c r="QVK4" s="35"/>
      <c r="QVL4" s="35"/>
      <c r="QVM4" s="35"/>
      <c r="QVN4" s="35"/>
      <c r="QVO4" s="35"/>
      <c r="QVP4" s="35"/>
      <c r="QVQ4" s="35"/>
      <c r="QVR4" s="35"/>
      <c r="QVS4" s="35"/>
      <c r="QVT4" s="35"/>
      <c r="QVU4" s="35"/>
      <c r="QVV4" s="35"/>
      <c r="QVW4" s="35"/>
      <c r="QVX4" s="35"/>
      <c r="QVY4" s="35"/>
      <c r="QVZ4" s="35"/>
      <c r="QWA4" s="35"/>
      <c r="QWB4" s="35"/>
      <c r="QWC4" s="35"/>
      <c r="QWD4" s="35"/>
      <c r="QWE4" s="35"/>
      <c r="QWF4" s="35"/>
      <c r="QWG4" s="35"/>
      <c r="QWH4" s="35"/>
      <c r="QWI4" s="35"/>
      <c r="QWJ4" s="35"/>
      <c r="QWK4" s="35"/>
      <c r="QWL4" s="35"/>
      <c r="QWM4" s="35"/>
      <c r="QWN4" s="35"/>
      <c r="QWO4" s="35"/>
      <c r="QWP4" s="35"/>
      <c r="QWQ4" s="35"/>
      <c r="QWR4" s="35"/>
      <c r="QWS4" s="35"/>
      <c r="QWT4" s="35"/>
      <c r="QWU4" s="35"/>
      <c r="QWV4" s="35"/>
      <c r="QWW4" s="35"/>
      <c r="QWX4" s="35"/>
      <c r="QWY4" s="35"/>
      <c r="QWZ4" s="35"/>
      <c r="QXA4" s="35"/>
      <c r="QXB4" s="35"/>
      <c r="QXC4" s="35"/>
      <c r="QXD4" s="35"/>
      <c r="QXE4" s="35"/>
      <c r="QXF4" s="35"/>
      <c r="QXG4" s="35"/>
      <c r="QXH4" s="35"/>
      <c r="QXI4" s="35"/>
      <c r="QXJ4" s="35"/>
      <c r="QXK4" s="35"/>
      <c r="QXL4" s="35"/>
      <c r="QXM4" s="35"/>
      <c r="QXN4" s="35"/>
      <c r="QXO4" s="35"/>
      <c r="QXP4" s="35"/>
      <c r="QXQ4" s="35"/>
      <c r="QXR4" s="35"/>
      <c r="QXS4" s="35"/>
      <c r="QXT4" s="35"/>
      <c r="QXU4" s="35"/>
      <c r="QXV4" s="35"/>
      <c r="QXW4" s="35"/>
      <c r="QXX4" s="35"/>
      <c r="QXY4" s="35"/>
      <c r="QXZ4" s="35"/>
      <c r="QYA4" s="35"/>
      <c r="QYB4" s="35"/>
      <c r="QYC4" s="35"/>
      <c r="QYD4" s="35"/>
      <c r="QYE4" s="35"/>
      <c r="QYF4" s="35"/>
      <c r="QYG4" s="35"/>
      <c r="QYH4" s="35"/>
      <c r="QYI4" s="35"/>
      <c r="QYJ4" s="35"/>
      <c r="QYK4" s="35"/>
      <c r="QYL4" s="35"/>
      <c r="QYM4" s="35"/>
      <c r="QYN4" s="35"/>
      <c r="QYO4" s="35"/>
      <c r="QYP4" s="35"/>
      <c r="QYQ4" s="35"/>
      <c r="QYR4" s="35"/>
      <c r="QYS4" s="35"/>
      <c r="QYT4" s="35"/>
      <c r="QYU4" s="35"/>
      <c r="QYV4" s="35"/>
      <c r="QYW4" s="35"/>
      <c r="QYX4" s="35"/>
      <c r="QYY4" s="35"/>
      <c r="QYZ4" s="35"/>
      <c r="QZA4" s="35"/>
      <c r="QZB4" s="35"/>
      <c r="QZC4" s="35"/>
      <c r="QZD4" s="35"/>
      <c r="QZE4" s="35"/>
      <c r="QZF4" s="35"/>
      <c r="QZG4" s="35"/>
      <c r="QZH4" s="35"/>
      <c r="QZI4" s="35"/>
      <c r="QZJ4" s="35"/>
      <c r="QZK4" s="35"/>
      <c r="QZL4" s="35"/>
      <c r="QZM4" s="35"/>
      <c r="QZN4" s="35"/>
      <c r="QZO4" s="35"/>
      <c r="QZP4" s="35"/>
      <c r="QZQ4" s="35"/>
      <c r="QZR4" s="35"/>
      <c r="QZS4" s="35"/>
      <c r="QZT4" s="35"/>
      <c r="QZU4" s="35"/>
      <c r="QZV4" s="35"/>
      <c r="QZW4" s="35"/>
      <c r="QZX4" s="35"/>
      <c r="QZY4" s="35"/>
      <c r="QZZ4" s="35"/>
      <c r="RAA4" s="35"/>
      <c r="RAB4" s="35"/>
      <c r="RAC4" s="35"/>
      <c r="RAD4" s="35"/>
      <c r="RAE4" s="35"/>
      <c r="RAF4" s="35"/>
      <c r="RAG4" s="35"/>
      <c r="RAH4" s="35"/>
      <c r="RAI4" s="35"/>
      <c r="RAJ4" s="35"/>
      <c r="RAK4" s="35"/>
      <c r="RAL4" s="35"/>
      <c r="RAM4" s="35"/>
      <c r="RAN4" s="35"/>
      <c r="RAO4" s="35"/>
      <c r="RAP4" s="35"/>
      <c r="RAQ4" s="35"/>
      <c r="RAR4" s="35"/>
      <c r="RAS4" s="35"/>
      <c r="RAT4" s="35"/>
      <c r="RAU4" s="35"/>
      <c r="RAV4" s="35"/>
      <c r="RAW4" s="35"/>
      <c r="RAX4" s="35"/>
      <c r="RAY4" s="35"/>
      <c r="RAZ4" s="35"/>
      <c r="RBA4" s="35"/>
      <c r="RBB4" s="35"/>
      <c r="RBC4" s="35"/>
      <c r="RBD4" s="35"/>
      <c r="RBE4" s="35"/>
      <c r="RBF4" s="35"/>
      <c r="RBG4" s="35"/>
      <c r="RBH4" s="35"/>
      <c r="RBI4" s="35"/>
      <c r="RBJ4" s="35"/>
      <c r="RBK4" s="35"/>
      <c r="RBL4" s="35"/>
      <c r="RBM4" s="35"/>
      <c r="RBN4" s="35"/>
      <c r="RBO4" s="35"/>
      <c r="RBP4" s="35"/>
      <c r="RBQ4" s="35"/>
      <c r="RBR4" s="35"/>
      <c r="RBS4" s="35"/>
      <c r="RBT4" s="35"/>
      <c r="RBU4" s="35"/>
      <c r="RBV4" s="35"/>
      <c r="RBW4" s="35"/>
      <c r="RBX4" s="35"/>
      <c r="RBY4" s="35"/>
      <c r="RBZ4" s="35"/>
      <c r="RCA4" s="35"/>
      <c r="RCB4" s="35"/>
      <c r="RCC4" s="35"/>
      <c r="RCD4" s="35"/>
      <c r="RCE4" s="35"/>
      <c r="RCF4" s="35"/>
      <c r="RCG4" s="35"/>
      <c r="RCH4" s="35"/>
      <c r="RCI4" s="35"/>
      <c r="RCJ4" s="35"/>
      <c r="RCK4" s="35"/>
      <c r="RCL4" s="35"/>
      <c r="RCM4" s="35"/>
      <c r="RCN4" s="35"/>
      <c r="RCO4" s="35"/>
      <c r="RCP4" s="35"/>
      <c r="RCQ4" s="35"/>
      <c r="RCR4" s="35"/>
      <c r="RCS4" s="35"/>
      <c r="RCT4" s="35"/>
      <c r="RCU4" s="35"/>
      <c r="RCV4" s="35"/>
      <c r="RCW4" s="35"/>
      <c r="RCX4" s="35"/>
      <c r="RCY4" s="35"/>
      <c r="RCZ4" s="35"/>
      <c r="RDA4" s="35"/>
      <c r="RDB4" s="35"/>
      <c r="RDC4" s="35"/>
      <c r="RDD4" s="35"/>
      <c r="RDE4" s="35"/>
      <c r="RDF4" s="35"/>
      <c r="RDG4" s="35"/>
      <c r="RDH4" s="35"/>
      <c r="RDI4" s="35"/>
      <c r="RDJ4" s="35"/>
      <c r="RDK4" s="35"/>
      <c r="RDL4" s="35"/>
      <c r="RDM4" s="35"/>
      <c r="RDN4" s="35"/>
      <c r="RDO4" s="35"/>
      <c r="RDP4" s="35"/>
      <c r="RDQ4" s="35"/>
      <c r="RDR4" s="35"/>
      <c r="RDS4" s="35"/>
      <c r="RDT4" s="35"/>
      <c r="RDU4" s="35"/>
      <c r="RDV4" s="35"/>
      <c r="RDW4" s="35"/>
      <c r="RDX4" s="35"/>
      <c r="RDY4" s="35"/>
      <c r="RDZ4" s="35"/>
      <c r="REA4" s="35"/>
      <c r="REB4" s="35"/>
      <c r="REC4" s="35"/>
      <c r="RED4" s="35"/>
      <c r="REE4" s="35"/>
      <c r="REF4" s="35"/>
      <c r="REG4" s="35"/>
      <c r="REH4" s="35"/>
      <c r="REI4" s="35"/>
      <c r="REJ4" s="35"/>
      <c r="REK4" s="35"/>
      <c r="REL4" s="35"/>
      <c r="REM4" s="35"/>
      <c r="REN4" s="35"/>
      <c r="REO4" s="35"/>
      <c r="REP4" s="35"/>
      <c r="REQ4" s="35"/>
      <c r="RER4" s="35"/>
      <c r="RES4" s="35"/>
      <c r="RET4" s="35"/>
      <c r="REU4" s="35"/>
      <c r="REV4" s="35"/>
      <c r="REW4" s="35"/>
      <c r="REX4" s="35"/>
      <c r="REY4" s="35"/>
      <c r="REZ4" s="35"/>
      <c r="RFA4" s="35"/>
      <c r="RFB4" s="35"/>
      <c r="RFC4" s="35"/>
      <c r="RFD4" s="35"/>
      <c r="RFE4" s="35"/>
      <c r="RFF4" s="35"/>
      <c r="RFG4" s="35"/>
      <c r="RFH4" s="35"/>
      <c r="RFI4" s="35"/>
      <c r="RFJ4" s="35"/>
      <c r="RFK4" s="35"/>
      <c r="RFL4" s="35"/>
      <c r="RFM4" s="35"/>
      <c r="RFN4" s="35"/>
      <c r="RFO4" s="35"/>
      <c r="RFP4" s="35"/>
      <c r="RFQ4" s="35"/>
      <c r="RFR4" s="35"/>
      <c r="RFS4" s="35"/>
      <c r="RFT4" s="35"/>
      <c r="RFU4" s="35"/>
      <c r="RFV4" s="35"/>
      <c r="RFW4" s="35"/>
      <c r="RFX4" s="35"/>
      <c r="RFY4" s="35"/>
      <c r="RFZ4" s="35"/>
      <c r="RGA4" s="35"/>
      <c r="RGB4" s="35"/>
      <c r="RGC4" s="35"/>
      <c r="RGD4" s="35"/>
      <c r="RGE4" s="35"/>
      <c r="RGF4" s="35"/>
      <c r="RGG4" s="35"/>
      <c r="RGH4" s="35"/>
      <c r="RGI4" s="35"/>
      <c r="RGJ4" s="35"/>
      <c r="RGK4" s="35"/>
      <c r="RGL4" s="35"/>
      <c r="RGM4" s="35"/>
      <c r="RGN4" s="35"/>
      <c r="RGO4" s="35"/>
      <c r="RGP4" s="35"/>
      <c r="RGQ4" s="35"/>
      <c r="RGR4" s="35"/>
      <c r="RGS4" s="35"/>
      <c r="RGT4" s="35"/>
      <c r="RGU4" s="35"/>
      <c r="RGV4" s="35"/>
      <c r="RGW4" s="35"/>
      <c r="RGX4" s="35"/>
      <c r="RGY4" s="35"/>
      <c r="RGZ4" s="35"/>
      <c r="RHA4" s="35"/>
      <c r="RHB4" s="35"/>
      <c r="RHC4" s="35"/>
      <c r="RHD4" s="35"/>
      <c r="RHE4" s="35"/>
      <c r="RHF4" s="35"/>
      <c r="RHG4" s="35"/>
      <c r="RHH4" s="35"/>
      <c r="RHI4" s="35"/>
      <c r="RHJ4" s="35"/>
      <c r="RHK4" s="35"/>
      <c r="RHL4" s="35"/>
      <c r="RHM4" s="35"/>
      <c r="RHN4" s="35"/>
      <c r="RHO4" s="35"/>
      <c r="RHP4" s="35"/>
      <c r="RHQ4" s="35"/>
      <c r="RHR4" s="35"/>
      <c r="RHS4" s="35"/>
      <c r="RHT4" s="35"/>
      <c r="RHU4" s="35"/>
      <c r="RHV4" s="35"/>
      <c r="RHW4" s="35"/>
      <c r="RHX4" s="35"/>
      <c r="RHY4" s="35"/>
      <c r="RHZ4" s="35"/>
      <c r="RIA4" s="35"/>
      <c r="RIB4" s="35"/>
      <c r="RIC4" s="35"/>
      <c r="RID4" s="35"/>
      <c r="RIE4" s="35"/>
      <c r="RIF4" s="35"/>
      <c r="RIG4" s="35"/>
      <c r="RIH4" s="35"/>
      <c r="RII4" s="35"/>
      <c r="RIJ4" s="35"/>
      <c r="RIK4" s="35"/>
      <c r="RIL4" s="35"/>
      <c r="RIM4" s="35"/>
      <c r="RIN4" s="35"/>
      <c r="RIO4" s="35"/>
      <c r="RIP4" s="35"/>
      <c r="RIQ4" s="35"/>
      <c r="RIR4" s="35"/>
      <c r="RIS4" s="35"/>
      <c r="RIT4" s="35"/>
      <c r="RIU4" s="35"/>
      <c r="RIV4" s="35"/>
      <c r="RIW4" s="35"/>
      <c r="RIX4" s="35"/>
      <c r="RIY4" s="35"/>
      <c r="RIZ4" s="35"/>
      <c r="RJA4" s="35"/>
      <c r="RJB4" s="35"/>
      <c r="RJC4" s="35"/>
      <c r="RJD4" s="35"/>
      <c r="RJE4" s="35"/>
      <c r="RJF4" s="35"/>
      <c r="RJG4" s="35"/>
      <c r="RJH4" s="35"/>
      <c r="RJI4" s="35"/>
      <c r="RJJ4" s="35"/>
      <c r="RJK4" s="35"/>
      <c r="RJL4" s="35"/>
      <c r="RJM4" s="35"/>
      <c r="RJN4" s="35"/>
      <c r="RJO4" s="35"/>
      <c r="RJP4" s="35"/>
      <c r="RJQ4" s="35"/>
      <c r="RJR4" s="35"/>
      <c r="RJS4" s="35"/>
      <c r="RJT4" s="35"/>
      <c r="RJU4" s="35"/>
      <c r="RJV4" s="35"/>
      <c r="RJW4" s="35"/>
      <c r="RJX4" s="35"/>
      <c r="RJY4" s="35"/>
      <c r="RJZ4" s="35"/>
      <c r="RKA4" s="35"/>
      <c r="RKB4" s="35"/>
      <c r="RKC4" s="35"/>
      <c r="RKD4" s="35"/>
      <c r="RKE4" s="35"/>
      <c r="RKF4" s="35"/>
      <c r="RKG4" s="35"/>
      <c r="RKH4" s="35"/>
      <c r="RKI4" s="35"/>
      <c r="RKJ4" s="35"/>
      <c r="RKK4" s="35"/>
      <c r="RKL4" s="35"/>
      <c r="RKM4" s="35"/>
      <c r="RKN4" s="35"/>
      <c r="RKO4" s="35"/>
      <c r="RKP4" s="35"/>
      <c r="RKQ4" s="35"/>
      <c r="RKR4" s="35"/>
      <c r="RKS4" s="35"/>
      <c r="RKT4" s="35"/>
      <c r="RKU4" s="35"/>
      <c r="RKV4" s="35"/>
      <c r="RKW4" s="35"/>
      <c r="RKX4" s="35"/>
      <c r="RKY4" s="35"/>
      <c r="RKZ4" s="35"/>
      <c r="RLA4" s="35"/>
      <c r="RLB4" s="35"/>
      <c r="RLC4" s="35"/>
      <c r="RLD4" s="35"/>
      <c r="RLE4" s="35"/>
      <c r="RLF4" s="35"/>
      <c r="RLG4" s="35"/>
      <c r="RLH4" s="35"/>
      <c r="RLI4" s="35"/>
      <c r="RLJ4" s="35"/>
      <c r="RLK4" s="35"/>
      <c r="RLL4" s="35"/>
      <c r="RLM4" s="35"/>
      <c r="RLN4" s="35"/>
      <c r="RLO4" s="35"/>
      <c r="RLP4" s="35"/>
      <c r="RLQ4" s="35"/>
      <c r="RLR4" s="35"/>
      <c r="RLS4" s="35"/>
      <c r="RLT4" s="35"/>
      <c r="RLU4" s="35"/>
      <c r="RLV4" s="35"/>
      <c r="RLW4" s="35"/>
      <c r="RLX4" s="35"/>
      <c r="RLY4" s="35"/>
      <c r="RLZ4" s="35"/>
      <c r="RMA4" s="35"/>
      <c r="RMB4" s="35"/>
      <c r="RMC4" s="35"/>
      <c r="RMD4" s="35"/>
      <c r="RME4" s="35"/>
      <c r="RMF4" s="35"/>
      <c r="RMG4" s="35"/>
      <c r="RMH4" s="35"/>
      <c r="RMI4" s="35"/>
      <c r="RMJ4" s="35"/>
      <c r="RMK4" s="35"/>
      <c r="RML4" s="35"/>
      <c r="RMM4" s="35"/>
      <c r="RMN4" s="35"/>
      <c r="RMO4" s="35"/>
      <c r="RMP4" s="35"/>
      <c r="RMQ4" s="35"/>
      <c r="RMR4" s="35"/>
      <c r="RMS4" s="35"/>
      <c r="RMT4" s="35"/>
      <c r="RMU4" s="35"/>
      <c r="RMV4" s="35"/>
      <c r="RMW4" s="35"/>
      <c r="RMX4" s="35"/>
      <c r="RMY4" s="35"/>
      <c r="RMZ4" s="35"/>
      <c r="RNA4" s="35"/>
      <c r="RNB4" s="35"/>
      <c r="RNC4" s="35"/>
      <c r="RND4" s="35"/>
      <c r="RNE4" s="35"/>
      <c r="RNF4" s="35"/>
      <c r="RNG4" s="35"/>
      <c r="RNH4" s="35"/>
      <c r="RNI4" s="35"/>
      <c r="RNJ4" s="35"/>
      <c r="RNK4" s="35"/>
      <c r="RNL4" s="35"/>
      <c r="RNM4" s="35"/>
      <c r="RNN4" s="35"/>
      <c r="RNO4" s="35"/>
      <c r="RNP4" s="35"/>
      <c r="RNQ4" s="35"/>
      <c r="RNR4" s="35"/>
      <c r="RNS4" s="35"/>
      <c r="RNT4" s="35"/>
      <c r="RNU4" s="35"/>
      <c r="RNV4" s="35"/>
      <c r="RNW4" s="35"/>
      <c r="RNX4" s="35"/>
      <c r="RNY4" s="35"/>
      <c r="RNZ4" s="35"/>
      <c r="ROA4" s="35"/>
      <c r="ROB4" s="35"/>
      <c r="ROC4" s="35"/>
      <c r="ROD4" s="35"/>
      <c r="ROE4" s="35"/>
      <c r="ROF4" s="35"/>
      <c r="ROG4" s="35"/>
      <c r="ROH4" s="35"/>
      <c r="ROI4" s="35"/>
      <c r="ROJ4" s="35"/>
      <c r="ROK4" s="35"/>
      <c r="ROL4" s="35"/>
      <c r="ROM4" s="35"/>
      <c r="RON4" s="35"/>
      <c r="ROO4" s="35"/>
      <c r="ROP4" s="35"/>
      <c r="ROQ4" s="35"/>
      <c r="ROR4" s="35"/>
      <c r="ROS4" s="35"/>
      <c r="ROT4" s="35"/>
      <c r="ROU4" s="35"/>
      <c r="ROV4" s="35"/>
      <c r="ROW4" s="35"/>
      <c r="ROX4" s="35"/>
      <c r="ROY4" s="35"/>
      <c r="ROZ4" s="35"/>
      <c r="RPA4" s="35"/>
      <c r="RPB4" s="35"/>
      <c r="RPC4" s="35"/>
      <c r="RPD4" s="35"/>
      <c r="RPE4" s="35"/>
      <c r="RPF4" s="35"/>
      <c r="RPG4" s="35"/>
      <c r="RPH4" s="35"/>
      <c r="RPI4" s="35"/>
      <c r="RPJ4" s="35"/>
      <c r="RPK4" s="35"/>
      <c r="RPL4" s="35"/>
      <c r="RPM4" s="35"/>
      <c r="RPN4" s="35"/>
      <c r="RPO4" s="35"/>
      <c r="RPP4" s="35"/>
      <c r="RPQ4" s="35"/>
      <c r="RPR4" s="35"/>
      <c r="RPS4" s="35"/>
      <c r="RPT4" s="35"/>
      <c r="RPU4" s="35"/>
      <c r="RPV4" s="35"/>
      <c r="RPW4" s="35"/>
      <c r="RPX4" s="35"/>
      <c r="RPY4" s="35"/>
      <c r="RPZ4" s="35"/>
      <c r="RQA4" s="35"/>
      <c r="RQB4" s="35"/>
      <c r="RQC4" s="35"/>
      <c r="RQD4" s="35"/>
      <c r="RQE4" s="35"/>
      <c r="RQF4" s="35"/>
      <c r="RQG4" s="35"/>
      <c r="RQH4" s="35"/>
      <c r="RQI4" s="35"/>
      <c r="RQJ4" s="35"/>
      <c r="RQK4" s="35"/>
      <c r="RQL4" s="35"/>
      <c r="RQM4" s="35"/>
      <c r="RQN4" s="35"/>
      <c r="RQO4" s="35"/>
      <c r="RQP4" s="35"/>
      <c r="RQQ4" s="35"/>
      <c r="RQR4" s="35"/>
      <c r="RQS4" s="35"/>
      <c r="RQT4" s="35"/>
      <c r="RQU4" s="35"/>
      <c r="RQV4" s="35"/>
      <c r="RQW4" s="35"/>
      <c r="RQX4" s="35"/>
      <c r="RQY4" s="35"/>
      <c r="RQZ4" s="35"/>
      <c r="RRA4" s="35"/>
      <c r="RRB4" s="35"/>
      <c r="RRC4" s="35"/>
      <c r="RRD4" s="35"/>
      <c r="RRE4" s="35"/>
      <c r="RRF4" s="35"/>
      <c r="RRG4" s="35"/>
      <c r="RRH4" s="35"/>
      <c r="RRI4" s="35"/>
      <c r="RRJ4" s="35"/>
      <c r="RRK4" s="35"/>
      <c r="RRL4" s="35"/>
      <c r="RRM4" s="35"/>
      <c r="RRN4" s="35"/>
      <c r="RRO4" s="35"/>
      <c r="RRP4" s="35"/>
      <c r="RRQ4" s="35"/>
      <c r="RRR4" s="35"/>
      <c r="RRS4" s="35"/>
      <c r="RRT4" s="35"/>
      <c r="RRU4" s="35"/>
      <c r="RRV4" s="35"/>
      <c r="RRW4" s="35"/>
      <c r="RRX4" s="35"/>
      <c r="RRY4" s="35"/>
      <c r="RRZ4" s="35"/>
      <c r="RSA4" s="35"/>
      <c r="RSB4" s="35"/>
      <c r="RSC4" s="35"/>
      <c r="RSD4" s="35"/>
      <c r="RSE4" s="35"/>
      <c r="RSF4" s="35"/>
      <c r="RSG4" s="35"/>
      <c r="RSH4" s="35"/>
      <c r="RSI4" s="35"/>
      <c r="RSJ4" s="35"/>
      <c r="RSK4" s="35"/>
      <c r="RSL4" s="35"/>
      <c r="RSM4" s="35"/>
      <c r="RSN4" s="35"/>
      <c r="RSO4" s="35"/>
      <c r="RSP4" s="35"/>
      <c r="RSQ4" s="35"/>
      <c r="RSR4" s="35"/>
      <c r="RSS4" s="35"/>
      <c r="RST4" s="35"/>
      <c r="RSU4" s="35"/>
      <c r="RSV4" s="35"/>
      <c r="RSW4" s="35"/>
      <c r="RSX4" s="35"/>
      <c r="RSY4" s="35"/>
      <c r="RSZ4" s="35"/>
      <c r="RTA4" s="35"/>
      <c r="RTB4" s="35"/>
      <c r="RTC4" s="35"/>
      <c r="RTD4" s="35"/>
      <c r="RTE4" s="35"/>
      <c r="RTF4" s="35"/>
      <c r="RTG4" s="35"/>
      <c r="RTH4" s="35"/>
      <c r="RTI4" s="35"/>
      <c r="RTJ4" s="35"/>
      <c r="RTK4" s="35"/>
      <c r="RTL4" s="35"/>
      <c r="RTM4" s="35"/>
      <c r="RTN4" s="35"/>
      <c r="RTO4" s="35"/>
      <c r="RTP4" s="35"/>
      <c r="RTQ4" s="35"/>
      <c r="RTR4" s="35"/>
      <c r="RTS4" s="35"/>
      <c r="RTT4" s="35"/>
      <c r="RTU4" s="35"/>
      <c r="RTV4" s="35"/>
      <c r="RTW4" s="35"/>
      <c r="RTX4" s="35"/>
      <c r="RTY4" s="35"/>
      <c r="RTZ4" s="35"/>
      <c r="RUA4" s="35"/>
      <c r="RUB4" s="35"/>
      <c r="RUC4" s="35"/>
      <c r="RUD4" s="35"/>
      <c r="RUE4" s="35"/>
      <c r="RUF4" s="35"/>
      <c r="RUG4" s="35"/>
      <c r="RUH4" s="35"/>
      <c r="RUI4" s="35"/>
      <c r="RUJ4" s="35"/>
      <c r="RUK4" s="35"/>
      <c r="RUL4" s="35"/>
      <c r="RUM4" s="35"/>
      <c r="RUN4" s="35"/>
      <c r="RUO4" s="35"/>
      <c r="RUP4" s="35"/>
      <c r="RUQ4" s="35"/>
      <c r="RUR4" s="35"/>
      <c r="RUS4" s="35"/>
      <c r="RUT4" s="35"/>
      <c r="RUU4" s="35"/>
      <c r="RUV4" s="35"/>
      <c r="RUW4" s="35"/>
      <c r="RUX4" s="35"/>
      <c r="RUY4" s="35"/>
      <c r="RUZ4" s="35"/>
      <c r="RVA4" s="35"/>
      <c r="RVB4" s="35"/>
      <c r="RVC4" s="35"/>
      <c r="RVD4" s="35"/>
      <c r="RVE4" s="35"/>
      <c r="RVF4" s="35"/>
      <c r="RVG4" s="35"/>
      <c r="RVH4" s="35"/>
      <c r="RVI4" s="35"/>
      <c r="RVJ4" s="35"/>
      <c r="RVK4" s="35"/>
      <c r="RVL4" s="35"/>
      <c r="RVM4" s="35"/>
      <c r="RVN4" s="35"/>
      <c r="RVO4" s="35"/>
      <c r="RVP4" s="35"/>
      <c r="RVQ4" s="35"/>
      <c r="RVR4" s="35"/>
      <c r="RVS4" s="35"/>
      <c r="RVT4" s="35"/>
      <c r="RVU4" s="35"/>
      <c r="RVV4" s="35"/>
      <c r="RVW4" s="35"/>
      <c r="RVX4" s="35"/>
      <c r="RVY4" s="35"/>
      <c r="RVZ4" s="35"/>
      <c r="RWA4" s="35"/>
      <c r="RWB4" s="35"/>
      <c r="RWC4" s="35"/>
      <c r="RWD4" s="35"/>
      <c r="RWE4" s="35"/>
      <c r="RWF4" s="35"/>
      <c r="RWG4" s="35"/>
      <c r="RWH4" s="35"/>
      <c r="RWI4" s="35"/>
      <c r="RWJ4" s="35"/>
      <c r="RWK4" s="35"/>
      <c r="RWL4" s="35"/>
      <c r="RWM4" s="35"/>
      <c r="RWN4" s="35"/>
      <c r="RWO4" s="35"/>
      <c r="RWP4" s="35"/>
      <c r="RWQ4" s="35"/>
      <c r="RWR4" s="35"/>
      <c r="RWS4" s="35"/>
      <c r="RWT4" s="35"/>
      <c r="RWU4" s="35"/>
      <c r="RWV4" s="35"/>
      <c r="RWW4" s="35"/>
      <c r="RWX4" s="35"/>
      <c r="RWY4" s="35"/>
      <c r="RWZ4" s="35"/>
      <c r="RXA4" s="35"/>
      <c r="RXB4" s="35"/>
      <c r="RXC4" s="35"/>
      <c r="RXD4" s="35"/>
      <c r="RXE4" s="35"/>
      <c r="RXF4" s="35"/>
      <c r="RXG4" s="35"/>
      <c r="RXH4" s="35"/>
      <c r="RXI4" s="35"/>
      <c r="RXJ4" s="35"/>
      <c r="RXK4" s="35"/>
      <c r="RXL4" s="35"/>
      <c r="RXM4" s="35"/>
      <c r="RXN4" s="35"/>
      <c r="RXO4" s="35"/>
      <c r="RXP4" s="35"/>
      <c r="RXQ4" s="35"/>
      <c r="RXR4" s="35"/>
      <c r="RXS4" s="35"/>
      <c r="RXT4" s="35"/>
      <c r="RXU4" s="35"/>
      <c r="RXV4" s="35"/>
      <c r="RXW4" s="35"/>
      <c r="RXX4" s="35"/>
      <c r="RXY4" s="35"/>
      <c r="RXZ4" s="35"/>
      <c r="RYA4" s="35"/>
      <c r="RYB4" s="35"/>
      <c r="RYC4" s="35"/>
      <c r="RYD4" s="35"/>
      <c r="RYE4" s="35"/>
      <c r="RYF4" s="35"/>
      <c r="RYG4" s="35"/>
      <c r="RYH4" s="35"/>
      <c r="RYI4" s="35"/>
      <c r="RYJ4" s="35"/>
      <c r="RYK4" s="35"/>
      <c r="RYL4" s="35"/>
      <c r="RYM4" s="35"/>
      <c r="RYN4" s="35"/>
      <c r="RYO4" s="35"/>
      <c r="RYP4" s="35"/>
      <c r="RYQ4" s="35"/>
      <c r="RYR4" s="35"/>
      <c r="RYS4" s="35"/>
      <c r="RYT4" s="35"/>
      <c r="RYU4" s="35"/>
      <c r="RYV4" s="35"/>
      <c r="RYW4" s="35"/>
      <c r="RYX4" s="35"/>
      <c r="RYY4" s="35"/>
      <c r="RYZ4" s="35"/>
      <c r="RZA4" s="35"/>
      <c r="RZB4" s="35"/>
      <c r="RZC4" s="35"/>
      <c r="RZD4" s="35"/>
      <c r="RZE4" s="35"/>
      <c r="RZF4" s="35"/>
      <c r="RZG4" s="35"/>
      <c r="RZH4" s="35"/>
      <c r="RZI4" s="35"/>
      <c r="RZJ4" s="35"/>
      <c r="RZK4" s="35"/>
      <c r="RZL4" s="35"/>
      <c r="RZM4" s="35"/>
      <c r="RZN4" s="35"/>
      <c r="RZO4" s="35"/>
      <c r="RZP4" s="35"/>
      <c r="RZQ4" s="35"/>
      <c r="RZR4" s="35"/>
      <c r="RZS4" s="35"/>
      <c r="RZT4" s="35"/>
      <c r="RZU4" s="35"/>
      <c r="RZV4" s="35"/>
      <c r="RZW4" s="35"/>
      <c r="RZX4" s="35"/>
      <c r="RZY4" s="35"/>
      <c r="RZZ4" s="35"/>
      <c r="SAA4" s="35"/>
      <c r="SAB4" s="35"/>
      <c r="SAC4" s="35"/>
      <c r="SAD4" s="35"/>
      <c r="SAE4" s="35"/>
      <c r="SAF4" s="35"/>
      <c r="SAG4" s="35"/>
      <c r="SAH4" s="35"/>
      <c r="SAI4" s="35"/>
      <c r="SAJ4" s="35"/>
      <c r="SAK4" s="35"/>
      <c r="SAL4" s="35"/>
      <c r="SAM4" s="35"/>
      <c r="SAN4" s="35"/>
      <c r="SAO4" s="35"/>
      <c r="SAP4" s="35"/>
      <c r="SAQ4" s="35"/>
      <c r="SAR4" s="35"/>
      <c r="SAS4" s="35"/>
      <c r="SAT4" s="35"/>
      <c r="SAU4" s="35"/>
      <c r="SAV4" s="35"/>
      <c r="SAW4" s="35"/>
      <c r="SAX4" s="35"/>
      <c r="SAY4" s="35"/>
      <c r="SAZ4" s="35"/>
      <c r="SBA4" s="35"/>
      <c r="SBB4" s="35"/>
      <c r="SBC4" s="35"/>
      <c r="SBD4" s="35"/>
      <c r="SBE4" s="35"/>
      <c r="SBF4" s="35"/>
      <c r="SBG4" s="35"/>
      <c r="SBH4" s="35"/>
      <c r="SBI4" s="35"/>
      <c r="SBJ4" s="35"/>
      <c r="SBK4" s="35"/>
      <c r="SBL4" s="35"/>
      <c r="SBM4" s="35"/>
      <c r="SBN4" s="35"/>
      <c r="SBO4" s="35"/>
      <c r="SBP4" s="35"/>
      <c r="SBQ4" s="35"/>
      <c r="SBR4" s="35"/>
      <c r="SBS4" s="35"/>
      <c r="SBT4" s="35"/>
      <c r="SBU4" s="35"/>
      <c r="SBV4" s="35"/>
      <c r="SBW4" s="35"/>
      <c r="SBX4" s="35"/>
      <c r="SBY4" s="35"/>
      <c r="SBZ4" s="35"/>
      <c r="SCA4" s="35"/>
      <c r="SCB4" s="35"/>
      <c r="SCC4" s="35"/>
      <c r="SCD4" s="35"/>
      <c r="SCE4" s="35"/>
      <c r="SCF4" s="35"/>
      <c r="SCG4" s="35"/>
      <c r="SCH4" s="35"/>
      <c r="SCI4" s="35"/>
      <c r="SCJ4" s="35"/>
      <c r="SCK4" s="35"/>
      <c r="SCL4" s="35"/>
      <c r="SCM4" s="35"/>
      <c r="SCN4" s="35"/>
      <c r="SCO4" s="35"/>
      <c r="SCP4" s="35"/>
      <c r="SCQ4" s="35"/>
      <c r="SCR4" s="35"/>
      <c r="SCS4" s="35"/>
      <c r="SCT4" s="35"/>
      <c r="SCU4" s="35"/>
      <c r="SCV4" s="35"/>
      <c r="SCW4" s="35"/>
      <c r="SCX4" s="35"/>
      <c r="SCY4" s="35"/>
      <c r="SCZ4" s="35"/>
      <c r="SDA4" s="35"/>
      <c r="SDB4" s="35"/>
      <c r="SDC4" s="35"/>
      <c r="SDD4" s="35"/>
      <c r="SDE4" s="35"/>
      <c r="SDF4" s="35"/>
      <c r="SDG4" s="35"/>
      <c r="SDH4" s="35"/>
      <c r="SDI4" s="35"/>
      <c r="SDJ4" s="35"/>
      <c r="SDK4" s="35"/>
      <c r="SDL4" s="35"/>
      <c r="SDM4" s="35"/>
      <c r="SDN4" s="35"/>
      <c r="SDO4" s="35"/>
      <c r="SDP4" s="35"/>
      <c r="SDQ4" s="35"/>
      <c r="SDR4" s="35"/>
      <c r="SDS4" s="35"/>
      <c r="SDT4" s="35"/>
      <c r="SDU4" s="35"/>
      <c r="SDV4" s="35"/>
      <c r="SDW4" s="35"/>
      <c r="SDX4" s="35"/>
      <c r="SDY4" s="35"/>
      <c r="SDZ4" s="35"/>
      <c r="SEA4" s="35"/>
      <c r="SEB4" s="35"/>
      <c r="SEC4" s="35"/>
      <c r="SED4" s="35"/>
      <c r="SEE4" s="35"/>
      <c r="SEF4" s="35"/>
      <c r="SEG4" s="35"/>
      <c r="SEH4" s="35"/>
      <c r="SEI4" s="35"/>
      <c r="SEJ4" s="35"/>
      <c r="SEK4" s="35"/>
      <c r="SEL4" s="35"/>
      <c r="SEM4" s="35"/>
      <c r="SEN4" s="35"/>
      <c r="SEO4" s="35"/>
      <c r="SEP4" s="35"/>
      <c r="SEQ4" s="35"/>
      <c r="SER4" s="35"/>
      <c r="SES4" s="35"/>
      <c r="SET4" s="35"/>
      <c r="SEU4" s="35"/>
      <c r="SEV4" s="35"/>
      <c r="SEW4" s="35"/>
      <c r="SEX4" s="35"/>
      <c r="SEY4" s="35"/>
      <c r="SEZ4" s="35"/>
      <c r="SFA4" s="35"/>
      <c r="SFB4" s="35"/>
      <c r="SFC4" s="35"/>
      <c r="SFD4" s="35"/>
      <c r="SFE4" s="35"/>
      <c r="SFF4" s="35"/>
      <c r="SFG4" s="35"/>
      <c r="SFH4" s="35"/>
      <c r="SFI4" s="35"/>
      <c r="SFJ4" s="35"/>
      <c r="SFK4" s="35"/>
      <c r="SFL4" s="35"/>
      <c r="SFM4" s="35"/>
      <c r="SFN4" s="35"/>
      <c r="SFO4" s="35"/>
      <c r="SFP4" s="35"/>
      <c r="SFQ4" s="35"/>
      <c r="SFR4" s="35"/>
      <c r="SFS4" s="35"/>
      <c r="SFT4" s="35"/>
      <c r="SFU4" s="35"/>
      <c r="SFV4" s="35"/>
      <c r="SFW4" s="35"/>
      <c r="SFX4" s="35"/>
      <c r="SFY4" s="35"/>
      <c r="SFZ4" s="35"/>
      <c r="SGA4" s="35"/>
      <c r="SGB4" s="35"/>
      <c r="SGC4" s="35"/>
      <c r="SGD4" s="35"/>
      <c r="SGE4" s="35"/>
      <c r="SGF4" s="35"/>
      <c r="SGG4" s="35"/>
      <c r="SGH4" s="35"/>
      <c r="SGI4" s="35"/>
      <c r="SGJ4" s="35"/>
      <c r="SGK4" s="35"/>
      <c r="SGL4" s="35"/>
      <c r="SGM4" s="35"/>
      <c r="SGN4" s="35"/>
      <c r="SGO4" s="35"/>
      <c r="SGP4" s="35"/>
      <c r="SGQ4" s="35"/>
      <c r="SGR4" s="35"/>
      <c r="SGS4" s="35"/>
      <c r="SGT4" s="35"/>
      <c r="SGU4" s="35"/>
      <c r="SGV4" s="35"/>
      <c r="SGW4" s="35"/>
      <c r="SGX4" s="35"/>
      <c r="SGY4" s="35"/>
      <c r="SGZ4" s="35"/>
      <c r="SHA4" s="35"/>
      <c r="SHB4" s="35"/>
      <c r="SHC4" s="35"/>
      <c r="SHD4" s="35"/>
      <c r="SHE4" s="35"/>
      <c r="SHF4" s="35"/>
      <c r="SHG4" s="35"/>
      <c r="SHH4" s="35"/>
      <c r="SHI4" s="35"/>
      <c r="SHJ4" s="35"/>
      <c r="SHK4" s="35"/>
      <c r="SHL4" s="35"/>
      <c r="SHM4" s="35"/>
      <c r="SHN4" s="35"/>
      <c r="SHO4" s="35"/>
      <c r="SHP4" s="35"/>
      <c r="SHQ4" s="35"/>
      <c r="SHR4" s="35"/>
      <c r="SHS4" s="35"/>
      <c r="SHT4" s="35"/>
      <c r="SHU4" s="35"/>
      <c r="SHV4" s="35"/>
      <c r="SHW4" s="35"/>
      <c r="SHX4" s="35"/>
      <c r="SHY4" s="35"/>
      <c r="SHZ4" s="35"/>
      <c r="SIA4" s="35"/>
      <c r="SIB4" s="35"/>
      <c r="SIC4" s="35"/>
      <c r="SID4" s="35"/>
      <c r="SIE4" s="35"/>
      <c r="SIF4" s="35"/>
      <c r="SIG4" s="35"/>
      <c r="SIH4" s="35"/>
      <c r="SII4" s="35"/>
      <c r="SIJ4" s="35"/>
      <c r="SIK4" s="35"/>
      <c r="SIL4" s="35"/>
      <c r="SIM4" s="35"/>
      <c r="SIN4" s="35"/>
      <c r="SIO4" s="35"/>
      <c r="SIP4" s="35"/>
      <c r="SIQ4" s="35"/>
      <c r="SIR4" s="35"/>
      <c r="SIS4" s="35"/>
      <c r="SIT4" s="35"/>
      <c r="SIU4" s="35"/>
      <c r="SIV4" s="35"/>
      <c r="SIW4" s="35"/>
      <c r="SIX4" s="35"/>
      <c r="SIY4" s="35"/>
      <c r="SIZ4" s="35"/>
      <c r="SJA4" s="35"/>
      <c r="SJB4" s="35"/>
      <c r="SJC4" s="35"/>
      <c r="SJD4" s="35"/>
      <c r="SJE4" s="35"/>
      <c r="SJF4" s="35"/>
      <c r="SJG4" s="35"/>
      <c r="SJH4" s="35"/>
      <c r="SJI4" s="35"/>
      <c r="SJJ4" s="35"/>
      <c r="SJK4" s="35"/>
      <c r="SJL4" s="35"/>
      <c r="SJM4" s="35"/>
      <c r="SJN4" s="35"/>
      <c r="SJO4" s="35"/>
      <c r="SJP4" s="35"/>
      <c r="SJQ4" s="35"/>
      <c r="SJR4" s="35"/>
      <c r="SJS4" s="35"/>
      <c r="SJT4" s="35"/>
      <c r="SJU4" s="35"/>
      <c r="SJV4" s="35"/>
      <c r="SJW4" s="35"/>
      <c r="SJX4" s="35"/>
      <c r="SJY4" s="35"/>
      <c r="SJZ4" s="35"/>
      <c r="SKA4" s="35"/>
      <c r="SKB4" s="35"/>
      <c r="SKC4" s="35"/>
      <c r="SKD4" s="35"/>
      <c r="SKE4" s="35"/>
      <c r="SKF4" s="35"/>
      <c r="SKG4" s="35"/>
      <c r="SKH4" s="35"/>
      <c r="SKI4" s="35"/>
      <c r="SKJ4" s="35"/>
      <c r="SKK4" s="35"/>
      <c r="SKL4" s="35"/>
      <c r="SKM4" s="35"/>
      <c r="SKN4" s="35"/>
      <c r="SKO4" s="35"/>
      <c r="SKP4" s="35"/>
      <c r="SKQ4" s="35"/>
      <c r="SKR4" s="35"/>
      <c r="SKS4" s="35"/>
      <c r="SKT4" s="35"/>
      <c r="SKU4" s="35"/>
      <c r="SKV4" s="35"/>
      <c r="SKW4" s="35"/>
      <c r="SKX4" s="35"/>
      <c r="SKY4" s="35"/>
      <c r="SKZ4" s="35"/>
      <c r="SLA4" s="35"/>
      <c r="SLB4" s="35"/>
      <c r="SLC4" s="35"/>
      <c r="SLD4" s="35"/>
      <c r="SLE4" s="35"/>
      <c r="SLF4" s="35"/>
      <c r="SLG4" s="35"/>
      <c r="SLH4" s="35"/>
      <c r="SLI4" s="35"/>
      <c r="SLJ4" s="35"/>
      <c r="SLK4" s="35"/>
      <c r="SLL4" s="35"/>
      <c r="SLM4" s="35"/>
      <c r="SLN4" s="35"/>
      <c r="SLO4" s="35"/>
      <c r="SLP4" s="35"/>
      <c r="SLQ4" s="35"/>
      <c r="SLR4" s="35"/>
      <c r="SLS4" s="35"/>
      <c r="SLT4" s="35"/>
      <c r="SLU4" s="35"/>
      <c r="SLV4" s="35"/>
      <c r="SLW4" s="35"/>
      <c r="SLX4" s="35"/>
      <c r="SLY4" s="35"/>
      <c r="SLZ4" s="35"/>
      <c r="SMA4" s="35"/>
      <c r="SMB4" s="35"/>
      <c r="SMC4" s="35"/>
      <c r="SMD4" s="35"/>
      <c r="SME4" s="35"/>
      <c r="SMF4" s="35"/>
      <c r="SMG4" s="35"/>
      <c r="SMH4" s="35"/>
      <c r="SMI4" s="35"/>
      <c r="SMJ4" s="35"/>
      <c r="SMK4" s="35"/>
      <c r="SML4" s="35"/>
      <c r="SMM4" s="35"/>
      <c r="SMN4" s="35"/>
      <c r="SMO4" s="35"/>
      <c r="SMP4" s="35"/>
      <c r="SMQ4" s="35"/>
      <c r="SMR4" s="35"/>
      <c r="SMS4" s="35"/>
      <c r="SMT4" s="35"/>
      <c r="SMU4" s="35"/>
      <c r="SMV4" s="35"/>
      <c r="SMW4" s="35"/>
      <c r="SMX4" s="35"/>
      <c r="SMY4" s="35"/>
      <c r="SMZ4" s="35"/>
      <c r="SNA4" s="35"/>
      <c r="SNB4" s="35"/>
      <c r="SNC4" s="35"/>
      <c r="SND4" s="35"/>
      <c r="SNE4" s="35"/>
      <c r="SNF4" s="35"/>
      <c r="SNG4" s="35"/>
      <c r="SNH4" s="35"/>
      <c r="SNI4" s="35"/>
      <c r="SNJ4" s="35"/>
      <c r="SNK4" s="35"/>
      <c r="SNL4" s="35"/>
      <c r="SNM4" s="35"/>
      <c r="SNN4" s="35"/>
      <c r="SNO4" s="35"/>
      <c r="SNP4" s="35"/>
      <c r="SNQ4" s="35"/>
      <c r="SNR4" s="35"/>
      <c r="SNS4" s="35"/>
      <c r="SNT4" s="35"/>
      <c r="SNU4" s="35"/>
      <c r="SNV4" s="35"/>
      <c r="SNW4" s="35"/>
      <c r="SNX4" s="35"/>
      <c r="SNY4" s="35"/>
      <c r="SNZ4" s="35"/>
      <c r="SOA4" s="35"/>
      <c r="SOB4" s="35"/>
      <c r="SOC4" s="35"/>
      <c r="SOD4" s="35"/>
      <c r="SOE4" s="35"/>
      <c r="SOF4" s="35"/>
      <c r="SOG4" s="35"/>
      <c r="SOH4" s="35"/>
      <c r="SOI4" s="35"/>
      <c r="SOJ4" s="35"/>
      <c r="SOK4" s="35"/>
      <c r="SOL4" s="35"/>
      <c r="SOM4" s="35"/>
      <c r="SON4" s="35"/>
      <c r="SOO4" s="35"/>
      <c r="SOP4" s="35"/>
      <c r="SOQ4" s="35"/>
      <c r="SOR4" s="35"/>
      <c r="SOS4" s="35"/>
      <c r="SOT4" s="35"/>
      <c r="SOU4" s="35"/>
      <c r="SOV4" s="35"/>
      <c r="SOW4" s="35"/>
      <c r="SOX4" s="35"/>
      <c r="SOY4" s="35"/>
      <c r="SOZ4" s="35"/>
      <c r="SPA4" s="35"/>
      <c r="SPB4" s="35"/>
      <c r="SPC4" s="35"/>
      <c r="SPD4" s="35"/>
      <c r="SPE4" s="35"/>
      <c r="SPF4" s="35"/>
      <c r="SPG4" s="35"/>
      <c r="SPH4" s="35"/>
      <c r="SPI4" s="35"/>
      <c r="SPJ4" s="35"/>
      <c r="SPK4" s="35"/>
      <c r="SPL4" s="35"/>
      <c r="SPM4" s="35"/>
      <c r="SPN4" s="35"/>
      <c r="SPO4" s="35"/>
      <c r="SPP4" s="35"/>
      <c r="SPQ4" s="35"/>
      <c r="SPR4" s="35"/>
      <c r="SPS4" s="35"/>
      <c r="SPT4" s="35"/>
      <c r="SPU4" s="35"/>
      <c r="SPV4" s="35"/>
      <c r="SPW4" s="35"/>
      <c r="SPX4" s="35"/>
      <c r="SPY4" s="35"/>
      <c r="SPZ4" s="35"/>
      <c r="SQA4" s="35"/>
      <c r="SQB4" s="35"/>
      <c r="SQC4" s="35"/>
      <c r="SQD4" s="35"/>
      <c r="SQE4" s="35"/>
      <c r="SQF4" s="35"/>
      <c r="SQG4" s="35"/>
      <c r="SQH4" s="35"/>
      <c r="SQI4" s="35"/>
      <c r="SQJ4" s="35"/>
      <c r="SQK4" s="35"/>
      <c r="SQL4" s="35"/>
      <c r="SQM4" s="35"/>
      <c r="SQN4" s="35"/>
      <c r="SQO4" s="35"/>
      <c r="SQP4" s="35"/>
      <c r="SQQ4" s="35"/>
      <c r="SQR4" s="35"/>
      <c r="SQS4" s="35"/>
      <c r="SQT4" s="35"/>
      <c r="SQU4" s="35"/>
      <c r="SQV4" s="35"/>
      <c r="SQW4" s="35"/>
      <c r="SQX4" s="35"/>
      <c r="SQY4" s="35"/>
      <c r="SQZ4" s="35"/>
      <c r="SRA4" s="35"/>
      <c r="SRB4" s="35"/>
      <c r="SRC4" s="35"/>
      <c r="SRD4" s="35"/>
      <c r="SRE4" s="35"/>
      <c r="SRF4" s="35"/>
      <c r="SRG4" s="35"/>
      <c r="SRH4" s="35"/>
      <c r="SRI4" s="35"/>
      <c r="SRJ4" s="35"/>
      <c r="SRK4" s="35"/>
      <c r="SRL4" s="35"/>
      <c r="SRM4" s="35"/>
      <c r="SRN4" s="35"/>
      <c r="SRO4" s="35"/>
      <c r="SRP4" s="35"/>
      <c r="SRQ4" s="35"/>
      <c r="SRR4" s="35"/>
      <c r="SRS4" s="35"/>
      <c r="SRT4" s="35"/>
      <c r="SRU4" s="35"/>
      <c r="SRV4" s="35"/>
      <c r="SRW4" s="35"/>
      <c r="SRX4" s="35"/>
      <c r="SRY4" s="35"/>
      <c r="SRZ4" s="35"/>
      <c r="SSA4" s="35"/>
      <c r="SSB4" s="35"/>
      <c r="SSC4" s="35"/>
      <c r="SSD4" s="35"/>
      <c r="SSE4" s="35"/>
      <c r="SSF4" s="35"/>
      <c r="SSG4" s="35"/>
      <c r="SSH4" s="35"/>
      <c r="SSI4" s="35"/>
      <c r="SSJ4" s="35"/>
      <c r="SSK4" s="35"/>
      <c r="SSL4" s="35"/>
      <c r="SSM4" s="35"/>
      <c r="SSN4" s="35"/>
      <c r="SSO4" s="35"/>
      <c r="SSP4" s="35"/>
      <c r="SSQ4" s="35"/>
      <c r="SSR4" s="35"/>
      <c r="SSS4" s="35"/>
      <c r="SST4" s="35"/>
      <c r="SSU4" s="35"/>
      <c r="SSV4" s="35"/>
      <c r="SSW4" s="35"/>
      <c r="SSX4" s="35"/>
      <c r="SSY4" s="35"/>
      <c r="SSZ4" s="35"/>
      <c r="STA4" s="35"/>
      <c r="STB4" s="35"/>
      <c r="STC4" s="35"/>
      <c r="STD4" s="35"/>
      <c r="STE4" s="35"/>
      <c r="STF4" s="35"/>
      <c r="STG4" s="35"/>
      <c r="STH4" s="35"/>
      <c r="STI4" s="35"/>
      <c r="STJ4" s="35"/>
      <c r="STK4" s="35"/>
      <c r="STL4" s="35"/>
      <c r="STM4" s="35"/>
      <c r="STN4" s="35"/>
      <c r="STO4" s="35"/>
      <c r="STP4" s="35"/>
      <c r="STQ4" s="35"/>
      <c r="STR4" s="35"/>
      <c r="STS4" s="35"/>
      <c r="STT4" s="35"/>
      <c r="STU4" s="35"/>
      <c r="STV4" s="35"/>
      <c r="STW4" s="35"/>
      <c r="STX4" s="35"/>
      <c r="STY4" s="35"/>
      <c r="STZ4" s="35"/>
      <c r="SUA4" s="35"/>
      <c r="SUB4" s="35"/>
      <c r="SUC4" s="35"/>
      <c r="SUD4" s="35"/>
      <c r="SUE4" s="35"/>
      <c r="SUF4" s="35"/>
      <c r="SUG4" s="35"/>
      <c r="SUH4" s="35"/>
      <c r="SUI4" s="35"/>
      <c r="SUJ4" s="35"/>
      <c r="SUK4" s="35"/>
      <c r="SUL4" s="35"/>
      <c r="SUM4" s="35"/>
      <c r="SUN4" s="35"/>
      <c r="SUO4" s="35"/>
      <c r="SUP4" s="35"/>
      <c r="SUQ4" s="35"/>
      <c r="SUR4" s="35"/>
      <c r="SUS4" s="35"/>
      <c r="SUT4" s="35"/>
      <c r="SUU4" s="35"/>
      <c r="SUV4" s="35"/>
      <c r="SUW4" s="35"/>
      <c r="SUX4" s="35"/>
      <c r="SUY4" s="35"/>
      <c r="SUZ4" s="35"/>
      <c r="SVA4" s="35"/>
      <c r="SVB4" s="35"/>
      <c r="SVC4" s="35"/>
      <c r="SVD4" s="35"/>
      <c r="SVE4" s="35"/>
      <c r="SVF4" s="35"/>
      <c r="SVG4" s="35"/>
      <c r="SVH4" s="35"/>
      <c r="SVI4" s="35"/>
      <c r="SVJ4" s="35"/>
      <c r="SVK4" s="35"/>
      <c r="SVL4" s="35"/>
      <c r="SVM4" s="35"/>
      <c r="SVN4" s="35"/>
      <c r="SVO4" s="35"/>
      <c r="SVP4" s="35"/>
      <c r="SVQ4" s="35"/>
      <c r="SVR4" s="35"/>
      <c r="SVS4" s="35"/>
      <c r="SVT4" s="35"/>
      <c r="SVU4" s="35"/>
      <c r="SVV4" s="35"/>
      <c r="SVW4" s="35"/>
      <c r="SVX4" s="35"/>
      <c r="SVY4" s="35"/>
      <c r="SVZ4" s="35"/>
      <c r="SWA4" s="35"/>
      <c r="SWB4" s="35"/>
      <c r="SWC4" s="35"/>
      <c r="SWD4" s="35"/>
      <c r="SWE4" s="35"/>
      <c r="SWF4" s="35"/>
      <c r="SWG4" s="35"/>
      <c r="SWH4" s="35"/>
      <c r="SWI4" s="35"/>
      <c r="SWJ4" s="35"/>
      <c r="SWK4" s="35"/>
      <c r="SWL4" s="35"/>
      <c r="SWM4" s="35"/>
      <c r="SWN4" s="35"/>
      <c r="SWO4" s="35"/>
      <c r="SWP4" s="35"/>
      <c r="SWQ4" s="35"/>
      <c r="SWR4" s="35"/>
      <c r="SWS4" s="35"/>
      <c r="SWT4" s="35"/>
      <c r="SWU4" s="35"/>
      <c r="SWV4" s="35"/>
      <c r="SWW4" s="35"/>
      <c r="SWX4" s="35"/>
      <c r="SWY4" s="35"/>
      <c r="SWZ4" s="35"/>
      <c r="SXA4" s="35"/>
      <c r="SXB4" s="35"/>
      <c r="SXC4" s="35"/>
      <c r="SXD4" s="35"/>
      <c r="SXE4" s="35"/>
      <c r="SXF4" s="35"/>
      <c r="SXG4" s="35"/>
      <c r="SXH4" s="35"/>
      <c r="SXI4" s="35"/>
      <c r="SXJ4" s="35"/>
      <c r="SXK4" s="35"/>
      <c r="SXL4" s="35"/>
      <c r="SXM4" s="35"/>
      <c r="SXN4" s="35"/>
      <c r="SXO4" s="35"/>
      <c r="SXP4" s="35"/>
      <c r="SXQ4" s="35"/>
      <c r="SXR4" s="35"/>
      <c r="SXS4" s="35"/>
      <c r="SXT4" s="35"/>
      <c r="SXU4" s="35"/>
      <c r="SXV4" s="35"/>
      <c r="SXW4" s="35"/>
      <c r="SXX4" s="35"/>
      <c r="SXY4" s="35"/>
      <c r="SXZ4" s="35"/>
      <c r="SYA4" s="35"/>
      <c r="SYB4" s="35"/>
      <c r="SYC4" s="35"/>
      <c r="SYD4" s="35"/>
      <c r="SYE4" s="35"/>
      <c r="SYF4" s="35"/>
      <c r="SYG4" s="35"/>
      <c r="SYH4" s="35"/>
      <c r="SYI4" s="35"/>
      <c r="SYJ4" s="35"/>
      <c r="SYK4" s="35"/>
      <c r="SYL4" s="35"/>
      <c r="SYM4" s="35"/>
      <c r="SYN4" s="35"/>
      <c r="SYO4" s="35"/>
      <c r="SYP4" s="35"/>
      <c r="SYQ4" s="35"/>
      <c r="SYR4" s="35"/>
      <c r="SYS4" s="35"/>
      <c r="SYT4" s="35"/>
      <c r="SYU4" s="35"/>
      <c r="SYV4" s="35"/>
      <c r="SYW4" s="35"/>
      <c r="SYX4" s="35"/>
      <c r="SYY4" s="35"/>
      <c r="SYZ4" s="35"/>
      <c r="SZA4" s="35"/>
      <c r="SZB4" s="35"/>
      <c r="SZC4" s="35"/>
      <c r="SZD4" s="35"/>
      <c r="SZE4" s="35"/>
      <c r="SZF4" s="35"/>
      <c r="SZG4" s="35"/>
      <c r="SZH4" s="35"/>
      <c r="SZI4" s="35"/>
      <c r="SZJ4" s="35"/>
      <c r="SZK4" s="35"/>
      <c r="SZL4" s="35"/>
      <c r="SZM4" s="35"/>
      <c r="SZN4" s="35"/>
      <c r="SZO4" s="35"/>
      <c r="SZP4" s="35"/>
      <c r="SZQ4" s="35"/>
      <c r="SZR4" s="35"/>
      <c r="SZS4" s="35"/>
      <c r="SZT4" s="35"/>
      <c r="SZU4" s="35"/>
      <c r="SZV4" s="35"/>
      <c r="SZW4" s="35"/>
      <c r="SZX4" s="35"/>
      <c r="SZY4" s="35"/>
      <c r="SZZ4" s="35"/>
      <c r="TAA4" s="35"/>
      <c r="TAB4" s="35"/>
      <c r="TAC4" s="35"/>
      <c r="TAD4" s="35"/>
      <c r="TAE4" s="35"/>
      <c r="TAF4" s="35"/>
      <c r="TAG4" s="35"/>
      <c r="TAH4" s="35"/>
      <c r="TAI4" s="35"/>
      <c r="TAJ4" s="35"/>
      <c r="TAK4" s="35"/>
      <c r="TAL4" s="35"/>
      <c r="TAM4" s="35"/>
      <c r="TAN4" s="35"/>
      <c r="TAO4" s="35"/>
      <c r="TAP4" s="35"/>
      <c r="TAQ4" s="35"/>
      <c r="TAR4" s="35"/>
      <c r="TAS4" s="35"/>
      <c r="TAT4" s="35"/>
      <c r="TAU4" s="35"/>
      <c r="TAV4" s="35"/>
      <c r="TAW4" s="35"/>
      <c r="TAX4" s="35"/>
      <c r="TAY4" s="35"/>
      <c r="TAZ4" s="35"/>
      <c r="TBA4" s="35"/>
      <c r="TBB4" s="35"/>
      <c r="TBC4" s="35"/>
      <c r="TBD4" s="35"/>
      <c r="TBE4" s="35"/>
      <c r="TBF4" s="35"/>
      <c r="TBG4" s="35"/>
      <c r="TBH4" s="35"/>
      <c r="TBI4" s="35"/>
      <c r="TBJ4" s="35"/>
      <c r="TBK4" s="35"/>
      <c r="TBL4" s="35"/>
      <c r="TBM4" s="35"/>
      <c r="TBN4" s="35"/>
      <c r="TBO4" s="35"/>
      <c r="TBP4" s="35"/>
      <c r="TBQ4" s="35"/>
      <c r="TBR4" s="35"/>
      <c r="TBS4" s="35"/>
      <c r="TBT4" s="35"/>
      <c r="TBU4" s="35"/>
      <c r="TBV4" s="35"/>
      <c r="TBW4" s="35"/>
      <c r="TBX4" s="35"/>
      <c r="TBY4" s="35"/>
      <c r="TBZ4" s="35"/>
      <c r="TCA4" s="35"/>
      <c r="TCB4" s="35"/>
      <c r="TCC4" s="35"/>
      <c r="TCD4" s="35"/>
      <c r="TCE4" s="35"/>
      <c r="TCF4" s="35"/>
      <c r="TCG4" s="35"/>
      <c r="TCH4" s="35"/>
      <c r="TCI4" s="35"/>
      <c r="TCJ4" s="35"/>
      <c r="TCK4" s="35"/>
      <c r="TCL4" s="35"/>
      <c r="TCM4" s="35"/>
      <c r="TCN4" s="35"/>
      <c r="TCO4" s="35"/>
      <c r="TCP4" s="35"/>
      <c r="TCQ4" s="35"/>
      <c r="TCR4" s="35"/>
      <c r="TCS4" s="35"/>
      <c r="TCT4" s="35"/>
      <c r="TCU4" s="35"/>
      <c r="TCV4" s="35"/>
      <c r="TCW4" s="35"/>
      <c r="TCX4" s="35"/>
      <c r="TCY4" s="35"/>
      <c r="TCZ4" s="35"/>
      <c r="TDA4" s="35"/>
      <c r="TDB4" s="35"/>
      <c r="TDC4" s="35"/>
      <c r="TDD4" s="35"/>
      <c r="TDE4" s="35"/>
      <c r="TDF4" s="35"/>
      <c r="TDG4" s="35"/>
      <c r="TDH4" s="35"/>
      <c r="TDI4" s="35"/>
      <c r="TDJ4" s="35"/>
      <c r="TDK4" s="35"/>
      <c r="TDL4" s="35"/>
      <c r="TDM4" s="35"/>
      <c r="TDN4" s="35"/>
      <c r="TDO4" s="35"/>
      <c r="TDP4" s="35"/>
      <c r="TDQ4" s="35"/>
      <c r="TDR4" s="35"/>
      <c r="TDS4" s="35"/>
      <c r="TDT4" s="35"/>
      <c r="TDU4" s="35"/>
      <c r="TDV4" s="35"/>
      <c r="TDW4" s="35"/>
      <c r="TDX4" s="35"/>
      <c r="TDY4" s="35"/>
      <c r="TDZ4" s="35"/>
      <c r="TEA4" s="35"/>
      <c r="TEB4" s="35"/>
      <c r="TEC4" s="35"/>
      <c r="TED4" s="35"/>
      <c r="TEE4" s="35"/>
      <c r="TEF4" s="35"/>
      <c r="TEG4" s="35"/>
      <c r="TEH4" s="35"/>
      <c r="TEI4" s="35"/>
      <c r="TEJ4" s="35"/>
      <c r="TEK4" s="35"/>
      <c r="TEL4" s="35"/>
      <c r="TEM4" s="35"/>
      <c r="TEN4" s="35"/>
      <c r="TEO4" s="35"/>
      <c r="TEP4" s="35"/>
      <c r="TEQ4" s="35"/>
      <c r="TER4" s="35"/>
      <c r="TES4" s="35"/>
      <c r="TET4" s="35"/>
      <c r="TEU4" s="35"/>
      <c r="TEV4" s="35"/>
      <c r="TEW4" s="35"/>
      <c r="TEX4" s="35"/>
      <c r="TEY4" s="35"/>
      <c r="TEZ4" s="35"/>
      <c r="TFA4" s="35"/>
      <c r="TFB4" s="35"/>
      <c r="TFC4" s="35"/>
      <c r="TFD4" s="35"/>
      <c r="TFE4" s="35"/>
      <c r="TFF4" s="35"/>
      <c r="TFG4" s="35"/>
      <c r="TFH4" s="35"/>
      <c r="TFI4" s="35"/>
      <c r="TFJ4" s="35"/>
      <c r="TFK4" s="35"/>
      <c r="TFL4" s="35"/>
      <c r="TFM4" s="35"/>
      <c r="TFN4" s="35"/>
      <c r="TFO4" s="35"/>
      <c r="TFP4" s="35"/>
      <c r="TFQ4" s="35"/>
      <c r="TFR4" s="35"/>
      <c r="TFS4" s="35"/>
      <c r="TFT4" s="35"/>
      <c r="TFU4" s="35"/>
      <c r="TFV4" s="35"/>
      <c r="TFW4" s="35"/>
      <c r="TFX4" s="35"/>
      <c r="TFY4" s="35"/>
      <c r="TFZ4" s="35"/>
      <c r="TGA4" s="35"/>
      <c r="TGB4" s="35"/>
      <c r="TGC4" s="35"/>
      <c r="TGD4" s="35"/>
      <c r="TGE4" s="35"/>
      <c r="TGF4" s="35"/>
      <c r="TGG4" s="35"/>
      <c r="TGH4" s="35"/>
      <c r="TGI4" s="35"/>
      <c r="TGJ4" s="35"/>
      <c r="TGK4" s="35"/>
      <c r="TGL4" s="35"/>
      <c r="TGM4" s="35"/>
      <c r="TGN4" s="35"/>
      <c r="TGO4" s="35"/>
      <c r="TGP4" s="35"/>
      <c r="TGQ4" s="35"/>
      <c r="TGR4" s="35"/>
      <c r="TGS4" s="35"/>
      <c r="TGT4" s="35"/>
      <c r="TGU4" s="35"/>
      <c r="TGV4" s="35"/>
      <c r="TGW4" s="35"/>
      <c r="TGX4" s="35"/>
      <c r="TGY4" s="35"/>
      <c r="TGZ4" s="35"/>
      <c r="THA4" s="35"/>
      <c r="THB4" s="35"/>
      <c r="THC4" s="35"/>
      <c r="THD4" s="35"/>
      <c r="THE4" s="35"/>
      <c r="THF4" s="35"/>
      <c r="THG4" s="35"/>
      <c r="THH4" s="35"/>
      <c r="THI4" s="35"/>
      <c r="THJ4" s="35"/>
      <c r="THK4" s="35"/>
      <c r="THL4" s="35"/>
      <c r="THM4" s="35"/>
      <c r="THN4" s="35"/>
      <c r="THO4" s="35"/>
      <c r="THP4" s="35"/>
      <c r="THQ4" s="35"/>
      <c r="THR4" s="35"/>
      <c r="THS4" s="35"/>
      <c r="THT4" s="35"/>
      <c r="THU4" s="35"/>
      <c r="THV4" s="35"/>
      <c r="THW4" s="35"/>
      <c r="THX4" s="35"/>
      <c r="THY4" s="35"/>
      <c r="THZ4" s="35"/>
      <c r="TIA4" s="35"/>
      <c r="TIB4" s="35"/>
      <c r="TIC4" s="35"/>
      <c r="TID4" s="35"/>
      <c r="TIE4" s="35"/>
      <c r="TIF4" s="35"/>
      <c r="TIG4" s="35"/>
      <c r="TIH4" s="35"/>
      <c r="TII4" s="35"/>
      <c r="TIJ4" s="35"/>
      <c r="TIK4" s="35"/>
      <c r="TIL4" s="35"/>
      <c r="TIM4" s="35"/>
      <c r="TIN4" s="35"/>
      <c r="TIO4" s="35"/>
      <c r="TIP4" s="35"/>
      <c r="TIQ4" s="35"/>
      <c r="TIR4" s="35"/>
      <c r="TIS4" s="35"/>
      <c r="TIT4" s="35"/>
      <c r="TIU4" s="35"/>
      <c r="TIV4" s="35"/>
      <c r="TIW4" s="35"/>
      <c r="TIX4" s="35"/>
      <c r="TIY4" s="35"/>
      <c r="TIZ4" s="35"/>
      <c r="TJA4" s="35"/>
      <c r="TJB4" s="35"/>
      <c r="TJC4" s="35"/>
      <c r="TJD4" s="35"/>
      <c r="TJE4" s="35"/>
      <c r="TJF4" s="35"/>
      <c r="TJG4" s="35"/>
      <c r="TJH4" s="35"/>
      <c r="TJI4" s="35"/>
      <c r="TJJ4" s="35"/>
      <c r="TJK4" s="35"/>
      <c r="TJL4" s="35"/>
      <c r="TJM4" s="35"/>
      <c r="TJN4" s="35"/>
      <c r="TJO4" s="35"/>
      <c r="TJP4" s="35"/>
      <c r="TJQ4" s="35"/>
      <c r="TJR4" s="35"/>
      <c r="TJS4" s="35"/>
      <c r="TJT4" s="35"/>
      <c r="TJU4" s="35"/>
      <c r="TJV4" s="35"/>
      <c r="TJW4" s="35"/>
      <c r="TJX4" s="35"/>
      <c r="TJY4" s="35"/>
      <c r="TJZ4" s="35"/>
      <c r="TKA4" s="35"/>
      <c r="TKB4" s="35"/>
      <c r="TKC4" s="35"/>
      <c r="TKD4" s="35"/>
      <c r="TKE4" s="35"/>
      <c r="TKF4" s="35"/>
      <c r="TKG4" s="35"/>
      <c r="TKH4" s="35"/>
      <c r="TKI4" s="35"/>
      <c r="TKJ4" s="35"/>
      <c r="TKK4" s="35"/>
      <c r="TKL4" s="35"/>
      <c r="TKM4" s="35"/>
      <c r="TKN4" s="35"/>
      <c r="TKO4" s="35"/>
      <c r="TKP4" s="35"/>
      <c r="TKQ4" s="35"/>
      <c r="TKR4" s="35"/>
      <c r="TKS4" s="35"/>
      <c r="TKT4" s="35"/>
      <c r="TKU4" s="35"/>
      <c r="TKV4" s="35"/>
      <c r="TKW4" s="35"/>
      <c r="TKX4" s="35"/>
      <c r="TKY4" s="35"/>
      <c r="TKZ4" s="35"/>
      <c r="TLA4" s="35"/>
      <c r="TLB4" s="35"/>
      <c r="TLC4" s="35"/>
      <c r="TLD4" s="35"/>
      <c r="TLE4" s="35"/>
      <c r="TLF4" s="35"/>
      <c r="TLG4" s="35"/>
      <c r="TLH4" s="35"/>
      <c r="TLI4" s="35"/>
      <c r="TLJ4" s="35"/>
      <c r="TLK4" s="35"/>
      <c r="TLL4" s="35"/>
      <c r="TLM4" s="35"/>
      <c r="TLN4" s="35"/>
      <c r="TLO4" s="35"/>
      <c r="TLP4" s="35"/>
      <c r="TLQ4" s="35"/>
      <c r="TLR4" s="35"/>
      <c r="TLS4" s="35"/>
      <c r="TLT4" s="35"/>
      <c r="TLU4" s="35"/>
      <c r="TLV4" s="35"/>
      <c r="TLW4" s="35"/>
      <c r="TLX4" s="35"/>
      <c r="TLY4" s="35"/>
      <c r="TLZ4" s="35"/>
      <c r="TMA4" s="35"/>
      <c r="TMB4" s="35"/>
      <c r="TMC4" s="35"/>
      <c r="TMD4" s="35"/>
      <c r="TME4" s="35"/>
      <c r="TMF4" s="35"/>
      <c r="TMG4" s="35"/>
      <c r="TMH4" s="35"/>
      <c r="TMI4" s="35"/>
      <c r="TMJ4" s="35"/>
      <c r="TMK4" s="35"/>
      <c r="TML4" s="35"/>
      <c r="TMM4" s="35"/>
      <c r="TMN4" s="35"/>
      <c r="TMO4" s="35"/>
      <c r="TMP4" s="35"/>
      <c r="TMQ4" s="35"/>
      <c r="TMR4" s="35"/>
      <c r="TMS4" s="35"/>
      <c r="TMT4" s="35"/>
      <c r="TMU4" s="35"/>
      <c r="TMV4" s="35"/>
      <c r="TMW4" s="35"/>
      <c r="TMX4" s="35"/>
      <c r="TMY4" s="35"/>
      <c r="TMZ4" s="35"/>
      <c r="TNA4" s="35"/>
      <c r="TNB4" s="35"/>
      <c r="TNC4" s="35"/>
      <c r="TND4" s="35"/>
      <c r="TNE4" s="35"/>
      <c r="TNF4" s="35"/>
      <c r="TNG4" s="35"/>
      <c r="TNH4" s="35"/>
      <c r="TNI4" s="35"/>
      <c r="TNJ4" s="35"/>
      <c r="TNK4" s="35"/>
      <c r="TNL4" s="35"/>
      <c r="TNM4" s="35"/>
      <c r="TNN4" s="35"/>
      <c r="TNO4" s="35"/>
      <c r="TNP4" s="35"/>
      <c r="TNQ4" s="35"/>
      <c r="TNR4" s="35"/>
      <c r="TNS4" s="35"/>
      <c r="TNT4" s="35"/>
      <c r="TNU4" s="35"/>
      <c r="TNV4" s="35"/>
      <c r="TNW4" s="35"/>
      <c r="TNX4" s="35"/>
      <c r="TNY4" s="35"/>
      <c r="TNZ4" s="35"/>
      <c r="TOA4" s="35"/>
      <c r="TOB4" s="35"/>
      <c r="TOC4" s="35"/>
      <c r="TOD4" s="35"/>
      <c r="TOE4" s="35"/>
      <c r="TOF4" s="35"/>
      <c r="TOG4" s="35"/>
      <c r="TOH4" s="35"/>
      <c r="TOI4" s="35"/>
      <c r="TOJ4" s="35"/>
      <c r="TOK4" s="35"/>
      <c r="TOL4" s="35"/>
      <c r="TOM4" s="35"/>
      <c r="TON4" s="35"/>
      <c r="TOO4" s="35"/>
      <c r="TOP4" s="35"/>
      <c r="TOQ4" s="35"/>
      <c r="TOR4" s="35"/>
      <c r="TOS4" s="35"/>
      <c r="TOT4" s="35"/>
      <c r="TOU4" s="35"/>
      <c r="TOV4" s="35"/>
      <c r="TOW4" s="35"/>
      <c r="TOX4" s="35"/>
      <c r="TOY4" s="35"/>
      <c r="TOZ4" s="35"/>
      <c r="TPA4" s="35"/>
      <c r="TPB4" s="35"/>
      <c r="TPC4" s="35"/>
      <c r="TPD4" s="35"/>
      <c r="TPE4" s="35"/>
      <c r="TPF4" s="35"/>
      <c r="TPG4" s="35"/>
      <c r="TPH4" s="35"/>
      <c r="TPI4" s="35"/>
      <c r="TPJ4" s="35"/>
      <c r="TPK4" s="35"/>
      <c r="TPL4" s="35"/>
      <c r="TPM4" s="35"/>
      <c r="TPN4" s="35"/>
      <c r="TPO4" s="35"/>
      <c r="TPP4" s="35"/>
      <c r="TPQ4" s="35"/>
      <c r="TPR4" s="35"/>
      <c r="TPS4" s="35"/>
      <c r="TPT4" s="35"/>
      <c r="TPU4" s="35"/>
      <c r="TPV4" s="35"/>
      <c r="TPW4" s="35"/>
      <c r="TPX4" s="35"/>
      <c r="TPY4" s="35"/>
      <c r="TPZ4" s="35"/>
      <c r="TQA4" s="35"/>
      <c r="TQB4" s="35"/>
      <c r="TQC4" s="35"/>
      <c r="TQD4" s="35"/>
      <c r="TQE4" s="35"/>
      <c r="TQF4" s="35"/>
      <c r="TQG4" s="35"/>
      <c r="TQH4" s="35"/>
      <c r="TQI4" s="35"/>
      <c r="TQJ4" s="35"/>
      <c r="TQK4" s="35"/>
      <c r="TQL4" s="35"/>
      <c r="TQM4" s="35"/>
      <c r="TQN4" s="35"/>
      <c r="TQO4" s="35"/>
      <c r="TQP4" s="35"/>
      <c r="TQQ4" s="35"/>
      <c r="TQR4" s="35"/>
      <c r="TQS4" s="35"/>
      <c r="TQT4" s="35"/>
      <c r="TQU4" s="35"/>
      <c r="TQV4" s="35"/>
      <c r="TQW4" s="35"/>
      <c r="TQX4" s="35"/>
      <c r="TQY4" s="35"/>
      <c r="TQZ4" s="35"/>
      <c r="TRA4" s="35"/>
      <c r="TRB4" s="35"/>
      <c r="TRC4" s="35"/>
      <c r="TRD4" s="35"/>
      <c r="TRE4" s="35"/>
      <c r="TRF4" s="35"/>
      <c r="TRG4" s="35"/>
      <c r="TRH4" s="35"/>
      <c r="TRI4" s="35"/>
      <c r="TRJ4" s="35"/>
      <c r="TRK4" s="35"/>
      <c r="TRL4" s="35"/>
      <c r="TRM4" s="35"/>
      <c r="TRN4" s="35"/>
      <c r="TRO4" s="35"/>
      <c r="TRP4" s="35"/>
      <c r="TRQ4" s="35"/>
      <c r="TRR4" s="35"/>
      <c r="TRS4" s="35"/>
      <c r="TRT4" s="35"/>
      <c r="TRU4" s="35"/>
      <c r="TRV4" s="35"/>
      <c r="TRW4" s="35"/>
      <c r="TRX4" s="35"/>
      <c r="TRY4" s="35"/>
      <c r="TRZ4" s="35"/>
      <c r="TSA4" s="35"/>
      <c r="TSB4" s="35"/>
      <c r="TSC4" s="35"/>
      <c r="TSD4" s="35"/>
      <c r="TSE4" s="35"/>
      <c r="TSF4" s="35"/>
      <c r="TSG4" s="35"/>
      <c r="TSH4" s="35"/>
      <c r="TSI4" s="35"/>
      <c r="TSJ4" s="35"/>
      <c r="TSK4" s="35"/>
      <c r="TSL4" s="35"/>
      <c r="TSM4" s="35"/>
      <c r="TSN4" s="35"/>
      <c r="TSO4" s="35"/>
      <c r="TSP4" s="35"/>
      <c r="TSQ4" s="35"/>
      <c r="TSR4" s="35"/>
      <c r="TSS4" s="35"/>
      <c r="TST4" s="35"/>
      <c r="TSU4" s="35"/>
      <c r="TSV4" s="35"/>
      <c r="TSW4" s="35"/>
      <c r="TSX4" s="35"/>
      <c r="TSY4" s="35"/>
      <c r="TSZ4" s="35"/>
      <c r="TTA4" s="35"/>
      <c r="TTB4" s="35"/>
      <c r="TTC4" s="35"/>
      <c r="TTD4" s="35"/>
      <c r="TTE4" s="35"/>
      <c r="TTF4" s="35"/>
      <c r="TTG4" s="35"/>
      <c r="TTH4" s="35"/>
      <c r="TTI4" s="35"/>
      <c r="TTJ4" s="35"/>
      <c r="TTK4" s="35"/>
      <c r="TTL4" s="35"/>
      <c r="TTM4" s="35"/>
      <c r="TTN4" s="35"/>
      <c r="TTO4" s="35"/>
      <c r="TTP4" s="35"/>
      <c r="TTQ4" s="35"/>
      <c r="TTR4" s="35"/>
      <c r="TTS4" s="35"/>
      <c r="TTT4" s="35"/>
      <c r="TTU4" s="35"/>
      <c r="TTV4" s="35"/>
      <c r="TTW4" s="35"/>
      <c r="TTX4" s="35"/>
      <c r="TTY4" s="35"/>
      <c r="TTZ4" s="35"/>
      <c r="TUA4" s="35"/>
      <c r="TUB4" s="35"/>
      <c r="TUC4" s="35"/>
      <c r="TUD4" s="35"/>
      <c r="TUE4" s="35"/>
      <c r="TUF4" s="35"/>
      <c r="TUG4" s="35"/>
      <c r="TUH4" s="35"/>
      <c r="TUI4" s="35"/>
      <c r="TUJ4" s="35"/>
      <c r="TUK4" s="35"/>
      <c r="TUL4" s="35"/>
      <c r="TUM4" s="35"/>
      <c r="TUN4" s="35"/>
      <c r="TUO4" s="35"/>
      <c r="TUP4" s="35"/>
      <c r="TUQ4" s="35"/>
      <c r="TUR4" s="35"/>
      <c r="TUS4" s="35"/>
      <c r="TUT4" s="35"/>
      <c r="TUU4" s="35"/>
      <c r="TUV4" s="35"/>
      <c r="TUW4" s="35"/>
      <c r="TUX4" s="35"/>
      <c r="TUY4" s="35"/>
      <c r="TUZ4" s="35"/>
      <c r="TVA4" s="35"/>
      <c r="TVB4" s="35"/>
      <c r="TVC4" s="35"/>
      <c r="TVD4" s="35"/>
      <c r="TVE4" s="35"/>
      <c r="TVF4" s="35"/>
      <c r="TVG4" s="35"/>
      <c r="TVH4" s="35"/>
      <c r="TVI4" s="35"/>
      <c r="TVJ4" s="35"/>
      <c r="TVK4" s="35"/>
      <c r="TVL4" s="35"/>
      <c r="TVM4" s="35"/>
      <c r="TVN4" s="35"/>
      <c r="TVO4" s="35"/>
      <c r="TVP4" s="35"/>
      <c r="TVQ4" s="35"/>
      <c r="TVR4" s="35"/>
      <c r="TVS4" s="35"/>
      <c r="TVT4" s="35"/>
      <c r="TVU4" s="35"/>
      <c r="TVV4" s="35"/>
      <c r="TVW4" s="35"/>
      <c r="TVX4" s="35"/>
      <c r="TVY4" s="35"/>
      <c r="TVZ4" s="35"/>
      <c r="TWA4" s="35"/>
      <c r="TWB4" s="35"/>
      <c r="TWC4" s="35"/>
      <c r="TWD4" s="35"/>
      <c r="TWE4" s="35"/>
      <c r="TWF4" s="35"/>
      <c r="TWG4" s="35"/>
      <c r="TWH4" s="35"/>
      <c r="TWI4" s="35"/>
      <c r="TWJ4" s="35"/>
      <c r="TWK4" s="35"/>
      <c r="TWL4" s="35"/>
      <c r="TWM4" s="35"/>
      <c r="TWN4" s="35"/>
      <c r="TWO4" s="35"/>
      <c r="TWP4" s="35"/>
      <c r="TWQ4" s="35"/>
      <c r="TWR4" s="35"/>
      <c r="TWS4" s="35"/>
      <c r="TWT4" s="35"/>
      <c r="TWU4" s="35"/>
      <c r="TWV4" s="35"/>
      <c r="TWW4" s="35"/>
      <c r="TWX4" s="35"/>
      <c r="TWY4" s="35"/>
      <c r="TWZ4" s="35"/>
      <c r="TXA4" s="35"/>
      <c r="TXB4" s="35"/>
      <c r="TXC4" s="35"/>
      <c r="TXD4" s="35"/>
      <c r="TXE4" s="35"/>
      <c r="TXF4" s="35"/>
      <c r="TXG4" s="35"/>
      <c r="TXH4" s="35"/>
      <c r="TXI4" s="35"/>
      <c r="TXJ4" s="35"/>
      <c r="TXK4" s="35"/>
      <c r="TXL4" s="35"/>
      <c r="TXM4" s="35"/>
      <c r="TXN4" s="35"/>
      <c r="TXO4" s="35"/>
      <c r="TXP4" s="35"/>
      <c r="TXQ4" s="35"/>
      <c r="TXR4" s="35"/>
      <c r="TXS4" s="35"/>
      <c r="TXT4" s="35"/>
      <c r="TXU4" s="35"/>
      <c r="TXV4" s="35"/>
      <c r="TXW4" s="35"/>
      <c r="TXX4" s="35"/>
      <c r="TXY4" s="35"/>
      <c r="TXZ4" s="35"/>
      <c r="TYA4" s="35"/>
      <c r="TYB4" s="35"/>
      <c r="TYC4" s="35"/>
      <c r="TYD4" s="35"/>
      <c r="TYE4" s="35"/>
      <c r="TYF4" s="35"/>
      <c r="TYG4" s="35"/>
      <c r="TYH4" s="35"/>
      <c r="TYI4" s="35"/>
      <c r="TYJ4" s="35"/>
      <c r="TYK4" s="35"/>
      <c r="TYL4" s="35"/>
      <c r="TYM4" s="35"/>
      <c r="TYN4" s="35"/>
      <c r="TYO4" s="35"/>
      <c r="TYP4" s="35"/>
      <c r="TYQ4" s="35"/>
      <c r="TYR4" s="35"/>
      <c r="TYS4" s="35"/>
      <c r="TYT4" s="35"/>
      <c r="TYU4" s="35"/>
      <c r="TYV4" s="35"/>
      <c r="TYW4" s="35"/>
      <c r="TYX4" s="35"/>
      <c r="TYY4" s="35"/>
      <c r="TYZ4" s="35"/>
      <c r="TZA4" s="35"/>
      <c r="TZB4" s="35"/>
      <c r="TZC4" s="35"/>
      <c r="TZD4" s="35"/>
      <c r="TZE4" s="35"/>
      <c r="TZF4" s="35"/>
      <c r="TZG4" s="35"/>
      <c r="TZH4" s="35"/>
      <c r="TZI4" s="35"/>
      <c r="TZJ4" s="35"/>
      <c r="TZK4" s="35"/>
      <c r="TZL4" s="35"/>
      <c r="TZM4" s="35"/>
      <c r="TZN4" s="35"/>
      <c r="TZO4" s="35"/>
      <c r="TZP4" s="35"/>
      <c r="TZQ4" s="35"/>
      <c r="TZR4" s="35"/>
      <c r="TZS4" s="35"/>
      <c r="TZT4" s="35"/>
      <c r="TZU4" s="35"/>
      <c r="TZV4" s="35"/>
      <c r="TZW4" s="35"/>
      <c r="TZX4" s="35"/>
      <c r="TZY4" s="35"/>
      <c r="TZZ4" s="35"/>
      <c r="UAA4" s="35"/>
      <c r="UAB4" s="35"/>
      <c r="UAC4" s="35"/>
      <c r="UAD4" s="35"/>
      <c r="UAE4" s="35"/>
      <c r="UAF4" s="35"/>
      <c r="UAG4" s="35"/>
      <c r="UAH4" s="35"/>
      <c r="UAI4" s="35"/>
      <c r="UAJ4" s="35"/>
      <c r="UAK4" s="35"/>
      <c r="UAL4" s="35"/>
      <c r="UAM4" s="35"/>
      <c r="UAN4" s="35"/>
      <c r="UAO4" s="35"/>
      <c r="UAP4" s="35"/>
      <c r="UAQ4" s="35"/>
      <c r="UAR4" s="35"/>
      <c r="UAS4" s="35"/>
      <c r="UAT4" s="35"/>
      <c r="UAU4" s="35"/>
      <c r="UAV4" s="35"/>
      <c r="UAW4" s="35"/>
      <c r="UAX4" s="35"/>
      <c r="UAY4" s="35"/>
      <c r="UAZ4" s="35"/>
      <c r="UBA4" s="35"/>
      <c r="UBB4" s="35"/>
      <c r="UBC4" s="35"/>
      <c r="UBD4" s="35"/>
      <c r="UBE4" s="35"/>
      <c r="UBF4" s="35"/>
      <c r="UBG4" s="35"/>
      <c r="UBH4" s="35"/>
      <c r="UBI4" s="35"/>
      <c r="UBJ4" s="35"/>
      <c r="UBK4" s="35"/>
      <c r="UBL4" s="35"/>
      <c r="UBM4" s="35"/>
      <c r="UBN4" s="35"/>
      <c r="UBO4" s="35"/>
      <c r="UBP4" s="35"/>
      <c r="UBQ4" s="35"/>
      <c r="UBR4" s="35"/>
      <c r="UBS4" s="35"/>
      <c r="UBT4" s="35"/>
      <c r="UBU4" s="35"/>
      <c r="UBV4" s="35"/>
      <c r="UBW4" s="35"/>
      <c r="UBX4" s="35"/>
      <c r="UBY4" s="35"/>
      <c r="UBZ4" s="35"/>
      <c r="UCA4" s="35"/>
      <c r="UCB4" s="35"/>
      <c r="UCC4" s="35"/>
      <c r="UCD4" s="35"/>
      <c r="UCE4" s="35"/>
      <c r="UCF4" s="35"/>
      <c r="UCG4" s="35"/>
      <c r="UCH4" s="35"/>
      <c r="UCI4" s="35"/>
      <c r="UCJ4" s="35"/>
      <c r="UCK4" s="35"/>
      <c r="UCL4" s="35"/>
      <c r="UCM4" s="35"/>
      <c r="UCN4" s="35"/>
      <c r="UCO4" s="35"/>
      <c r="UCP4" s="35"/>
      <c r="UCQ4" s="35"/>
      <c r="UCR4" s="35"/>
      <c r="UCS4" s="35"/>
      <c r="UCT4" s="35"/>
      <c r="UCU4" s="35"/>
      <c r="UCV4" s="35"/>
      <c r="UCW4" s="35"/>
      <c r="UCX4" s="35"/>
      <c r="UCY4" s="35"/>
      <c r="UCZ4" s="35"/>
      <c r="UDA4" s="35"/>
      <c r="UDB4" s="35"/>
      <c r="UDC4" s="35"/>
      <c r="UDD4" s="35"/>
      <c r="UDE4" s="35"/>
      <c r="UDF4" s="35"/>
      <c r="UDG4" s="35"/>
      <c r="UDH4" s="35"/>
      <c r="UDI4" s="35"/>
      <c r="UDJ4" s="35"/>
      <c r="UDK4" s="35"/>
      <c r="UDL4" s="35"/>
      <c r="UDM4" s="35"/>
      <c r="UDN4" s="35"/>
      <c r="UDO4" s="35"/>
      <c r="UDP4" s="35"/>
      <c r="UDQ4" s="35"/>
      <c r="UDR4" s="35"/>
      <c r="UDS4" s="35"/>
      <c r="UDT4" s="35"/>
      <c r="UDU4" s="35"/>
      <c r="UDV4" s="35"/>
      <c r="UDW4" s="35"/>
      <c r="UDX4" s="35"/>
      <c r="UDY4" s="35"/>
      <c r="UDZ4" s="35"/>
      <c r="UEA4" s="35"/>
      <c r="UEB4" s="35"/>
      <c r="UEC4" s="35"/>
      <c r="UED4" s="35"/>
      <c r="UEE4" s="35"/>
      <c r="UEF4" s="35"/>
      <c r="UEG4" s="35"/>
      <c r="UEH4" s="35"/>
      <c r="UEI4" s="35"/>
      <c r="UEJ4" s="35"/>
      <c r="UEK4" s="35"/>
      <c r="UEL4" s="35"/>
      <c r="UEM4" s="35"/>
      <c r="UEN4" s="35"/>
      <c r="UEO4" s="35"/>
      <c r="UEP4" s="35"/>
      <c r="UEQ4" s="35"/>
      <c r="UER4" s="35"/>
      <c r="UES4" s="35"/>
      <c r="UET4" s="35"/>
      <c r="UEU4" s="35"/>
      <c r="UEV4" s="35"/>
      <c r="UEW4" s="35"/>
      <c r="UEX4" s="35"/>
      <c r="UEY4" s="35"/>
      <c r="UEZ4" s="35"/>
      <c r="UFA4" s="35"/>
      <c r="UFB4" s="35"/>
      <c r="UFC4" s="35"/>
      <c r="UFD4" s="35"/>
      <c r="UFE4" s="35"/>
      <c r="UFF4" s="35"/>
      <c r="UFG4" s="35"/>
      <c r="UFH4" s="35"/>
      <c r="UFI4" s="35"/>
      <c r="UFJ4" s="35"/>
      <c r="UFK4" s="35"/>
      <c r="UFL4" s="35"/>
      <c r="UFM4" s="35"/>
      <c r="UFN4" s="35"/>
      <c r="UFO4" s="35"/>
      <c r="UFP4" s="35"/>
      <c r="UFQ4" s="35"/>
      <c r="UFR4" s="35"/>
      <c r="UFS4" s="35"/>
      <c r="UFT4" s="35"/>
      <c r="UFU4" s="35"/>
      <c r="UFV4" s="35"/>
      <c r="UFW4" s="35"/>
      <c r="UFX4" s="35"/>
      <c r="UFY4" s="35"/>
      <c r="UFZ4" s="35"/>
      <c r="UGA4" s="35"/>
      <c r="UGB4" s="35"/>
      <c r="UGC4" s="35"/>
      <c r="UGD4" s="35"/>
      <c r="UGE4" s="35"/>
      <c r="UGF4" s="35"/>
      <c r="UGG4" s="35"/>
      <c r="UGH4" s="35"/>
      <c r="UGI4" s="35"/>
      <c r="UGJ4" s="35"/>
      <c r="UGK4" s="35"/>
      <c r="UGL4" s="35"/>
      <c r="UGM4" s="35"/>
      <c r="UGN4" s="35"/>
      <c r="UGO4" s="35"/>
      <c r="UGP4" s="35"/>
      <c r="UGQ4" s="35"/>
      <c r="UGR4" s="35"/>
      <c r="UGS4" s="35"/>
      <c r="UGT4" s="35"/>
      <c r="UGU4" s="35"/>
      <c r="UGV4" s="35"/>
      <c r="UGW4" s="35"/>
      <c r="UGX4" s="35"/>
      <c r="UGY4" s="35"/>
      <c r="UGZ4" s="35"/>
      <c r="UHA4" s="35"/>
      <c r="UHB4" s="35"/>
      <c r="UHC4" s="35"/>
      <c r="UHD4" s="35"/>
      <c r="UHE4" s="35"/>
      <c r="UHF4" s="35"/>
      <c r="UHG4" s="35"/>
      <c r="UHH4" s="35"/>
      <c r="UHI4" s="35"/>
      <c r="UHJ4" s="35"/>
      <c r="UHK4" s="35"/>
      <c r="UHL4" s="35"/>
      <c r="UHM4" s="35"/>
      <c r="UHN4" s="35"/>
      <c r="UHO4" s="35"/>
      <c r="UHP4" s="35"/>
      <c r="UHQ4" s="35"/>
      <c r="UHR4" s="35"/>
      <c r="UHS4" s="35"/>
      <c r="UHT4" s="35"/>
      <c r="UHU4" s="35"/>
      <c r="UHV4" s="35"/>
      <c r="UHW4" s="35"/>
      <c r="UHX4" s="35"/>
      <c r="UHY4" s="35"/>
      <c r="UHZ4" s="35"/>
      <c r="UIA4" s="35"/>
      <c r="UIB4" s="35"/>
      <c r="UIC4" s="35"/>
      <c r="UID4" s="35"/>
      <c r="UIE4" s="35"/>
      <c r="UIF4" s="35"/>
      <c r="UIG4" s="35"/>
      <c r="UIH4" s="35"/>
      <c r="UII4" s="35"/>
      <c r="UIJ4" s="35"/>
      <c r="UIK4" s="35"/>
      <c r="UIL4" s="35"/>
      <c r="UIM4" s="35"/>
      <c r="UIN4" s="35"/>
      <c r="UIO4" s="35"/>
      <c r="UIP4" s="35"/>
      <c r="UIQ4" s="35"/>
      <c r="UIR4" s="35"/>
      <c r="UIS4" s="35"/>
      <c r="UIT4" s="35"/>
      <c r="UIU4" s="35"/>
      <c r="UIV4" s="35"/>
      <c r="UIW4" s="35"/>
      <c r="UIX4" s="35"/>
      <c r="UIY4" s="35"/>
      <c r="UIZ4" s="35"/>
      <c r="UJA4" s="35"/>
      <c r="UJB4" s="35"/>
      <c r="UJC4" s="35"/>
      <c r="UJD4" s="35"/>
      <c r="UJE4" s="35"/>
      <c r="UJF4" s="35"/>
      <c r="UJG4" s="35"/>
      <c r="UJH4" s="35"/>
      <c r="UJI4" s="35"/>
      <c r="UJJ4" s="35"/>
      <c r="UJK4" s="35"/>
      <c r="UJL4" s="35"/>
      <c r="UJM4" s="35"/>
      <c r="UJN4" s="35"/>
      <c r="UJO4" s="35"/>
      <c r="UJP4" s="35"/>
      <c r="UJQ4" s="35"/>
      <c r="UJR4" s="35"/>
      <c r="UJS4" s="35"/>
      <c r="UJT4" s="35"/>
      <c r="UJU4" s="35"/>
      <c r="UJV4" s="35"/>
      <c r="UJW4" s="35"/>
      <c r="UJX4" s="35"/>
      <c r="UJY4" s="35"/>
      <c r="UJZ4" s="35"/>
      <c r="UKA4" s="35"/>
      <c r="UKB4" s="35"/>
      <c r="UKC4" s="35"/>
      <c r="UKD4" s="35"/>
      <c r="UKE4" s="35"/>
      <c r="UKF4" s="35"/>
      <c r="UKG4" s="35"/>
      <c r="UKH4" s="35"/>
      <c r="UKI4" s="35"/>
      <c r="UKJ4" s="35"/>
      <c r="UKK4" s="35"/>
      <c r="UKL4" s="35"/>
      <c r="UKM4" s="35"/>
      <c r="UKN4" s="35"/>
      <c r="UKO4" s="35"/>
      <c r="UKP4" s="35"/>
      <c r="UKQ4" s="35"/>
      <c r="UKR4" s="35"/>
      <c r="UKS4" s="35"/>
      <c r="UKT4" s="35"/>
      <c r="UKU4" s="35"/>
      <c r="UKV4" s="35"/>
      <c r="UKW4" s="35"/>
      <c r="UKX4" s="35"/>
      <c r="UKY4" s="35"/>
      <c r="UKZ4" s="35"/>
      <c r="ULA4" s="35"/>
      <c r="ULB4" s="35"/>
      <c r="ULC4" s="35"/>
      <c r="ULD4" s="35"/>
      <c r="ULE4" s="35"/>
      <c r="ULF4" s="35"/>
      <c r="ULG4" s="35"/>
      <c r="ULH4" s="35"/>
      <c r="ULI4" s="35"/>
      <c r="ULJ4" s="35"/>
      <c r="ULK4" s="35"/>
      <c r="ULL4" s="35"/>
      <c r="ULM4" s="35"/>
      <c r="ULN4" s="35"/>
      <c r="ULO4" s="35"/>
      <c r="ULP4" s="35"/>
      <c r="ULQ4" s="35"/>
      <c r="ULR4" s="35"/>
      <c r="ULS4" s="35"/>
      <c r="ULT4" s="35"/>
      <c r="ULU4" s="35"/>
      <c r="ULV4" s="35"/>
      <c r="ULW4" s="35"/>
      <c r="ULX4" s="35"/>
      <c r="ULY4" s="35"/>
      <c r="ULZ4" s="35"/>
      <c r="UMA4" s="35"/>
      <c r="UMB4" s="35"/>
      <c r="UMC4" s="35"/>
      <c r="UMD4" s="35"/>
      <c r="UME4" s="35"/>
      <c r="UMF4" s="35"/>
      <c r="UMG4" s="35"/>
      <c r="UMH4" s="35"/>
      <c r="UMI4" s="35"/>
      <c r="UMJ4" s="35"/>
      <c r="UMK4" s="35"/>
      <c r="UML4" s="35"/>
      <c r="UMM4" s="35"/>
      <c r="UMN4" s="35"/>
      <c r="UMO4" s="35"/>
      <c r="UMP4" s="35"/>
      <c r="UMQ4" s="35"/>
      <c r="UMR4" s="35"/>
      <c r="UMS4" s="35"/>
      <c r="UMT4" s="35"/>
      <c r="UMU4" s="35"/>
      <c r="UMV4" s="35"/>
      <c r="UMW4" s="35"/>
      <c r="UMX4" s="35"/>
      <c r="UMY4" s="35"/>
      <c r="UMZ4" s="35"/>
      <c r="UNA4" s="35"/>
      <c r="UNB4" s="35"/>
      <c r="UNC4" s="35"/>
      <c r="UND4" s="35"/>
      <c r="UNE4" s="35"/>
      <c r="UNF4" s="35"/>
      <c r="UNG4" s="35"/>
      <c r="UNH4" s="35"/>
      <c r="UNI4" s="35"/>
      <c r="UNJ4" s="35"/>
      <c r="UNK4" s="35"/>
      <c r="UNL4" s="35"/>
      <c r="UNM4" s="35"/>
      <c r="UNN4" s="35"/>
      <c r="UNO4" s="35"/>
      <c r="UNP4" s="35"/>
      <c r="UNQ4" s="35"/>
      <c r="UNR4" s="35"/>
      <c r="UNS4" s="35"/>
      <c r="UNT4" s="35"/>
      <c r="UNU4" s="35"/>
      <c r="UNV4" s="35"/>
      <c r="UNW4" s="35"/>
      <c r="UNX4" s="35"/>
      <c r="UNY4" s="35"/>
      <c r="UNZ4" s="35"/>
      <c r="UOA4" s="35"/>
      <c r="UOB4" s="35"/>
      <c r="UOC4" s="35"/>
      <c r="UOD4" s="35"/>
      <c r="UOE4" s="35"/>
      <c r="UOF4" s="35"/>
      <c r="UOG4" s="35"/>
      <c r="UOH4" s="35"/>
      <c r="UOI4" s="35"/>
      <c r="UOJ4" s="35"/>
      <c r="UOK4" s="35"/>
      <c r="UOL4" s="35"/>
      <c r="UOM4" s="35"/>
      <c r="UON4" s="35"/>
      <c r="UOO4" s="35"/>
      <c r="UOP4" s="35"/>
      <c r="UOQ4" s="35"/>
      <c r="UOR4" s="35"/>
      <c r="UOS4" s="35"/>
      <c r="UOT4" s="35"/>
      <c r="UOU4" s="35"/>
      <c r="UOV4" s="35"/>
      <c r="UOW4" s="35"/>
      <c r="UOX4" s="35"/>
      <c r="UOY4" s="35"/>
      <c r="UOZ4" s="35"/>
      <c r="UPA4" s="35"/>
      <c r="UPB4" s="35"/>
      <c r="UPC4" s="35"/>
      <c r="UPD4" s="35"/>
      <c r="UPE4" s="35"/>
      <c r="UPF4" s="35"/>
      <c r="UPG4" s="35"/>
      <c r="UPH4" s="35"/>
      <c r="UPI4" s="35"/>
      <c r="UPJ4" s="35"/>
      <c r="UPK4" s="35"/>
      <c r="UPL4" s="35"/>
      <c r="UPM4" s="35"/>
      <c r="UPN4" s="35"/>
      <c r="UPO4" s="35"/>
      <c r="UPP4" s="35"/>
      <c r="UPQ4" s="35"/>
      <c r="UPR4" s="35"/>
      <c r="UPS4" s="35"/>
      <c r="UPT4" s="35"/>
      <c r="UPU4" s="35"/>
      <c r="UPV4" s="35"/>
      <c r="UPW4" s="35"/>
      <c r="UPX4" s="35"/>
      <c r="UPY4" s="35"/>
      <c r="UPZ4" s="35"/>
      <c r="UQA4" s="35"/>
      <c r="UQB4" s="35"/>
      <c r="UQC4" s="35"/>
      <c r="UQD4" s="35"/>
      <c r="UQE4" s="35"/>
      <c r="UQF4" s="35"/>
      <c r="UQG4" s="35"/>
      <c r="UQH4" s="35"/>
      <c r="UQI4" s="35"/>
      <c r="UQJ4" s="35"/>
      <c r="UQK4" s="35"/>
      <c r="UQL4" s="35"/>
      <c r="UQM4" s="35"/>
      <c r="UQN4" s="35"/>
      <c r="UQO4" s="35"/>
      <c r="UQP4" s="35"/>
      <c r="UQQ4" s="35"/>
      <c r="UQR4" s="35"/>
      <c r="UQS4" s="35"/>
      <c r="UQT4" s="35"/>
      <c r="UQU4" s="35"/>
      <c r="UQV4" s="35"/>
      <c r="UQW4" s="35"/>
      <c r="UQX4" s="35"/>
      <c r="UQY4" s="35"/>
      <c r="UQZ4" s="35"/>
      <c r="URA4" s="35"/>
      <c r="URB4" s="35"/>
      <c r="URC4" s="35"/>
      <c r="URD4" s="35"/>
      <c r="URE4" s="35"/>
      <c r="URF4" s="35"/>
      <c r="URG4" s="35"/>
      <c r="URH4" s="35"/>
      <c r="URI4" s="35"/>
      <c r="URJ4" s="35"/>
      <c r="URK4" s="35"/>
      <c r="URL4" s="35"/>
      <c r="URM4" s="35"/>
      <c r="URN4" s="35"/>
      <c r="URO4" s="35"/>
      <c r="URP4" s="35"/>
      <c r="URQ4" s="35"/>
      <c r="URR4" s="35"/>
      <c r="URS4" s="35"/>
      <c r="URT4" s="35"/>
      <c r="URU4" s="35"/>
      <c r="URV4" s="35"/>
      <c r="URW4" s="35"/>
      <c r="URX4" s="35"/>
      <c r="URY4" s="35"/>
      <c r="URZ4" s="35"/>
      <c r="USA4" s="35"/>
      <c r="USB4" s="35"/>
      <c r="USC4" s="35"/>
      <c r="USD4" s="35"/>
      <c r="USE4" s="35"/>
      <c r="USF4" s="35"/>
      <c r="USG4" s="35"/>
      <c r="USH4" s="35"/>
      <c r="USI4" s="35"/>
      <c r="USJ4" s="35"/>
      <c r="USK4" s="35"/>
      <c r="USL4" s="35"/>
      <c r="USM4" s="35"/>
      <c r="USN4" s="35"/>
      <c r="USO4" s="35"/>
      <c r="USP4" s="35"/>
      <c r="USQ4" s="35"/>
      <c r="USR4" s="35"/>
      <c r="USS4" s="35"/>
      <c r="UST4" s="35"/>
      <c r="USU4" s="35"/>
      <c r="USV4" s="35"/>
      <c r="USW4" s="35"/>
      <c r="USX4" s="35"/>
      <c r="USY4" s="35"/>
      <c r="USZ4" s="35"/>
      <c r="UTA4" s="35"/>
      <c r="UTB4" s="35"/>
      <c r="UTC4" s="35"/>
      <c r="UTD4" s="35"/>
      <c r="UTE4" s="35"/>
      <c r="UTF4" s="35"/>
      <c r="UTG4" s="35"/>
      <c r="UTH4" s="35"/>
      <c r="UTI4" s="35"/>
      <c r="UTJ4" s="35"/>
      <c r="UTK4" s="35"/>
      <c r="UTL4" s="35"/>
      <c r="UTM4" s="35"/>
      <c r="UTN4" s="35"/>
      <c r="UTO4" s="35"/>
      <c r="UTP4" s="35"/>
      <c r="UTQ4" s="35"/>
      <c r="UTR4" s="35"/>
      <c r="UTS4" s="35"/>
      <c r="UTT4" s="35"/>
      <c r="UTU4" s="35"/>
      <c r="UTV4" s="35"/>
      <c r="UTW4" s="35"/>
      <c r="UTX4" s="35"/>
      <c r="UTY4" s="35"/>
      <c r="UTZ4" s="35"/>
      <c r="UUA4" s="35"/>
      <c r="UUB4" s="35"/>
      <c r="UUC4" s="35"/>
      <c r="UUD4" s="35"/>
      <c r="UUE4" s="35"/>
      <c r="UUF4" s="35"/>
      <c r="UUG4" s="35"/>
      <c r="UUH4" s="35"/>
      <c r="UUI4" s="35"/>
      <c r="UUJ4" s="35"/>
      <c r="UUK4" s="35"/>
      <c r="UUL4" s="35"/>
      <c r="UUM4" s="35"/>
      <c r="UUN4" s="35"/>
      <c r="UUO4" s="35"/>
      <c r="UUP4" s="35"/>
      <c r="UUQ4" s="35"/>
      <c r="UUR4" s="35"/>
      <c r="UUS4" s="35"/>
      <c r="UUT4" s="35"/>
      <c r="UUU4" s="35"/>
      <c r="UUV4" s="35"/>
      <c r="UUW4" s="35"/>
      <c r="UUX4" s="35"/>
      <c r="UUY4" s="35"/>
      <c r="UUZ4" s="35"/>
      <c r="UVA4" s="35"/>
      <c r="UVB4" s="35"/>
      <c r="UVC4" s="35"/>
      <c r="UVD4" s="35"/>
      <c r="UVE4" s="35"/>
      <c r="UVF4" s="35"/>
      <c r="UVG4" s="35"/>
      <c r="UVH4" s="35"/>
      <c r="UVI4" s="35"/>
      <c r="UVJ4" s="35"/>
      <c r="UVK4" s="35"/>
      <c r="UVL4" s="35"/>
      <c r="UVM4" s="35"/>
      <c r="UVN4" s="35"/>
      <c r="UVO4" s="35"/>
      <c r="UVP4" s="35"/>
      <c r="UVQ4" s="35"/>
      <c r="UVR4" s="35"/>
      <c r="UVS4" s="35"/>
      <c r="UVT4" s="35"/>
      <c r="UVU4" s="35"/>
      <c r="UVV4" s="35"/>
      <c r="UVW4" s="35"/>
      <c r="UVX4" s="35"/>
      <c r="UVY4" s="35"/>
      <c r="UVZ4" s="35"/>
      <c r="UWA4" s="35"/>
      <c r="UWB4" s="35"/>
      <c r="UWC4" s="35"/>
      <c r="UWD4" s="35"/>
      <c r="UWE4" s="35"/>
      <c r="UWF4" s="35"/>
      <c r="UWG4" s="35"/>
      <c r="UWH4" s="35"/>
      <c r="UWI4" s="35"/>
      <c r="UWJ4" s="35"/>
      <c r="UWK4" s="35"/>
      <c r="UWL4" s="35"/>
      <c r="UWM4" s="35"/>
      <c r="UWN4" s="35"/>
      <c r="UWO4" s="35"/>
      <c r="UWP4" s="35"/>
      <c r="UWQ4" s="35"/>
      <c r="UWR4" s="35"/>
      <c r="UWS4" s="35"/>
      <c r="UWT4" s="35"/>
      <c r="UWU4" s="35"/>
      <c r="UWV4" s="35"/>
      <c r="UWW4" s="35"/>
      <c r="UWX4" s="35"/>
      <c r="UWY4" s="35"/>
      <c r="UWZ4" s="35"/>
      <c r="UXA4" s="35"/>
      <c r="UXB4" s="35"/>
      <c r="UXC4" s="35"/>
      <c r="UXD4" s="35"/>
      <c r="UXE4" s="35"/>
      <c r="UXF4" s="35"/>
      <c r="UXG4" s="35"/>
      <c r="UXH4" s="35"/>
      <c r="UXI4" s="35"/>
      <c r="UXJ4" s="35"/>
      <c r="UXK4" s="35"/>
      <c r="UXL4" s="35"/>
      <c r="UXM4" s="35"/>
      <c r="UXN4" s="35"/>
      <c r="UXO4" s="35"/>
      <c r="UXP4" s="35"/>
      <c r="UXQ4" s="35"/>
      <c r="UXR4" s="35"/>
      <c r="UXS4" s="35"/>
      <c r="UXT4" s="35"/>
      <c r="UXU4" s="35"/>
      <c r="UXV4" s="35"/>
      <c r="UXW4" s="35"/>
      <c r="UXX4" s="35"/>
      <c r="UXY4" s="35"/>
      <c r="UXZ4" s="35"/>
      <c r="UYA4" s="35"/>
      <c r="UYB4" s="35"/>
      <c r="UYC4" s="35"/>
      <c r="UYD4" s="35"/>
      <c r="UYE4" s="35"/>
      <c r="UYF4" s="35"/>
      <c r="UYG4" s="35"/>
      <c r="UYH4" s="35"/>
      <c r="UYI4" s="35"/>
      <c r="UYJ4" s="35"/>
      <c r="UYK4" s="35"/>
      <c r="UYL4" s="35"/>
      <c r="UYM4" s="35"/>
      <c r="UYN4" s="35"/>
      <c r="UYO4" s="35"/>
      <c r="UYP4" s="35"/>
      <c r="UYQ4" s="35"/>
      <c r="UYR4" s="35"/>
      <c r="UYS4" s="35"/>
      <c r="UYT4" s="35"/>
      <c r="UYU4" s="35"/>
      <c r="UYV4" s="35"/>
      <c r="UYW4" s="35"/>
      <c r="UYX4" s="35"/>
      <c r="UYY4" s="35"/>
      <c r="UYZ4" s="35"/>
      <c r="UZA4" s="35"/>
      <c r="UZB4" s="35"/>
      <c r="UZC4" s="35"/>
      <c r="UZD4" s="35"/>
      <c r="UZE4" s="35"/>
      <c r="UZF4" s="35"/>
      <c r="UZG4" s="35"/>
      <c r="UZH4" s="35"/>
      <c r="UZI4" s="35"/>
      <c r="UZJ4" s="35"/>
      <c r="UZK4" s="35"/>
      <c r="UZL4" s="35"/>
      <c r="UZM4" s="35"/>
      <c r="UZN4" s="35"/>
      <c r="UZO4" s="35"/>
      <c r="UZP4" s="35"/>
      <c r="UZQ4" s="35"/>
      <c r="UZR4" s="35"/>
      <c r="UZS4" s="35"/>
      <c r="UZT4" s="35"/>
      <c r="UZU4" s="35"/>
      <c r="UZV4" s="35"/>
      <c r="UZW4" s="35"/>
      <c r="UZX4" s="35"/>
      <c r="UZY4" s="35"/>
      <c r="UZZ4" s="35"/>
      <c r="VAA4" s="35"/>
      <c r="VAB4" s="35"/>
      <c r="VAC4" s="35"/>
      <c r="VAD4" s="35"/>
      <c r="VAE4" s="35"/>
      <c r="VAF4" s="35"/>
      <c r="VAG4" s="35"/>
      <c r="VAH4" s="35"/>
      <c r="VAI4" s="35"/>
      <c r="VAJ4" s="35"/>
      <c r="VAK4" s="35"/>
      <c r="VAL4" s="35"/>
      <c r="VAM4" s="35"/>
      <c r="VAN4" s="35"/>
      <c r="VAO4" s="35"/>
      <c r="VAP4" s="35"/>
      <c r="VAQ4" s="35"/>
      <c r="VAR4" s="35"/>
      <c r="VAS4" s="35"/>
      <c r="VAT4" s="35"/>
      <c r="VAU4" s="35"/>
      <c r="VAV4" s="35"/>
      <c r="VAW4" s="35"/>
      <c r="VAX4" s="35"/>
      <c r="VAY4" s="35"/>
      <c r="VAZ4" s="35"/>
      <c r="VBA4" s="35"/>
      <c r="VBB4" s="35"/>
      <c r="VBC4" s="35"/>
      <c r="VBD4" s="35"/>
      <c r="VBE4" s="35"/>
      <c r="VBF4" s="35"/>
      <c r="VBG4" s="35"/>
      <c r="VBH4" s="35"/>
      <c r="VBI4" s="35"/>
      <c r="VBJ4" s="35"/>
      <c r="VBK4" s="35"/>
      <c r="VBL4" s="35"/>
      <c r="VBM4" s="35"/>
      <c r="VBN4" s="35"/>
      <c r="VBO4" s="35"/>
      <c r="VBP4" s="35"/>
      <c r="VBQ4" s="35"/>
      <c r="VBR4" s="35"/>
      <c r="VBS4" s="35"/>
      <c r="VBT4" s="35"/>
      <c r="VBU4" s="35"/>
      <c r="VBV4" s="35"/>
      <c r="VBW4" s="35"/>
      <c r="VBX4" s="35"/>
      <c r="VBY4" s="35"/>
      <c r="VBZ4" s="35"/>
      <c r="VCA4" s="35"/>
      <c r="VCB4" s="35"/>
      <c r="VCC4" s="35"/>
      <c r="VCD4" s="35"/>
      <c r="VCE4" s="35"/>
      <c r="VCF4" s="35"/>
      <c r="VCG4" s="35"/>
      <c r="VCH4" s="35"/>
      <c r="VCI4" s="35"/>
      <c r="VCJ4" s="35"/>
      <c r="VCK4" s="35"/>
      <c r="VCL4" s="35"/>
      <c r="VCM4" s="35"/>
      <c r="VCN4" s="35"/>
      <c r="VCO4" s="35"/>
      <c r="VCP4" s="35"/>
      <c r="VCQ4" s="35"/>
      <c r="VCR4" s="35"/>
      <c r="VCS4" s="35"/>
      <c r="VCT4" s="35"/>
      <c r="VCU4" s="35"/>
      <c r="VCV4" s="35"/>
      <c r="VCW4" s="35"/>
      <c r="VCX4" s="35"/>
      <c r="VCY4" s="35"/>
      <c r="VCZ4" s="35"/>
      <c r="VDA4" s="35"/>
      <c r="VDB4" s="35"/>
      <c r="VDC4" s="35"/>
      <c r="VDD4" s="35"/>
      <c r="VDE4" s="35"/>
      <c r="VDF4" s="35"/>
      <c r="VDG4" s="35"/>
      <c r="VDH4" s="35"/>
      <c r="VDI4" s="35"/>
      <c r="VDJ4" s="35"/>
      <c r="VDK4" s="35"/>
      <c r="VDL4" s="35"/>
      <c r="VDM4" s="35"/>
      <c r="VDN4" s="35"/>
      <c r="VDO4" s="35"/>
      <c r="VDP4" s="35"/>
      <c r="VDQ4" s="35"/>
      <c r="VDR4" s="35"/>
      <c r="VDS4" s="35"/>
      <c r="VDT4" s="35"/>
      <c r="VDU4" s="35"/>
      <c r="VDV4" s="35"/>
      <c r="VDW4" s="35"/>
      <c r="VDX4" s="35"/>
      <c r="VDY4" s="35"/>
      <c r="VDZ4" s="35"/>
      <c r="VEA4" s="35"/>
      <c r="VEB4" s="35"/>
      <c r="VEC4" s="35"/>
      <c r="VED4" s="35"/>
      <c r="VEE4" s="35"/>
      <c r="VEF4" s="35"/>
      <c r="VEG4" s="35"/>
      <c r="VEH4" s="35"/>
      <c r="VEI4" s="35"/>
      <c r="VEJ4" s="35"/>
      <c r="VEK4" s="35"/>
      <c r="VEL4" s="35"/>
      <c r="VEM4" s="35"/>
      <c r="VEN4" s="35"/>
      <c r="VEO4" s="35"/>
      <c r="VEP4" s="35"/>
      <c r="VEQ4" s="35"/>
      <c r="VER4" s="35"/>
      <c r="VES4" s="35"/>
      <c r="VET4" s="35"/>
      <c r="VEU4" s="35"/>
      <c r="VEV4" s="35"/>
      <c r="VEW4" s="35"/>
      <c r="VEX4" s="35"/>
      <c r="VEY4" s="35"/>
      <c r="VEZ4" s="35"/>
      <c r="VFA4" s="35"/>
      <c r="VFB4" s="35"/>
      <c r="VFC4" s="35"/>
      <c r="VFD4" s="35"/>
      <c r="VFE4" s="35"/>
      <c r="VFF4" s="35"/>
      <c r="VFG4" s="35"/>
      <c r="VFH4" s="35"/>
      <c r="VFI4" s="35"/>
      <c r="VFJ4" s="35"/>
      <c r="VFK4" s="35"/>
      <c r="VFL4" s="35"/>
      <c r="VFM4" s="35"/>
      <c r="VFN4" s="35"/>
      <c r="VFO4" s="35"/>
      <c r="VFP4" s="35"/>
      <c r="VFQ4" s="35"/>
      <c r="VFR4" s="35"/>
      <c r="VFS4" s="35"/>
      <c r="VFT4" s="35"/>
      <c r="VFU4" s="35"/>
      <c r="VFV4" s="35"/>
      <c r="VFW4" s="35"/>
      <c r="VFX4" s="35"/>
      <c r="VFY4" s="35"/>
      <c r="VFZ4" s="35"/>
      <c r="VGA4" s="35"/>
      <c r="VGB4" s="35"/>
      <c r="VGC4" s="35"/>
      <c r="VGD4" s="35"/>
      <c r="VGE4" s="35"/>
      <c r="VGF4" s="35"/>
      <c r="VGG4" s="35"/>
      <c r="VGH4" s="35"/>
      <c r="VGI4" s="35"/>
      <c r="VGJ4" s="35"/>
      <c r="VGK4" s="35"/>
      <c r="VGL4" s="35"/>
      <c r="VGM4" s="35"/>
      <c r="VGN4" s="35"/>
      <c r="VGO4" s="35"/>
      <c r="VGP4" s="35"/>
      <c r="VGQ4" s="35"/>
      <c r="VGR4" s="35"/>
      <c r="VGS4" s="35"/>
      <c r="VGT4" s="35"/>
      <c r="VGU4" s="35"/>
      <c r="VGV4" s="35"/>
      <c r="VGW4" s="35"/>
      <c r="VGX4" s="35"/>
      <c r="VGY4" s="35"/>
      <c r="VGZ4" s="35"/>
      <c r="VHA4" s="35"/>
      <c r="VHB4" s="35"/>
      <c r="VHC4" s="35"/>
      <c r="VHD4" s="35"/>
      <c r="VHE4" s="35"/>
      <c r="VHF4" s="35"/>
      <c r="VHG4" s="35"/>
      <c r="VHH4" s="35"/>
      <c r="VHI4" s="35"/>
      <c r="VHJ4" s="35"/>
      <c r="VHK4" s="35"/>
      <c r="VHL4" s="35"/>
      <c r="VHM4" s="35"/>
      <c r="VHN4" s="35"/>
      <c r="VHO4" s="35"/>
      <c r="VHP4" s="35"/>
      <c r="VHQ4" s="35"/>
      <c r="VHR4" s="35"/>
      <c r="VHS4" s="35"/>
      <c r="VHT4" s="35"/>
      <c r="VHU4" s="35"/>
      <c r="VHV4" s="35"/>
      <c r="VHW4" s="35"/>
      <c r="VHX4" s="35"/>
      <c r="VHY4" s="35"/>
      <c r="VHZ4" s="35"/>
      <c r="VIA4" s="35"/>
      <c r="VIB4" s="35"/>
      <c r="VIC4" s="35"/>
      <c r="VID4" s="35"/>
      <c r="VIE4" s="35"/>
      <c r="VIF4" s="35"/>
      <c r="VIG4" s="35"/>
      <c r="VIH4" s="35"/>
      <c r="VII4" s="35"/>
      <c r="VIJ4" s="35"/>
      <c r="VIK4" s="35"/>
      <c r="VIL4" s="35"/>
      <c r="VIM4" s="35"/>
      <c r="VIN4" s="35"/>
      <c r="VIO4" s="35"/>
      <c r="VIP4" s="35"/>
      <c r="VIQ4" s="35"/>
      <c r="VIR4" s="35"/>
      <c r="VIS4" s="35"/>
      <c r="VIT4" s="35"/>
      <c r="VIU4" s="35"/>
      <c r="VIV4" s="35"/>
      <c r="VIW4" s="35"/>
      <c r="VIX4" s="35"/>
      <c r="VIY4" s="35"/>
      <c r="VIZ4" s="35"/>
      <c r="VJA4" s="35"/>
      <c r="VJB4" s="35"/>
      <c r="VJC4" s="35"/>
      <c r="VJD4" s="35"/>
      <c r="VJE4" s="35"/>
      <c r="VJF4" s="35"/>
      <c r="VJG4" s="35"/>
      <c r="VJH4" s="35"/>
      <c r="VJI4" s="35"/>
      <c r="VJJ4" s="35"/>
      <c r="VJK4" s="35"/>
      <c r="VJL4" s="35"/>
      <c r="VJM4" s="35"/>
      <c r="VJN4" s="35"/>
      <c r="VJO4" s="35"/>
      <c r="VJP4" s="35"/>
      <c r="VJQ4" s="35"/>
      <c r="VJR4" s="35"/>
      <c r="VJS4" s="35"/>
      <c r="VJT4" s="35"/>
      <c r="VJU4" s="35"/>
      <c r="VJV4" s="35"/>
      <c r="VJW4" s="35"/>
      <c r="VJX4" s="35"/>
      <c r="VJY4" s="35"/>
      <c r="VJZ4" s="35"/>
      <c r="VKA4" s="35"/>
      <c r="VKB4" s="35"/>
      <c r="VKC4" s="35"/>
      <c r="VKD4" s="35"/>
      <c r="VKE4" s="35"/>
      <c r="VKF4" s="35"/>
      <c r="VKG4" s="35"/>
      <c r="VKH4" s="35"/>
      <c r="VKI4" s="35"/>
      <c r="VKJ4" s="35"/>
      <c r="VKK4" s="35"/>
      <c r="VKL4" s="35"/>
      <c r="VKM4" s="35"/>
      <c r="VKN4" s="35"/>
      <c r="VKO4" s="35"/>
      <c r="VKP4" s="35"/>
      <c r="VKQ4" s="35"/>
      <c r="VKR4" s="35"/>
      <c r="VKS4" s="35"/>
      <c r="VKT4" s="35"/>
      <c r="VKU4" s="35"/>
      <c r="VKV4" s="35"/>
      <c r="VKW4" s="35"/>
      <c r="VKX4" s="35"/>
      <c r="VKY4" s="35"/>
      <c r="VKZ4" s="35"/>
      <c r="VLA4" s="35"/>
      <c r="VLB4" s="35"/>
      <c r="VLC4" s="35"/>
      <c r="VLD4" s="35"/>
      <c r="VLE4" s="35"/>
      <c r="VLF4" s="35"/>
      <c r="VLG4" s="35"/>
      <c r="VLH4" s="35"/>
      <c r="VLI4" s="35"/>
      <c r="VLJ4" s="35"/>
      <c r="VLK4" s="35"/>
      <c r="VLL4" s="35"/>
      <c r="VLM4" s="35"/>
      <c r="VLN4" s="35"/>
      <c r="VLO4" s="35"/>
      <c r="VLP4" s="35"/>
      <c r="VLQ4" s="35"/>
      <c r="VLR4" s="35"/>
      <c r="VLS4" s="35"/>
      <c r="VLT4" s="35"/>
      <c r="VLU4" s="35"/>
      <c r="VLV4" s="35"/>
      <c r="VLW4" s="35"/>
      <c r="VLX4" s="35"/>
      <c r="VLY4" s="35"/>
      <c r="VLZ4" s="35"/>
      <c r="VMA4" s="35"/>
      <c r="VMB4" s="35"/>
      <c r="VMC4" s="35"/>
      <c r="VMD4" s="35"/>
      <c r="VME4" s="35"/>
      <c r="VMF4" s="35"/>
      <c r="VMG4" s="35"/>
      <c r="VMH4" s="35"/>
      <c r="VMI4" s="35"/>
      <c r="VMJ4" s="35"/>
      <c r="VMK4" s="35"/>
      <c r="VML4" s="35"/>
      <c r="VMM4" s="35"/>
      <c r="VMN4" s="35"/>
      <c r="VMO4" s="35"/>
      <c r="VMP4" s="35"/>
      <c r="VMQ4" s="35"/>
      <c r="VMR4" s="35"/>
      <c r="VMS4" s="35"/>
      <c r="VMT4" s="35"/>
      <c r="VMU4" s="35"/>
      <c r="VMV4" s="35"/>
      <c r="VMW4" s="35"/>
      <c r="VMX4" s="35"/>
      <c r="VMY4" s="35"/>
      <c r="VMZ4" s="35"/>
      <c r="VNA4" s="35"/>
      <c r="VNB4" s="35"/>
      <c r="VNC4" s="35"/>
      <c r="VND4" s="35"/>
      <c r="VNE4" s="35"/>
      <c r="VNF4" s="35"/>
      <c r="VNG4" s="35"/>
      <c r="VNH4" s="35"/>
      <c r="VNI4" s="35"/>
      <c r="VNJ4" s="35"/>
      <c r="VNK4" s="35"/>
      <c r="VNL4" s="35"/>
      <c r="VNM4" s="35"/>
      <c r="VNN4" s="35"/>
      <c r="VNO4" s="35"/>
      <c r="VNP4" s="35"/>
      <c r="VNQ4" s="35"/>
      <c r="VNR4" s="35"/>
      <c r="VNS4" s="35"/>
      <c r="VNT4" s="35"/>
      <c r="VNU4" s="35"/>
      <c r="VNV4" s="35"/>
      <c r="VNW4" s="35"/>
      <c r="VNX4" s="35"/>
      <c r="VNY4" s="35"/>
      <c r="VNZ4" s="35"/>
      <c r="VOA4" s="35"/>
      <c r="VOB4" s="35"/>
      <c r="VOC4" s="35"/>
      <c r="VOD4" s="35"/>
      <c r="VOE4" s="35"/>
      <c r="VOF4" s="35"/>
      <c r="VOG4" s="35"/>
      <c r="VOH4" s="35"/>
      <c r="VOI4" s="35"/>
      <c r="VOJ4" s="35"/>
      <c r="VOK4" s="35"/>
      <c r="VOL4" s="35"/>
      <c r="VOM4" s="35"/>
      <c r="VON4" s="35"/>
      <c r="VOO4" s="35"/>
      <c r="VOP4" s="35"/>
      <c r="VOQ4" s="35"/>
      <c r="VOR4" s="35"/>
      <c r="VOS4" s="35"/>
      <c r="VOT4" s="35"/>
      <c r="VOU4" s="35"/>
      <c r="VOV4" s="35"/>
      <c r="VOW4" s="35"/>
      <c r="VOX4" s="35"/>
      <c r="VOY4" s="35"/>
      <c r="VOZ4" s="35"/>
      <c r="VPA4" s="35"/>
      <c r="VPB4" s="35"/>
      <c r="VPC4" s="35"/>
      <c r="VPD4" s="35"/>
      <c r="VPE4" s="35"/>
      <c r="VPF4" s="35"/>
      <c r="VPG4" s="35"/>
      <c r="VPH4" s="35"/>
      <c r="VPI4" s="35"/>
      <c r="VPJ4" s="35"/>
      <c r="VPK4" s="35"/>
      <c r="VPL4" s="35"/>
      <c r="VPM4" s="35"/>
      <c r="VPN4" s="35"/>
      <c r="VPO4" s="35"/>
      <c r="VPP4" s="35"/>
      <c r="VPQ4" s="35"/>
      <c r="VPR4" s="35"/>
      <c r="VPS4" s="35"/>
      <c r="VPT4" s="35"/>
      <c r="VPU4" s="35"/>
      <c r="VPV4" s="35"/>
      <c r="VPW4" s="35"/>
      <c r="VPX4" s="35"/>
      <c r="VPY4" s="35"/>
      <c r="VPZ4" s="35"/>
      <c r="VQA4" s="35"/>
      <c r="VQB4" s="35"/>
      <c r="VQC4" s="35"/>
      <c r="VQD4" s="35"/>
      <c r="VQE4" s="35"/>
      <c r="VQF4" s="35"/>
      <c r="VQG4" s="35"/>
      <c r="VQH4" s="35"/>
      <c r="VQI4" s="35"/>
      <c r="VQJ4" s="35"/>
      <c r="VQK4" s="35"/>
      <c r="VQL4" s="35"/>
      <c r="VQM4" s="35"/>
      <c r="VQN4" s="35"/>
      <c r="VQO4" s="35"/>
      <c r="VQP4" s="35"/>
      <c r="VQQ4" s="35"/>
      <c r="VQR4" s="35"/>
      <c r="VQS4" s="35"/>
      <c r="VQT4" s="35"/>
      <c r="VQU4" s="35"/>
      <c r="VQV4" s="35"/>
      <c r="VQW4" s="35"/>
      <c r="VQX4" s="35"/>
      <c r="VQY4" s="35"/>
      <c r="VQZ4" s="35"/>
      <c r="VRA4" s="35"/>
      <c r="VRB4" s="35"/>
      <c r="VRC4" s="35"/>
      <c r="VRD4" s="35"/>
      <c r="VRE4" s="35"/>
      <c r="VRF4" s="35"/>
      <c r="VRG4" s="35"/>
      <c r="VRH4" s="35"/>
      <c r="VRI4" s="35"/>
      <c r="VRJ4" s="35"/>
      <c r="VRK4" s="35"/>
      <c r="VRL4" s="35"/>
      <c r="VRM4" s="35"/>
      <c r="VRN4" s="35"/>
      <c r="VRO4" s="35"/>
      <c r="VRP4" s="35"/>
      <c r="VRQ4" s="35"/>
      <c r="VRR4" s="35"/>
      <c r="VRS4" s="35"/>
      <c r="VRT4" s="35"/>
      <c r="VRU4" s="35"/>
      <c r="VRV4" s="35"/>
      <c r="VRW4" s="35"/>
      <c r="VRX4" s="35"/>
      <c r="VRY4" s="35"/>
      <c r="VRZ4" s="35"/>
      <c r="VSA4" s="35"/>
      <c r="VSB4" s="35"/>
      <c r="VSC4" s="35"/>
      <c r="VSD4" s="35"/>
      <c r="VSE4" s="35"/>
      <c r="VSF4" s="35"/>
      <c r="VSG4" s="35"/>
      <c r="VSH4" s="35"/>
      <c r="VSI4" s="35"/>
      <c r="VSJ4" s="35"/>
      <c r="VSK4" s="35"/>
      <c r="VSL4" s="35"/>
      <c r="VSM4" s="35"/>
      <c r="VSN4" s="35"/>
      <c r="VSO4" s="35"/>
      <c r="VSP4" s="35"/>
      <c r="VSQ4" s="35"/>
      <c r="VSR4" s="35"/>
      <c r="VSS4" s="35"/>
      <c r="VST4" s="35"/>
      <c r="VSU4" s="35"/>
      <c r="VSV4" s="35"/>
      <c r="VSW4" s="35"/>
      <c r="VSX4" s="35"/>
      <c r="VSY4" s="35"/>
      <c r="VSZ4" s="35"/>
      <c r="VTA4" s="35"/>
      <c r="VTB4" s="35"/>
      <c r="VTC4" s="35"/>
      <c r="VTD4" s="35"/>
      <c r="VTE4" s="35"/>
      <c r="VTF4" s="35"/>
      <c r="VTG4" s="35"/>
      <c r="VTH4" s="35"/>
      <c r="VTI4" s="35"/>
      <c r="VTJ4" s="35"/>
      <c r="VTK4" s="35"/>
      <c r="VTL4" s="35"/>
      <c r="VTM4" s="35"/>
      <c r="VTN4" s="35"/>
      <c r="VTO4" s="35"/>
      <c r="VTP4" s="35"/>
      <c r="VTQ4" s="35"/>
      <c r="VTR4" s="35"/>
      <c r="VTS4" s="35"/>
      <c r="VTT4" s="35"/>
      <c r="VTU4" s="35"/>
      <c r="VTV4" s="35"/>
      <c r="VTW4" s="35"/>
      <c r="VTX4" s="35"/>
      <c r="VTY4" s="35"/>
      <c r="VTZ4" s="35"/>
      <c r="VUA4" s="35"/>
      <c r="VUB4" s="35"/>
      <c r="VUC4" s="35"/>
      <c r="VUD4" s="35"/>
      <c r="VUE4" s="35"/>
      <c r="VUF4" s="35"/>
      <c r="VUG4" s="35"/>
      <c r="VUH4" s="35"/>
      <c r="VUI4" s="35"/>
      <c r="VUJ4" s="35"/>
      <c r="VUK4" s="35"/>
      <c r="VUL4" s="35"/>
      <c r="VUM4" s="35"/>
      <c r="VUN4" s="35"/>
      <c r="VUO4" s="35"/>
      <c r="VUP4" s="35"/>
      <c r="VUQ4" s="35"/>
      <c r="VUR4" s="35"/>
      <c r="VUS4" s="35"/>
      <c r="VUT4" s="35"/>
      <c r="VUU4" s="35"/>
      <c r="VUV4" s="35"/>
      <c r="VUW4" s="35"/>
      <c r="VUX4" s="35"/>
      <c r="VUY4" s="35"/>
      <c r="VUZ4" s="35"/>
      <c r="VVA4" s="35"/>
      <c r="VVB4" s="35"/>
      <c r="VVC4" s="35"/>
      <c r="VVD4" s="35"/>
      <c r="VVE4" s="35"/>
      <c r="VVF4" s="35"/>
      <c r="VVG4" s="35"/>
      <c r="VVH4" s="35"/>
      <c r="VVI4" s="35"/>
      <c r="VVJ4" s="35"/>
      <c r="VVK4" s="35"/>
      <c r="VVL4" s="35"/>
      <c r="VVM4" s="35"/>
      <c r="VVN4" s="35"/>
      <c r="VVO4" s="35"/>
      <c r="VVP4" s="35"/>
      <c r="VVQ4" s="35"/>
      <c r="VVR4" s="35"/>
      <c r="VVS4" s="35"/>
      <c r="VVT4" s="35"/>
      <c r="VVU4" s="35"/>
      <c r="VVV4" s="35"/>
      <c r="VVW4" s="35"/>
      <c r="VVX4" s="35"/>
      <c r="VVY4" s="35"/>
      <c r="VVZ4" s="35"/>
      <c r="VWA4" s="35"/>
      <c r="VWB4" s="35"/>
      <c r="VWC4" s="35"/>
      <c r="VWD4" s="35"/>
      <c r="VWE4" s="35"/>
      <c r="VWF4" s="35"/>
      <c r="VWG4" s="35"/>
      <c r="VWH4" s="35"/>
      <c r="VWI4" s="35"/>
      <c r="VWJ4" s="35"/>
      <c r="VWK4" s="35"/>
      <c r="VWL4" s="35"/>
      <c r="VWM4" s="35"/>
      <c r="VWN4" s="35"/>
      <c r="VWO4" s="35"/>
      <c r="VWP4" s="35"/>
      <c r="VWQ4" s="35"/>
      <c r="VWR4" s="35"/>
      <c r="VWS4" s="35"/>
      <c r="VWT4" s="35"/>
      <c r="VWU4" s="35"/>
      <c r="VWV4" s="35"/>
      <c r="VWW4" s="35"/>
      <c r="VWX4" s="35"/>
      <c r="VWY4" s="35"/>
      <c r="VWZ4" s="35"/>
      <c r="VXA4" s="35"/>
      <c r="VXB4" s="35"/>
      <c r="VXC4" s="35"/>
      <c r="VXD4" s="35"/>
      <c r="VXE4" s="35"/>
      <c r="VXF4" s="35"/>
      <c r="VXG4" s="35"/>
      <c r="VXH4" s="35"/>
      <c r="VXI4" s="35"/>
      <c r="VXJ4" s="35"/>
      <c r="VXK4" s="35"/>
      <c r="VXL4" s="35"/>
      <c r="VXM4" s="35"/>
      <c r="VXN4" s="35"/>
      <c r="VXO4" s="35"/>
      <c r="VXP4" s="35"/>
      <c r="VXQ4" s="35"/>
      <c r="VXR4" s="35"/>
      <c r="VXS4" s="35"/>
      <c r="VXT4" s="35"/>
      <c r="VXU4" s="35"/>
      <c r="VXV4" s="35"/>
      <c r="VXW4" s="35"/>
      <c r="VXX4" s="35"/>
      <c r="VXY4" s="35"/>
      <c r="VXZ4" s="35"/>
      <c r="VYA4" s="35"/>
      <c r="VYB4" s="35"/>
      <c r="VYC4" s="35"/>
      <c r="VYD4" s="35"/>
      <c r="VYE4" s="35"/>
      <c r="VYF4" s="35"/>
      <c r="VYG4" s="35"/>
      <c r="VYH4" s="35"/>
      <c r="VYI4" s="35"/>
      <c r="VYJ4" s="35"/>
      <c r="VYK4" s="35"/>
      <c r="VYL4" s="35"/>
      <c r="VYM4" s="35"/>
      <c r="VYN4" s="35"/>
      <c r="VYO4" s="35"/>
      <c r="VYP4" s="35"/>
      <c r="VYQ4" s="35"/>
      <c r="VYR4" s="35"/>
      <c r="VYS4" s="35"/>
      <c r="VYT4" s="35"/>
      <c r="VYU4" s="35"/>
      <c r="VYV4" s="35"/>
      <c r="VYW4" s="35"/>
      <c r="VYX4" s="35"/>
      <c r="VYY4" s="35"/>
      <c r="VYZ4" s="35"/>
      <c r="VZA4" s="35"/>
      <c r="VZB4" s="35"/>
      <c r="VZC4" s="35"/>
      <c r="VZD4" s="35"/>
      <c r="VZE4" s="35"/>
      <c r="VZF4" s="35"/>
      <c r="VZG4" s="35"/>
      <c r="VZH4" s="35"/>
      <c r="VZI4" s="35"/>
      <c r="VZJ4" s="35"/>
      <c r="VZK4" s="35"/>
      <c r="VZL4" s="35"/>
      <c r="VZM4" s="35"/>
      <c r="VZN4" s="35"/>
      <c r="VZO4" s="35"/>
      <c r="VZP4" s="35"/>
      <c r="VZQ4" s="35"/>
      <c r="VZR4" s="35"/>
      <c r="VZS4" s="35"/>
      <c r="VZT4" s="35"/>
      <c r="VZU4" s="35"/>
      <c r="VZV4" s="35"/>
      <c r="VZW4" s="35"/>
      <c r="VZX4" s="35"/>
      <c r="VZY4" s="35"/>
      <c r="VZZ4" s="35"/>
      <c r="WAA4" s="35"/>
      <c r="WAB4" s="35"/>
      <c r="WAC4" s="35"/>
      <c r="WAD4" s="35"/>
      <c r="WAE4" s="35"/>
      <c r="WAF4" s="35"/>
      <c r="WAG4" s="35"/>
      <c r="WAH4" s="35"/>
      <c r="WAI4" s="35"/>
      <c r="WAJ4" s="35"/>
      <c r="WAK4" s="35"/>
      <c r="WAL4" s="35"/>
      <c r="WAM4" s="35"/>
      <c r="WAN4" s="35"/>
      <c r="WAO4" s="35"/>
      <c r="WAP4" s="35"/>
      <c r="WAQ4" s="35"/>
      <c r="WAR4" s="35"/>
      <c r="WAS4" s="35"/>
      <c r="WAT4" s="35"/>
      <c r="WAU4" s="35"/>
      <c r="WAV4" s="35"/>
      <c r="WAW4" s="35"/>
      <c r="WAX4" s="35"/>
      <c r="WAY4" s="35"/>
      <c r="WAZ4" s="35"/>
      <c r="WBA4" s="35"/>
      <c r="WBB4" s="35"/>
      <c r="WBC4" s="35"/>
      <c r="WBD4" s="35"/>
      <c r="WBE4" s="35"/>
      <c r="WBF4" s="35"/>
      <c r="WBG4" s="35"/>
      <c r="WBH4" s="35"/>
      <c r="WBI4" s="35"/>
      <c r="WBJ4" s="35"/>
      <c r="WBK4" s="35"/>
      <c r="WBL4" s="35"/>
      <c r="WBM4" s="35"/>
      <c r="WBN4" s="35"/>
      <c r="WBO4" s="35"/>
      <c r="WBP4" s="35"/>
      <c r="WBQ4" s="35"/>
      <c r="WBR4" s="35"/>
      <c r="WBS4" s="35"/>
      <c r="WBT4" s="35"/>
      <c r="WBU4" s="35"/>
      <c r="WBV4" s="35"/>
      <c r="WBW4" s="35"/>
      <c r="WBX4" s="35"/>
      <c r="WBY4" s="35"/>
      <c r="WBZ4" s="35"/>
      <c r="WCA4" s="35"/>
      <c r="WCB4" s="35"/>
      <c r="WCC4" s="35"/>
      <c r="WCD4" s="35"/>
      <c r="WCE4" s="35"/>
      <c r="WCF4" s="35"/>
      <c r="WCG4" s="35"/>
      <c r="WCH4" s="35"/>
      <c r="WCI4" s="35"/>
      <c r="WCJ4" s="35"/>
      <c r="WCK4" s="35"/>
      <c r="WCL4" s="35"/>
      <c r="WCM4" s="35"/>
      <c r="WCN4" s="35"/>
      <c r="WCO4" s="35"/>
      <c r="WCP4" s="35"/>
      <c r="WCQ4" s="35"/>
      <c r="WCR4" s="35"/>
      <c r="WCS4" s="35"/>
      <c r="WCT4" s="35"/>
      <c r="WCU4" s="35"/>
      <c r="WCV4" s="35"/>
      <c r="WCW4" s="35"/>
      <c r="WCX4" s="35"/>
      <c r="WCY4" s="35"/>
      <c r="WCZ4" s="35"/>
      <c r="WDA4" s="35"/>
      <c r="WDB4" s="35"/>
      <c r="WDC4" s="35"/>
      <c r="WDD4" s="35"/>
      <c r="WDE4" s="35"/>
      <c r="WDF4" s="35"/>
      <c r="WDG4" s="35"/>
      <c r="WDH4" s="35"/>
      <c r="WDI4" s="35"/>
      <c r="WDJ4" s="35"/>
      <c r="WDK4" s="35"/>
      <c r="WDL4" s="35"/>
      <c r="WDM4" s="35"/>
      <c r="WDN4" s="35"/>
      <c r="WDO4" s="35"/>
      <c r="WDP4" s="35"/>
      <c r="WDQ4" s="35"/>
      <c r="WDR4" s="35"/>
      <c r="WDS4" s="35"/>
      <c r="WDT4" s="35"/>
      <c r="WDU4" s="35"/>
      <c r="WDV4" s="35"/>
      <c r="WDW4" s="35"/>
      <c r="WDX4" s="35"/>
      <c r="WDY4" s="35"/>
      <c r="WDZ4" s="35"/>
      <c r="WEA4" s="35"/>
      <c r="WEB4" s="35"/>
      <c r="WEC4" s="35"/>
      <c r="WED4" s="35"/>
      <c r="WEE4" s="35"/>
      <c r="WEF4" s="35"/>
      <c r="WEG4" s="35"/>
      <c r="WEH4" s="35"/>
      <c r="WEI4" s="35"/>
      <c r="WEJ4" s="35"/>
      <c r="WEK4" s="35"/>
      <c r="WEL4" s="35"/>
      <c r="WEM4" s="35"/>
      <c r="WEN4" s="35"/>
      <c r="WEO4" s="35"/>
      <c r="WEP4" s="35"/>
      <c r="WEQ4" s="35"/>
      <c r="WER4" s="35"/>
      <c r="WES4" s="35"/>
      <c r="WET4" s="35"/>
      <c r="WEU4" s="35"/>
      <c r="WEV4" s="35"/>
      <c r="WEW4" s="35"/>
      <c r="WEX4" s="35"/>
      <c r="WEY4" s="35"/>
      <c r="WEZ4" s="35"/>
      <c r="WFA4" s="35"/>
      <c r="WFB4" s="35"/>
      <c r="WFC4" s="35"/>
      <c r="WFD4" s="35"/>
      <c r="WFE4" s="35"/>
      <c r="WFF4" s="35"/>
      <c r="WFG4" s="35"/>
      <c r="WFH4" s="35"/>
      <c r="WFI4" s="35"/>
      <c r="WFJ4" s="35"/>
      <c r="WFK4" s="35"/>
      <c r="WFL4" s="35"/>
      <c r="WFM4" s="35"/>
      <c r="WFN4" s="35"/>
      <c r="WFO4" s="35"/>
      <c r="WFP4" s="35"/>
      <c r="WFQ4" s="35"/>
      <c r="WFR4" s="35"/>
      <c r="WFS4" s="35"/>
      <c r="WFT4" s="35"/>
      <c r="WFU4" s="35"/>
      <c r="WFV4" s="35"/>
      <c r="WFW4" s="35"/>
      <c r="WFX4" s="35"/>
      <c r="WFY4" s="35"/>
      <c r="WFZ4" s="35"/>
      <c r="WGA4" s="35"/>
      <c r="WGB4" s="35"/>
      <c r="WGC4" s="35"/>
      <c r="WGD4" s="35"/>
      <c r="WGE4" s="35"/>
      <c r="WGF4" s="35"/>
      <c r="WGG4" s="35"/>
      <c r="WGH4" s="35"/>
      <c r="WGI4" s="35"/>
      <c r="WGJ4" s="35"/>
      <c r="WGK4" s="35"/>
      <c r="WGL4" s="35"/>
      <c r="WGM4" s="35"/>
      <c r="WGN4" s="35"/>
      <c r="WGO4" s="35"/>
      <c r="WGP4" s="35"/>
      <c r="WGQ4" s="35"/>
      <c r="WGR4" s="35"/>
      <c r="WGS4" s="35"/>
      <c r="WGT4" s="35"/>
      <c r="WGU4" s="35"/>
      <c r="WGV4" s="35"/>
      <c r="WGW4" s="35"/>
      <c r="WGX4" s="35"/>
      <c r="WGY4" s="35"/>
      <c r="WGZ4" s="35"/>
      <c r="WHA4" s="35"/>
      <c r="WHB4" s="35"/>
      <c r="WHC4" s="35"/>
      <c r="WHD4" s="35"/>
      <c r="WHE4" s="35"/>
      <c r="WHF4" s="35"/>
      <c r="WHG4" s="35"/>
      <c r="WHH4" s="35"/>
      <c r="WHI4" s="35"/>
      <c r="WHJ4" s="35"/>
      <c r="WHK4" s="35"/>
      <c r="WHL4" s="35"/>
      <c r="WHM4" s="35"/>
      <c r="WHN4" s="35"/>
      <c r="WHO4" s="35"/>
      <c r="WHP4" s="35"/>
      <c r="WHQ4" s="35"/>
      <c r="WHR4" s="35"/>
      <c r="WHS4" s="35"/>
      <c r="WHT4" s="35"/>
      <c r="WHU4" s="35"/>
      <c r="WHV4" s="35"/>
      <c r="WHW4" s="35"/>
      <c r="WHX4" s="35"/>
      <c r="WHY4" s="35"/>
      <c r="WHZ4" s="35"/>
      <c r="WIA4" s="35"/>
      <c r="WIB4" s="35"/>
      <c r="WIC4" s="35"/>
      <c r="WID4" s="35"/>
      <c r="WIE4" s="35"/>
      <c r="WIF4" s="35"/>
      <c r="WIG4" s="35"/>
      <c r="WIH4" s="35"/>
      <c r="WII4" s="35"/>
      <c r="WIJ4" s="35"/>
      <c r="WIK4" s="35"/>
      <c r="WIL4" s="35"/>
      <c r="WIM4" s="35"/>
      <c r="WIN4" s="35"/>
      <c r="WIO4" s="35"/>
      <c r="WIP4" s="35"/>
      <c r="WIQ4" s="35"/>
      <c r="WIR4" s="35"/>
      <c r="WIS4" s="35"/>
      <c r="WIT4" s="35"/>
      <c r="WIU4" s="35"/>
      <c r="WIV4" s="35"/>
      <c r="WIW4" s="35"/>
      <c r="WIX4" s="35"/>
      <c r="WIY4" s="35"/>
      <c r="WIZ4" s="35"/>
      <c r="WJA4" s="35"/>
      <c r="WJB4" s="35"/>
      <c r="WJC4" s="35"/>
      <c r="WJD4" s="35"/>
      <c r="WJE4" s="35"/>
      <c r="WJF4" s="35"/>
      <c r="WJG4" s="35"/>
      <c r="WJH4" s="35"/>
      <c r="WJI4" s="35"/>
      <c r="WJJ4" s="35"/>
      <c r="WJK4" s="35"/>
      <c r="WJL4" s="35"/>
      <c r="WJM4" s="35"/>
      <c r="WJN4" s="35"/>
      <c r="WJO4" s="35"/>
      <c r="WJP4" s="35"/>
      <c r="WJQ4" s="35"/>
      <c r="WJR4" s="35"/>
      <c r="WJS4" s="35"/>
      <c r="WJT4" s="35"/>
      <c r="WJU4" s="35"/>
      <c r="WJV4" s="35"/>
      <c r="WJW4" s="35"/>
      <c r="WJX4" s="35"/>
      <c r="WJY4" s="35"/>
      <c r="WJZ4" s="35"/>
      <c r="WKA4" s="35"/>
      <c r="WKB4" s="35"/>
      <c r="WKC4" s="35"/>
      <c r="WKD4" s="35"/>
      <c r="WKE4" s="35"/>
      <c r="WKF4" s="35"/>
      <c r="WKG4" s="35"/>
      <c r="WKH4" s="35"/>
      <c r="WKI4" s="35"/>
      <c r="WKJ4" s="35"/>
      <c r="WKK4" s="35"/>
      <c r="WKL4" s="35"/>
      <c r="WKM4" s="35"/>
      <c r="WKN4" s="35"/>
      <c r="WKO4" s="35"/>
      <c r="WKP4" s="35"/>
      <c r="WKQ4" s="35"/>
      <c r="WKR4" s="35"/>
      <c r="WKS4" s="35"/>
      <c r="WKT4" s="35"/>
      <c r="WKU4" s="35"/>
      <c r="WKV4" s="35"/>
      <c r="WKW4" s="35"/>
      <c r="WKX4" s="35"/>
      <c r="WKY4" s="35"/>
      <c r="WKZ4" s="35"/>
      <c r="WLA4" s="35"/>
      <c r="WLB4" s="35"/>
      <c r="WLC4" s="35"/>
      <c r="WLD4" s="35"/>
      <c r="WLE4" s="35"/>
      <c r="WLF4" s="35"/>
      <c r="WLG4" s="35"/>
      <c r="WLH4" s="35"/>
      <c r="WLI4" s="35"/>
      <c r="WLJ4" s="35"/>
      <c r="WLK4" s="35"/>
      <c r="WLL4" s="35"/>
      <c r="WLM4" s="35"/>
      <c r="WLN4" s="35"/>
      <c r="WLO4" s="35"/>
      <c r="WLP4" s="35"/>
      <c r="WLQ4" s="35"/>
      <c r="WLR4" s="35"/>
      <c r="WLS4" s="35"/>
      <c r="WLT4" s="35"/>
      <c r="WLU4" s="35"/>
      <c r="WLV4" s="35"/>
      <c r="WLW4" s="35"/>
      <c r="WLX4" s="35"/>
      <c r="WLY4" s="35"/>
      <c r="WLZ4" s="35"/>
      <c r="WMA4" s="35"/>
      <c r="WMB4" s="35"/>
      <c r="WMC4" s="35"/>
      <c r="WMD4" s="35"/>
      <c r="WME4" s="35"/>
      <c r="WMF4" s="35"/>
      <c r="WMG4" s="35"/>
      <c r="WMH4" s="35"/>
      <c r="WMI4" s="35"/>
      <c r="WMJ4" s="35"/>
      <c r="WMK4" s="35"/>
      <c r="WML4" s="35"/>
      <c r="WMM4" s="35"/>
      <c r="WMN4" s="35"/>
      <c r="WMO4" s="35"/>
      <c r="WMP4" s="35"/>
      <c r="WMQ4" s="35"/>
      <c r="WMR4" s="35"/>
      <c r="WMS4" s="35"/>
      <c r="WMT4" s="35"/>
      <c r="WMU4" s="35"/>
      <c r="WMV4" s="35"/>
      <c r="WMW4" s="35"/>
      <c r="WMX4" s="35"/>
      <c r="WMY4" s="35"/>
      <c r="WMZ4" s="35"/>
      <c r="WNA4" s="35"/>
      <c r="WNB4" s="35"/>
      <c r="WNC4" s="35"/>
      <c r="WND4" s="35"/>
      <c r="WNE4" s="35"/>
      <c r="WNF4" s="35"/>
      <c r="WNG4" s="35"/>
      <c r="WNH4" s="35"/>
      <c r="WNI4" s="35"/>
      <c r="WNJ4" s="35"/>
      <c r="WNK4" s="35"/>
      <c r="WNL4" s="35"/>
      <c r="WNM4" s="35"/>
      <c r="WNN4" s="35"/>
      <c r="WNO4" s="35"/>
      <c r="WNP4" s="35"/>
      <c r="WNQ4" s="35"/>
      <c r="WNR4" s="35"/>
      <c r="WNS4" s="35"/>
      <c r="WNT4" s="35"/>
      <c r="WNU4" s="35"/>
      <c r="WNV4" s="35"/>
      <c r="WNW4" s="35"/>
      <c r="WNX4" s="35"/>
      <c r="WNY4" s="35"/>
      <c r="WNZ4" s="35"/>
      <c r="WOA4" s="35"/>
      <c r="WOB4" s="35"/>
      <c r="WOC4" s="35"/>
      <c r="WOD4" s="35"/>
      <c r="WOE4" s="35"/>
      <c r="WOF4" s="35"/>
      <c r="WOG4" s="35"/>
      <c r="WOH4" s="35"/>
      <c r="WOI4" s="35"/>
      <c r="WOJ4" s="35"/>
      <c r="WOK4" s="35"/>
      <c r="WOL4" s="35"/>
      <c r="WOM4" s="35"/>
      <c r="WON4" s="35"/>
      <c r="WOO4" s="35"/>
      <c r="WOP4" s="35"/>
      <c r="WOQ4" s="35"/>
      <c r="WOR4" s="35"/>
      <c r="WOS4" s="35"/>
      <c r="WOT4" s="35"/>
      <c r="WOU4" s="35"/>
      <c r="WOV4" s="35"/>
      <c r="WOW4" s="35"/>
      <c r="WOX4" s="35"/>
      <c r="WOY4" s="35"/>
      <c r="WOZ4" s="35"/>
      <c r="WPA4" s="35"/>
      <c r="WPB4" s="35"/>
      <c r="WPC4" s="35"/>
      <c r="WPD4" s="35"/>
      <c r="WPE4" s="35"/>
      <c r="WPF4" s="35"/>
      <c r="WPG4" s="35"/>
      <c r="WPH4" s="35"/>
      <c r="WPI4" s="35"/>
      <c r="WPJ4" s="35"/>
      <c r="WPK4" s="35"/>
      <c r="WPL4" s="35"/>
      <c r="WPM4" s="35"/>
      <c r="WPN4" s="35"/>
      <c r="WPO4" s="35"/>
      <c r="WPP4" s="35"/>
      <c r="WPQ4" s="35"/>
      <c r="WPR4" s="35"/>
      <c r="WPS4" s="35"/>
      <c r="WPT4" s="35"/>
      <c r="WPU4" s="35"/>
      <c r="WPV4" s="35"/>
      <c r="WPW4" s="35"/>
      <c r="WPX4" s="35"/>
      <c r="WPY4" s="35"/>
      <c r="WPZ4" s="35"/>
      <c r="WQA4" s="35"/>
      <c r="WQB4" s="35"/>
      <c r="WQC4" s="35"/>
      <c r="WQD4" s="35"/>
      <c r="WQE4" s="35"/>
      <c r="WQF4" s="35"/>
      <c r="WQG4" s="35"/>
      <c r="WQH4" s="35"/>
      <c r="WQI4" s="35"/>
      <c r="WQJ4" s="35"/>
      <c r="WQK4" s="35"/>
      <c r="WQL4" s="35"/>
      <c r="WQM4" s="35"/>
      <c r="WQN4" s="35"/>
      <c r="WQO4" s="35"/>
      <c r="WQP4" s="35"/>
      <c r="WQQ4" s="35"/>
      <c r="WQR4" s="35"/>
      <c r="WQS4" s="35"/>
      <c r="WQT4" s="35"/>
      <c r="WQU4" s="35"/>
      <c r="WQV4" s="35"/>
      <c r="WQW4" s="35"/>
      <c r="WQX4" s="35"/>
      <c r="WQY4" s="35"/>
      <c r="WQZ4" s="35"/>
      <c r="WRA4" s="35"/>
      <c r="WRB4" s="35"/>
      <c r="WRC4" s="35"/>
      <c r="WRD4" s="35"/>
      <c r="WRE4" s="35"/>
      <c r="WRF4" s="35"/>
      <c r="WRG4" s="35"/>
      <c r="WRH4" s="35"/>
      <c r="WRI4" s="35"/>
      <c r="WRJ4" s="35"/>
      <c r="WRK4" s="35"/>
      <c r="WRL4" s="35"/>
      <c r="WRM4" s="35"/>
      <c r="WRN4" s="35"/>
      <c r="WRO4" s="35"/>
      <c r="WRP4" s="35"/>
      <c r="WRQ4" s="35"/>
      <c r="WRR4" s="35"/>
      <c r="WRS4" s="35"/>
      <c r="WRT4" s="35"/>
      <c r="WRU4" s="35"/>
      <c r="WRV4" s="35"/>
      <c r="WRW4" s="35"/>
      <c r="WRX4" s="35"/>
      <c r="WRY4" s="35"/>
      <c r="WRZ4" s="35"/>
      <c r="WSA4" s="35"/>
      <c r="WSB4" s="35"/>
      <c r="WSC4" s="35"/>
      <c r="WSD4" s="35"/>
      <c r="WSE4" s="35"/>
      <c r="WSF4" s="35"/>
      <c r="WSG4" s="35"/>
      <c r="WSH4" s="35"/>
      <c r="WSI4" s="35"/>
      <c r="WSJ4" s="35"/>
      <c r="WSK4" s="35"/>
      <c r="WSL4" s="35"/>
      <c r="WSM4" s="35"/>
      <c r="WSN4" s="35"/>
      <c r="WSO4" s="35"/>
      <c r="WSP4" s="35"/>
      <c r="WSQ4" s="35"/>
      <c r="WSR4" s="35"/>
      <c r="WSS4" s="35"/>
      <c r="WST4" s="35"/>
      <c r="WSU4" s="35"/>
      <c r="WSV4" s="35"/>
      <c r="WSW4" s="35"/>
      <c r="WSX4" s="35"/>
      <c r="WSY4" s="35"/>
      <c r="WSZ4" s="35"/>
      <c r="WTA4" s="35"/>
      <c r="WTB4" s="35"/>
      <c r="WTC4" s="35"/>
      <c r="WTD4" s="35"/>
      <c r="WTE4" s="35"/>
      <c r="WTF4" s="35"/>
      <c r="WTG4" s="35"/>
      <c r="WTH4" s="35"/>
      <c r="WTI4" s="35"/>
      <c r="WTJ4" s="35"/>
      <c r="WTK4" s="35"/>
      <c r="WTL4" s="35"/>
      <c r="WTM4" s="35"/>
      <c r="WTN4" s="35"/>
      <c r="WTO4" s="35"/>
      <c r="WTP4" s="35"/>
      <c r="WTQ4" s="35"/>
      <c r="WTR4" s="35"/>
      <c r="WTS4" s="35"/>
      <c r="WTT4" s="35"/>
      <c r="WTU4" s="35"/>
      <c r="WTV4" s="35"/>
      <c r="WTW4" s="35"/>
      <c r="WTX4" s="35"/>
      <c r="WTY4" s="35"/>
      <c r="WTZ4" s="35"/>
      <c r="WUA4" s="35"/>
      <c r="WUB4" s="35"/>
      <c r="WUC4" s="35"/>
      <c r="WUD4" s="35"/>
      <c r="WUE4" s="35"/>
      <c r="WUF4" s="35"/>
      <c r="WUG4" s="35"/>
      <c r="WUH4" s="35"/>
      <c r="WUI4" s="35"/>
      <c r="WUJ4" s="35"/>
      <c r="WUK4" s="35"/>
      <c r="WUL4" s="35"/>
      <c r="WUM4" s="35"/>
      <c r="WUN4" s="35"/>
      <c r="WUO4" s="35"/>
      <c r="WUP4" s="35"/>
      <c r="WUQ4" s="35"/>
      <c r="WUR4" s="35"/>
      <c r="WUS4" s="35"/>
      <c r="WUT4" s="35"/>
      <c r="WUU4" s="35"/>
      <c r="WUV4" s="35"/>
      <c r="WUW4" s="35"/>
      <c r="WUX4" s="35"/>
      <c r="WUY4" s="35"/>
      <c r="WUZ4" s="35"/>
      <c r="WVA4" s="35"/>
      <c r="WVB4" s="35"/>
      <c r="WVC4" s="35"/>
      <c r="WVD4" s="35"/>
      <c r="WVE4" s="35"/>
      <c r="WVF4" s="35"/>
      <c r="WVG4" s="35"/>
      <c r="WVH4" s="35"/>
      <c r="WVI4" s="35"/>
      <c r="WVJ4" s="35"/>
      <c r="WVK4" s="35"/>
      <c r="WVL4" s="35"/>
      <c r="WVM4" s="35"/>
      <c r="WVN4" s="35"/>
      <c r="WVO4" s="35"/>
      <c r="WVP4" s="35"/>
      <c r="WVQ4" s="35"/>
      <c r="WVR4" s="35"/>
      <c r="WVS4" s="35"/>
      <c r="WVT4" s="35"/>
      <c r="WVU4" s="35"/>
      <c r="WVV4" s="35"/>
      <c r="WVW4" s="35"/>
      <c r="WVX4" s="35"/>
      <c r="WVY4" s="35"/>
      <c r="WVZ4" s="35"/>
      <c r="WWA4" s="35"/>
      <c r="WWB4" s="35"/>
      <c r="WWC4" s="35"/>
      <c r="WWD4" s="35"/>
      <c r="WWE4" s="35"/>
      <c r="WWF4" s="35"/>
      <c r="WWG4" s="35"/>
      <c r="WWH4" s="35"/>
      <c r="WWI4" s="35"/>
      <c r="WWJ4" s="35"/>
      <c r="WWK4" s="35"/>
      <c r="WWL4" s="35"/>
      <c r="WWM4" s="35"/>
      <c r="WWN4" s="35"/>
      <c r="WWO4" s="35"/>
      <c r="WWP4" s="35"/>
      <c r="WWQ4" s="35"/>
      <c r="WWR4" s="35"/>
      <c r="WWS4" s="35"/>
      <c r="WWT4" s="35"/>
      <c r="WWU4" s="35"/>
      <c r="WWV4" s="35"/>
      <c r="WWW4" s="35"/>
      <c r="WWX4" s="35"/>
      <c r="WWY4" s="35"/>
      <c r="WWZ4" s="35"/>
      <c r="WXA4" s="35"/>
      <c r="WXB4" s="35"/>
      <c r="WXC4" s="35"/>
      <c r="WXD4" s="35"/>
      <c r="WXE4" s="35"/>
      <c r="WXF4" s="35"/>
      <c r="WXG4" s="35"/>
      <c r="WXH4" s="35"/>
      <c r="WXI4" s="35"/>
      <c r="WXJ4" s="35"/>
      <c r="WXK4" s="35"/>
      <c r="WXL4" s="35"/>
      <c r="WXM4" s="35"/>
      <c r="WXN4" s="35"/>
      <c r="WXO4" s="35"/>
      <c r="WXP4" s="35"/>
      <c r="WXQ4" s="35"/>
      <c r="WXR4" s="35"/>
      <c r="WXS4" s="35"/>
      <c r="WXT4" s="35"/>
      <c r="WXU4" s="35"/>
      <c r="WXV4" s="35"/>
      <c r="WXW4" s="35"/>
      <c r="WXX4" s="35"/>
      <c r="WXY4" s="35"/>
      <c r="WXZ4" s="35"/>
      <c r="WYA4" s="35"/>
      <c r="WYB4" s="35"/>
      <c r="WYC4" s="35"/>
      <c r="WYD4" s="35"/>
      <c r="WYE4" s="35"/>
      <c r="WYF4" s="35"/>
      <c r="WYG4" s="35"/>
      <c r="WYH4" s="35"/>
      <c r="WYI4" s="35"/>
      <c r="WYJ4" s="35"/>
      <c r="WYK4" s="35"/>
      <c r="WYL4" s="35"/>
      <c r="WYM4" s="35"/>
      <c r="WYN4" s="35"/>
      <c r="WYO4" s="35"/>
      <c r="WYP4" s="35"/>
      <c r="WYQ4" s="35"/>
      <c r="WYR4" s="35"/>
      <c r="WYS4" s="35"/>
      <c r="WYT4" s="35"/>
      <c r="WYU4" s="35"/>
      <c r="WYV4" s="35"/>
      <c r="WYW4" s="35"/>
      <c r="WYX4" s="35"/>
      <c r="WYY4" s="35"/>
      <c r="WYZ4" s="35"/>
      <c r="WZA4" s="35"/>
      <c r="WZB4" s="35"/>
      <c r="WZC4" s="35"/>
      <c r="WZD4" s="35"/>
      <c r="WZE4" s="35"/>
      <c r="WZF4" s="35"/>
      <c r="WZG4" s="35"/>
      <c r="WZH4" s="35"/>
      <c r="WZI4" s="35"/>
      <c r="WZJ4" s="35"/>
      <c r="WZK4" s="35"/>
      <c r="WZL4" s="35"/>
      <c r="WZM4" s="35"/>
      <c r="WZN4" s="35"/>
      <c r="WZO4" s="35"/>
      <c r="WZP4" s="35"/>
      <c r="WZQ4" s="35"/>
      <c r="WZR4" s="35"/>
      <c r="WZS4" s="35"/>
      <c r="WZT4" s="35"/>
      <c r="WZU4" s="35"/>
      <c r="WZV4" s="35"/>
      <c r="WZW4" s="35"/>
      <c r="WZX4" s="35"/>
      <c r="WZY4" s="35"/>
      <c r="WZZ4" s="35"/>
      <c r="XAA4" s="35"/>
      <c r="XAB4" s="35"/>
      <c r="XAC4" s="35"/>
      <c r="XAD4" s="35"/>
      <c r="XAE4" s="35"/>
      <c r="XAF4" s="35"/>
      <c r="XAG4" s="35"/>
      <c r="XAH4" s="35"/>
      <c r="XAI4" s="35"/>
      <c r="XAJ4" s="35"/>
      <c r="XAK4" s="35"/>
      <c r="XAL4" s="35"/>
      <c r="XAM4" s="35"/>
      <c r="XAN4" s="35"/>
      <c r="XAO4" s="35"/>
      <c r="XAP4" s="35"/>
      <c r="XAQ4" s="35"/>
      <c r="XAR4" s="35"/>
      <c r="XAS4" s="35"/>
      <c r="XAT4" s="35"/>
      <c r="XAU4" s="35"/>
      <c r="XAV4" s="35"/>
      <c r="XAW4" s="35"/>
      <c r="XAX4" s="35"/>
      <c r="XAY4" s="35"/>
      <c r="XAZ4" s="35"/>
      <c r="XBA4" s="35"/>
      <c r="XBB4" s="35"/>
      <c r="XBC4" s="35"/>
      <c r="XBD4" s="35"/>
      <c r="XBE4" s="35"/>
      <c r="XBF4" s="35"/>
      <c r="XBG4" s="35"/>
      <c r="XBH4" s="35"/>
      <c r="XBI4" s="35"/>
      <c r="XBJ4" s="35"/>
      <c r="XBK4" s="35"/>
      <c r="XBL4" s="35"/>
      <c r="XBM4" s="35"/>
      <c r="XBN4" s="35"/>
      <c r="XBO4" s="35"/>
      <c r="XBP4" s="35"/>
      <c r="XBQ4" s="35"/>
      <c r="XBR4" s="35"/>
      <c r="XBS4" s="35"/>
      <c r="XBT4" s="35"/>
      <c r="XBU4" s="35"/>
      <c r="XBV4" s="35"/>
      <c r="XBW4" s="35"/>
      <c r="XBX4" s="35"/>
      <c r="XBY4" s="35"/>
      <c r="XBZ4" s="35"/>
      <c r="XCA4" s="35"/>
      <c r="XCB4" s="35"/>
      <c r="XCC4" s="35"/>
      <c r="XCD4" s="35"/>
      <c r="XCE4" s="35"/>
      <c r="XCF4" s="35"/>
      <c r="XCG4" s="35"/>
      <c r="XCH4" s="35"/>
      <c r="XCI4" s="35"/>
      <c r="XCJ4" s="35"/>
      <c r="XCK4" s="35"/>
      <c r="XCL4" s="35"/>
      <c r="XCM4" s="35"/>
      <c r="XCN4" s="35"/>
      <c r="XCO4" s="35"/>
      <c r="XCP4" s="35"/>
      <c r="XCQ4" s="35"/>
      <c r="XCR4" s="35"/>
      <c r="XCS4" s="35"/>
      <c r="XCT4" s="35"/>
      <c r="XCU4" s="35"/>
      <c r="XCV4" s="35"/>
      <c r="XCW4" s="35"/>
      <c r="XCX4" s="35"/>
      <c r="XCY4" s="35"/>
      <c r="XCZ4" s="35"/>
      <c r="XDA4" s="35"/>
      <c r="XDB4" s="35"/>
      <c r="XDC4" s="35"/>
      <c r="XDD4" s="35"/>
      <c r="XDE4" s="35"/>
      <c r="XDF4" s="35"/>
      <c r="XDG4" s="35"/>
      <c r="XDH4" s="35"/>
      <c r="XDI4" s="35"/>
      <c r="XDJ4" s="35"/>
      <c r="XDK4" s="35"/>
      <c r="XDL4" s="35"/>
      <c r="XDM4" s="35"/>
      <c r="XDN4" s="35"/>
      <c r="XDO4" s="35"/>
      <c r="XDP4" s="35"/>
      <c r="XDQ4" s="35"/>
      <c r="XDR4" s="35"/>
      <c r="XDS4" s="35"/>
      <c r="XDT4" s="35"/>
      <c r="XDU4" s="35"/>
      <c r="XDV4" s="35"/>
      <c r="XDW4" s="35"/>
      <c r="XDX4" s="35"/>
      <c r="XDY4" s="35"/>
      <c r="XDZ4" s="35"/>
      <c r="XEA4" s="35"/>
      <c r="XEB4" s="35"/>
      <c r="XEC4" s="35"/>
      <c r="XED4" s="35"/>
      <c r="XEE4" s="35"/>
      <c r="XEF4" s="35"/>
      <c r="XEG4" s="35"/>
      <c r="XEH4" s="35"/>
      <c r="XEI4" s="35"/>
      <c r="XEJ4" s="35"/>
      <c r="XEK4" s="35"/>
      <c r="XEL4" s="35"/>
      <c r="XEM4" s="35"/>
      <c r="XEN4" s="35"/>
      <c r="XEO4" s="35"/>
      <c r="XEP4" s="35"/>
      <c r="XEQ4" s="35"/>
      <c r="XER4" s="35"/>
      <c r="XES4" s="35"/>
      <c r="XET4" s="35"/>
      <c r="XEU4" s="35"/>
      <c r="XEV4" s="35"/>
      <c r="XEW4" s="35"/>
      <c r="XEX4" s="35"/>
      <c r="XEY4" s="35"/>
      <c r="XEZ4" s="35"/>
      <c r="XFA4" s="35"/>
      <c r="XFB4" s="35"/>
      <c r="XFC4" s="35"/>
      <c r="XFD4" s="35"/>
    </row>
    <row r="6" spans="1:16384" ht="15.75" customHeight="1" x14ac:dyDescent="0.25">
      <c r="A6" s="22" t="s">
        <v>708</v>
      </c>
      <c r="B6" s="15" t="s">
        <v>3080</v>
      </c>
      <c r="G6" s="22" t="s">
        <v>709</v>
      </c>
      <c r="H6" s="15" t="s">
        <v>3081</v>
      </c>
    </row>
    <row r="7" spans="1:16384" ht="19.5" customHeight="1" x14ac:dyDescent="0.3">
      <c r="A7" s="125" t="s">
        <v>3066</v>
      </c>
      <c r="B7" s="126"/>
      <c r="C7" s="126"/>
      <c r="D7" s="126"/>
      <c r="E7" s="127"/>
      <c r="F7" s="23"/>
      <c r="G7" s="125" t="s">
        <v>716</v>
      </c>
      <c r="H7" s="126"/>
      <c r="I7" s="126"/>
      <c r="J7" s="126"/>
      <c r="K7" s="126"/>
      <c r="L7" s="126"/>
      <c r="M7" s="126"/>
      <c r="N7" s="126"/>
      <c r="O7" s="127"/>
    </row>
    <row r="9" spans="1:16384" ht="15.75" customHeight="1" x14ac:dyDescent="0.25">
      <c r="A9" s="37" t="s">
        <v>3079</v>
      </c>
      <c r="B9" s="1" t="str">
        <f>VLOOKUP(C10,donFiche!A2:U925,20)</f>
        <v>FAP87 - DEP</v>
      </c>
    </row>
    <row r="10" spans="1:16384" ht="15.75" customHeight="1" x14ac:dyDescent="0.25">
      <c r="A10" s="16" t="str">
        <f>VLOOKUP(A7,Menus!A2:B13,2)</f>
        <v>01</v>
      </c>
      <c r="B10" s="16" t="str">
        <f>VLOOKUP(G7,Menus!H2:I88,2)</f>
        <v>B4Z</v>
      </c>
      <c r="C10" s="16" t="str">
        <f>CONCATENATE(A10,"_",B10)</f>
        <v>01_B4Z</v>
      </c>
    </row>
    <row r="11" spans="1:16384" ht="42.75" customHeight="1" x14ac:dyDescent="0.25">
      <c r="A11" s="40" t="s">
        <v>806</v>
      </c>
      <c r="B11" s="24" t="s">
        <v>520</v>
      </c>
      <c r="C11" s="129" t="s">
        <v>521</v>
      </c>
      <c r="D11" s="129"/>
      <c r="E11" s="129"/>
      <c r="F11" s="30" t="s">
        <v>797</v>
      </c>
      <c r="G11" s="25" t="s">
        <v>798</v>
      </c>
      <c r="H11" s="24" t="s">
        <v>799</v>
      </c>
      <c r="I11" s="24" t="s">
        <v>3049</v>
      </c>
      <c r="J11" s="24" t="s">
        <v>800</v>
      </c>
      <c r="K11" s="24" t="s">
        <v>801</v>
      </c>
      <c r="L11" s="24" t="s">
        <v>4630</v>
      </c>
      <c r="M11" s="24" t="s">
        <v>3084</v>
      </c>
      <c r="N11" s="24" t="s">
        <v>804</v>
      </c>
      <c r="O11" s="32" t="s">
        <v>3083</v>
      </c>
    </row>
    <row r="12" spans="1:16384" ht="30.75" customHeight="1" x14ac:dyDescent="0.25">
      <c r="A12" s="26" t="str">
        <f>A10</f>
        <v>01</v>
      </c>
      <c r="B12" s="27" t="str">
        <f>B10</f>
        <v>B4Z</v>
      </c>
      <c r="C12" s="128" t="str">
        <f>VLOOKUP(B10,Menus!I2:J88,2)</f>
        <v>Ouvriers qualifiés du second œuvre du bâtiment</v>
      </c>
      <c r="D12" s="128"/>
      <c r="E12" s="128"/>
      <c r="F12" s="33">
        <f>VLOOKUP(C10,donFiche!A2:U925,5)</f>
        <v>2380.44054513121</v>
      </c>
      <c r="G12" s="31">
        <f>VLOOKUP(C10,donFiche!A2:U925,6)</f>
        <v>1.29904435500235</v>
      </c>
      <c r="H12" s="34" t="str">
        <f>VLOOKUP(C10,donFiche!A2:U925,13)</f>
        <v>5</v>
      </c>
      <c r="I12" s="36">
        <f>VLOOKUP(C10,donFiche!A2:U925,21)</f>
        <v>21</v>
      </c>
      <c r="J12" s="29" t="str">
        <f>VLOOKUP(C10,donFiche!A2:U925,14)</f>
        <v>5</v>
      </c>
      <c r="K12" s="29" t="str">
        <f>VLOOKUP(C10,donFiche!A2:U925,15)</f>
        <v>5</v>
      </c>
      <c r="L12" s="29" t="str">
        <f>VLOOKUP(C10,donFiche!A2:U925,16)</f>
        <v>2</v>
      </c>
      <c r="M12" s="29" t="str">
        <f>VLOOKUP(C10,donFiche!A2:U925,17)</f>
        <v>2</v>
      </c>
      <c r="N12" s="29" t="str">
        <f>VLOOKUP(C10,donFiche!A2:U925,18)</f>
        <v>3</v>
      </c>
      <c r="O12" s="14" t="str">
        <f>VLOOKUP(C10,donFiche!A2:U925,19)</f>
        <v>4</v>
      </c>
    </row>
    <row r="15" spans="1:16384" ht="18.75" customHeight="1" x14ac:dyDescent="0.3">
      <c r="A15" s="23" t="s">
        <v>3140</v>
      </c>
      <c r="J15" s="22" t="s">
        <v>3141</v>
      </c>
    </row>
    <row r="16" spans="1:16384" ht="15.75" customHeight="1" x14ac:dyDescent="0.25"/>
    <row r="17" spans="1:9" ht="30" customHeight="1" x14ac:dyDescent="0.25">
      <c r="A17" s="41"/>
      <c r="B17" s="42" t="s">
        <v>799</v>
      </c>
      <c r="C17" s="42" t="s">
        <v>800</v>
      </c>
      <c r="D17" s="42" t="s">
        <v>801</v>
      </c>
      <c r="E17" s="42" t="s">
        <v>802</v>
      </c>
      <c r="F17" s="42" t="s">
        <v>803</v>
      </c>
      <c r="G17" s="42" t="s">
        <v>804</v>
      </c>
      <c r="H17" s="43" t="s">
        <v>805</v>
      </c>
    </row>
    <row r="18" spans="1:9" x14ac:dyDescent="0.25">
      <c r="A18" s="44" t="s">
        <v>3065</v>
      </c>
      <c r="B18" s="20">
        <f>VLOOKUP('Fiche Métier'!C10,donFiche!A2:F925,6)</f>
        <v>1.29904435500235</v>
      </c>
      <c r="C18" s="38" t="str">
        <f>LEFT(VLOOKUP(C10,donFiche!A2:G925,7),4)</f>
        <v>2,43</v>
      </c>
      <c r="D18" s="39" t="str">
        <f>LEFT(VLOOKUP(C10,donFiche!A2:H925,8),4)</f>
        <v>1,07</v>
      </c>
      <c r="E18" s="39" t="str">
        <f>LEFT(VLOOKUP(C10,donFiche!A2:I925,9),4)</f>
        <v>-0,5</v>
      </c>
      <c r="F18" s="39" t="str">
        <f>LEFT(VLOOKUP(C10,donFiche!A2:J925,10),4)</f>
        <v>-0,1</v>
      </c>
      <c r="G18" s="39" t="str">
        <f>LEFT(VLOOKUP(C10,donFiche!A2:K925,11),4)</f>
        <v>0,39</v>
      </c>
      <c r="H18" s="45" t="str">
        <f>LEFT(VLOOKUP(C10,donFiche!A2:L925,12),4)</f>
        <v>0,17</v>
      </c>
      <c r="I18" s="13"/>
    </row>
    <row r="19" spans="1:9" x14ac:dyDescent="0.25">
      <c r="A19" s="44" t="s">
        <v>3064</v>
      </c>
      <c r="B19" s="20">
        <f>VLOOKUP(B10,FAP87_Reg!A1:D78,4)</f>
        <v>1.5254127644794</v>
      </c>
      <c r="C19" s="39" t="str">
        <f>LEFT(VLOOKUP(B10,FAP87_Reg!A1:E78,5),4)</f>
        <v>3,47</v>
      </c>
      <c r="D19" s="39" t="str">
        <f>LEFT(VLOOKUP(B10,FAP87_Reg!A1:F78,6),4)</f>
        <v>1,06</v>
      </c>
      <c r="E19" s="39" t="str">
        <f>LEFT(VLOOKUP(B10,FAP87_Reg!A1:G78,7),4)</f>
        <v>-0,6</v>
      </c>
      <c r="F19" s="39" t="str">
        <f>LEFT(VLOOKUP(B10,FAP87_Reg!A1:H78,8),4)</f>
        <v>0,06</v>
      </c>
      <c r="G19" s="39" t="str">
        <f>LEFT(VLOOKUP(B10,FAP87_Reg!A1:I78,9),4)</f>
        <v>0,40</v>
      </c>
      <c r="H19" s="45" t="str">
        <f>LEFT(VLOOKUP(B10,FAP87_Reg!A1:J78,10),4)</f>
        <v>0,15</v>
      </c>
      <c r="I19" s="13"/>
    </row>
    <row r="20" spans="1:9" ht="15.75" customHeight="1" x14ac:dyDescent="0.25">
      <c r="A20" s="46" t="s">
        <v>806</v>
      </c>
      <c r="B20" s="47">
        <f>VLOOKUP(A10,indsynthdep!A2:J14,10)</f>
        <v>0.75377364163768601</v>
      </c>
      <c r="C20" s="48" t="s">
        <v>19</v>
      </c>
      <c r="D20" s="48" t="s">
        <v>19</v>
      </c>
      <c r="E20" s="49" t="s">
        <v>19</v>
      </c>
      <c r="F20" s="49" t="s">
        <v>19</v>
      </c>
      <c r="G20" s="49" t="s">
        <v>19</v>
      </c>
      <c r="H20" s="50" t="s">
        <v>19</v>
      </c>
    </row>
    <row r="25" spans="1:9" ht="18.75" customHeight="1" x14ac:dyDescent="0.3">
      <c r="A25" s="23" t="s">
        <v>3142</v>
      </c>
    </row>
    <row r="26" spans="1:9" ht="15.75" customHeight="1" x14ac:dyDescent="0.25"/>
    <row r="28" spans="1:9" ht="54.75" customHeight="1" x14ac:dyDescent="0.25">
      <c r="A28" s="17"/>
      <c r="B28" s="24" t="s">
        <v>3065</v>
      </c>
      <c r="C28" s="24" t="s">
        <v>3064</v>
      </c>
      <c r="D28" s="32" t="s">
        <v>806</v>
      </c>
    </row>
    <row r="29" spans="1:9" x14ac:dyDescent="0.25">
      <c r="A29" s="18">
        <v>2011</v>
      </c>
      <c r="B29" s="20">
        <f>VLOOKUP(C10,donFiche!A2:AD925,22)</f>
        <v>0.94220860063144596</v>
      </c>
      <c r="C29" s="20">
        <f>VLOOKUP(B10,FAP87_Reg!A2:AA78,19)</f>
        <v>0.71007905581277597</v>
      </c>
      <c r="D29" s="21">
        <f>VLOOKUP(A10,indsynthdep!A2:J14,2)</f>
        <v>0.325614590607816</v>
      </c>
    </row>
    <row r="30" spans="1:9" x14ac:dyDescent="0.25">
      <c r="A30" s="18">
        <v>2012</v>
      </c>
      <c r="B30" s="20">
        <f>VLOOKUP(C10,donFiche!A2:AD925,23)</f>
        <v>1.06507498516845</v>
      </c>
      <c r="C30" s="20">
        <f>VLOOKUP(B10,FAP87_Reg!A2:AA78,20)</f>
        <v>0.94722596123996095</v>
      </c>
      <c r="D30" s="21">
        <f>VLOOKUP(A10,indsynthdep!A2:J14,3)</f>
        <v>0.217645554375761</v>
      </c>
    </row>
    <row r="31" spans="1:9" x14ac:dyDescent="0.25">
      <c r="A31" s="18">
        <v>2013</v>
      </c>
      <c r="B31" s="20">
        <f>VLOOKUP(C10,donFiche!A2:AD925,24)</f>
        <v>0.77067317004387703</v>
      </c>
      <c r="C31" s="20">
        <f>VLOOKUP(B10,FAP87_Reg!A2:AA78,21)</f>
        <v>0.76232108171200197</v>
      </c>
      <c r="D31" s="21">
        <f>VLOOKUP(A10,indsynthdep!A2:J14,4)</f>
        <v>-1.5723238516126899E-2</v>
      </c>
    </row>
    <row r="32" spans="1:9" x14ac:dyDescent="0.25">
      <c r="A32" s="18">
        <v>2014</v>
      </c>
      <c r="B32" s="20">
        <f>VLOOKUP(C10,donFiche!A2:AD925,25)</f>
        <v>0.30711303081275598</v>
      </c>
      <c r="C32" s="20">
        <f>VLOOKUP(B10,FAP87_Reg!A2:AA78,22)</f>
        <v>0.40185495808489702</v>
      </c>
      <c r="D32" s="21">
        <f>VLOOKUP(A10,indsynthdep!A2:J14,5)</f>
        <v>-9.5806581562004195E-2</v>
      </c>
    </row>
    <row r="33" spans="1:4" x14ac:dyDescent="0.25">
      <c r="A33" s="18">
        <v>2015</v>
      </c>
      <c r="B33" s="20">
        <f>VLOOKUP(C10,donFiche!A2:AD925,26)</f>
        <v>5.2125036076960899E-3</v>
      </c>
      <c r="C33" s="20">
        <f>VLOOKUP(B10,FAP87_Reg!A2:AA78,23)</f>
        <v>0.33250037582000203</v>
      </c>
      <c r="D33" s="21">
        <f>VLOOKUP(A10,indsynthdep!A2:J14,6)</f>
        <v>-5.0614520954311203E-2</v>
      </c>
    </row>
    <row r="34" spans="1:4" x14ac:dyDescent="0.25">
      <c r="A34" s="18">
        <v>2016</v>
      </c>
      <c r="B34" s="20">
        <f>VLOOKUP(C10,donFiche!A2:AD925,27)</f>
        <v>0.79714519594024003</v>
      </c>
      <c r="C34" s="20">
        <f>VLOOKUP(B10,FAP87_Reg!A2:AA78,24)</f>
        <v>0.436178260434257</v>
      </c>
      <c r="D34" s="21">
        <f>VLOOKUP(A10,indsynthdep!A2:J14,7)</f>
        <v>7.9626110223565097E-2</v>
      </c>
    </row>
    <row r="35" spans="1:4" x14ac:dyDescent="0.25">
      <c r="A35" s="18">
        <v>2017</v>
      </c>
      <c r="B35" s="20">
        <f>VLOOKUP(C10,donFiche!A2:AD925,28)</f>
        <v>1.02121965094865</v>
      </c>
      <c r="C35" s="20">
        <f>VLOOKUP(B10,FAP87_Reg!A2:AA78,25)</f>
        <v>0.81903065704743006</v>
      </c>
      <c r="D35" s="21">
        <f>VLOOKUP(A10,indsynthdep!A2:J14,8)</f>
        <v>0.31207574990338599</v>
      </c>
    </row>
    <row r="36" spans="1:4" x14ac:dyDescent="0.25">
      <c r="A36" s="18">
        <v>2018</v>
      </c>
      <c r="B36" s="20">
        <f>VLOOKUP(C10,donFiche!A2:AD925,29)</f>
        <v>0.89296713468868305</v>
      </c>
      <c r="C36" s="20">
        <f>VLOOKUP(B10,FAP87_Reg!A2:AA78,26)</f>
        <v>1.1060023733621001</v>
      </c>
      <c r="D36" s="21">
        <f>VLOOKUP(A10,indsynthdep!A2:J14,9)</f>
        <v>0.66574678769261497</v>
      </c>
    </row>
    <row r="37" spans="1:4" x14ac:dyDescent="0.25">
      <c r="A37" s="18">
        <v>2019</v>
      </c>
      <c r="B37" s="20">
        <f>VLOOKUP($C$10,donFiche!$A$2:$AF$925,30)</f>
        <v>0.86223754829508403</v>
      </c>
      <c r="C37" s="20">
        <f>VLOOKUP($B$10,FAP87_Reg!$A$2:$AC$78,27)</f>
        <v>1.19152319264339</v>
      </c>
      <c r="D37" s="21">
        <f>VLOOKUP($A$10,indsynthdep!$A$2:$L$14,10)</f>
        <v>0.75377364163768601</v>
      </c>
    </row>
    <row r="38" spans="1:4" x14ac:dyDescent="0.25">
      <c r="A38" s="18">
        <v>2020</v>
      </c>
      <c r="B38" s="20">
        <f>VLOOKUP($C$10,donFiche!$A$2:$AF$925,31)</f>
        <v>1.0354231740770901</v>
      </c>
      <c r="C38" s="20">
        <f>VLOOKUP($B$10,FAP87_Reg!$A$2:$AC$78,28)</f>
        <v>1.1250575086938699</v>
      </c>
      <c r="D38" s="21">
        <f>VLOOKUP($A$10,indsynthdep!$A$2:$L$14,11)</f>
        <v>0.56512944329551296</v>
      </c>
    </row>
    <row r="39" spans="1:4" ht="15.75" customHeight="1" x14ac:dyDescent="0.25">
      <c r="A39" s="19">
        <v>2021</v>
      </c>
      <c r="B39" s="47">
        <f>VLOOKUP($C$10,donFiche!$A$2:$AF$925,32)</f>
        <v>1.29904435500235</v>
      </c>
      <c r="C39" s="47">
        <f>VLOOKUP($B$10,FAP87_Reg!$A$2:$AC$78,29)</f>
        <v>1.5254127644794</v>
      </c>
      <c r="D39" s="28">
        <f>VLOOKUP($A$10,indsynthdep!$A$2:$L$14,12)</f>
        <v>0.71680414739892695</v>
      </c>
    </row>
  </sheetData>
  <mergeCells count="5">
    <mergeCell ref="G7:O7"/>
    <mergeCell ref="C12:E12"/>
    <mergeCell ref="C11:E11"/>
    <mergeCell ref="A7:E7"/>
    <mergeCell ref="A2:O2"/>
  </mergeCells>
  <conditionalFormatting sqref="J12:N12">
    <cfRule type="cellIs" dxfId="104" priority="13" operator="equal">
      <formula>"5"</formula>
    </cfRule>
    <cfRule type="cellIs" dxfId="103" priority="14" operator="equal">
      <formula>"4"</formula>
    </cfRule>
    <cfRule type="cellIs" dxfId="102" priority="15" operator="equal">
      <formula>"2"</formula>
    </cfRule>
    <cfRule type="cellIs" dxfId="101" priority="16" operator="equal">
      <formula>"1"</formula>
    </cfRule>
    <cfRule type="cellIs" dxfId="100" priority="17" operator="equal">
      <formula>"3"</formula>
    </cfRule>
  </conditionalFormatting>
  <conditionalFormatting sqref="O12">
    <cfRule type="cellIs" dxfId="99" priority="6" operator="equal">
      <formula>"5"</formula>
    </cfRule>
    <cfRule type="cellIs" dxfId="98" priority="7" operator="equal">
      <formula>"4"</formula>
    </cfRule>
    <cfRule type="cellIs" dxfId="97" priority="8" operator="equal">
      <formula>"2"</formula>
    </cfRule>
    <cfRule type="cellIs" dxfId="96" priority="9" operator="equal">
      <formula>"1"</formula>
    </cfRule>
    <cfRule type="cellIs" dxfId="95" priority="10" operator="equal">
      <formula>"3"</formula>
    </cfRule>
  </conditionalFormatting>
  <conditionalFormatting sqref="H12">
    <cfRule type="cellIs" dxfId="94" priority="1" operator="equal">
      <formula>"5"</formula>
    </cfRule>
    <cfRule type="cellIs" dxfId="93" priority="2" operator="equal">
      <formula>"4"</formula>
    </cfRule>
    <cfRule type="cellIs" dxfId="92" priority="3" operator="equal">
      <formula>"2"</formula>
    </cfRule>
    <cfRule type="cellIs" dxfId="91" priority="4" operator="equal">
      <formula>"1"</formula>
    </cfRule>
    <cfRule type="cellIs" dxfId="90" priority="5" operator="equal">
      <formula>"3"</formula>
    </cfRule>
  </conditionalFormatting>
  <pageMargins left="0.7" right="0.7" top="0.75" bottom="0.75" header="0.3" footer="0.3"/>
  <pageSetup paperSize="9" scale="30" orientation="portrait"/>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Menus!$H$2:$H$88</xm:f>
          </x14:formula1>
          <xm:sqref>G7</xm:sqref>
        </x14:dataValidation>
        <x14:dataValidation type="list" allowBlank="1" showInputMessage="1" showErrorMessage="1">
          <x14:formula1>
            <xm:f>Menus!$A$2:$A$13</xm:f>
          </x14:formula1>
          <xm:sqref>A7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238"/>
  <sheetViews>
    <sheetView zoomScale="90" zoomScaleNormal="90" workbookViewId="0">
      <selection activeCell="J7" sqref="J7"/>
    </sheetView>
  </sheetViews>
  <sheetFormatPr baseColWidth="10" defaultRowHeight="15" x14ac:dyDescent="0.25"/>
  <cols>
    <col min="1" max="1" width="12.85546875" customWidth="1"/>
    <col min="2" max="2" width="8.28515625" customWidth="1"/>
    <col min="3" max="3" width="89.42578125" customWidth="1"/>
    <col min="4" max="4" width="12" customWidth="1"/>
    <col min="5" max="5" width="12.85546875" customWidth="1"/>
    <col min="6" max="6" width="19.28515625" customWidth="1"/>
    <col min="7" max="7" width="11.28515625" customWidth="1"/>
    <col min="8" max="8" width="18.140625" customWidth="1"/>
    <col min="9" max="9" width="16.5703125" customWidth="1"/>
    <col min="10" max="10" width="17.28515625" customWidth="1"/>
    <col min="11" max="11" width="13.5703125" customWidth="1"/>
    <col min="12" max="12" width="16.28515625" customWidth="1"/>
    <col min="13" max="13" width="19.42578125" customWidth="1"/>
    <col min="14" max="14" width="16.140625" customWidth="1"/>
  </cols>
  <sheetData>
    <row r="1" spans="1:14" x14ac:dyDescent="0.25">
      <c r="C1" s="52"/>
    </row>
    <row r="2" spans="1:14" ht="23.25" customHeight="1" x14ac:dyDescent="0.35">
      <c r="A2" s="133" t="s">
        <v>3143</v>
      </c>
      <c r="B2" s="133"/>
      <c r="C2" s="133"/>
      <c r="D2" s="133"/>
      <c r="E2" s="133"/>
      <c r="F2" s="133"/>
      <c r="G2" s="133"/>
      <c r="H2" s="133"/>
      <c r="I2" s="133"/>
      <c r="J2" s="133"/>
      <c r="K2" s="133"/>
      <c r="L2" s="133"/>
      <c r="M2" s="133"/>
    </row>
    <row r="3" spans="1:14" ht="12.75" customHeight="1" x14ac:dyDescent="0.35">
      <c r="A3" s="51"/>
      <c r="B3" s="51"/>
      <c r="C3" s="51"/>
      <c r="D3" s="51"/>
      <c r="E3" s="51"/>
      <c r="F3" s="51"/>
      <c r="G3" s="51"/>
      <c r="H3" s="51"/>
      <c r="I3" s="51"/>
      <c r="J3" s="51"/>
      <c r="K3" s="51"/>
      <c r="L3" s="51"/>
      <c r="M3" s="51"/>
    </row>
    <row r="4" spans="1:14" ht="17.25" customHeight="1" x14ac:dyDescent="0.35">
      <c r="A4" s="35" t="s">
        <v>3082</v>
      </c>
      <c r="B4" s="51"/>
      <c r="C4" s="51"/>
      <c r="D4" s="51"/>
      <c r="E4" s="51"/>
      <c r="F4" s="51"/>
      <c r="G4" s="51"/>
      <c r="H4" s="51"/>
      <c r="I4" s="51"/>
      <c r="J4" s="51"/>
      <c r="K4" s="51"/>
      <c r="L4" s="51"/>
      <c r="M4" s="51"/>
    </row>
    <row r="5" spans="1:14" ht="17.25" customHeight="1" x14ac:dyDescent="0.35">
      <c r="A5" s="35"/>
      <c r="B5" s="51"/>
      <c r="C5" s="51"/>
      <c r="D5" s="51"/>
      <c r="E5" s="51"/>
      <c r="F5" s="51"/>
      <c r="G5" s="51"/>
      <c r="H5" s="51"/>
      <c r="I5" s="51"/>
      <c r="J5" s="51"/>
      <c r="K5" s="51"/>
      <c r="L5" s="51"/>
      <c r="M5" s="51"/>
    </row>
    <row r="6" spans="1:14" ht="72.75" customHeight="1" x14ac:dyDescent="0.25">
      <c r="A6" s="58" t="s">
        <v>806</v>
      </c>
      <c r="B6" s="53" t="s">
        <v>520</v>
      </c>
      <c r="C6" s="53" t="s">
        <v>521</v>
      </c>
      <c r="D6" s="54" t="s">
        <v>797</v>
      </c>
      <c r="E6" s="55" t="s">
        <v>798</v>
      </c>
      <c r="F6" s="55" t="s">
        <v>3063</v>
      </c>
      <c r="G6" s="53" t="s">
        <v>799</v>
      </c>
      <c r="H6" s="53" t="s">
        <v>800</v>
      </c>
      <c r="I6" s="53" t="s">
        <v>801</v>
      </c>
      <c r="J6" s="53" t="s">
        <v>4630</v>
      </c>
      <c r="K6" s="53" t="s">
        <v>3085</v>
      </c>
      <c r="L6" s="53" t="s">
        <v>804</v>
      </c>
      <c r="M6" s="53" t="s">
        <v>3083</v>
      </c>
      <c r="N6" s="56" t="s">
        <v>3062</v>
      </c>
    </row>
    <row r="7" spans="1:14" x14ac:dyDescent="0.25">
      <c r="A7" t="s">
        <v>3145</v>
      </c>
      <c r="B7" t="s">
        <v>3195</v>
      </c>
      <c r="C7" t="s">
        <v>3196</v>
      </c>
      <c r="D7" s="52">
        <v>3208.4317674365898</v>
      </c>
      <c r="E7" s="13">
        <v>3.2364576582473501</v>
      </c>
      <c r="F7">
        <v>1</v>
      </c>
      <c r="G7" s="57" t="s">
        <v>3151</v>
      </c>
      <c r="H7" s="57" t="s">
        <v>3155</v>
      </c>
      <c r="I7" s="57" t="s">
        <v>3149</v>
      </c>
      <c r="J7" s="57" t="s">
        <v>3151</v>
      </c>
      <c r="K7" s="57" t="s">
        <v>3150</v>
      </c>
      <c r="L7" s="57" t="s">
        <v>3150</v>
      </c>
      <c r="M7" s="57" t="s">
        <v>3151</v>
      </c>
      <c r="N7" t="s">
        <v>3152</v>
      </c>
    </row>
    <row r="8" spans="1:14" x14ac:dyDescent="0.25">
      <c r="A8" t="s">
        <v>3309</v>
      </c>
      <c r="B8" t="s">
        <v>3195</v>
      </c>
      <c r="C8" t="s">
        <v>3196</v>
      </c>
      <c r="D8" s="52">
        <v>1301.99878751088</v>
      </c>
      <c r="E8" s="13">
        <v>3.5972322524815201</v>
      </c>
      <c r="F8">
        <v>1</v>
      </c>
      <c r="G8" s="57" t="s">
        <v>3160</v>
      </c>
      <c r="H8" s="57" t="s">
        <v>3160</v>
      </c>
      <c r="I8" s="57" t="s">
        <v>3160</v>
      </c>
      <c r="J8" s="57" t="s">
        <v>3160</v>
      </c>
      <c r="K8" s="57" t="s">
        <v>3160</v>
      </c>
      <c r="L8" s="57" t="s">
        <v>3160</v>
      </c>
      <c r="M8" s="57" t="s">
        <v>3160</v>
      </c>
      <c r="N8" t="s">
        <v>3180</v>
      </c>
    </row>
    <row r="9" spans="1:14" x14ac:dyDescent="0.25">
      <c r="A9" t="s">
        <v>3310</v>
      </c>
      <c r="B9" t="s">
        <v>3183</v>
      </c>
      <c r="C9" t="s">
        <v>3184</v>
      </c>
      <c r="D9" s="52">
        <v>504.43755221337301</v>
      </c>
      <c r="E9" s="13">
        <v>2.7759051959074799</v>
      </c>
      <c r="F9">
        <v>1</v>
      </c>
      <c r="G9" s="57" t="s">
        <v>3160</v>
      </c>
      <c r="H9" s="57" t="s">
        <v>3160</v>
      </c>
      <c r="I9" s="57" t="s">
        <v>3160</v>
      </c>
      <c r="J9" s="57" t="s">
        <v>3160</v>
      </c>
      <c r="K9" s="57" t="s">
        <v>3160</v>
      </c>
      <c r="L9" s="57" t="s">
        <v>3160</v>
      </c>
      <c r="M9" s="57" t="s">
        <v>3160</v>
      </c>
      <c r="N9" t="s">
        <v>3180</v>
      </c>
    </row>
    <row r="10" spans="1:14" x14ac:dyDescent="0.25">
      <c r="A10" t="s">
        <v>3311</v>
      </c>
      <c r="B10" t="s">
        <v>3195</v>
      </c>
      <c r="C10" t="s">
        <v>3196</v>
      </c>
      <c r="D10" s="52">
        <v>229.04325578970099</v>
      </c>
      <c r="E10" s="13">
        <v>3.5972322524815201</v>
      </c>
      <c r="F10">
        <v>1</v>
      </c>
      <c r="G10" s="57" t="s">
        <v>3160</v>
      </c>
      <c r="H10" s="57" t="s">
        <v>3160</v>
      </c>
      <c r="I10" s="57" t="s">
        <v>3160</v>
      </c>
      <c r="J10" s="57" t="s">
        <v>3160</v>
      </c>
      <c r="K10" s="57" t="s">
        <v>3160</v>
      </c>
      <c r="L10" s="57" t="s">
        <v>3160</v>
      </c>
      <c r="M10" s="57" t="s">
        <v>3160</v>
      </c>
      <c r="N10" t="s">
        <v>3180</v>
      </c>
    </row>
    <row r="11" spans="1:14" x14ac:dyDescent="0.25">
      <c r="A11" t="s">
        <v>3312</v>
      </c>
      <c r="B11" t="s">
        <v>3195</v>
      </c>
      <c r="C11" t="s">
        <v>3196</v>
      </c>
      <c r="D11" s="52">
        <v>2144.0655172489701</v>
      </c>
      <c r="E11" s="13">
        <v>5.07131823956695</v>
      </c>
      <c r="F11">
        <v>1</v>
      </c>
      <c r="G11" s="57" t="s">
        <v>3151</v>
      </c>
      <c r="H11" s="57" t="s">
        <v>3150</v>
      </c>
      <c r="I11" s="57" t="s">
        <v>3149</v>
      </c>
      <c r="J11" s="57" t="s">
        <v>3151</v>
      </c>
      <c r="K11" s="57" t="s">
        <v>3148</v>
      </c>
      <c r="L11" s="57" t="s">
        <v>3150</v>
      </c>
      <c r="M11" s="57" t="s">
        <v>3151</v>
      </c>
      <c r="N11" t="s">
        <v>3152</v>
      </c>
    </row>
    <row r="12" spans="1:14" x14ac:dyDescent="0.25">
      <c r="A12" t="s">
        <v>3313</v>
      </c>
      <c r="B12" t="s">
        <v>3251</v>
      </c>
      <c r="C12" t="s">
        <v>3252</v>
      </c>
      <c r="D12" s="52">
        <v>9031.4843029873591</v>
      </c>
      <c r="E12" s="13">
        <v>3.7464712020284399</v>
      </c>
      <c r="F12">
        <v>1</v>
      </c>
      <c r="G12" s="57" t="s">
        <v>3151</v>
      </c>
      <c r="H12" s="57" t="s">
        <v>3151</v>
      </c>
      <c r="I12" s="57" t="s">
        <v>3151</v>
      </c>
      <c r="J12" s="57" t="s">
        <v>3151</v>
      </c>
      <c r="K12" s="57" t="s">
        <v>3155</v>
      </c>
      <c r="L12" s="57" t="s">
        <v>3155</v>
      </c>
      <c r="M12" s="57" t="s">
        <v>3150</v>
      </c>
      <c r="N12" t="s">
        <v>3152</v>
      </c>
    </row>
    <row r="13" spans="1:14" x14ac:dyDescent="0.25">
      <c r="A13" t="s">
        <v>3314</v>
      </c>
      <c r="B13" t="s">
        <v>3195</v>
      </c>
      <c r="C13" t="s">
        <v>3196</v>
      </c>
      <c r="D13" s="52">
        <v>3764.4886882999099</v>
      </c>
      <c r="E13" s="13">
        <v>4.4321383790254902</v>
      </c>
      <c r="F13">
        <v>1</v>
      </c>
      <c r="G13" s="57" t="s">
        <v>3151</v>
      </c>
      <c r="H13" s="57" t="s">
        <v>3150</v>
      </c>
      <c r="I13" s="57" t="s">
        <v>3149</v>
      </c>
      <c r="J13" s="57" t="s">
        <v>3151</v>
      </c>
      <c r="K13" s="57" t="s">
        <v>3150</v>
      </c>
      <c r="L13" s="57" t="s">
        <v>3150</v>
      </c>
      <c r="M13" s="57" t="s">
        <v>3151</v>
      </c>
      <c r="N13" t="s">
        <v>3152</v>
      </c>
    </row>
    <row r="14" spans="1:14" x14ac:dyDescent="0.25">
      <c r="A14" t="s">
        <v>3315</v>
      </c>
      <c r="B14" t="s">
        <v>3187</v>
      </c>
      <c r="C14" t="s">
        <v>3188</v>
      </c>
      <c r="D14" s="52">
        <v>699.65496773227596</v>
      </c>
      <c r="E14" s="13">
        <v>4.3276327608367797</v>
      </c>
      <c r="F14">
        <v>1</v>
      </c>
      <c r="G14" s="57" t="s">
        <v>3151</v>
      </c>
      <c r="H14" s="57" t="s">
        <v>3151</v>
      </c>
      <c r="I14" s="57" t="s">
        <v>3149</v>
      </c>
      <c r="J14" s="57" t="s">
        <v>3151</v>
      </c>
      <c r="K14" s="57" t="s">
        <v>3150</v>
      </c>
      <c r="L14" s="57" t="s">
        <v>3151</v>
      </c>
      <c r="M14" s="57" t="s">
        <v>3149</v>
      </c>
      <c r="N14" t="s">
        <v>3152</v>
      </c>
    </row>
    <row r="15" spans="1:14" x14ac:dyDescent="0.25">
      <c r="A15" t="s">
        <v>3316</v>
      </c>
      <c r="B15" t="s">
        <v>3183</v>
      </c>
      <c r="C15" t="s">
        <v>3184</v>
      </c>
      <c r="D15" s="52">
        <v>1028.1861119610701</v>
      </c>
      <c r="E15" s="13">
        <v>2.7759051959074799</v>
      </c>
      <c r="F15">
        <v>1</v>
      </c>
      <c r="G15" s="57" t="s">
        <v>3160</v>
      </c>
      <c r="H15" s="57" t="s">
        <v>3160</v>
      </c>
      <c r="I15" s="57" t="s">
        <v>3160</v>
      </c>
      <c r="J15" s="57" t="s">
        <v>3160</v>
      </c>
      <c r="K15" s="57" t="s">
        <v>3160</v>
      </c>
      <c r="L15" s="57" t="s">
        <v>3160</v>
      </c>
      <c r="M15" s="57" t="s">
        <v>3160</v>
      </c>
      <c r="N15" t="s">
        <v>3180</v>
      </c>
    </row>
    <row r="16" spans="1:14" x14ac:dyDescent="0.25">
      <c r="A16" t="s">
        <v>3317</v>
      </c>
      <c r="B16" t="s">
        <v>3195</v>
      </c>
      <c r="C16" t="s">
        <v>3196</v>
      </c>
      <c r="D16" s="52">
        <v>9369.9412155424307</v>
      </c>
      <c r="E16" s="13">
        <v>5.1445066690679404</v>
      </c>
      <c r="F16">
        <v>1</v>
      </c>
      <c r="G16" s="57" t="s">
        <v>3151</v>
      </c>
      <c r="H16" s="57" t="s">
        <v>3149</v>
      </c>
      <c r="I16" s="57" t="s">
        <v>3149</v>
      </c>
      <c r="J16" s="57" t="s">
        <v>3151</v>
      </c>
      <c r="K16" s="57" t="s">
        <v>3150</v>
      </c>
      <c r="L16" s="57" t="s">
        <v>3150</v>
      </c>
      <c r="M16" s="57" t="s">
        <v>3151</v>
      </c>
      <c r="N16" t="s">
        <v>3152</v>
      </c>
    </row>
    <row r="17" spans="1:14" x14ac:dyDescent="0.25">
      <c r="A17" t="s">
        <v>3318</v>
      </c>
      <c r="B17" t="s">
        <v>3195</v>
      </c>
      <c r="C17" t="s">
        <v>3196</v>
      </c>
      <c r="D17" s="52">
        <v>1482.4929912022001</v>
      </c>
      <c r="E17" s="13">
        <v>3.9327943097938398</v>
      </c>
      <c r="F17">
        <v>1</v>
      </c>
      <c r="G17" s="57" t="s">
        <v>3151</v>
      </c>
      <c r="H17" s="57" t="s">
        <v>3148</v>
      </c>
      <c r="I17" s="57" t="s">
        <v>3148</v>
      </c>
      <c r="J17" s="57" t="s">
        <v>3151</v>
      </c>
      <c r="K17" s="57" t="s">
        <v>3150</v>
      </c>
      <c r="L17" s="57" t="s">
        <v>3150</v>
      </c>
      <c r="M17" s="57" t="s">
        <v>3151</v>
      </c>
      <c r="N17" t="s">
        <v>3152</v>
      </c>
    </row>
    <row r="18" spans="1:14" x14ac:dyDescent="0.25">
      <c r="A18" t="s">
        <v>3319</v>
      </c>
      <c r="B18" t="s">
        <v>3195</v>
      </c>
      <c r="C18" t="s">
        <v>3196</v>
      </c>
      <c r="D18" s="52">
        <v>4839.0423558764196</v>
      </c>
      <c r="E18" s="13">
        <v>2.7922033847702399</v>
      </c>
      <c r="F18">
        <v>1</v>
      </c>
      <c r="G18" s="57" t="s">
        <v>3151</v>
      </c>
      <c r="H18" s="57" t="s">
        <v>3150</v>
      </c>
      <c r="I18" s="57" t="s">
        <v>3149</v>
      </c>
      <c r="J18" s="57" t="s">
        <v>3151</v>
      </c>
      <c r="K18" s="57" t="s">
        <v>3148</v>
      </c>
      <c r="L18" s="57" t="s">
        <v>3150</v>
      </c>
      <c r="M18" s="57" t="s">
        <v>3151</v>
      </c>
      <c r="N18" t="s">
        <v>3152</v>
      </c>
    </row>
    <row r="19" spans="1:14" x14ac:dyDescent="0.25">
      <c r="A19" t="s">
        <v>3145</v>
      </c>
      <c r="B19" t="s">
        <v>3183</v>
      </c>
      <c r="C19" t="s">
        <v>3184</v>
      </c>
      <c r="D19" s="52">
        <v>1253.6614993712001</v>
      </c>
      <c r="E19" s="13">
        <v>2.7759051959074799</v>
      </c>
      <c r="F19">
        <v>2</v>
      </c>
      <c r="G19" s="57" t="s">
        <v>3160</v>
      </c>
      <c r="H19" s="57" t="s">
        <v>3160</v>
      </c>
      <c r="I19" s="57" t="s">
        <v>3160</v>
      </c>
      <c r="J19" s="57" t="s">
        <v>3160</v>
      </c>
      <c r="K19" s="57" t="s">
        <v>3160</v>
      </c>
      <c r="L19" s="57" t="s">
        <v>3160</v>
      </c>
      <c r="M19" s="57" t="s">
        <v>3160</v>
      </c>
      <c r="N19" t="s">
        <v>3180</v>
      </c>
    </row>
    <row r="20" spans="1:14" x14ac:dyDescent="0.25">
      <c r="A20" t="s">
        <v>3309</v>
      </c>
      <c r="B20" t="s">
        <v>3251</v>
      </c>
      <c r="C20" t="s">
        <v>3252</v>
      </c>
      <c r="D20" s="52">
        <v>116.388523850547</v>
      </c>
      <c r="E20" s="13">
        <v>3.15115593909404</v>
      </c>
      <c r="F20">
        <v>2</v>
      </c>
      <c r="G20" s="57" t="s">
        <v>3160</v>
      </c>
      <c r="H20" s="57" t="s">
        <v>3160</v>
      </c>
      <c r="I20" s="57" t="s">
        <v>3160</v>
      </c>
      <c r="J20" s="57" t="s">
        <v>3160</v>
      </c>
      <c r="K20" s="57" t="s">
        <v>3160</v>
      </c>
      <c r="L20" s="57" t="s">
        <v>3160</v>
      </c>
      <c r="M20" s="57" t="s">
        <v>3160</v>
      </c>
      <c r="N20" t="s">
        <v>3180</v>
      </c>
    </row>
    <row r="21" spans="1:14" x14ac:dyDescent="0.25">
      <c r="A21" t="s">
        <v>3310</v>
      </c>
      <c r="B21" t="s">
        <v>3176</v>
      </c>
      <c r="C21" t="s">
        <v>3177</v>
      </c>
      <c r="D21" s="52">
        <v>213.33305512053599</v>
      </c>
      <c r="E21" s="13">
        <v>2.6057755760347199</v>
      </c>
      <c r="F21">
        <v>2</v>
      </c>
      <c r="G21" s="57" t="s">
        <v>3160</v>
      </c>
      <c r="H21" s="57" t="s">
        <v>3160</v>
      </c>
      <c r="I21" s="57" t="s">
        <v>3160</v>
      </c>
      <c r="J21" s="57" t="s">
        <v>3160</v>
      </c>
      <c r="K21" s="57" t="s">
        <v>3160</v>
      </c>
      <c r="L21" s="57" t="s">
        <v>3160</v>
      </c>
      <c r="M21" s="57" t="s">
        <v>3160</v>
      </c>
      <c r="N21" t="s">
        <v>3180</v>
      </c>
    </row>
    <row r="22" spans="1:14" x14ac:dyDescent="0.25">
      <c r="A22" t="s">
        <v>3311</v>
      </c>
      <c r="B22" t="s">
        <v>3251</v>
      </c>
      <c r="C22" t="s">
        <v>3252</v>
      </c>
      <c r="D22" s="52">
        <v>65.202692351666698</v>
      </c>
      <c r="E22" s="13">
        <v>3.15115593909404</v>
      </c>
      <c r="F22">
        <v>2</v>
      </c>
      <c r="G22" s="57" t="s">
        <v>3160</v>
      </c>
      <c r="H22" s="57" t="s">
        <v>3160</v>
      </c>
      <c r="I22" s="57" t="s">
        <v>3160</v>
      </c>
      <c r="J22" s="57" t="s">
        <v>3160</v>
      </c>
      <c r="K22" s="57" t="s">
        <v>3160</v>
      </c>
      <c r="L22" s="57" t="s">
        <v>3160</v>
      </c>
      <c r="M22" s="57" t="s">
        <v>3160</v>
      </c>
      <c r="N22" t="s">
        <v>3180</v>
      </c>
    </row>
    <row r="23" spans="1:14" x14ac:dyDescent="0.25">
      <c r="A23" t="s">
        <v>3312</v>
      </c>
      <c r="B23" t="s">
        <v>3187</v>
      </c>
      <c r="C23" t="s">
        <v>3188</v>
      </c>
      <c r="D23" s="52">
        <v>745.96869627414901</v>
      </c>
      <c r="E23" s="13">
        <v>4.4752641274627702</v>
      </c>
      <c r="F23">
        <v>2</v>
      </c>
      <c r="G23" s="57" t="s">
        <v>3151</v>
      </c>
      <c r="H23" s="57" t="s">
        <v>3151</v>
      </c>
      <c r="I23" s="57" t="s">
        <v>3149</v>
      </c>
      <c r="J23" s="57" t="s">
        <v>3149</v>
      </c>
      <c r="K23" s="57" t="s">
        <v>3150</v>
      </c>
      <c r="L23" s="57" t="s">
        <v>3151</v>
      </c>
      <c r="M23" s="57" t="s">
        <v>3149</v>
      </c>
      <c r="N23" t="s">
        <v>3152</v>
      </c>
    </row>
    <row r="24" spans="1:14" x14ac:dyDescent="0.25">
      <c r="A24" t="s">
        <v>3313</v>
      </c>
      <c r="B24" t="s">
        <v>3183</v>
      </c>
      <c r="C24" t="s">
        <v>3184</v>
      </c>
      <c r="D24" s="52">
        <v>5008.5453485046201</v>
      </c>
      <c r="E24" s="13">
        <v>2.9444996783898998</v>
      </c>
      <c r="F24">
        <v>2</v>
      </c>
      <c r="G24" s="57" t="s">
        <v>3151</v>
      </c>
      <c r="H24" s="57" t="s">
        <v>3155</v>
      </c>
      <c r="I24" s="57" t="s">
        <v>3151</v>
      </c>
      <c r="J24" s="57" t="s">
        <v>3151</v>
      </c>
      <c r="K24" s="57" t="s">
        <v>3155</v>
      </c>
      <c r="L24" s="57" t="s">
        <v>3150</v>
      </c>
      <c r="M24" s="57" t="s">
        <v>3151</v>
      </c>
      <c r="N24" t="s">
        <v>3152</v>
      </c>
    </row>
    <row r="25" spans="1:14" x14ac:dyDescent="0.25">
      <c r="A25" t="s">
        <v>3314</v>
      </c>
      <c r="B25" t="s">
        <v>3176</v>
      </c>
      <c r="C25" t="s">
        <v>3177</v>
      </c>
      <c r="D25" s="52">
        <v>828.39519456745199</v>
      </c>
      <c r="E25" s="13">
        <v>3.3914817522678899</v>
      </c>
      <c r="F25">
        <v>2</v>
      </c>
      <c r="G25" s="57" t="s">
        <v>3151</v>
      </c>
      <c r="H25" s="57" t="s">
        <v>3151</v>
      </c>
      <c r="I25" s="57" t="s">
        <v>3149</v>
      </c>
      <c r="J25" s="57" t="s">
        <v>3149</v>
      </c>
      <c r="K25" s="57" t="s">
        <v>3155</v>
      </c>
      <c r="L25" s="57" t="s">
        <v>3155</v>
      </c>
      <c r="M25" s="57" t="s">
        <v>3148</v>
      </c>
      <c r="N25" t="s">
        <v>3152</v>
      </c>
    </row>
    <row r="26" spans="1:14" x14ac:dyDescent="0.25">
      <c r="A26" t="s">
        <v>3315</v>
      </c>
      <c r="B26" t="s">
        <v>3195</v>
      </c>
      <c r="C26" t="s">
        <v>3196</v>
      </c>
      <c r="D26" s="52">
        <v>744.89179079583096</v>
      </c>
      <c r="E26" s="13">
        <v>3.5972322524815201</v>
      </c>
      <c r="F26">
        <v>2</v>
      </c>
      <c r="G26" s="57" t="s">
        <v>3160</v>
      </c>
      <c r="H26" s="57" t="s">
        <v>3160</v>
      </c>
      <c r="I26" s="57" t="s">
        <v>3160</v>
      </c>
      <c r="J26" s="57" t="s">
        <v>3160</v>
      </c>
      <c r="K26" s="57" t="s">
        <v>3160</v>
      </c>
      <c r="L26" s="57" t="s">
        <v>3160</v>
      </c>
      <c r="M26" s="57" t="s">
        <v>3160</v>
      </c>
      <c r="N26" t="s">
        <v>3180</v>
      </c>
    </row>
    <row r="27" spans="1:14" x14ac:dyDescent="0.25">
      <c r="A27" t="s">
        <v>3316</v>
      </c>
      <c r="B27" t="s">
        <v>3195</v>
      </c>
      <c r="C27" t="s">
        <v>3196</v>
      </c>
      <c r="D27" s="52">
        <v>2226.6775879613301</v>
      </c>
      <c r="E27" s="13">
        <v>2.6939607964471</v>
      </c>
      <c r="F27">
        <v>2</v>
      </c>
      <c r="G27" s="57" t="s">
        <v>3151</v>
      </c>
      <c r="H27" s="57" t="s">
        <v>3155</v>
      </c>
      <c r="I27" s="57" t="s">
        <v>3149</v>
      </c>
      <c r="J27" s="57" t="s">
        <v>3151</v>
      </c>
      <c r="K27" s="57" t="s">
        <v>3150</v>
      </c>
      <c r="L27" s="57" t="s">
        <v>3150</v>
      </c>
      <c r="M27" s="57" t="s">
        <v>3151</v>
      </c>
      <c r="N27" t="s">
        <v>3152</v>
      </c>
    </row>
    <row r="28" spans="1:14" x14ac:dyDescent="0.25">
      <c r="A28" t="s">
        <v>3317</v>
      </c>
      <c r="B28" t="s">
        <v>3251</v>
      </c>
      <c r="C28" t="s">
        <v>3252</v>
      </c>
      <c r="D28" s="52">
        <v>20862.770501824099</v>
      </c>
      <c r="E28" s="13">
        <v>4.0603194571249102</v>
      </c>
      <c r="F28">
        <v>2</v>
      </c>
      <c r="G28" s="57" t="s">
        <v>3151</v>
      </c>
      <c r="H28" s="57" t="s">
        <v>3151</v>
      </c>
      <c r="I28" s="57" t="s">
        <v>3151</v>
      </c>
      <c r="J28" s="57" t="s">
        <v>3151</v>
      </c>
      <c r="K28" s="57" t="s">
        <v>3155</v>
      </c>
      <c r="L28" s="57" t="s">
        <v>3155</v>
      </c>
      <c r="M28" s="57" t="s">
        <v>3150</v>
      </c>
      <c r="N28" t="s">
        <v>3152</v>
      </c>
    </row>
    <row r="29" spans="1:14" x14ac:dyDescent="0.25">
      <c r="A29" t="s">
        <v>3318</v>
      </c>
      <c r="B29" t="s">
        <v>3187</v>
      </c>
      <c r="C29" t="s">
        <v>3188</v>
      </c>
      <c r="D29" s="52">
        <v>678.18201939575602</v>
      </c>
      <c r="E29" s="13">
        <v>3.3169748973214399</v>
      </c>
      <c r="F29">
        <v>2</v>
      </c>
      <c r="G29" s="57" t="s">
        <v>3151</v>
      </c>
      <c r="H29" s="57" t="s">
        <v>3151</v>
      </c>
      <c r="I29" s="57" t="s">
        <v>3149</v>
      </c>
      <c r="J29" s="57" t="s">
        <v>3149</v>
      </c>
      <c r="K29" s="57" t="s">
        <v>3148</v>
      </c>
      <c r="L29" s="57" t="s">
        <v>3151</v>
      </c>
      <c r="M29" s="57" t="s">
        <v>3149</v>
      </c>
      <c r="N29" t="s">
        <v>3152</v>
      </c>
    </row>
    <row r="30" spans="1:14" x14ac:dyDescent="0.25">
      <c r="A30" t="s">
        <v>3319</v>
      </c>
      <c r="B30" t="s">
        <v>3187</v>
      </c>
      <c r="C30" t="s">
        <v>3188</v>
      </c>
      <c r="D30" s="52">
        <v>4568.6018850648697</v>
      </c>
      <c r="E30" s="13">
        <v>2.4329607070325201</v>
      </c>
      <c r="F30">
        <v>2</v>
      </c>
      <c r="G30" s="57" t="s">
        <v>3151</v>
      </c>
      <c r="H30" s="57" t="s">
        <v>3151</v>
      </c>
      <c r="I30" s="57" t="s">
        <v>3149</v>
      </c>
      <c r="J30" s="57" t="s">
        <v>3149</v>
      </c>
      <c r="K30" s="57" t="s">
        <v>3148</v>
      </c>
      <c r="L30" s="57" t="s">
        <v>3151</v>
      </c>
      <c r="M30" s="57" t="s">
        <v>3149</v>
      </c>
      <c r="N30" t="s">
        <v>3152</v>
      </c>
    </row>
    <row r="31" spans="1:14" x14ac:dyDescent="0.25">
      <c r="A31" t="s">
        <v>3145</v>
      </c>
      <c r="B31" t="s">
        <v>3185</v>
      </c>
      <c r="C31" t="s">
        <v>3186</v>
      </c>
      <c r="D31" s="52">
        <v>779.91578928739102</v>
      </c>
      <c r="E31" s="13">
        <v>2.3622326489744498</v>
      </c>
      <c r="F31">
        <v>3</v>
      </c>
      <c r="G31" s="57" t="s">
        <v>3151</v>
      </c>
      <c r="H31" s="57" t="s">
        <v>3151</v>
      </c>
      <c r="I31" s="57" t="s">
        <v>3155</v>
      </c>
      <c r="J31" s="57" t="s">
        <v>3151</v>
      </c>
      <c r="K31" s="57" t="s">
        <v>3148</v>
      </c>
      <c r="L31" s="57" t="s">
        <v>3151</v>
      </c>
      <c r="M31" s="57" t="s">
        <v>3149</v>
      </c>
      <c r="N31" t="s">
        <v>3152</v>
      </c>
    </row>
    <row r="32" spans="1:14" x14ac:dyDescent="0.25">
      <c r="A32" t="s">
        <v>3309</v>
      </c>
      <c r="B32" t="s">
        <v>3183</v>
      </c>
      <c r="C32" t="s">
        <v>3184</v>
      </c>
      <c r="D32" s="52">
        <v>380.58992769392898</v>
      </c>
      <c r="E32" s="13">
        <v>2.7759051959074799</v>
      </c>
      <c r="F32">
        <v>3</v>
      </c>
      <c r="G32" s="57" t="s">
        <v>3160</v>
      </c>
      <c r="H32" s="57" t="s">
        <v>3160</v>
      </c>
      <c r="I32" s="57" t="s">
        <v>3160</v>
      </c>
      <c r="J32" s="57" t="s">
        <v>3160</v>
      </c>
      <c r="K32" s="57" t="s">
        <v>3160</v>
      </c>
      <c r="L32" s="57" t="s">
        <v>3160</v>
      </c>
      <c r="M32" s="57" t="s">
        <v>3160</v>
      </c>
      <c r="N32" t="s">
        <v>3180</v>
      </c>
    </row>
    <row r="33" spans="1:14" x14ac:dyDescent="0.25">
      <c r="A33" t="s">
        <v>3310</v>
      </c>
      <c r="B33" t="s">
        <v>3187</v>
      </c>
      <c r="C33" t="s">
        <v>3188</v>
      </c>
      <c r="D33" s="52">
        <v>496.97140614515098</v>
      </c>
      <c r="E33" s="13">
        <v>2.5203314588152099</v>
      </c>
      <c r="F33">
        <v>3</v>
      </c>
      <c r="G33" s="57" t="s">
        <v>3151</v>
      </c>
      <c r="H33" s="57" t="s">
        <v>3151</v>
      </c>
      <c r="I33" s="57" t="s">
        <v>3149</v>
      </c>
      <c r="J33" s="57" t="s">
        <v>3149</v>
      </c>
      <c r="K33" s="57" t="s">
        <v>3150</v>
      </c>
      <c r="L33" s="57" t="s">
        <v>3151</v>
      </c>
      <c r="M33" s="57" t="s">
        <v>3148</v>
      </c>
      <c r="N33" t="s">
        <v>3152</v>
      </c>
    </row>
    <row r="34" spans="1:14" x14ac:dyDescent="0.25">
      <c r="A34" t="s">
        <v>3311</v>
      </c>
      <c r="B34" t="s">
        <v>3183</v>
      </c>
      <c r="C34" t="s">
        <v>3184</v>
      </c>
      <c r="D34" s="52">
        <v>52.621397578791502</v>
      </c>
      <c r="E34" s="13">
        <v>2.7759051959074799</v>
      </c>
      <c r="F34">
        <v>3</v>
      </c>
      <c r="G34" s="57" t="s">
        <v>3160</v>
      </c>
      <c r="H34" s="57" t="s">
        <v>3160</v>
      </c>
      <c r="I34" s="57" t="s">
        <v>3160</v>
      </c>
      <c r="J34" s="57" t="s">
        <v>3160</v>
      </c>
      <c r="K34" s="57" t="s">
        <v>3160</v>
      </c>
      <c r="L34" s="57" t="s">
        <v>3160</v>
      </c>
      <c r="M34" s="57" t="s">
        <v>3160</v>
      </c>
      <c r="N34" t="s">
        <v>3180</v>
      </c>
    </row>
    <row r="35" spans="1:14" x14ac:dyDescent="0.25">
      <c r="A35" t="s">
        <v>3312</v>
      </c>
      <c r="B35" t="s">
        <v>3183</v>
      </c>
      <c r="C35" t="s">
        <v>3184</v>
      </c>
      <c r="D35" s="52">
        <v>1106.8303404329399</v>
      </c>
      <c r="E35" s="13">
        <v>2.7759051959074799</v>
      </c>
      <c r="F35">
        <v>3</v>
      </c>
      <c r="G35" s="57" t="s">
        <v>3160</v>
      </c>
      <c r="H35" s="57" t="s">
        <v>3160</v>
      </c>
      <c r="I35" s="57" t="s">
        <v>3160</v>
      </c>
      <c r="J35" s="57" t="s">
        <v>3160</v>
      </c>
      <c r="K35" s="57" t="s">
        <v>3160</v>
      </c>
      <c r="L35" s="57" t="s">
        <v>3160</v>
      </c>
      <c r="M35" s="57" t="s">
        <v>3160</v>
      </c>
      <c r="N35" t="s">
        <v>3180</v>
      </c>
    </row>
    <row r="36" spans="1:14" x14ac:dyDescent="0.25">
      <c r="A36" t="s">
        <v>3313</v>
      </c>
      <c r="B36" t="s">
        <v>3185</v>
      </c>
      <c r="C36" t="s">
        <v>3186</v>
      </c>
      <c r="D36" s="52">
        <v>1072.08495064775</v>
      </c>
      <c r="E36" s="13">
        <v>2.7023742807076601</v>
      </c>
      <c r="F36">
        <v>3</v>
      </c>
      <c r="G36" s="57" t="s">
        <v>3151</v>
      </c>
      <c r="H36" s="57" t="s">
        <v>3151</v>
      </c>
      <c r="I36" s="57" t="s">
        <v>3155</v>
      </c>
      <c r="J36" s="57" t="s">
        <v>3149</v>
      </c>
      <c r="K36" s="57" t="s">
        <v>3148</v>
      </c>
      <c r="L36" s="57" t="s">
        <v>3151</v>
      </c>
      <c r="M36" s="57" t="s">
        <v>3149</v>
      </c>
      <c r="N36" t="s">
        <v>3152</v>
      </c>
    </row>
    <row r="37" spans="1:14" x14ac:dyDescent="0.25">
      <c r="A37" t="s">
        <v>3314</v>
      </c>
      <c r="B37" t="s">
        <v>3181</v>
      </c>
      <c r="C37" t="s">
        <v>3182</v>
      </c>
      <c r="D37" s="52">
        <v>478.548701187147</v>
      </c>
      <c r="E37" s="13">
        <v>3.0541587090663702</v>
      </c>
      <c r="F37">
        <v>3</v>
      </c>
      <c r="G37" s="57" t="s">
        <v>3151</v>
      </c>
      <c r="H37" s="57" t="s">
        <v>3151</v>
      </c>
      <c r="I37" s="57" t="s">
        <v>3151</v>
      </c>
      <c r="J37" s="57" t="s">
        <v>3149</v>
      </c>
      <c r="K37" s="57" t="s">
        <v>3149</v>
      </c>
      <c r="L37" s="57" t="s">
        <v>3149</v>
      </c>
      <c r="M37" s="57" t="s">
        <v>3150</v>
      </c>
      <c r="N37" t="s">
        <v>3152</v>
      </c>
    </row>
    <row r="38" spans="1:14" x14ac:dyDescent="0.25">
      <c r="A38" t="s">
        <v>3315</v>
      </c>
      <c r="B38" t="s">
        <v>3251</v>
      </c>
      <c r="C38" t="s">
        <v>3252</v>
      </c>
      <c r="D38" s="52">
        <v>104.568060966793</v>
      </c>
      <c r="E38" s="13">
        <v>3.15115593909404</v>
      </c>
      <c r="F38">
        <v>3</v>
      </c>
      <c r="G38" s="57" t="s">
        <v>3160</v>
      </c>
      <c r="H38" s="57" t="s">
        <v>3160</v>
      </c>
      <c r="I38" s="57" t="s">
        <v>3160</v>
      </c>
      <c r="J38" s="57" t="s">
        <v>3160</v>
      </c>
      <c r="K38" s="57" t="s">
        <v>3160</v>
      </c>
      <c r="L38" s="57" t="s">
        <v>3160</v>
      </c>
      <c r="M38" s="57" t="s">
        <v>3160</v>
      </c>
      <c r="N38" t="s">
        <v>3180</v>
      </c>
    </row>
    <row r="39" spans="1:14" x14ac:dyDescent="0.25">
      <c r="A39" t="s">
        <v>3316</v>
      </c>
      <c r="B39" t="s">
        <v>3187</v>
      </c>
      <c r="C39" t="s">
        <v>3188</v>
      </c>
      <c r="D39" s="52">
        <v>993.43188224249104</v>
      </c>
      <c r="E39" s="13">
        <v>2.4018890524770802</v>
      </c>
      <c r="F39">
        <v>3</v>
      </c>
      <c r="G39" s="57" t="s">
        <v>3151</v>
      </c>
      <c r="H39" s="57" t="s">
        <v>3151</v>
      </c>
      <c r="I39" s="57" t="s">
        <v>3149</v>
      </c>
      <c r="J39" s="57" t="s">
        <v>3149</v>
      </c>
      <c r="K39" s="57" t="s">
        <v>3148</v>
      </c>
      <c r="L39" s="57" t="s">
        <v>3151</v>
      </c>
      <c r="M39" s="57" t="s">
        <v>3149</v>
      </c>
      <c r="N39" t="s">
        <v>3152</v>
      </c>
    </row>
    <row r="40" spans="1:14" x14ac:dyDescent="0.25">
      <c r="A40" t="s">
        <v>3317</v>
      </c>
      <c r="B40" t="s">
        <v>3183</v>
      </c>
      <c r="C40" t="s">
        <v>3184</v>
      </c>
      <c r="D40" s="52">
        <v>5326.7281985219897</v>
      </c>
      <c r="E40" s="13">
        <v>3.9587157749898698</v>
      </c>
      <c r="F40">
        <v>3</v>
      </c>
      <c r="G40" s="57" t="s">
        <v>3151</v>
      </c>
      <c r="H40" s="57" t="s">
        <v>3148</v>
      </c>
      <c r="I40" s="57" t="s">
        <v>3151</v>
      </c>
      <c r="J40" s="57" t="s">
        <v>3151</v>
      </c>
      <c r="K40" s="57" t="s">
        <v>3155</v>
      </c>
      <c r="L40" s="57" t="s">
        <v>3150</v>
      </c>
      <c r="M40" s="57" t="s">
        <v>3151</v>
      </c>
      <c r="N40" t="s">
        <v>3152</v>
      </c>
    </row>
    <row r="41" spans="1:14" x14ac:dyDescent="0.25">
      <c r="A41" t="s">
        <v>3318</v>
      </c>
      <c r="B41" t="s">
        <v>3176</v>
      </c>
      <c r="C41" t="s">
        <v>3177</v>
      </c>
      <c r="D41" s="52">
        <v>988.98957369505797</v>
      </c>
      <c r="E41" s="13">
        <v>2.78908744263261</v>
      </c>
      <c r="F41">
        <v>3</v>
      </c>
      <c r="G41" s="57" t="s">
        <v>3151</v>
      </c>
      <c r="H41" s="57" t="s">
        <v>3151</v>
      </c>
      <c r="I41" s="57" t="s">
        <v>3149</v>
      </c>
      <c r="J41" s="57" t="s">
        <v>3149</v>
      </c>
      <c r="K41" s="57" t="s">
        <v>3155</v>
      </c>
      <c r="L41" s="57" t="s">
        <v>3155</v>
      </c>
      <c r="M41" s="57" t="s">
        <v>3148</v>
      </c>
      <c r="N41" t="s">
        <v>3152</v>
      </c>
    </row>
    <row r="42" spans="1:14" x14ac:dyDescent="0.25">
      <c r="A42" t="s">
        <v>3319</v>
      </c>
      <c r="B42" t="s">
        <v>3176</v>
      </c>
      <c r="C42" t="s">
        <v>3177</v>
      </c>
      <c r="D42" s="52">
        <v>1153.42200612291</v>
      </c>
      <c r="E42" s="13">
        <v>2.3895508004880202</v>
      </c>
      <c r="F42">
        <v>3</v>
      </c>
      <c r="G42" s="57" t="s">
        <v>3151</v>
      </c>
      <c r="H42" s="57" t="s">
        <v>3151</v>
      </c>
      <c r="I42" s="57" t="s">
        <v>3149</v>
      </c>
      <c r="J42" s="57" t="s">
        <v>3150</v>
      </c>
      <c r="K42" s="57" t="s">
        <v>3155</v>
      </c>
      <c r="L42" s="57" t="s">
        <v>3155</v>
      </c>
      <c r="M42" s="57" t="s">
        <v>3148</v>
      </c>
      <c r="N42" t="s">
        <v>3152</v>
      </c>
    </row>
    <row r="43" spans="1:14" x14ac:dyDescent="0.25">
      <c r="A43" t="s">
        <v>3145</v>
      </c>
      <c r="B43" t="s">
        <v>3209</v>
      </c>
      <c r="C43" t="s">
        <v>3210</v>
      </c>
      <c r="D43" s="52">
        <v>793.58805042946199</v>
      </c>
      <c r="E43" s="13">
        <v>2.1598541015746502</v>
      </c>
      <c r="F43">
        <v>4</v>
      </c>
      <c r="G43" s="57" t="s">
        <v>3160</v>
      </c>
      <c r="H43" s="57" t="s">
        <v>3160</v>
      </c>
      <c r="I43" s="57" t="s">
        <v>3160</v>
      </c>
      <c r="J43" s="57" t="s">
        <v>3160</v>
      </c>
      <c r="K43" s="57" t="s">
        <v>3160</v>
      </c>
      <c r="L43" s="57" t="s">
        <v>3160</v>
      </c>
      <c r="M43" s="57" t="s">
        <v>3160</v>
      </c>
      <c r="N43" t="s">
        <v>3180</v>
      </c>
    </row>
    <row r="44" spans="1:14" x14ac:dyDescent="0.25">
      <c r="A44" t="s">
        <v>3309</v>
      </c>
      <c r="B44" t="s">
        <v>3176</v>
      </c>
      <c r="C44" t="s">
        <v>3177</v>
      </c>
      <c r="D44" s="52">
        <v>160.89282351415201</v>
      </c>
      <c r="E44" s="13">
        <v>2.6057755760347199</v>
      </c>
      <c r="F44">
        <v>4</v>
      </c>
      <c r="G44" s="57" t="s">
        <v>3160</v>
      </c>
      <c r="H44" s="57" t="s">
        <v>3160</v>
      </c>
      <c r="I44" s="57" t="s">
        <v>3160</v>
      </c>
      <c r="J44" s="57" t="s">
        <v>3160</v>
      </c>
      <c r="K44" s="57" t="s">
        <v>3160</v>
      </c>
      <c r="L44" s="57" t="s">
        <v>3160</v>
      </c>
      <c r="M44" s="57" t="s">
        <v>3160</v>
      </c>
      <c r="N44" t="s">
        <v>3180</v>
      </c>
    </row>
    <row r="45" spans="1:14" x14ac:dyDescent="0.25">
      <c r="A45" t="s">
        <v>3310</v>
      </c>
      <c r="B45" t="s">
        <v>3209</v>
      </c>
      <c r="C45" t="s">
        <v>3210</v>
      </c>
      <c r="D45" s="52">
        <v>279.56562833493001</v>
      </c>
      <c r="E45" s="13">
        <v>2.1598541015746502</v>
      </c>
      <c r="F45">
        <v>4</v>
      </c>
      <c r="G45" s="57" t="s">
        <v>3160</v>
      </c>
      <c r="H45" s="57" t="s">
        <v>3160</v>
      </c>
      <c r="I45" s="57" t="s">
        <v>3160</v>
      </c>
      <c r="J45" s="57" t="s">
        <v>3160</v>
      </c>
      <c r="K45" s="57" t="s">
        <v>3160</v>
      </c>
      <c r="L45" s="57" t="s">
        <v>3160</v>
      </c>
      <c r="M45" s="57" t="s">
        <v>3160</v>
      </c>
      <c r="N45" t="s">
        <v>3180</v>
      </c>
    </row>
    <row r="46" spans="1:14" x14ac:dyDescent="0.25">
      <c r="A46" t="s">
        <v>3311</v>
      </c>
      <c r="B46" t="s">
        <v>3217</v>
      </c>
      <c r="C46" t="s">
        <v>3218</v>
      </c>
      <c r="D46" s="52">
        <v>409.637582406734</v>
      </c>
      <c r="E46" s="13">
        <v>2.64263316669556</v>
      </c>
      <c r="F46">
        <v>4</v>
      </c>
      <c r="G46" s="57" t="s">
        <v>3151</v>
      </c>
      <c r="H46" s="57" t="s">
        <v>3151</v>
      </c>
      <c r="I46" s="57" t="s">
        <v>3151</v>
      </c>
      <c r="J46" s="57" t="s">
        <v>3149</v>
      </c>
      <c r="K46" s="57" t="s">
        <v>3155</v>
      </c>
      <c r="L46" s="57" t="s">
        <v>3149</v>
      </c>
      <c r="M46" s="57" t="s">
        <v>3148</v>
      </c>
      <c r="N46" t="s">
        <v>3152</v>
      </c>
    </row>
    <row r="47" spans="1:14" x14ac:dyDescent="0.25">
      <c r="A47" t="s">
        <v>3312</v>
      </c>
      <c r="B47" t="s">
        <v>3185</v>
      </c>
      <c r="C47" t="s">
        <v>3186</v>
      </c>
      <c r="D47" s="52">
        <v>329.17785282847399</v>
      </c>
      <c r="E47" s="13">
        <v>2.7517513073794402</v>
      </c>
      <c r="F47">
        <v>4</v>
      </c>
      <c r="G47" s="57" t="s">
        <v>3151</v>
      </c>
      <c r="H47" s="57" t="s">
        <v>3151</v>
      </c>
      <c r="I47" s="57" t="s">
        <v>3155</v>
      </c>
      <c r="J47" s="57" t="s">
        <v>3149</v>
      </c>
      <c r="K47" s="57" t="s">
        <v>3148</v>
      </c>
      <c r="L47" s="57" t="s">
        <v>3151</v>
      </c>
      <c r="M47" s="57" t="s">
        <v>3149</v>
      </c>
      <c r="N47" t="s">
        <v>3152</v>
      </c>
    </row>
    <row r="48" spans="1:14" x14ac:dyDescent="0.25">
      <c r="A48" t="s">
        <v>3313</v>
      </c>
      <c r="B48" t="s">
        <v>3195</v>
      </c>
      <c r="C48" t="s">
        <v>3196</v>
      </c>
      <c r="D48" s="52">
        <v>5479.9913495745895</v>
      </c>
      <c r="E48" s="13">
        <v>2.6425250321246798</v>
      </c>
      <c r="F48">
        <v>4</v>
      </c>
      <c r="G48" s="57" t="s">
        <v>3151</v>
      </c>
      <c r="H48" s="57" t="s">
        <v>3150</v>
      </c>
      <c r="I48" s="57" t="s">
        <v>3149</v>
      </c>
      <c r="J48" s="57" t="s">
        <v>3151</v>
      </c>
      <c r="K48" s="57" t="s">
        <v>3150</v>
      </c>
      <c r="L48" s="57" t="s">
        <v>3150</v>
      </c>
      <c r="M48" s="57" t="s">
        <v>3151</v>
      </c>
      <c r="N48" t="s">
        <v>3152</v>
      </c>
    </row>
    <row r="49" spans="1:14" x14ac:dyDescent="0.25">
      <c r="A49" t="s">
        <v>3314</v>
      </c>
      <c r="B49" t="s">
        <v>3183</v>
      </c>
      <c r="C49" t="s">
        <v>3184</v>
      </c>
      <c r="D49" s="52">
        <v>1213.4421228992401</v>
      </c>
      <c r="E49" s="13">
        <v>2.7759051959074799</v>
      </c>
      <c r="F49">
        <v>4</v>
      </c>
      <c r="G49" s="57" t="s">
        <v>3160</v>
      </c>
      <c r="H49" s="57" t="s">
        <v>3160</v>
      </c>
      <c r="I49" s="57" t="s">
        <v>3160</v>
      </c>
      <c r="J49" s="57" t="s">
        <v>3160</v>
      </c>
      <c r="K49" s="57" t="s">
        <v>3160</v>
      </c>
      <c r="L49" s="57" t="s">
        <v>3160</v>
      </c>
      <c r="M49" s="57" t="s">
        <v>3160</v>
      </c>
      <c r="N49" t="s">
        <v>3180</v>
      </c>
    </row>
    <row r="50" spans="1:14" x14ac:dyDescent="0.25">
      <c r="A50" t="s">
        <v>3315</v>
      </c>
      <c r="B50" t="s">
        <v>3183</v>
      </c>
      <c r="C50" t="s">
        <v>3184</v>
      </c>
      <c r="D50" s="52">
        <v>216.74405413587701</v>
      </c>
      <c r="E50" s="13">
        <v>2.7759051959074799</v>
      </c>
      <c r="F50">
        <v>4</v>
      </c>
      <c r="G50" s="57" t="s">
        <v>3160</v>
      </c>
      <c r="H50" s="57" t="s">
        <v>3160</v>
      </c>
      <c r="I50" s="57" t="s">
        <v>3160</v>
      </c>
      <c r="J50" s="57" t="s">
        <v>3160</v>
      </c>
      <c r="K50" s="57" t="s">
        <v>3160</v>
      </c>
      <c r="L50" s="57" t="s">
        <v>3160</v>
      </c>
      <c r="M50" s="57" t="s">
        <v>3160</v>
      </c>
      <c r="N50" t="s">
        <v>3180</v>
      </c>
    </row>
    <row r="51" spans="1:14" x14ac:dyDescent="0.25">
      <c r="A51" t="s">
        <v>3316</v>
      </c>
      <c r="B51" t="s">
        <v>3251</v>
      </c>
      <c r="C51" t="s">
        <v>3252</v>
      </c>
      <c r="D51" s="52">
        <v>2812.4008992517001</v>
      </c>
      <c r="E51" s="13">
        <v>2.3543507419579601</v>
      </c>
      <c r="F51">
        <v>4</v>
      </c>
      <c r="G51" s="57" t="s">
        <v>3151</v>
      </c>
      <c r="H51" s="57" t="s">
        <v>3151</v>
      </c>
      <c r="I51" s="57" t="s">
        <v>3151</v>
      </c>
      <c r="J51" s="57" t="s">
        <v>3151</v>
      </c>
      <c r="K51" s="57" t="s">
        <v>3155</v>
      </c>
      <c r="L51" s="57" t="s">
        <v>3155</v>
      </c>
      <c r="M51" s="57" t="s">
        <v>3150</v>
      </c>
      <c r="N51" t="s">
        <v>3152</v>
      </c>
    </row>
    <row r="52" spans="1:14" x14ac:dyDescent="0.25">
      <c r="A52" t="s">
        <v>3317</v>
      </c>
      <c r="B52" t="s">
        <v>3176</v>
      </c>
      <c r="C52" t="s">
        <v>3177</v>
      </c>
      <c r="D52" s="52">
        <v>7990.0595510001003</v>
      </c>
      <c r="E52" s="13">
        <v>3.5672831504464799</v>
      </c>
      <c r="F52">
        <v>4</v>
      </c>
      <c r="G52" s="57" t="s">
        <v>3151</v>
      </c>
      <c r="H52" s="57" t="s">
        <v>3151</v>
      </c>
      <c r="I52" s="57" t="s">
        <v>3149</v>
      </c>
      <c r="J52" s="57" t="s">
        <v>3149</v>
      </c>
      <c r="K52" s="57" t="s">
        <v>3155</v>
      </c>
      <c r="L52" s="57" t="s">
        <v>3155</v>
      </c>
      <c r="M52" s="57" t="s">
        <v>3148</v>
      </c>
      <c r="N52" t="s">
        <v>3152</v>
      </c>
    </row>
    <row r="53" spans="1:14" x14ac:dyDescent="0.25">
      <c r="A53" t="s">
        <v>3318</v>
      </c>
      <c r="B53" t="s">
        <v>3183</v>
      </c>
      <c r="C53" t="s">
        <v>3184</v>
      </c>
      <c r="D53" s="52">
        <v>1184.29059463101</v>
      </c>
      <c r="E53" s="13">
        <v>2.7759051959074799</v>
      </c>
      <c r="F53">
        <v>4</v>
      </c>
      <c r="G53" s="57" t="s">
        <v>3160</v>
      </c>
      <c r="H53" s="57" t="s">
        <v>3160</v>
      </c>
      <c r="I53" s="57" t="s">
        <v>3160</v>
      </c>
      <c r="J53" s="57" t="s">
        <v>3160</v>
      </c>
      <c r="K53" s="57" t="s">
        <v>3160</v>
      </c>
      <c r="L53" s="57" t="s">
        <v>3160</v>
      </c>
      <c r="M53" s="57" t="s">
        <v>3160</v>
      </c>
      <c r="N53" t="s">
        <v>3180</v>
      </c>
    </row>
    <row r="54" spans="1:14" x14ac:dyDescent="0.25">
      <c r="A54" t="s">
        <v>3319</v>
      </c>
      <c r="B54" t="s">
        <v>3219</v>
      </c>
      <c r="C54" t="s">
        <v>3220</v>
      </c>
      <c r="D54" s="52">
        <v>5400.12672548722</v>
      </c>
      <c r="E54" s="13">
        <v>2.3555952716592699</v>
      </c>
      <c r="F54">
        <v>4</v>
      </c>
      <c r="G54" s="57" t="s">
        <v>3151</v>
      </c>
      <c r="H54" s="57" t="s">
        <v>3151</v>
      </c>
      <c r="I54" s="57" t="s">
        <v>3148</v>
      </c>
      <c r="J54" s="57" t="s">
        <v>3149</v>
      </c>
      <c r="K54" s="57" t="s">
        <v>3150</v>
      </c>
      <c r="L54" s="57" t="s">
        <v>3150</v>
      </c>
      <c r="M54" s="57" t="s">
        <v>3148</v>
      </c>
      <c r="N54" t="s">
        <v>3152</v>
      </c>
    </row>
    <row r="55" spans="1:14" x14ac:dyDescent="0.25">
      <c r="A55" t="s">
        <v>3145</v>
      </c>
      <c r="B55" t="s">
        <v>3187</v>
      </c>
      <c r="C55" t="s">
        <v>3188</v>
      </c>
      <c r="D55" s="52">
        <v>1782.36290547627</v>
      </c>
      <c r="E55" s="13">
        <v>2.1101230699547</v>
      </c>
      <c r="F55">
        <v>5</v>
      </c>
      <c r="G55" s="57" t="s">
        <v>3151</v>
      </c>
      <c r="H55" s="57" t="s">
        <v>3151</v>
      </c>
      <c r="I55" s="57" t="s">
        <v>3149</v>
      </c>
      <c r="J55" s="57" t="s">
        <v>3151</v>
      </c>
      <c r="K55" s="57" t="s">
        <v>3148</v>
      </c>
      <c r="L55" s="57" t="s">
        <v>3151</v>
      </c>
      <c r="M55" s="57" t="s">
        <v>3149</v>
      </c>
      <c r="N55" t="s">
        <v>3152</v>
      </c>
    </row>
    <row r="56" spans="1:14" x14ac:dyDescent="0.25">
      <c r="A56" t="s">
        <v>3309</v>
      </c>
      <c r="B56" t="s">
        <v>3174</v>
      </c>
      <c r="C56" t="s">
        <v>3175</v>
      </c>
      <c r="D56" s="52">
        <v>1012.4417563262</v>
      </c>
      <c r="E56" s="13">
        <v>2.57441011918934</v>
      </c>
      <c r="F56">
        <v>5</v>
      </c>
      <c r="G56" s="57" t="s">
        <v>3151</v>
      </c>
      <c r="H56" s="57" t="s">
        <v>3148</v>
      </c>
      <c r="I56" s="57" t="s">
        <v>3149</v>
      </c>
      <c r="J56" s="57" t="s">
        <v>3151</v>
      </c>
      <c r="K56" s="57" t="s">
        <v>3155</v>
      </c>
      <c r="L56" s="57" t="s">
        <v>3148</v>
      </c>
      <c r="M56" s="57" t="s">
        <v>3148</v>
      </c>
      <c r="N56" t="s">
        <v>3152</v>
      </c>
    </row>
    <row r="57" spans="1:14" x14ac:dyDescent="0.25">
      <c r="A57" t="s">
        <v>3310</v>
      </c>
      <c r="B57" t="s">
        <v>3193</v>
      </c>
      <c r="C57" t="s">
        <v>3194</v>
      </c>
      <c r="D57" s="52">
        <v>771.050698862388</v>
      </c>
      <c r="E57" s="13">
        <v>2.0623356269330202</v>
      </c>
      <c r="F57">
        <v>5</v>
      </c>
      <c r="G57" s="57" t="s">
        <v>3151</v>
      </c>
      <c r="H57" s="57" t="s">
        <v>3148</v>
      </c>
      <c r="I57" s="57" t="s">
        <v>3149</v>
      </c>
      <c r="J57" s="57" t="s">
        <v>3151</v>
      </c>
      <c r="K57" s="57" t="s">
        <v>3148</v>
      </c>
      <c r="L57" s="57" t="s">
        <v>3149</v>
      </c>
      <c r="M57" s="57" t="s">
        <v>3151</v>
      </c>
      <c r="N57" t="s">
        <v>3152</v>
      </c>
    </row>
    <row r="58" spans="1:14" x14ac:dyDescent="0.25">
      <c r="A58" t="s">
        <v>3311</v>
      </c>
      <c r="B58" t="s">
        <v>3176</v>
      </c>
      <c r="C58" t="s">
        <v>3177</v>
      </c>
      <c r="D58" s="52">
        <v>86.184620643669007</v>
      </c>
      <c r="E58" s="13">
        <v>2.6057755760347199</v>
      </c>
      <c r="F58">
        <v>5</v>
      </c>
      <c r="G58" s="57" t="s">
        <v>3160</v>
      </c>
      <c r="H58" s="57" t="s">
        <v>3160</v>
      </c>
      <c r="I58" s="57" t="s">
        <v>3160</v>
      </c>
      <c r="J58" s="57" t="s">
        <v>3160</v>
      </c>
      <c r="K58" s="57" t="s">
        <v>3160</v>
      </c>
      <c r="L58" s="57" t="s">
        <v>3160</v>
      </c>
      <c r="M58" s="57" t="s">
        <v>3160</v>
      </c>
      <c r="N58" t="s">
        <v>3180</v>
      </c>
    </row>
    <row r="59" spans="1:14" x14ac:dyDescent="0.25">
      <c r="A59" t="s">
        <v>3312</v>
      </c>
      <c r="B59" t="s">
        <v>3251</v>
      </c>
      <c r="C59" t="s">
        <v>3252</v>
      </c>
      <c r="D59" s="52">
        <v>1153.50414206037</v>
      </c>
      <c r="E59" s="13">
        <v>2.65994343163575</v>
      </c>
      <c r="F59">
        <v>5</v>
      </c>
      <c r="G59" s="57" t="s">
        <v>3151</v>
      </c>
      <c r="H59" s="57" t="s">
        <v>3151</v>
      </c>
      <c r="I59" s="57" t="s">
        <v>3151</v>
      </c>
      <c r="J59" s="57" t="s">
        <v>3149</v>
      </c>
      <c r="K59" s="57" t="s">
        <v>3155</v>
      </c>
      <c r="L59" s="57" t="s">
        <v>3155</v>
      </c>
      <c r="M59" s="57" t="s">
        <v>3148</v>
      </c>
      <c r="N59" t="s">
        <v>3152</v>
      </c>
    </row>
    <row r="60" spans="1:14" x14ac:dyDescent="0.25">
      <c r="A60" t="s">
        <v>3313</v>
      </c>
      <c r="B60" t="s">
        <v>3187</v>
      </c>
      <c r="C60" t="s">
        <v>3188</v>
      </c>
      <c r="D60" s="52">
        <v>2425.9600278624998</v>
      </c>
      <c r="E60" s="13">
        <v>2.6089108267548302</v>
      </c>
      <c r="F60">
        <v>5</v>
      </c>
      <c r="G60" s="57" t="s">
        <v>3151</v>
      </c>
      <c r="H60" s="57" t="s">
        <v>3151</v>
      </c>
      <c r="I60" s="57" t="s">
        <v>3149</v>
      </c>
      <c r="J60" s="57" t="s">
        <v>3149</v>
      </c>
      <c r="K60" s="57" t="s">
        <v>3150</v>
      </c>
      <c r="L60" s="57" t="s">
        <v>3151</v>
      </c>
      <c r="M60" s="57" t="s">
        <v>3149</v>
      </c>
      <c r="N60" t="s">
        <v>3152</v>
      </c>
    </row>
    <row r="61" spans="1:14" x14ac:dyDescent="0.25">
      <c r="A61" t="s">
        <v>3314</v>
      </c>
      <c r="B61" t="s">
        <v>3187</v>
      </c>
      <c r="C61" t="s">
        <v>3188</v>
      </c>
      <c r="D61" s="52">
        <v>3187.7348557952701</v>
      </c>
      <c r="E61" s="13">
        <v>2.6064807462986499</v>
      </c>
      <c r="F61">
        <v>5</v>
      </c>
      <c r="G61" s="57" t="s">
        <v>3151</v>
      </c>
      <c r="H61" s="57" t="s">
        <v>3151</v>
      </c>
      <c r="I61" s="57" t="s">
        <v>3149</v>
      </c>
      <c r="J61" s="57" t="s">
        <v>3151</v>
      </c>
      <c r="K61" s="57" t="s">
        <v>3148</v>
      </c>
      <c r="L61" s="57" t="s">
        <v>3151</v>
      </c>
      <c r="M61" s="57" t="s">
        <v>3149</v>
      </c>
      <c r="N61" t="s">
        <v>3152</v>
      </c>
    </row>
    <row r="62" spans="1:14" x14ac:dyDescent="0.25">
      <c r="A62" t="s">
        <v>3315</v>
      </c>
      <c r="B62" t="s">
        <v>3176</v>
      </c>
      <c r="C62" t="s">
        <v>3177</v>
      </c>
      <c r="D62" s="52">
        <v>109.699255420349</v>
      </c>
      <c r="E62" s="13">
        <v>2.6057755760347199</v>
      </c>
      <c r="F62">
        <v>5</v>
      </c>
      <c r="G62" s="57" t="s">
        <v>3160</v>
      </c>
      <c r="H62" s="57" t="s">
        <v>3160</v>
      </c>
      <c r="I62" s="57" t="s">
        <v>3160</v>
      </c>
      <c r="J62" s="57" t="s">
        <v>3160</v>
      </c>
      <c r="K62" s="57" t="s">
        <v>3160</v>
      </c>
      <c r="L62" s="57" t="s">
        <v>3160</v>
      </c>
      <c r="M62" s="57" t="s">
        <v>3160</v>
      </c>
      <c r="N62" t="s">
        <v>3180</v>
      </c>
    </row>
    <row r="63" spans="1:14" x14ac:dyDescent="0.25">
      <c r="A63" t="s">
        <v>3316</v>
      </c>
      <c r="B63" t="s">
        <v>3176</v>
      </c>
      <c r="C63" t="s">
        <v>3177</v>
      </c>
      <c r="D63" s="52">
        <v>909.99822407521503</v>
      </c>
      <c r="E63" s="13">
        <v>2.1627275499391998</v>
      </c>
      <c r="F63">
        <v>5</v>
      </c>
      <c r="G63" s="57" t="s">
        <v>3151</v>
      </c>
      <c r="H63" s="57" t="s">
        <v>3151</v>
      </c>
      <c r="I63" s="57" t="s">
        <v>3149</v>
      </c>
      <c r="J63" s="57" t="s">
        <v>3149</v>
      </c>
      <c r="K63" s="57" t="s">
        <v>3155</v>
      </c>
      <c r="L63" s="57" t="s">
        <v>3155</v>
      </c>
      <c r="M63" s="57" t="s">
        <v>3148</v>
      </c>
      <c r="N63" t="s">
        <v>3152</v>
      </c>
    </row>
    <row r="64" spans="1:14" x14ac:dyDescent="0.25">
      <c r="A64" t="s">
        <v>3317</v>
      </c>
      <c r="B64" t="s">
        <v>3219</v>
      </c>
      <c r="C64" t="s">
        <v>3220</v>
      </c>
      <c r="D64" s="52">
        <v>18060.353807778502</v>
      </c>
      <c r="E64" s="13">
        <v>2.7736749606600899</v>
      </c>
      <c r="F64">
        <v>5</v>
      </c>
      <c r="G64" s="57" t="s">
        <v>3151</v>
      </c>
      <c r="H64" s="57" t="s">
        <v>3151</v>
      </c>
      <c r="I64" s="57" t="s">
        <v>3148</v>
      </c>
      <c r="J64" s="57" t="s">
        <v>3151</v>
      </c>
      <c r="K64" s="57" t="s">
        <v>3155</v>
      </c>
      <c r="L64" s="57" t="s">
        <v>3150</v>
      </c>
      <c r="M64" s="57" t="s">
        <v>3148</v>
      </c>
      <c r="N64" t="s">
        <v>3152</v>
      </c>
    </row>
    <row r="65" spans="1:14" x14ac:dyDescent="0.25">
      <c r="A65" t="s">
        <v>3318</v>
      </c>
      <c r="B65" t="s">
        <v>3251</v>
      </c>
      <c r="C65" t="s">
        <v>3252</v>
      </c>
      <c r="D65" s="52">
        <v>750.884620873166</v>
      </c>
      <c r="E65" s="13">
        <v>2.5126403277089602</v>
      </c>
      <c r="F65">
        <v>5</v>
      </c>
      <c r="G65" s="57" t="s">
        <v>3151</v>
      </c>
      <c r="H65" s="57" t="s">
        <v>3151</v>
      </c>
      <c r="I65" s="57" t="s">
        <v>3151</v>
      </c>
      <c r="J65" s="57" t="s">
        <v>3149</v>
      </c>
      <c r="K65" s="57" t="s">
        <v>3155</v>
      </c>
      <c r="L65" s="57" t="s">
        <v>3155</v>
      </c>
      <c r="M65" s="57" t="s">
        <v>3148</v>
      </c>
      <c r="N65" t="s">
        <v>3152</v>
      </c>
    </row>
    <row r="66" spans="1:14" x14ac:dyDescent="0.25">
      <c r="A66" t="s">
        <v>3319</v>
      </c>
      <c r="B66" t="s">
        <v>3209</v>
      </c>
      <c r="C66" t="s">
        <v>3210</v>
      </c>
      <c r="D66" s="52">
        <v>1322.4582039833001</v>
      </c>
      <c r="E66" s="13">
        <v>2.1598541015746502</v>
      </c>
      <c r="F66">
        <v>5</v>
      </c>
      <c r="G66" s="57" t="s">
        <v>3160</v>
      </c>
      <c r="H66" s="57" t="s">
        <v>3160</v>
      </c>
      <c r="I66" s="57" t="s">
        <v>3160</v>
      </c>
      <c r="J66" s="57" t="s">
        <v>3160</v>
      </c>
      <c r="K66" s="57" t="s">
        <v>3160</v>
      </c>
      <c r="L66" s="57" t="s">
        <v>3160</v>
      </c>
      <c r="M66" s="57" t="s">
        <v>3160</v>
      </c>
      <c r="N66" t="s">
        <v>3180</v>
      </c>
    </row>
    <row r="67" spans="1:14" x14ac:dyDescent="0.25">
      <c r="A67" t="s">
        <v>3145</v>
      </c>
      <c r="B67" t="s">
        <v>3174</v>
      </c>
      <c r="C67" t="s">
        <v>3175</v>
      </c>
      <c r="D67" s="52">
        <v>2489.1416885938302</v>
      </c>
      <c r="E67" s="13">
        <v>1.9657568308048901</v>
      </c>
      <c r="F67">
        <v>6</v>
      </c>
      <c r="G67" s="57" t="s">
        <v>3151</v>
      </c>
      <c r="H67" s="57" t="s">
        <v>3151</v>
      </c>
      <c r="I67" s="57" t="s">
        <v>3149</v>
      </c>
      <c r="J67" s="57" t="s">
        <v>3151</v>
      </c>
      <c r="K67" s="57" t="s">
        <v>3155</v>
      </c>
      <c r="L67" s="57" t="s">
        <v>3148</v>
      </c>
      <c r="M67" s="57" t="s">
        <v>3148</v>
      </c>
      <c r="N67" t="s">
        <v>3152</v>
      </c>
    </row>
    <row r="68" spans="1:14" x14ac:dyDescent="0.25">
      <c r="A68" t="s">
        <v>3309</v>
      </c>
      <c r="B68" t="s">
        <v>3187</v>
      </c>
      <c r="C68" t="s">
        <v>3188</v>
      </c>
      <c r="D68" s="52">
        <v>523.63988743221705</v>
      </c>
      <c r="E68" s="13">
        <v>2.53569190923904</v>
      </c>
      <c r="F68">
        <v>6</v>
      </c>
      <c r="G68" s="57" t="s">
        <v>3160</v>
      </c>
      <c r="H68" s="57" t="s">
        <v>3160</v>
      </c>
      <c r="I68" s="57" t="s">
        <v>3160</v>
      </c>
      <c r="J68" s="57" t="s">
        <v>3160</v>
      </c>
      <c r="K68" s="57" t="s">
        <v>3160</v>
      </c>
      <c r="L68" s="57" t="s">
        <v>3160</v>
      </c>
      <c r="M68" s="57" t="s">
        <v>3160</v>
      </c>
      <c r="N68" t="s">
        <v>3180</v>
      </c>
    </row>
    <row r="69" spans="1:14" x14ac:dyDescent="0.25">
      <c r="A69" t="s">
        <v>3310</v>
      </c>
      <c r="B69" t="s">
        <v>3251</v>
      </c>
      <c r="C69" t="s">
        <v>3252</v>
      </c>
      <c r="D69" s="52">
        <v>261.23912002558802</v>
      </c>
      <c r="E69" s="13">
        <v>1.7713980654634001</v>
      </c>
      <c r="F69">
        <v>6</v>
      </c>
      <c r="G69" s="57" t="s">
        <v>3151</v>
      </c>
      <c r="H69" s="57" t="s">
        <v>3151</v>
      </c>
      <c r="I69" s="57" t="s">
        <v>3151</v>
      </c>
      <c r="J69" s="57" t="s">
        <v>3150</v>
      </c>
      <c r="K69" s="57" t="s">
        <v>3155</v>
      </c>
      <c r="L69" s="57" t="s">
        <v>3155</v>
      </c>
      <c r="M69" s="57" t="s">
        <v>3150</v>
      </c>
      <c r="N69" t="s">
        <v>3152</v>
      </c>
    </row>
    <row r="70" spans="1:14" x14ac:dyDescent="0.25">
      <c r="A70" t="s">
        <v>3311</v>
      </c>
      <c r="B70" t="s">
        <v>3187</v>
      </c>
      <c r="C70" t="s">
        <v>3188</v>
      </c>
      <c r="D70" s="52">
        <v>68.034343329579102</v>
      </c>
      <c r="E70" s="13">
        <v>2.53569190923904</v>
      </c>
      <c r="F70">
        <v>6</v>
      </c>
      <c r="G70" s="57" t="s">
        <v>3160</v>
      </c>
      <c r="H70" s="57" t="s">
        <v>3160</v>
      </c>
      <c r="I70" s="57" t="s">
        <v>3160</v>
      </c>
      <c r="J70" s="57" t="s">
        <v>3160</v>
      </c>
      <c r="K70" s="57" t="s">
        <v>3160</v>
      </c>
      <c r="L70" s="57" t="s">
        <v>3160</v>
      </c>
      <c r="M70" s="57" t="s">
        <v>3160</v>
      </c>
      <c r="N70" t="s">
        <v>3180</v>
      </c>
    </row>
    <row r="71" spans="1:14" x14ac:dyDescent="0.25">
      <c r="A71" t="s">
        <v>3312</v>
      </c>
      <c r="B71" t="s">
        <v>3176</v>
      </c>
      <c r="C71" t="s">
        <v>3177</v>
      </c>
      <c r="D71" s="52">
        <v>881.63298383567405</v>
      </c>
      <c r="E71" s="13">
        <v>2.4323829731201001</v>
      </c>
      <c r="F71">
        <v>6</v>
      </c>
      <c r="G71" s="57" t="s">
        <v>3151</v>
      </c>
      <c r="H71" s="57" t="s">
        <v>3151</v>
      </c>
      <c r="I71" s="57" t="s">
        <v>3149</v>
      </c>
      <c r="J71" s="57" t="s">
        <v>3149</v>
      </c>
      <c r="K71" s="57" t="s">
        <v>3155</v>
      </c>
      <c r="L71" s="57" t="s">
        <v>3155</v>
      </c>
      <c r="M71" s="57" t="s">
        <v>3148</v>
      </c>
      <c r="N71" t="s">
        <v>3152</v>
      </c>
    </row>
    <row r="72" spans="1:14" x14ac:dyDescent="0.25">
      <c r="A72" t="s">
        <v>3313</v>
      </c>
      <c r="B72" t="s">
        <v>3209</v>
      </c>
      <c r="C72" t="s">
        <v>3210</v>
      </c>
      <c r="D72" s="52">
        <v>898.36648385893898</v>
      </c>
      <c r="E72" s="13">
        <v>2.1598541015746502</v>
      </c>
      <c r="F72">
        <v>6</v>
      </c>
      <c r="G72" s="57" t="s">
        <v>3160</v>
      </c>
      <c r="H72" s="57" t="s">
        <v>3160</v>
      </c>
      <c r="I72" s="57" t="s">
        <v>3160</v>
      </c>
      <c r="J72" s="57" t="s">
        <v>3160</v>
      </c>
      <c r="K72" s="57" t="s">
        <v>3160</v>
      </c>
      <c r="L72" s="57" t="s">
        <v>3160</v>
      </c>
      <c r="M72" s="57" t="s">
        <v>3160</v>
      </c>
      <c r="N72" t="s">
        <v>3180</v>
      </c>
    </row>
    <row r="73" spans="1:14" x14ac:dyDescent="0.25">
      <c r="A73" t="s">
        <v>3314</v>
      </c>
      <c r="B73" t="s">
        <v>3174</v>
      </c>
      <c r="C73" t="s">
        <v>3175</v>
      </c>
      <c r="D73" s="52">
        <v>2628.1907769866102</v>
      </c>
      <c r="E73" s="13">
        <v>2.5651609065662999</v>
      </c>
      <c r="F73">
        <v>6</v>
      </c>
      <c r="G73" s="57" t="s">
        <v>3151</v>
      </c>
      <c r="H73" s="57" t="s">
        <v>3151</v>
      </c>
      <c r="I73" s="57" t="s">
        <v>3149</v>
      </c>
      <c r="J73" s="57" t="s">
        <v>3149</v>
      </c>
      <c r="K73" s="57" t="s">
        <v>3155</v>
      </c>
      <c r="L73" s="57" t="s">
        <v>3148</v>
      </c>
      <c r="M73" s="57" t="s">
        <v>3148</v>
      </c>
      <c r="N73" t="s">
        <v>3152</v>
      </c>
    </row>
    <row r="74" spans="1:14" x14ac:dyDescent="0.25">
      <c r="A74" t="s">
        <v>3315</v>
      </c>
      <c r="B74" t="s">
        <v>3245</v>
      </c>
      <c r="C74" t="s">
        <v>3246</v>
      </c>
      <c r="D74" s="52">
        <v>648.85634812310605</v>
      </c>
      <c r="E74" s="13">
        <v>2.2974373697172998</v>
      </c>
      <c r="F74">
        <v>6</v>
      </c>
      <c r="G74" s="57" t="s">
        <v>3151</v>
      </c>
      <c r="H74" s="57" t="s">
        <v>3151</v>
      </c>
      <c r="I74" s="57" t="s">
        <v>3150</v>
      </c>
      <c r="J74" s="57" t="s">
        <v>3149</v>
      </c>
      <c r="K74" s="57" t="s">
        <v>3155</v>
      </c>
      <c r="L74" s="57" t="s">
        <v>3155</v>
      </c>
      <c r="M74" s="57" t="s">
        <v>3155</v>
      </c>
      <c r="N74" t="s">
        <v>3152</v>
      </c>
    </row>
    <row r="75" spans="1:14" x14ac:dyDescent="0.25">
      <c r="A75" t="s">
        <v>3316</v>
      </c>
      <c r="B75" t="s">
        <v>3209</v>
      </c>
      <c r="C75" t="s">
        <v>3210</v>
      </c>
      <c r="D75" s="52">
        <v>412.108969634608</v>
      </c>
      <c r="E75" s="13">
        <v>2.1598541015746502</v>
      </c>
      <c r="F75">
        <v>6</v>
      </c>
      <c r="G75" s="57" t="s">
        <v>3160</v>
      </c>
      <c r="H75" s="57" t="s">
        <v>3160</v>
      </c>
      <c r="I75" s="57" t="s">
        <v>3160</v>
      </c>
      <c r="J75" s="57" t="s">
        <v>3160</v>
      </c>
      <c r="K75" s="57" t="s">
        <v>3160</v>
      </c>
      <c r="L75" s="57" t="s">
        <v>3160</v>
      </c>
      <c r="M75" s="57" t="s">
        <v>3160</v>
      </c>
      <c r="N75" t="s">
        <v>3180</v>
      </c>
    </row>
    <row r="76" spans="1:14" x14ac:dyDescent="0.25">
      <c r="A76" t="s">
        <v>3317</v>
      </c>
      <c r="B76" t="s">
        <v>3187</v>
      </c>
      <c r="C76" t="s">
        <v>3188</v>
      </c>
      <c r="D76" s="52">
        <v>2698.00776893791</v>
      </c>
      <c r="E76" s="13">
        <v>2.7091554466194099</v>
      </c>
      <c r="F76">
        <v>6</v>
      </c>
      <c r="G76" s="57" t="s">
        <v>3151</v>
      </c>
      <c r="H76" s="57" t="s">
        <v>3151</v>
      </c>
      <c r="I76" s="57" t="s">
        <v>3149</v>
      </c>
      <c r="J76" s="57" t="s">
        <v>3149</v>
      </c>
      <c r="K76" s="57" t="s">
        <v>3150</v>
      </c>
      <c r="L76" s="57" t="s">
        <v>3151</v>
      </c>
      <c r="M76" s="57" t="s">
        <v>3149</v>
      </c>
      <c r="N76" t="s">
        <v>3152</v>
      </c>
    </row>
    <row r="77" spans="1:14" x14ac:dyDescent="0.25">
      <c r="A77" t="s">
        <v>3318</v>
      </c>
      <c r="B77" t="s">
        <v>3217</v>
      </c>
      <c r="C77" t="s">
        <v>3218</v>
      </c>
      <c r="D77" s="52">
        <v>1040.9559096370001</v>
      </c>
      <c r="E77" s="13">
        <v>2.3285844013962</v>
      </c>
      <c r="F77">
        <v>6</v>
      </c>
      <c r="G77" s="57" t="s">
        <v>3151</v>
      </c>
      <c r="H77" s="57" t="s">
        <v>3151</v>
      </c>
      <c r="I77" s="57" t="s">
        <v>3151</v>
      </c>
      <c r="J77" s="57" t="s">
        <v>3149</v>
      </c>
      <c r="K77" s="57" t="s">
        <v>3150</v>
      </c>
      <c r="L77" s="57" t="s">
        <v>3149</v>
      </c>
      <c r="M77" s="57" t="s">
        <v>3148</v>
      </c>
      <c r="N77" t="s">
        <v>3152</v>
      </c>
    </row>
    <row r="78" spans="1:14" x14ac:dyDescent="0.25">
      <c r="A78" t="s">
        <v>3319</v>
      </c>
      <c r="B78" t="s">
        <v>3174</v>
      </c>
      <c r="C78" t="s">
        <v>3175</v>
      </c>
      <c r="D78" s="52">
        <v>3197.5166467488998</v>
      </c>
      <c r="E78" s="13">
        <v>2.0438245533211998</v>
      </c>
      <c r="F78">
        <v>6</v>
      </c>
      <c r="G78" s="57" t="s">
        <v>3151</v>
      </c>
      <c r="H78" s="57" t="s">
        <v>3151</v>
      </c>
      <c r="I78" s="57" t="s">
        <v>3149</v>
      </c>
      <c r="J78" s="57" t="s">
        <v>3149</v>
      </c>
      <c r="K78" s="57" t="s">
        <v>3155</v>
      </c>
      <c r="L78" s="57" t="s">
        <v>3148</v>
      </c>
      <c r="M78" s="57" t="s">
        <v>3148</v>
      </c>
      <c r="N78" t="s">
        <v>3152</v>
      </c>
    </row>
    <row r="79" spans="1:14" x14ac:dyDescent="0.25">
      <c r="A79" t="s">
        <v>3145</v>
      </c>
      <c r="B79" t="s">
        <v>3307</v>
      </c>
      <c r="C79" t="s">
        <v>3308</v>
      </c>
      <c r="D79" s="52">
        <v>1015.12200276773</v>
      </c>
      <c r="E79" s="13">
        <v>1.95933393953087</v>
      </c>
      <c r="F79">
        <v>7</v>
      </c>
      <c r="G79" s="57" t="s">
        <v>3151</v>
      </c>
      <c r="H79" s="57" t="s">
        <v>3149</v>
      </c>
      <c r="I79" s="57" t="s">
        <v>3155</v>
      </c>
      <c r="J79" s="57" t="s">
        <v>3149</v>
      </c>
      <c r="K79" s="57" t="s">
        <v>3155</v>
      </c>
      <c r="L79" s="57" t="s">
        <v>3155</v>
      </c>
      <c r="M79" s="57" t="s">
        <v>3155</v>
      </c>
      <c r="N79" t="s">
        <v>3152</v>
      </c>
    </row>
    <row r="80" spans="1:14" x14ac:dyDescent="0.25">
      <c r="A80" t="s">
        <v>3309</v>
      </c>
      <c r="B80" t="s">
        <v>3203</v>
      </c>
      <c r="C80" t="s">
        <v>3204</v>
      </c>
      <c r="D80" s="52">
        <v>256.34545133328101</v>
      </c>
      <c r="E80" s="13">
        <v>2.2057641405400301</v>
      </c>
      <c r="F80">
        <v>7</v>
      </c>
      <c r="G80" s="57" t="s">
        <v>3151</v>
      </c>
      <c r="H80" s="57" t="s">
        <v>3151</v>
      </c>
      <c r="I80" s="57" t="s">
        <v>3149</v>
      </c>
      <c r="J80" s="57" t="s">
        <v>3150</v>
      </c>
      <c r="K80" s="57" t="s">
        <v>3148</v>
      </c>
      <c r="L80" s="57" t="s">
        <v>3151</v>
      </c>
      <c r="M80" s="57" t="s">
        <v>3151</v>
      </c>
      <c r="N80" t="s">
        <v>3152</v>
      </c>
    </row>
    <row r="81" spans="1:14" x14ac:dyDescent="0.25">
      <c r="A81" t="s">
        <v>3310</v>
      </c>
      <c r="B81" t="s">
        <v>3195</v>
      </c>
      <c r="C81" t="s">
        <v>3196</v>
      </c>
      <c r="D81" s="52">
        <v>1019.0977087482501</v>
      </c>
      <c r="E81" s="13">
        <v>1.7415880827483401</v>
      </c>
      <c r="F81">
        <v>7</v>
      </c>
      <c r="G81" s="57" t="s">
        <v>3151</v>
      </c>
      <c r="H81" s="57" t="s">
        <v>3155</v>
      </c>
      <c r="I81" s="57" t="s">
        <v>3148</v>
      </c>
      <c r="J81" s="57" t="s">
        <v>3151</v>
      </c>
      <c r="K81" s="57" t="s">
        <v>3155</v>
      </c>
      <c r="L81" s="57" t="s">
        <v>3150</v>
      </c>
      <c r="M81" s="57" t="s">
        <v>3151</v>
      </c>
      <c r="N81" t="s">
        <v>3152</v>
      </c>
    </row>
    <row r="82" spans="1:14" x14ac:dyDescent="0.25">
      <c r="A82" t="s">
        <v>3311</v>
      </c>
      <c r="B82" t="s">
        <v>3209</v>
      </c>
      <c r="C82" t="s">
        <v>3210</v>
      </c>
      <c r="D82" s="52">
        <v>489.78849747230498</v>
      </c>
      <c r="E82" s="13">
        <v>2.1598541015746502</v>
      </c>
      <c r="F82">
        <v>7</v>
      </c>
      <c r="G82" s="57" t="s">
        <v>3160</v>
      </c>
      <c r="H82" s="57" t="s">
        <v>3160</v>
      </c>
      <c r="I82" s="57" t="s">
        <v>3160</v>
      </c>
      <c r="J82" s="57" t="s">
        <v>3160</v>
      </c>
      <c r="K82" s="57" t="s">
        <v>3160</v>
      </c>
      <c r="L82" s="57" t="s">
        <v>3160</v>
      </c>
      <c r="M82" s="57" t="s">
        <v>3160</v>
      </c>
      <c r="N82" t="s">
        <v>3180</v>
      </c>
    </row>
    <row r="83" spans="1:14" x14ac:dyDescent="0.25">
      <c r="A83" t="s">
        <v>3312</v>
      </c>
      <c r="B83" t="s">
        <v>3174</v>
      </c>
      <c r="C83" t="s">
        <v>3175</v>
      </c>
      <c r="D83" s="52">
        <v>2522.0452672638899</v>
      </c>
      <c r="E83" s="13">
        <v>2.2257413170196401</v>
      </c>
      <c r="F83">
        <v>7</v>
      </c>
      <c r="G83" s="57" t="s">
        <v>3151</v>
      </c>
      <c r="H83" s="57" t="s">
        <v>3151</v>
      </c>
      <c r="I83" s="57" t="s">
        <v>3149</v>
      </c>
      <c r="J83" s="57" t="s">
        <v>3149</v>
      </c>
      <c r="K83" s="57" t="s">
        <v>3155</v>
      </c>
      <c r="L83" s="57" t="s">
        <v>3148</v>
      </c>
      <c r="M83" s="57" t="s">
        <v>3148</v>
      </c>
      <c r="N83" t="s">
        <v>3152</v>
      </c>
    </row>
    <row r="84" spans="1:14" x14ac:dyDescent="0.25">
      <c r="A84" t="s">
        <v>3313</v>
      </c>
      <c r="B84" t="s">
        <v>3176</v>
      </c>
      <c r="C84" t="s">
        <v>3177</v>
      </c>
      <c r="D84" s="52">
        <v>2875.2463058716198</v>
      </c>
      <c r="E84" s="13">
        <v>2.1143729003836902</v>
      </c>
      <c r="F84">
        <v>7</v>
      </c>
      <c r="G84" s="57" t="s">
        <v>3151</v>
      </c>
      <c r="H84" s="57" t="s">
        <v>3151</v>
      </c>
      <c r="I84" s="57" t="s">
        <v>3149</v>
      </c>
      <c r="J84" s="57" t="s">
        <v>3149</v>
      </c>
      <c r="K84" s="57" t="s">
        <v>3155</v>
      </c>
      <c r="L84" s="57" t="s">
        <v>3155</v>
      </c>
      <c r="M84" s="57" t="s">
        <v>3148</v>
      </c>
      <c r="N84" t="s">
        <v>3152</v>
      </c>
    </row>
    <row r="85" spans="1:14" x14ac:dyDescent="0.25">
      <c r="A85" t="s">
        <v>3314</v>
      </c>
      <c r="B85" t="s">
        <v>3209</v>
      </c>
      <c r="C85" t="s">
        <v>3210</v>
      </c>
      <c r="D85" s="52">
        <v>756.60188773764401</v>
      </c>
      <c r="E85" s="13">
        <v>2.1598541015746502</v>
      </c>
      <c r="F85">
        <v>7</v>
      </c>
      <c r="G85" s="57" t="s">
        <v>3160</v>
      </c>
      <c r="H85" s="57" t="s">
        <v>3160</v>
      </c>
      <c r="I85" s="57" t="s">
        <v>3160</v>
      </c>
      <c r="J85" s="57" t="s">
        <v>3160</v>
      </c>
      <c r="K85" s="57" t="s">
        <v>3160</v>
      </c>
      <c r="L85" s="57" t="s">
        <v>3160</v>
      </c>
      <c r="M85" s="57" t="s">
        <v>3160</v>
      </c>
      <c r="N85" t="s">
        <v>3180</v>
      </c>
    </row>
    <row r="86" spans="1:14" x14ac:dyDescent="0.25">
      <c r="A86" t="s">
        <v>3315</v>
      </c>
      <c r="B86" t="s">
        <v>3162</v>
      </c>
      <c r="C86" t="s">
        <v>3163</v>
      </c>
      <c r="D86" s="52">
        <v>744.90879795849503</v>
      </c>
      <c r="E86" s="13">
        <v>2.29032400834673</v>
      </c>
      <c r="F86">
        <v>7</v>
      </c>
      <c r="G86" s="57" t="s">
        <v>3151</v>
      </c>
      <c r="H86" s="57" t="s">
        <v>3151</v>
      </c>
      <c r="I86" s="57" t="s">
        <v>3155</v>
      </c>
      <c r="J86" s="57" t="s">
        <v>3148</v>
      </c>
      <c r="K86" s="57" t="s">
        <v>3148</v>
      </c>
      <c r="L86" s="57" t="s">
        <v>3149</v>
      </c>
      <c r="M86" s="57" t="s">
        <v>3149</v>
      </c>
      <c r="N86" t="s">
        <v>3152</v>
      </c>
    </row>
    <row r="87" spans="1:14" x14ac:dyDescent="0.25">
      <c r="A87" t="s">
        <v>3316</v>
      </c>
      <c r="B87" t="s">
        <v>3166</v>
      </c>
      <c r="C87" t="s">
        <v>3167</v>
      </c>
      <c r="D87" s="52">
        <v>2673.3885323900499</v>
      </c>
      <c r="E87" s="13">
        <v>1.93658628751714</v>
      </c>
      <c r="F87">
        <v>7</v>
      </c>
      <c r="G87" s="57" t="s">
        <v>3151</v>
      </c>
      <c r="H87" s="57" t="s">
        <v>3151</v>
      </c>
      <c r="I87" s="57" t="s">
        <v>3149</v>
      </c>
      <c r="J87" s="57" t="s">
        <v>3149</v>
      </c>
      <c r="K87" s="57" t="s">
        <v>3149</v>
      </c>
      <c r="L87" s="57" t="s">
        <v>3149</v>
      </c>
      <c r="M87" s="57" t="s">
        <v>3149</v>
      </c>
      <c r="N87" t="s">
        <v>3152</v>
      </c>
    </row>
    <row r="88" spans="1:14" x14ac:dyDescent="0.25">
      <c r="A88" t="s">
        <v>3317</v>
      </c>
      <c r="B88" t="s">
        <v>3178</v>
      </c>
      <c r="C88" t="s">
        <v>3179</v>
      </c>
      <c r="D88" s="52">
        <v>728.66265986596204</v>
      </c>
      <c r="E88" s="13">
        <v>2.6102875389806699</v>
      </c>
      <c r="F88">
        <v>7</v>
      </c>
      <c r="G88" s="57" t="s">
        <v>3151</v>
      </c>
      <c r="H88" s="57" t="s">
        <v>3151</v>
      </c>
      <c r="I88" s="57" t="s">
        <v>3148</v>
      </c>
      <c r="J88" s="57" t="s">
        <v>3151</v>
      </c>
      <c r="K88" s="57" t="s">
        <v>3148</v>
      </c>
      <c r="L88" s="57" t="s">
        <v>3149</v>
      </c>
      <c r="M88" s="57" t="s">
        <v>3151</v>
      </c>
      <c r="N88" t="s">
        <v>3152</v>
      </c>
    </row>
    <row r="89" spans="1:14" x14ac:dyDescent="0.25">
      <c r="A89" t="s">
        <v>3318</v>
      </c>
      <c r="B89" t="s">
        <v>3209</v>
      </c>
      <c r="C89" t="s">
        <v>3210</v>
      </c>
      <c r="D89" s="52">
        <v>568.67777283744601</v>
      </c>
      <c r="E89" s="13">
        <v>2.1598541015746502</v>
      </c>
      <c r="F89">
        <v>7</v>
      </c>
      <c r="G89" s="57" t="s">
        <v>3160</v>
      </c>
      <c r="H89" s="57" t="s">
        <v>3160</v>
      </c>
      <c r="I89" s="57" t="s">
        <v>3160</v>
      </c>
      <c r="J89" s="57" t="s">
        <v>3160</v>
      </c>
      <c r="K89" s="57" t="s">
        <v>3160</v>
      </c>
      <c r="L89" s="57" t="s">
        <v>3160</v>
      </c>
      <c r="M89" s="57" t="s">
        <v>3160</v>
      </c>
      <c r="N89" t="s">
        <v>3180</v>
      </c>
    </row>
    <row r="90" spans="1:14" x14ac:dyDescent="0.25">
      <c r="A90" t="s">
        <v>3319</v>
      </c>
      <c r="B90" t="s">
        <v>3197</v>
      </c>
      <c r="C90" t="s">
        <v>3198</v>
      </c>
      <c r="D90" s="52">
        <v>1709.2895533722401</v>
      </c>
      <c r="E90" s="13">
        <v>1.7079425152841201</v>
      </c>
      <c r="F90">
        <v>7</v>
      </c>
      <c r="G90" s="57" t="s">
        <v>3151</v>
      </c>
      <c r="H90" s="57" t="s">
        <v>3151</v>
      </c>
      <c r="I90" s="57" t="s">
        <v>3155</v>
      </c>
      <c r="J90" s="57" t="s">
        <v>3155</v>
      </c>
      <c r="K90" s="57" t="s">
        <v>3149</v>
      </c>
      <c r="L90" s="57" t="s">
        <v>3151</v>
      </c>
      <c r="M90" s="57" t="s">
        <v>3149</v>
      </c>
      <c r="N90" t="s">
        <v>3152</v>
      </c>
    </row>
    <row r="91" spans="1:14" x14ac:dyDescent="0.25">
      <c r="A91" t="s">
        <v>3145</v>
      </c>
      <c r="B91" t="s">
        <v>3172</v>
      </c>
      <c r="C91" t="s">
        <v>3173</v>
      </c>
      <c r="D91" s="52">
        <v>975.77249141222205</v>
      </c>
      <c r="E91" s="13">
        <v>1.9482238372249501</v>
      </c>
      <c r="F91">
        <v>8</v>
      </c>
      <c r="G91" s="57" t="s">
        <v>3151</v>
      </c>
      <c r="H91" s="57" t="s">
        <v>3151</v>
      </c>
      <c r="I91" s="57" t="s">
        <v>3148</v>
      </c>
      <c r="J91" s="57" t="s">
        <v>3148</v>
      </c>
      <c r="K91" s="57" t="s">
        <v>3148</v>
      </c>
      <c r="L91" s="57" t="s">
        <v>3148</v>
      </c>
      <c r="M91" s="57" t="s">
        <v>3149</v>
      </c>
      <c r="N91" t="s">
        <v>3152</v>
      </c>
    </row>
    <row r="92" spans="1:14" x14ac:dyDescent="0.25">
      <c r="A92" t="s">
        <v>3309</v>
      </c>
      <c r="B92" t="s">
        <v>3245</v>
      </c>
      <c r="C92" t="s">
        <v>3246</v>
      </c>
      <c r="D92" s="52">
        <v>962.95471071351699</v>
      </c>
      <c r="E92" s="13">
        <v>2.2053358835209198</v>
      </c>
      <c r="F92">
        <v>8</v>
      </c>
      <c r="G92" s="57" t="s">
        <v>3151</v>
      </c>
      <c r="H92" s="57" t="s">
        <v>3151</v>
      </c>
      <c r="I92" s="57" t="s">
        <v>3150</v>
      </c>
      <c r="J92" s="57" t="s">
        <v>3149</v>
      </c>
      <c r="K92" s="57" t="s">
        <v>3155</v>
      </c>
      <c r="L92" s="57" t="s">
        <v>3155</v>
      </c>
      <c r="M92" s="57" t="s">
        <v>3155</v>
      </c>
      <c r="N92" t="s">
        <v>3152</v>
      </c>
    </row>
    <row r="93" spans="1:14" x14ac:dyDescent="0.25">
      <c r="A93" t="s">
        <v>3310</v>
      </c>
      <c r="B93" t="s">
        <v>3189</v>
      </c>
      <c r="C93" t="s">
        <v>3190</v>
      </c>
      <c r="D93" s="52">
        <v>594.88319119001596</v>
      </c>
      <c r="E93" s="13">
        <v>1.68430747329649</v>
      </c>
      <c r="F93">
        <v>8</v>
      </c>
      <c r="G93" s="57" t="s">
        <v>3151</v>
      </c>
      <c r="H93" s="57" t="s">
        <v>3148</v>
      </c>
      <c r="I93" s="57" t="s">
        <v>3151</v>
      </c>
      <c r="J93" s="57" t="s">
        <v>3148</v>
      </c>
      <c r="K93" s="57" t="s">
        <v>3149</v>
      </c>
      <c r="L93" s="57" t="s">
        <v>3151</v>
      </c>
      <c r="M93" s="57" t="s">
        <v>3149</v>
      </c>
      <c r="N93" t="s">
        <v>3152</v>
      </c>
    </row>
    <row r="94" spans="1:14" x14ac:dyDescent="0.25">
      <c r="A94" t="s">
        <v>3311</v>
      </c>
      <c r="B94" t="s">
        <v>3170</v>
      </c>
      <c r="C94" t="s">
        <v>3171</v>
      </c>
      <c r="D94" s="52">
        <v>587.99443850288901</v>
      </c>
      <c r="E94" s="13">
        <v>2.0184122566587099</v>
      </c>
      <c r="F94">
        <v>8</v>
      </c>
      <c r="G94" s="57" t="s">
        <v>3151</v>
      </c>
      <c r="H94" s="57" t="s">
        <v>3151</v>
      </c>
      <c r="I94" s="57" t="s">
        <v>3149</v>
      </c>
      <c r="J94" s="57" t="s">
        <v>3149</v>
      </c>
      <c r="K94" s="57" t="s">
        <v>3150</v>
      </c>
      <c r="L94" s="57" t="s">
        <v>3149</v>
      </c>
      <c r="M94" s="57" t="s">
        <v>3149</v>
      </c>
      <c r="N94" t="s">
        <v>3152</v>
      </c>
    </row>
    <row r="95" spans="1:14" x14ac:dyDescent="0.25">
      <c r="A95" t="s">
        <v>3312</v>
      </c>
      <c r="B95" t="s">
        <v>3209</v>
      </c>
      <c r="C95" t="s">
        <v>3210</v>
      </c>
      <c r="D95" s="52">
        <v>462.56826994977501</v>
      </c>
      <c r="E95" s="13">
        <v>2.1598541015746502</v>
      </c>
      <c r="F95">
        <v>8</v>
      </c>
      <c r="G95" s="57" t="s">
        <v>3160</v>
      </c>
      <c r="H95" s="57" t="s">
        <v>3160</v>
      </c>
      <c r="I95" s="57" t="s">
        <v>3160</v>
      </c>
      <c r="J95" s="57" t="s">
        <v>3160</v>
      </c>
      <c r="K95" s="57" t="s">
        <v>3160</v>
      </c>
      <c r="L95" s="57" t="s">
        <v>3160</v>
      </c>
      <c r="M95" s="57" t="s">
        <v>3160</v>
      </c>
      <c r="N95" t="s">
        <v>3180</v>
      </c>
    </row>
    <row r="96" spans="1:14" x14ac:dyDescent="0.25">
      <c r="A96" t="s">
        <v>3313</v>
      </c>
      <c r="B96" t="s">
        <v>3219</v>
      </c>
      <c r="C96" t="s">
        <v>3220</v>
      </c>
      <c r="D96" s="52">
        <v>10886.565030310199</v>
      </c>
      <c r="E96" s="13">
        <v>1.7877759722106299</v>
      </c>
      <c r="F96">
        <v>8</v>
      </c>
      <c r="G96" s="57" t="s">
        <v>3151</v>
      </c>
      <c r="H96" s="57" t="s">
        <v>3151</v>
      </c>
      <c r="I96" s="57" t="s">
        <v>3148</v>
      </c>
      <c r="J96" s="57" t="s">
        <v>3151</v>
      </c>
      <c r="K96" s="57" t="s">
        <v>3150</v>
      </c>
      <c r="L96" s="57" t="s">
        <v>3150</v>
      </c>
      <c r="M96" s="57" t="s">
        <v>3148</v>
      </c>
      <c r="N96" t="s">
        <v>3152</v>
      </c>
    </row>
    <row r="97" spans="1:14" x14ac:dyDescent="0.25">
      <c r="A97" t="s">
        <v>3314</v>
      </c>
      <c r="B97" t="s">
        <v>3211</v>
      </c>
      <c r="C97" t="s">
        <v>3212</v>
      </c>
      <c r="D97" s="52">
        <v>878.47524916493398</v>
      </c>
      <c r="E97" s="13">
        <v>2.0452945536507001</v>
      </c>
      <c r="F97">
        <v>8</v>
      </c>
      <c r="G97" s="57" t="s">
        <v>3151</v>
      </c>
      <c r="H97" s="57" t="s">
        <v>3150</v>
      </c>
      <c r="I97" s="57" t="s">
        <v>3148</v>
      </c>
      <c r="J97" s="57" t="s">
        <v>3149</v>
      </c>
      <c r="K97" s="57" t="s">
        <v>3148</v>
      </c>
      <c r="L97" s="57" t="s">
        <v>3149</v>
      </c>
      <c r="M97" s="57" t="s">
        <v>3149</v>
      </c>
      <c r="N97" t="s">
        <v>3152</v>
      </c>
    </row>
    <row r="98" spans="1:14" x14ac:dyDescent="0.25">
      <c r="A98" t="s">
        <v>3315</v>
      </c>
      <c r="B98" t="s">
        <v>3209</v>
      </c>
      <c r="C98" t="s">
        <v>3210</v>
      </c>
      <c r="D98" s="52">
        <v>407.51597685730002</v>
      </c>
      <c r="E98" s="13">
        <v>2.1598541015746502</v>
      </c>
      <c r="F98">
        <v>8</v>
      </c>
      <c r="G98" s="57" t="s">
        <v>3160</v>
      </c>
      <c r="H98" s="57" t="s">
        <v>3160</v>
      </c>
      <c r="I98" s="57" t="s">
        <v>3160</v>
      </c>
      <c r="J98" s="57" t="s">
        <v>3160</v>
      </c>
      <c r="K98" s="57" t="s">
        <v>3160</v>
      </c>
      <c r="L98" s="57" t="s">
        <v>3160</v>
      </c>
      <c r="M98" s="57" t="s">
        <v>3160</v>
      </c>
      <c r="N98" t="s">
        <v>3180</v>
      </c>
    </row>
    <row r="99" spans="1:14" x14ac:dyDescent="0.25">
      <c r="A99" t="s">
        <v>3316</v>
      </c>
      <c r="B99" t="s">
        <v>3174</v>
      </c>
      <c r="C99" t="s">
        <v>3175</v>
      </c>
      <c r="D99" s="52">
        <v>2649.87610824386</v>
      </c>
      <c r="E99" s="13">
        <v>1.9114181170381199</v>
      </c>
      <c r="F99">
        <v>8</v>
      </c>
      <c r="G99" s="57" t="s">
        <v>3151</v>
      </c>
      <c r="H99" s="57" t="s">
        <v>3151</v>
      </c>
      <c r="I99" s="57" t="s">
        <v>3149</v>
      </c>
      <c r="J99" s="57" t="s">
        <v>3151</v>
      </c>
      <c r="K99" s="57" t="s">
        <v>3155</v>
      </c>
      <c r="L99" s="57" t="s">
        <v>3148</v>
      </c>
      <c r="M99" s="57" t="s">
        <v>3148</v>
      </c>
      <c r="N99" t="s">
        <v>3152</v>
      </c>
    </row>
    <row r="100" spans="1:14" x14ac:dyDescent="0.25">
      <c r="A100" t="s">
        <v>3317</v>
      </c>
      <c r="B100" t="s">
        <v>3174</v>
      </c>
      <c r="C100" t="s">
        <v>3175</v>
      </c>
      <c r="D100" s="52">
        <v>9419.2883446162796</v>
      </c>
      <c r="E100" s="13">
        <v>2.3967963632304299</v>
      </c>
      <c r="F100">
        <v>8</v>
      </c>
      <c r="G100" s="57" t="s">
        <v>3151</v>
      </c>
      <c r="H100" s="57" t="s">
        <v>3151</v>
      </c>
      <c r="I100" s="57" t="s">
        <v>3149</v>
      </c>
      <c r="J100" s="57" t="s">
        <v>3151</v>
      </c>
      <c r="K100" s="57" t="s">
        <v>3155</v>
      </c>
      <c r="L100" s="57" t="s">
        <v>3148</v>
      </c>
      <c r="M100" s="57" t="s">
        <v>3148</v>
      </c>
      <c r="N100" t="s">
        <v>3152</v>
      </c>
    </row>
    <row r="101" spans="1:14" x14ac:dyDescent="0.25">
      <c r="A101" t="s">
        <v>3318</v>
      </c>
      <c r="B101" t="s">
        <v>3189</v>
      </c>
      <c r="C101" t="s">
        <v>3190</v>
      </c>
      <c r="D101" s="52">
        <v>1053.2623015808699</v>
      </c>
      <c r="E101" s="13">
        <v>2.0936292707713902</v>
      </c>
      <c r="F101">
        <v>8</v>
      </c>
      <c r="G101" s="57" t="s">
        <v>3151</v>
      </c>
      <c r="H101" s="57" t="s">
        <v>3151</v>
      </c>
      <c r="I101" s="57" t="s">
        <v>3151</v>
      </c>
      <c r="J101" s="57" t="s">
        <v>3151</v>
      </c>
      <c r="K101" s="57" t="s">
        <v>3148</v>
      </c>
      <c r="L101" s="57" t="s">
        <v>3151</v>
      </c>
      <c r="M101" s="57" t="s">
        <v>3149</v>
      </c>
      <c r="N101" t="s">
        <v>3152</v>
      </c>
    </row>
    <row r="102" spans="1:14" x14ac:dyDescent="0.25">
      <c r="A102" t="s">
        <v>3319</v>
      </c>
      <c r="B102" t="s">
        <v>3172</v>
      </c>
      <c r="C102" t="s">
        <v>3173</v>
      </c>
      <c r="D102" s="52">
        <v>1106.4981283345101</v>
      </c>
      <c r="E102" s="13">
        <v>1.69505574445788</v>
      </c>
      <c r="F102">
        <v>8</v>
      </c>
      <c r="G102" s="57" t="s">
        <v>3151</v>
      </c>
      <c r="H102" s="57" t="s">
        <v>3151</v>
      </c>
      <c r="I102" s="57" t="s">
        <v>3148</v>
      </c>
      <c r="J102" s="57" t="s">
        <v>3148</v>
      </c>
      <c r="K102" s="57" t="s">
        <v>3151</v>
      </c>
      <c r="L102" s="57" t="s">
        <v>3148</v>
      </c>
      <c r="M102" s="57" t="s">
        <v>3149</v>
      </c>
      <c r="N102" t="s">
        <v>3152</v>
      </c>
    </row>
    <row r="103" spans="1:14" x14ac:dyDescent="0.25">
      <c r="A103" t="s">
        <v>3145</v>
      </c>
      <c r="B103" t="s">
        <v>3219</v>
      </c>
      <c r="C103" t="s">
        <v>3220</v>
      </c>
      <c r="D103" s="52">
        <v>4334.1718041183403</v>
      </c>
      <c r="E103" s="13">
        <v>1.90417028567531</v>
      </c>
      <c r="F103">
        <v>9</v>
      </c>
      <c r="G103" s="57" t="s">
        <v>3151</v>
      </c>
      <c r="H103" s="57" t="s">
        <v>3151</v>
      </c>
      <c r="I103" s="57" t="s">
        <v>3148</v>
      </c>
      <c r="J103" s="57" t="s">
        <v>3149</v>
      </c>
      <c r="K103" s="57" t="s">
        <v>3155</v>
      </c>
      <c r="L103" s="57" t="s">
        <v>3150</v>
      </c>
      <c r="M103" s="57" t="s">
        <v>3148</v>
      </c>
      <c r="N103" t="s">
        <v>3152</v>
      </c>
    </row>
    <row r="104" spans="1:14" x14ac:dyDescent="0.25">
      <c r="A104" t="s">
        <v>3309</v>
      </c>
      <c r="B104" t="s">
        <v>3197</v>
      </c>
      <c r="C104" t="s">
        <v>3198</v>
      </c>
      <c r="D104" s="52">
        <v>1386.87248581775</v>
      </c>
      <c r="E104" s="13">
        <v>2.20342896915216</v>
      </c>
      <c r="F104">
        <v>9</v>
      </c>
      <c r="G104" s="57" t="s">
        <v>3151</v>
      </c>
      <c r="H104" s="57" t="s">
        <v>3151</v>
      </c>
      <c r="I104" s="57" t="s">
        <v>3155</v>
      </c>
      <c r="J104" s="57" t="s">
        <v>3155</v>
      </c>
      <c r="K104" s="57" t="s">
        <v>3151</v>
      </c>
      <c r="L104" s="57" t="s">
        <v>3151</v>
      </c>
      <c r="M104" s="57" t="s">
        <v>3149</v>
      </c>
      <c r="N104" t="s">
        <v>3152</v>
      </c>
    </row>
    <row r="105" spans="1:14" x14ac:dyDescent="0.25">
      <c r="A105" t="s">
        <v>3310</v>
      </c>
      <c r="B105" t="s">
        <v>3164</v>
      </c>
      <c r="C105" t="s">
        <v>3165</v>
      </c>
      <c r="D105" s="52">
        <v>337.52921682515199</v>
      </c>
      <c r="E105" s="13">
        <v>1.62742864937455</v>
      </c>
      <c r="F105">
        <v>9</v>
      </c>
      <c r="G105" s="57" t="s">
        <v>3160</v>
      </c>
      <c r="H105" s="57" t="s">
        <v>3160</v>
      </c>
      <c r="I105" s="57" t="s">
        <v>3160</v>
      </c>
      <c r="J105" s="57" t="s">
        <v>3160</v>
      </c>
      <c r="K105" s="57" t="s">
        <v>3160</v>
      </c>
      <c r="L105" s="57" t="s">
        <v>3160</v>
      </c>
      <c r="M105" s="57" t="s">
        <v>3160</v>
      </c>
      <c r="N105" t="s">
        <v>3180</v>
      </c>
    </row>
    <row r="106" spans="1:14" x14ac:dyDescent="0.25">
      <c r="A106" t="s">
        <v>3311</v>
      </c>
      <c r="B106" t="s">
        <v>3174</v>
      </c>
      <c r="C106" t="s">
        <v>3175</v>
      </c>
      <c r="D106" s="52">
        <v>482.72539092700703</v>
      </c>
      <c r="E106" s="13">
        <v>2.0104631549046399</v>
      </c>
      <c r="F106">
        <v>9</v>
      </c>
      <c r="G106" s="57" t="s">
        <v>3160</v>
      </c>
      <c r="H106" s="57" t="s">
        <v>3160</v>
      </c>
      <c r="I106" s="57" t="s">
        <v>3160</v>
      </c>
      <c r="J106" s="57" t="s">
        <v>3160</v>
      </c>
      <c r="K106" s="57" t="s">
        <v>3160</v>
      </c>
      <c r="L106" s="57" t="s">
        <v>3160</v>
      </c>
      <c r="M106" s="57" t="s">
        <v>3160</v>
      </c>
      <c r="N106" t="s">
        <v>3180</v>
      </c>
    </row>
    <row r="107" spans="1:14" x14ac:dyDescent="0.25">
      <c r="A107" t="s">
        <v>3312</v>
      </c>
      <c r="B107" t="s">
        <v>3299</v>
      </c>
      <c r="C107" t="s">
        <v>3300</v>
      </c>
      <c r="D107" s="52">
        <v>3826.2478930469301</v>
      </c>
      <c r="E107" s="13">
        <v>2.1122893569816901</v>
      </c>
      <c r="F107">
        <v>9</v>
      </c>
      <c r="G107" s="57" t="s">
        <v>3151</v>
      </c>
      <c r="H107" s="57" t="s">
        <v>3148</v>
      </c>
      <c r="I107" s="57" t="s">
        <v>3151</v>
      </c>
      <c r="J107" s="57" t="s">
        <v>3151</v>
      </c>
      <c r="K107" s="57" t="s">
        <v>3149</v>
      </c>
      <c r="L107" s="57" t="s">
        <v>3148</v>
      </c>
      <c r="M107" s="57" t="s">
        <v>3155</v>
      </c>
      <c r="N107" t="s">
        <v>3152</v>
      </c>
    </row>
    <row r="108" spans="1:14" x14ac:dyDescent="0.25">
      <c r="A108" t="s">
        <v>3313</v>
      </c>
      <c r="B108" t="s">
        <v>3299</v>
      </c>
      <c r="C108" t="s">
        <v>3300</v>
      </c>
      <c r="D108" s="52">
        <v>9010.2136860899991</v>
      </c>
      <c r="E108" s="13">
        <v>1.76243938769189</v>
      </c>
      <c r="F108">
        <v>9</v>
      </c>
      <c r="G108" s="57" t="s">
        <v>3151</v>
      </c>
      <c r="H108" s="57" t="s">
        <v>3148</v>
      </c>
      <c r="I108" s="57" t="s">
        <v>3151</v>
      </c>
      <c r="J108" s="57" t="s">
        <v>3151</v>
      </c>
      <c r="K108" s="57" t="s">
        <v>3148</v>
      </c>
      <c r="L108" s="57" t="s">
        <v>3148</v>
      </c>
      <c r="M108" s="57" t="s">
        <v>3155</v>
      </c>
      <c r="N108" t="s">
        <v>3152</v>
      </c>
    </row>
    <row r="109" spans="1:14" x14ac:dyDescent="0.25">
      <c r="A109" t="s">
        <v>3314</v>
      </c>
      <c r="B109" t="s">
        <v>3166</v>
      </c>
      <c r="C109" t="s">
        <v>3167</v>
      </c>
      <c r="D109" s="52">
        <v>2683.2956224541899</v>
      </c>
      <c r="E109" s="13">
        <v>1.74572205204838</v>
      </c>
      <c r="F109">
        <v>9</v>
      </c>
      <c r="G109" s="57" t="s">
        <v>3151</v>
      </c>
      <c r="H109" s="57" t="s">
        <v>3151</v>
      </c>
      <c r="I109" s="57" t="s">
        <v>3149</v>
      </c>
      <c r="J109" s="57" t="s">
        <v>3148</v>
      </c>
      <c r="K109" s="57" t="s">
        <v>3148</v>
      </c>
      <c r="L109" s="57" t="s">
        <v>3149</v>
      </c>
      <c r="M109" s="57" t="s">
        <v>3149</v>
      </c>
      <c r="N109" t="s">
        <v>3152</v>
      </c>
    </row>
    <row r="110" spans="1:14" x14ac:dyDescent="0.25">
      <c r="A110" t="s">
        <v>3315</v>
      </c>
      <c r="B110" t="s">
        <v>3203</v>
      </c>
      <c r="C110" t="s">
        <v>3204</v>
      </c>
      <c r="D110" s="52">
        <v>392.17644165634999</v>
      </c>
      <c r="E110" s="13">
        <v>2.06812338609243</v>
      </c>
      <c r="F110">
        <v>9</v>
      </c>
      <c r="G110" s="57" t="s">
        <v>3151</v>
      </c>
      <c r="H110" s="57" t="s">
        <v>3151</v>
      </c>
      <c r="I110" s="57" t="s">
        <v>3149</v>
      </c>
      <c r="J110" s="57" t="s">
        <v>3149</v>
      </c>
      <c r="K110" s="57" t="s">
        <v>3148</v>
      </c>
      <c r="L110" s="57" t="s">
        <v>3151</v>
      </c>
      <c r="M110" s="57" t="s">
        <v>3151</v>
      </c>
      <c r="N110" t="s">
        <v>3152</v>
      </c>
    </row>
    <row r="111" spans="1:14" x14ac:dyDescent="0.25">
      <c r="A111" t="s">
        <v>3316</v>
      </c>
      <c r="B111" t="s">
        <v>3189</v>
      </c>
      <c r="C111" t="s">
        <v>3190</v>
      </c>
      <c r="D111" s="52">
        <v>1550.3712419767401</v>
      </c>
      <c r="E111" s="13">
        <v>1.8611462026818899</v>
      </c>
      <c r="F111">
        <v>9</v>
      </c>
      <c r="G111" s="57" t="s">
        <v>3151</v>
      </c>
      <c r="H111" s="57" t="s">
        <v>3149</v>
      </c>
      <c r="I111" s="57" t="s">
        <v>3151</v>
      </c>
      <c r="J111" s="57" t="s">
        <v>3149</v>
      </c>
      <c r="K111" s="57" t="s">
        <v>3148</v>
      </c>
      <c r="L111" s="57" t="s">
        <v>3151</v>
      </c>
      <c r="M111" s="57" t="s">
        <v>3149</v>
      </c>
      <c r="N111" t="s">
        <v>3152</v>
      </c>
    </row>
    <row r="112" spans="1:14" x14ac:dyDescent="0.25">
      <c r="A112" t="s">
        <v>3317</v>
      </c>
      <c r="B112" t="s">
        <v>3181</v>
      </c>
      <c r="C112" t="s">
        <v>3182</v>
      </c>
      <c r="D112" s="52">
        <v>1305.34397493288</v>
      </c>
      <c r="E112" s="13">
        <v>2.2899280868510399</v>
      </c>
      <c r="F112">
        <v>9</v>
      </c>
      <c r="G112" s="57" t="s">
        <v>3151</v>
      </c>
      <c r="H112" s="57" t="s">
        <v>3151</v>
      </c>
      <c r="I112" s="57" t="s">
        <v>3151</v>
      </c>
      <c r="J112" s="57" t="s">
        <v>3149</v>
      </c>
      <c r="K112" s="57" t="s">
        <v>3148</v>
      </c>
      <c r="L112" s="57" t="s">
        <v>3149</v>
      </c>
      <c r="M112" s="57" t="s">
        <v>3150</v>
      </c>
      <c r="N112" t="s">
        <v>3152</v>
      </c>
    </row>
    <row r="113" spans="1:14" x14ac:dyDescent="0.25">
      <c r="A113" t="s">
        <v>3318</v>
      </c>
      <c r="B113" t="s">
        <v>3164</v>
      </c>
      <c r="C113" t="s">
        <v>3165</v>
      </c>
      <c r="D113" s="52">
        <v>789.87887713130897</v>
      </c>
      <c r="E113" s="13">
        <v>2.0923418958403901</v>
      </c>
      <c r="F113">
        <v>9</v>
      </c>
      <c r="G113" s="57" t="s">
        <v>3151</v>
      </c>
      <c r="H113" s="57" t="s">
        <v>3151</v>
      </c>
      <c r="I113" s="57" t="s">
        <v>3155</v>
      </c>
      <c r="J113" s="57" t="s">
        <v>3151</v>
      </c>
      <c r="K113" s="57" t="s">
        <v>3151</v>
      </c>
      <c r="L113" s="57" t="s">
        <v>3151</v>
      </c>
      <c r="M113" s="57" t="s">
        <v>3151</v>
      </c>
      <c r="N113" t="s">
        <v>3152</v>
      </c>
    </row>
    <row r="114" spans="1:14" x14ac:dyDescent="0.25">
      <c r="A114" t="s">
        <v>3319</v>
      </c>
      <c r="B114" t="s">
        <v>3199</v>
      </c>
      <c r="C114" t="s">
        <v>3200</v>
      </c>
      <c r="D114" s="52">
        <v>2574.8853554743</v>
      </c>
      <c r="E114" s="13">
        <v>1.6684143098923001</v>
      </c>
      <c r="F114">
        <v>9</v>
      </c>
      <c r="G114" s="57" t="s">
        <v>3151</v>
      </c>
      <c r="H114" s="57" t="s">
        <v>3149</v>
      </c>
      <c r="I114" s="57" t="s">
        <v>3150</v>
      </c>
      <c r="J114" s="57" t="s">
        <v>3149</v>
      </c>
      <c r="K114" s="57" t="s">
        <v>3148</v>
      </c>
      <c r="L114" s="57" t="s">
        <v>3151</v>
      </c>
      <c r="M114" s="57" t="s">
        <v>3149</v>
      </c>
      <c r="N114" t="s">
        <v>3152</v>
      </c>
    </row>
    <row r="115" spans="1:14" x14ac:dyDescent="0.25">
      <c r="A115" t="s">
        <v>3145</v>
      </c>
      <c r="B115" t="s">
        <v>3176</v>
      </c>
      <c r="C115" t="s">
        <v>3177</v>
      </c>
      <c r="D115" s="52">
        <v>732.87876745673998</v>
      </c>
      <c r="E115" s="13">
        <v>1.89490878526218</v>
      </c>
      <c r="F115">
        <v>10</v>
      </c>
      <c r="G115" s="57" t="s">
        <v>3151</v>
      </c>
      <c r="H115" s="57" t="s">
        <v>3151</v>
      </c>
      <c r="I115" s="57" t="s">
        <v>3149</v>
      </c>
      <c r="J115" s="57" t="s">
        <v>3148</v>
      </c>
      <c r="K115" s="57" t="s">
        <v>3155</v>
      </c>
      <c r="L115" s="57" t="s">
        <v>3155</v>
      </c>
      <c r="M115" s="57" t="s">
        <v>3148</v>
      </c>
      <c r="N115" t="s">
        <v>3152</v>
      </c>
    </row>
    <row r="116" spans="1:14" x14ac:dyDescent="0.25">
      <c r="A116" t="s">
        <v>3309</v>
      </c>
      <c r="B116" t="s">
        <v>3209</v>
      </c>
      <c r="C116" t="s">
        <v>3210</v>
      </c>
      <c r="D116" s="52">
        <v>454.55285022909402</v>
      </c>
      <c r="E116" s="13">
        <v>2.1598541015746502</v>
      </c>
      <c r="F116">
        <v>10</v>
      </c>
      <c r="G116" s="57" t="s">
        <v>3160</v>
      </c>
      <c r="H116" s="57" t="s">
        <v>3160</v>
      </c>
      <c r="I116" s="57" t="s">
        <v>3160</v>
      </c>
      <c r="J116" s="57" t="s">
        <v>3160</v>
      </c>
      <c r="K116" s="57" t="s">
        <v>3160</v>
      </c>
      <c r="L116" s="57" t="s">
        <v>3160</v>
      </c>
      <c r="M116" s="57" t="s">
        <v>3160</v>
      </c>
      <c r="N116" t="s">
        <v>3180</v>
      </c>
    </row>
    <row r="117" spans="1:14" x14ac:dyDescent="0.25">
      <c r="A117" t="s">
        <v>3310</v>
      </c>
      <c r="B117" t="s">
        <v>3185</v>
      </c>
      <c r="C117" t="s">
        <v>3186</v>
      </c>
      <c r="D117" s="52">
        <v>283.55933990314003</v>
      </c>
      <c r="E117" s="13">
        <v>1.60408419069448</v>
      </c>
      <c r="F117">
        <v>10</v>
      </c>
      <c r="G117" s="57" t="s">
        <v>3160</v>
      </c>
      <c r="H117" s="57" t="s">
        <v>3160</v>
      </c>
      <c r="I117" s="57" t="s">
        <v>3160</v>
      </c>
      <c r="J117" s="57" t="s">
        <v>3160</v>
      </c>
      <c r="K117" s="57" t="s">
        <v>3160</v>
      </c>
      <c r="L117" s="57" t="s">
        <v>3160</v>
      </c>
      <c r="M117" s="57" t="s">
        <v>3160</v>
      </c>
      <c r="N117" t="s">
        <v>3180</v>
      </c>
    </row>
    <row r="118" spans="1:14" x14ac:dyDescent="0.25">
      <c r="A118" t="s">
        <v>3311</v>
      </c>
      <c r="B118" t="s">
        <v>3166</v>
      </c>
      <c r="C118" t="s">
        <v>3167</v>
      </c>
      <c r="D118" s="52">
        <v>508.44304585029602</v>
      </c>
      <c r="E118" s="13">
        <v>1.7392601004022601</v>
      </c>
      <c r="F118">
        <v>10</v>
      </c>
      <c r="G118" s="57" t="s">
        <v>3151</v>
      </c>
      <c r="H118" s="57" t="s">
        <v>3151</v>
      </c>
      <c r="I118" s="57" t="s">
        <v>3149</v>
      </c>
      <c r="J118" s="57" t="s">
        <v>3151</v>
      </c>
      <c r="K118" s="57" t="s">
        <v>3148</v>
      </c>
      <c r="L118" s="57" t="s">
        <v>3149</v>
      </c>
      <c r="M118" s="57" t="s">
        <v>3149</v>
      </c>
      <c r="N118" t="s">
        <v>3152</v>
      </c>
    </row>
    <row r="119" spans="1:14" x14ac:dyDescent="0.25">
      <c r="A119" t="s">
        <v>3312</v>
      </c>
      <c r="B119" t="s">
        <v>3164</v>
      </c>
      <c r="C119" t="s">
        <v>3165</v>
      </c>
      <c r="D119" s="52">
        <v>715.005237540189</v>
      </c>
      <c r="E119" s="13">
        <v>1.99976656435302</v>
      </c>
      <c r="F119">
        <v>10</v>
      </c>
      <c r="G119" s="57" t="s">
        <v>3151</v>
      </c>
      <c r="H119" s="57" t="s">
        <v>3151</v>
      </c>
      <c r="I119" s="57" t="s">
        <v>3155</v>
      </c>
      <c r="J119" s="57" t="s">
        <v>3151</v>
      </c>
      <c r="K119" s="57" t="s">
        <v>3148</v>
      </c>
      <c r="L119" s="57" t="s">
        <v>3151</v>
      </c>
      <c r="M119" s="57" t="s">
        <v>3151</v>
      </c>
      <c r="N119" t="s">
        <v>3152</v>
      </c>
    </row>
    <row r="120" spans="1:14" x14ac:dyDescent="0.25">
      <c r="A120" t="s">
        <v>3313</v>
      </c>
      <c r="B120" t="s">
        <v>3259</v>
      </c>
      <c r="C120" t="s">
        <v>3260</v>
      </c>
      <c r="D120" s="52">
        <v>2662.9286374446401</v>
      </c>
      <c r="E120" s="13">
        <v>1.7468767013035</v>
      </c>
      <c r="F120">
        <v>10</v>
      </c>
      <c r="G120" s="57" t="s">
        <v>3151</v>
      </c>
      <c r="H120" s="57" t="s">
        <v>3150</v>
      </c>
      <c r="I120" s="57" t="s">
        <v>3148</v>
      </c>
      <c r="J120" s="57" t="s">
        <v>3151</v>
      </c>
      <c r="K120" s="57" t="s">
        <v>3155</v>
      </c>
      <c r="L120" s="57" t="s">
        <v>3155</v>
      </c>
      <c r="M120" s="57" t="s">
        <v>3151</v>
      </c>
      <c r="N120" t="s">
        <v>3152</v>
      </c>
    </row>
    <row r="121" spans="1:14" x14ac:dyDescent="0.25">
      <c r="A121" t="s">
        <v>3314</v>
      </c>
      <c r="B121" t="s">
        <v>3168</v>
      </c>
      <c r="C121" t="s">
        <v>3169</v>
      </c>
      <c r="D121" s="52">
        <v>1461.94317850936</v>
      </c>
      <c r="E121" s="13">
        <v>1.6835528205318999</v>
      </c>
      <c r="F121">
        <v>10</v>
      </c>
      <c r="G121" s="57" t="s">
        <v>3151</v>
      </c>
      <c r="H121" s="57" t="s">
        <v>3151</v>
      </c>
      <c r="I121" s="57" t="s">
        <v>3155</v>
      </c>
      <c r="J121" s="57" t="s">
        <v>3150</v>
      </c>
      <c r="K121" s="57" t="s">
        <v>3148</v>
      </c>
      <c r="L121" s="57" t="s">
        <v>3148</v>
      </c>
      <c r="M121" s="57" t="s">
        <v>3149</v>
      </c>
      <c r="N121" t="s">
        <v>3152</v>
      </c>
    </row>
    <row r="122" spans="1:14" x14ac:dyDescent="0.25">
      <c r="A122" t="s">
        <v>3315</v>
      </c>
      <c r="B122" t="s">
        <v>3189</v>
      </c>
      <c r="C122" t="s">
        <v>3190</v>
      </c>
      <c r="D122" s="52">
        <v>371.49351612473498</v>
      </c>
      <c r="E122" s="13">
        <v>2.0120601851071598</v>
      </c>
      <c r="F122">
        <v>10</v>
      </c>
      <c r="G122" s="57" t="s">
        <v>3151</v>
      </c>
      <c r="H122" s="57" t="s">
        <v>3149</v>
      </c>
      <c r="I122" s="57" t="s">
        <v>3151</v>
      </c>
      <c r="J122" s="57" t="s">
        <v>3149</v>
      </c>
      <c r="K122" s="57" t="s">
        <v>3148</v>
      </c>
      <c r="L122" s="57" t="s">
        <v>3151</v>
      </c>
      <c r="M122" s="57" t="s">
        <v>3149</v>
      </c>
      <c r="N122" t="s">
        <v>3152</v>
      </c>
    </row>
    <row r="123" spans="1:14" x14ac:dyDescent="0.25">
      <c r="A123" t="s">
        <v>3316</v>
      </c>
      <c r="B123" t="s">
        <v>3217</v>
      </c>
      <c r="C123" t="s">
        <v>3218</v>
      </c>
      <c r="D123" s="52">
        <v>1510.5767512259599</v>
      </c>
      <c r="E123" s="13">
        <v>1.7394565175094501</v>
      </c>
      <c r="F123">
        <v>10</v>
      </c>
      <c r="G123" s="57" t="s">
        <v>3151</v>
      </c>
      <c r="H123" s="57" t="s">
        <v>3151</v>
      </c>
      <c r="I123" s="57" t="s">
        <v>3151</v>
      </c>
      <c r="J123" s="57" t="s">
        <v>3148</v>
      </c>
      <c r="K123" s="57" t="s">
        <v>3150</v>
      </c>
      <c r="L123" s="57" t="s">
        <v>3149</v>
      </c>
      <c r="M123" s="57" t="s">
        <v>3148</v>
      </c>
      <c r="N123" t="s">
        <v>3152</v>
      </c>
    </row>
    <row r="124" spans="1:14" x14ac:dyDescent="0.25">
      <c r="A124" t="s">
        <v>3317</v>
      </c>
      <c r="B124" t="s">
        <v>3164</v>
      </c>
      <c r="C124" t="s">
        <v>3165</v>
      </c>
      <c r="D124" s="52">
        <v>2526.1665146455698</v>
      </c>
      <c r="E124" s="13">
        <v>2.2042018002821302</v>
      </c>
      <c r="F124">
        <v>10</v>
      </c>
      <c r="G124" s="57" t="s">
        <v>3151</v>
      </c>
      <c r="H124" s="57" t="s">
        <v>3151</v>
      </c>
      <c r="I124" s="57" t="s">
        <v>3155</v>
      </c>
      <c r="J124" s="57" t="s">
        <v>3151</v>
      </c>
      <c r="K124" s="57" t="s">
        <v>3149</v>
      </c>
      <c r="L124" s="57" t="s">
        <v>3151</v>
      </c>
      <c r="M124" s="57" t="s">
        <v>3151</v>
      </c>
      <c r="N124" t="s">
        <v>3152</v>
      </c>
    </row>
    <row r="125" spans="1:14" x14ac:dyDescent="0.25">
      <c r="A125" t="s">
        <v>3318</v>
      </c>
      <c r="B125" t="s">
        <v>3219</v>
      </c>
      <c r="C125" t="s">
        <v>3220</v>
      </c>
      <c r="D125" s="52">
        <v>3448.3258680333902</v>
      </c>
      <c r="E125" s="13">
        <v>1.94671284047224</v>
      </c>
      <c r="F125">
        <v>10</v>
      </c>
      <c r="G125" s="57" t="s">
        <v>3151</v>
      </c>
      <c r="H125" s="57" t="s">
        <v>3151</v>
      </c>
      <c r="I125" s="57" t="s">
        <v>3148</v>
      </c>
      <c r="J125" s="57" t="s">
        <v>3151</v>
      </c>
      <c r="K125" s="57" t="s">
        <v>3150</v>
      </c>
      <c r="L125" s="57" t="s">
        <v>3150</v>
      </c>
      <c r="M125" s="57" t="s">
        <v>3148</v>
      </c>
      <c r="N125" t="s">
        <v>3152</v>
      </c>
    </row>
    <row r="126" spans="1:14" x14ac:dyDescent="0.25">
      <c r="A126" t="s">
        <v>3319</v>
      </c>
      <c r="B126" t="s">
        <v>3166</v>
      </c>
      <c r="C126" t="s">
        <v>3167</v>
      </c>
      <c r="D126" s="52">
        <v>3590.11024325165</v>
      </c>
      <c r="E126" s="13">
        <v>1.6528253121205501</v>
      </c>
      <c r="F126">
        <v>10</v>
      </c>
      <c r="G126" s="57" t="s">
        <v>3151</v>
      </c>
      <c r="H126" s="57" t="s">
        <v>3151</v>
      </c>
      <c r="I126" s="57" t="s">
        <v>3149</v>
      </c>
      <c r="J126" s="57" t="s">
        <v>3148</v>
      </c>
      <c r="K126" s="57" t="s">
        <v>3148</v>
      </c>
      <c r="L126" s="57" t="s">
        <v>3148</v>
      </c>
      <c r="M126" s="57" t="s">
        <v>3149</v>
      </c>
      <c r="N126" t="s">
        <v>3152</v>
      </c>
    </row>
    <row r="127" spans="1:14" x14ac:dyDescent="0.25">
      <c r="A127" t="s">
        <v>3145</v>
      </c>
      <c r="B127" t="s">
        <v>3299</v>
      </c>
      <c r="C127" t="s">
        <v>3300</v>
      </c>
      <c r="D127" s="52">
        <v>3450.37221465844</v>
      </c>
      <c r="E127" s="13">
        <v>1.66732313308063</v>
      </c>
      <c r="F127">
        <v>11</v>
      </c>
      <c r="G127" s="57" t="s">
        <v>3151</v>
      </c>
      <c r="H127" s="57" t="s">
        <v>3148</v>
      </c>
      <c r="I127" s="57" t="s">
        <v>3151</v>
      </c>
      <c r="J127" s="57" t="s">
        <v>3151</v>
      </c>
      <c r="K127" s="57" t="s">
        <v>3150</v>
      </c>
      <c r="L127" s="57" t="s">
        <v>3148</v>
      </c>
      <c r="M127" s="57" t="s">
        <v>3155</v>
      </c>
      <c r="N127" t="s">
        <v>3152</v>
      </c>
    </row>
    <row r="128" spans="1:14" x14ac:dyDescent="0.25">
      <c r="A128" t="s">
        <v>3309</v>
      </c>
      <c r="B128" t="s">
        <v>3189</v>
      </c>
      <c r="C128" t="s">
        <v>3190</v>
      </c>
      <c r="D128" s="52">
        <v>796.77445139721794</v>
      </c>
      <c r="E128" s="13">
        <v>1.7523744651242901</v>
      </c>
      <c r="F128">
        <v>11</v>
      </c>
      <c r="G128" s="57" t="s">
        <v>3151</v>
      </c>
      <c r="H128" s="57" t="s">
        <v>3151</v>
      </c>
      <c r="I128" s="57" t="s">
        <v>3149</v>
      </c>
      <c r="J128" s="57" t="s">
        <v>3148</v>
      </c>
      <c r="K128" s="57" t="s">
        <v>3149</v>
      </c>
      <c r="L128" s="57" t="s">
        <v>3151</v>
      </c>
      <c r="M128" s="57" t="s">
        <v>3149</v>
      </c>
      <c r="N128" t="s">
        <v>3152</v>
      </c>
    </row>
    <row r="129" spans="1:14" x14ac:dyDescent="0.25">
      <c r="A129" t="s">
        <v>3310</v>
      </c>
      <c r="B129" t="s">
        <v>3170</v>
      </c>
      <c r="C129" t="s">
        <v>3171</v>
      </c>
      <c r="D129" s="52">
        <v>922.18067139581296</v>
      </c>
      <c r="E129" s="13">
        <v>1.5429772710149801</v>
      </c>
      <c r="F129">
        <v>11</v>
      </c>
      <c r="G129" s="57" t="s">
        <v>3151</v>
      </c>
      <c r="H129" s="57" t="s">
        <v>3151</v>
      </c>
      <c r="I129" s="57" t="s">
        <v>3151</v>
      </c>
      <c r="J129" s="57" t="s">
        <v>3155</v>
      </c>
      <c r="K129" s="57" t="s">
        <v>3148</v>
      </c>
      <c r="L129" s="57" t="s">
        <v>3148</v>
      </c>
      <c r="M129" s="57" t="s">
        <v>3148</v>
      </c>
      <c r="N129" t="s">
        <v>3152</v>
      </c>
    </row>
    <row r="130" spans="1:14" x14ac:dyDescent="0.25">
      <c r="A130" t="s">
        <v>3311</v>
      </c>
      <c r="B130" t="s">
        <v>3189</v>
      </c>
      <c r="C130" t="s">
        <v>3190</v>
      </c>
      <c r="D130" s="52">
        <v>214.15924583352199</v>
      </c>
      <c r="E130" s="13">
        <v>1.67863615503498</v>
      </c>
      <c r="F130">
        <v>11</v>
      </c>
      <c r="G130" s="57" t="s">
        <v>3160</v>
      </c>
      <c r="H130" s="57" t="s">
        <v>3160</v>
      </c>
      <c r="I130" s="57" t="s">
        <v>3160</v>
      </c>
      <c r="J130" s="57" t="s">
        <v>3160</v>
      </c>
      <c r="K130" s="57" t="s">
        <v>3160</v>
      </c>
      <c r="L130" s="57" t="s">
        <v>3160</v>
      </c>
      <c r="M130" s="57" t="s">
        <v>3160</v>
      </c>
      <c r="N130" t="s">
        <v>3180</v>
      </c>
    </row>
    <row r="131" spans="1:14" x14ac:dyDescent="0.25">
      <c r="A131" t="s">
        <v>3312</v>
      </c>
      <c r="B131" t="s">
        <v>3181</v>
      </c>
      <c r="C131" t="s">
        <v>3182</v>
      </c>
      <c r="D131" s="52">
        <v>503.721063066765</v>
      </c>
      <c r="E131" s="13">
        <v>1.95985216049547</v>
      </c>
      <c r="F131">
        <v>11</v>
      </c>
      <c r="G131" s="57" t="s">
        <v>3151</v>
      </c>
      <c r="H131" s="57" t="s">
        <v>3149</v>
      </c>
      <c r="I131" s="57" t="s">
        <v>3151</v>
      </c>
      <c r="J131" s="57" t="s">
        <v>3149</v>
      </c>
      <c r="K131" s="57" t="s">
        <v>3149</v>
      </c>
      <c r="L131" s="57" t="s">
        <v>3149</v>
      </c>
      <c r="M131" s="57" t="s">
        <v>3150</v>
      </c>
      <c r="N131" t="s">
        <v>3152</v>
      </c>
    </row>
    <row r="132" spans="1:14" x14ac:dyDescent="0.25">
      <c r="A132" t="s">
        <v>3313</v>
      </c>
      <c r="B132" t="s">
        <v>3217</v>
      </c>
      <c r="C132" t="s">
        <v>3218</v>
      </c>
      <c r="D132" s="52">
        <v>2259.8753755439998</v>
      </c>
      <c r="E132" s="13">
        <v>1.74389570347245</v>
      </c>
      <c r="F132">
        <v>11</v>
      </c>
      <c r="G132" s="57" t="s">
        <v>3151</v>
      </c>
      <c r="H132" s="57" t="s">
        <v>3151</v>
      </c>
      <c r="I132" s="57" t="s">
        <v>3151</v>
      </c>
      <c r="J132" s="57" t="s">
        <v>3148</v>
      </c>
      <c r="K132" s="57" t="s">
        <v>3150</v>
      </c>
      <c r="L132" s="57" t="s">
        <v>3149</v>
      </c>
      <c r="M132" s="57" t="s">
        <v>3148</v>
      </c>
      <c r="N132" t="s">
        <v>3152</v>
      </c>
    </row>
    <row r="133" spans="1:14" x14ac:dyDescent="0.25">
      <c r="A133" t="s">
        <v>3314</v>
      </c>
      <c r="B133" t="s">
        <v>3219</v>
      </c>
      <c r="C133" t="s">
        <v>3220</v>
      </c>
      <c r="D133" s="52">
        <v>4606.6281155955403</v>
      </c>
      <c r="E133" s="13">
        <v>1.6653117846399399</v>
      </c>
      <c r="F133">
        <v>11</v>
      </c>
      <c r="G133" s="57" t="s">
        <v>3151</v>
      </c>
      <c r="H133" s="57" t="s">
        <v>3151</v>
      </c>
      <c r="I133" s="57" t="s">
        <v>3148</v>
      </c>
      <c r="J133" s="57" t="s">
        <v>3149</v>
      </c>
      <c r="K133" s="57" t="s">
        <v>3155</v>
      </c>
      <c r="L133" s="57" t="s">
        <v>3150</v>
      </c>
      <c r="M133" s="57" t="s">
        <v>3148</v>
      </c>
      <c r="N133" t="s">
        <v>3152</v>
      </c>
    </row>
    <row r="134" spans="1:14" x14ac:dyDescent="0.25">
      <c r="A134" t="s">
        <v>3315</v>
      </c>
      <c r="B134" t="s">
        <v>3191</v>
      </c>
      <c r="C134" t="s">
        <v>3192</v>
      </c>
      <c r="D134" s="52">
        <v>717.86638124633805</v>
      </c>
      <c r="E134" s="13">
        <v>1.96242728462634</v>
      </c>
      <c r="F134">
        <v>11</v>
      </c>
      <c r="G134" s="57" t="s">
        <v>3151</v>
      </c>
      <c r="H134" s="57" t="s">
        <v>3149</v>
      </c>
      <c r="I134" s="57" t="s">
        <v>3155</v>
      </c>
      <c r="J134" s="57" t="s">
        <v>3149</v>
      </c>
      <c r="K134" s="57" t="s">
        <v>3149</v>
      </c>
      <c r="L134" s="57" t="s">
        <v>3149</v>
      </c>
      <c r="M134" s="57" t="s">
        <v>3149</v>
      </c>
      <c r="N134" t="s">
        <v>3152</v>
      </c>
    </row>
    <row r="135" spans="1:14" x14ac:dyDescent="0.25">
      <c r="A135" t="s">
        <v>3316</v>
      </c>
      <c r="B135" t="s">
        <v>3299</v>
      </c>
      <c r="C135" t="s">
        <v>3300</v>
      </c>
      <c r="D135" s="52">
        <v>5874.9292650221096</v>
      </c>
      <c r="E135" s="13">
        <v>1.7353383371822799</v>
      </c>
      <c r="F135">
        <v>11</v>
      </c>
      <c r="G135" s="57" t="s">
        <v>3151</v>
      </c>
      <c r="H135" s="57" t="s">
        <v>3150</v>
      </c>
      <c r="I135" s="57" t="s">
        <v>3151</v>
      </c>
      <c r="J135" s="57" t="s">
        <v>3151</v>
      </c>
      <c r="K135" s="57" t="s">
        <v>3148</v>
      </c>
      <c r="L135" s="57" t="s">
        <v>3148</v>
      </c>
      <c r="M135" s="57" t="s">
        <v>3155</v>
      </c>
      <c r="N135" t="s">
        <v>3152</v>
      </c>
    </row>
    <row r="136" spans="1:14" x14ac:dyDescent="0.25">
      <c r="A136" t="s">
        <v>3317</v>
      </c>
      <c r="B136" t="s">
        <v>3191</v>
      </c>
      <c r="C136" t="s">
        <v>3192</v>
      </c>
      <c r="D136" s="52">
        <v>4016.0702005963599</v>
      </c>
      <c r="E136" s="13">
        <v>2.1970783928107198</v>
      </c>
      <c r="F136">
        <v>11</v>
      </c>
      <c r="G136" s="57" t="s">
        <v>3151</v>
      </c>
      <c r="H136" s="57" t="s">
        <v>3151</v>
      </c>
      <c r="I136" s="57" t="s">
        <v>3155</v>
      </c>
      <c r="J136" s="57" t="s">
        <v>3149</v>
      </c>
      <c r="K136" s="57" t="s">
        <v>3148</v>
      </c>
      <c r="L136" s="57" t="s">
        <v>3149</v>
      </c>
      <c r="M136" s="57" t="s">
        <v>3149</v>
      </c>
      <c r="N136" t="s">
        <v>3152</v>
      </c>
    </row>
    <row r="137" spans="1:14" x14ac:dyDescent="0.25">
      <c r="A137" t="s">
        <v>3318</v>
      </c>
      <c r="B137" t="s">
        <v>3299</v>
      </c>
      <c r="C137" t="s">
        <v>3300</v>
      </c>
      <c r="D137" s="52">
        <v>3586.5331325789398</v>
      </c>
      <c r="E137" s="13">
        <v>1.91854407251976</v>
      </c>
      <c r="F137">
        <v>11</v>
      </c>
      <c r="G137" s="57" t="s">
        <v>3151</v>
      </c>
      <c r="H137" s="57" t="s">
        <v>3148</v>
      </c>
      <c r="I137" s="57" t="s">
        <v>3151</v>
      </c>
      <c r="J137" s="57" t="s">
        <v>3151</v>
      </c>
      <c r="K137" s="57" t="s">
        <v>3149</v>
      </c>
      <c r="L137" s="57" t="s">
        <v>3148</v>
      </c>
      <c r="M137" s="57" t="s">
        <v>3155</v>
      </c>
      <c r="N137" t="s">
        <v>3152</v>
      </c>
    </row>
    <row r="138" spans="1:14" x14ac:dyDescent="0.25">
      <c r="A138" t="s">
        <v>3319</v>
      </c>
      <c r="B138" t="s">
        <v>3168</v>
      </c>
      <c r="C138" t="s">
        <v>3169</v>
      </c>
      <c r="D138" s="52">
        <v>1448.54141755206</v>
      </c>
      <c r="E138" s="13">
        <v>1.6123948806383901</v>
      </c>
      <c r="F138">
        <v>11</v>
      </c>
      <c r="G138" s="57" t="s">
        <v>3151</v>
      </c>
      <c r="H138" s="57" t="s">
        <v>3151</v>
      </c>
      <c r="I138" s="57" t="s">
        <v>3155</v>
      </c>
      <c r="J138" s="57" t="s">
        <v>3150</v>
      </c>
      <c r="K138" s="57" t="s">
        <v>3148</v>
      </c>
      <c r="L138" s="57" t="s">
        <v>3148</v>
      </c>
      <c r="M138" s="57" t="s">
        <v>3149</v>
      </c>
      <c r="N138" t="s">
        <v>3152</v>
      </c>
    </row>
    <row r="139" spans="1:14" x14ac:dyDescent="0.25">
      <c r="A139" t="s">
        <v>3145</v>
      </c>
      <c r="B139" t="s">
        <v>3259</v>
      </c>
      <c r="C139" t="s">
        <v>3260</v>
      </c>
      <c r="D139" s="52">
        <v>784.46186506685797</v>
      </c>
      <c r="E139" s="13">
        <v>1.50789429349383</v>
      </c>
      <c r="F139">
        <v>12</v>
      </c>
      <c r="G139" s="57" t="s">
        <v>3160</v>
      </c>
      <c r="H139" s="57" t="s">
        <v>3160</v>
      </c>
      <c r="I139" s="57" t="s">
        <v>3160</v>
      </c>
      <c r="J139" s="57" t="s">
        <v>3160</v>
      </c>
      <c r="K139" s="57" t="s">
        <v>3160</v>
      </c>
      <c r="L139" s="57" t="s">
        <v>3160</v>
      </c>
      <c r="M139" s="57" t="s">
        <v>3160</v>
      </c>
      <c r="N139" t="s">
        <v>3180</v>
      </c>
    </row>
    <row r="140" spans="1:14" x14ac:dyDescent="0.25">
      <c r="A140" t="s">
        <v>3309</v>
      </c>
      <c r="B140" t="s">
        <v>3170</v>
      </c>
      <c r="C140" t="s">
        <v>3171</v>
      </c>
      <c r="D140" s="52">
        <v>1345.3590850474</v>
      </c>
      <c r="E140" s="13">
        <v>1.7271178541293</v>
      </c>
      <c r="F140">
        <v>12</v>
      </c>
      <c r="G140" s="57" t="s">
        <v>3151</v>
      </c>
      <c r="H140" s="57" t="s">
        <v>3151</v>
      </c>
      <c r="I140" s="57" t="s">
        <v>3149</v>
      </c>
      <c r="J140" s="57" t="s">
        <v>3150</v>
      </c>
      <c r="K140" s="57" t="s">
        <v>3149</v>
      </c>
      <c r="L140" s="57" t="s">
        <v>3149</v>
      </c>
      <c r="M140" s="57" t="s">
        <v>3149</v>
      </c>
      <c r="N140" t="s">
        <v>3152</v>
      </c>
    </row>
    <row r="141" spans="1:14" x14ac:dyDescent="0.25">
      <c r="A141" t="s">
        <v>3310</v>
      </c>
      <c r="B141" t="s">
        <v>3168</v>
      </c>
      <c r="C141" t="s">
        <v>3169</v>
      </c>
      <c r="D141" s="52">
        <v>588.55068737116005</v>
      </c>
      <c r="E141" s="13">
        <v>1.5315336049403401</v>
      </c>
      <c r="F141">
        <v>12</v>
      </c>
      <c r="G141" s="57" t="s">
        <v>3151</v>
      </c>
      <c r="H141" s="57" t="s">
        <v>3151</v>
      </c>
      <c r="I141" s="57" t="s">
        <v>3155</v>
      </c>
      <c r="J141" s="57" t="s">
        <v>3150</v>
      </c>
      <c r="K141" s="57" t="s">
        <v>3148</v>
      </c>
      <c r="L141" s="57" t="s">
        <v>3148</v>
      </c>
      <c r="M141" s="57" t="s">
        <v>3149</v>
      </c>
      <c r="N141" t="s">
        <v>3152</v>
      </c>
    </row>
    <row r="142" spans="1:14" x14ac:dyDescent="0.25">
      <c r="A142" t="s">
        <v>3311</v>
      </c>
      <c r="B142" t="s">
        <v>3303</v>
      </c>
      <c r="C142" t="s">
        <v>3304</v>
      </c>
      <c r="D142" s="52">
        <v>762.69046507127996</v>
      </c>
      <c r="E142" s="13">
        <v>1.6406868783659501</v>
      </c>
      <c r="F142">
        <v>12</v>
      </c>
      <c r="G142" s="57" t="s">
        <v>3151</v>
      </c>
      <c r="H142" s="57" t="s">
        <v>3148</v>
      </c>
      <c r="I142" s="57" t="s">
        <v>3151</v>
      </c>
      <c r="J142" s="57" t="s">
        <v>3151</v>
      </c>
      <c r="K142" s="57" t="s">
        <v>3150</v>
      </c>
      <c r="L142" s="57" t="s">
        <v>3155</v>
      </c>
      <c r="M142" s="57" t="s">
        <v>3155</v>
      </c>
      <c r="N142" t="s">
        <v>3152</v>
      </c>
    </row>
    <row r="143" spans="1:14" x14ac:dyDescent="0.25">
      <c r="A143" t="s">
        <v>3312</v>
      </c>
      <c r="B143" t="s">
        <v>3189</v>
      </c>
      <c r="C143" t="s">
        <v>3190</v>
      </c>
      <c r="D143" s="52">
        <v>1129.91294168627</v>
      </c>
      <c r="E143" s="13">
        <v>1.79510756011272</v>
      </c>
      <c r="F143">
        <v>12</v>
      </c>
      <c r="G143" s="57" t="s">
        <v>3151</v>
      </c>
      <c r="H143" s="57" t="s">
        <v>3151</v>
      </c>
      <c r="I143" s="57" t="s">
        <v>3151</v>
      </c>
      <c r="J143" s="57" t="s">
        <v>3148</v>
      </c>
      <c r="K143" s="57" t="s">
        <v>3148</v>
      </c>
      <c r="L143" s="57" t="s">
        <v>3151</v>
      </c>
      <c r="M143" s="57" t="s">
        <v>3149</v>
      </c>
      <c r="N143" t="s">
        <v>3152</v>
      </c>
    </row>
    <row r="144" spans="1:14" x14ac:dyDescent="0.25">
      <c r="A144" t="s">
        <v>3313</v>
      </c>
      <c r="B144" t="s">
        <v>3283</v>
      </c>
      <c r="C144" t="s">
        <v>3284</v>
      </c>
      <c r="D144" s="52">
        <v>9754.8754560305097</v>
      </c>
      <c r="E144" s="13">
        <v>1.7437165387339799</v>
      </c>
      <c r="F144">
        <v>12</v>
      </c>
      <c r="G144" s="57" t="s">
        <v>3151</v>
      </c>
      <c r="H144" s="57" t="s">
        <v>3148</v>
      </c>
      <c r="I144" s="57" t="s">
        <v>3155</v>
      </c>
      <c r="J144" s="57" t="s">
        <v>3149</v>
      </c>
      <c r="K144" s="57" t="s">
        <v>3148</v>
      </c>
      <c r="L144" s="57" t="s">
        <v>3149</v>
      </c>
      <c r="M144" s="57" t="s">
        <v>3148</v>
      </c>
      <c r="N144" t="s">
        <v>3152</v>
      </c>
    </row>
    <row r="145" spans="1:14" x14ac:dyDescent="0.25">
      <c r="A145" t="s">
        <v>3314</v>
      </c>
      <c r="B145" t="s">
        <v>3253</v>
      </c>
      <c r="C145" t="s">
        <v>3254</v>
      </c>
      <c r="D145" s="52">
        <v>2301.9966543834398</v>
      </c>
      <c r="E145" s="13">
        <v>1.61739670779394</v>
      </c>
      <c r="F145">
        <v>12</v>
      </c>
      <c r="G145" s="57" t="s">
        <v>3151</v>
      </c>
      <c r="H145" s="57" t="s">
        <v>3150</v>
      </c>
      <c r="I145" s="57" t="s">
        <v>3149</v>
      </c>
      <c r="J145" s="57" t="s">
        <v>3151</v>
      </c>
      <c r="K145" s="57" t="s">
        <v>3155</v>
      </c>
      <c r="L145" s="57" t="s">
        <v>3155</v>
      </c>
      <c r="M145" s="57" t="s">
        <v>3155</v>
      </c>
      <c r="N145" t="s">
        <v>3152</v>
      </c>
    </row>
    <row r="146" spans="1:14" x14ac:dyDescent="0.25">
      <c r="A146" t="s">
        <v>3315</v>
      </c>
      <c r="B146" t="s">
        <v>3166</v>
      </c>
      <c r="C146" t="s">
        <v>3167</v>
      </c>
      <c r="D146" s="52">
        <v>855.50441873300997</v>
      </c>
      <c r="E146" s="13">
        <v>1.92721352729075</v>
      </c>
      <c r="F146">
        <v>12</v>
      </c>
      <c r="G146" s="57" t="s">
        <v>3151</v>
      </c>
      <c r="H146" s="57" t="s">
        <v>3151</v>
      </c>
      <c r="I146" s="57" t="s">
        <v>3149</v>
      </c>
      <c r="J146" s="57" t="s">
        <v>3149</v>
      </c>
      <c r="K146" s="57" t="s">
        <v>3148</v>
      </c>
      <c r="L146" s="57" t="s">
        <v>3149</v>
      </c>
      <c r="M146" s="57" t="s">
        <v>3149</v>
      </c>
      <c r="N146" t="s">
        <v>3152</v>
      </c>
    </row>
    <row r="147" spans="1:14" x14ac:dyDescent="0.25">
      <c r="A147" t="s">
        <v>3316</v>
      </c>
      <c r="B147" t="s">
        <v>3283</v>
      </c>
      <c r="C147" t="s">
        <v>3284</v>
      </c>
      <c r="D147" s="52">
        <v>6050.8832939699996</v>
      </c>
      <c r="E147" s="13">
        <v>1.6793372614169999</v>
      </c>
      <c r="F147">
        <v>12</v>
      </c>
      <c r="G147" s="57" t="s">
        <v>3151</v>
      </c>
      <c r="H147" s="57" t="s">
        <v>3150</v>
      </c>
      <c r="I147" s="57" t="s">
        <v>3155</v>
      </c>
      <c r="J147" s="57" t="s">
        <v>3151</v>
      </c>
      <c r="K147" s="57" t="s">
        <v>3148</v>
      </c>
      <c r="L147" s="57" t="s">
        <v>3149</v>
      </c>
      <c r="M147" s="57" t="s">
        <v>3148</v>
      </c>
      <c r="N147" t="s">
        <v>3152</v>
      </c>
    </row>
    <row r="148" spans="1:14" x14ac:dyDescent="0.25">
      <c r="A148" t="s">
        <v>3317</v>
      </c>
      <c r="B148" t="s">
        <v>3209</v>
      </c>
      <c r="C148" t="s">
        <v>3210</v>
      </c>
      <c r="D148" s="52">
        <v>1364.67110444848</v>
      </c>
      <c r="E148" s="13">
        <v>2.1598541015746502</v>
      </c>
      <c r="F148">
        <v>12</v>
      </c>
      <c r="G148" s="57" t="s">
        <v>3160</v>
      </c>
      <c r="H148" s="57" t="s">
        <v>3160</v>
      </c>
      <c r="I148" s="57" t="s">
        <v>3160</v>
      </c>
      <c r="J148" s="57" t="s">
        <v>3160</v>
      </c>
      <c r="K148" s="57" t="s">
        <v>3160</v>
      </c>
      <c r="L148" s="57" t="s">
        <v>3160</v>
      </c>
      <c r="M148" s="57" t="s">
        <v>3160</v>
      </c>
      <c r="N148" t="s">
        <v>3180</v>
      </c>
    </row>
    <row r="149" spans="1:14" x14ac:dyDescent="0.25">
      <c r="A149" t="s">
        <v>3318</v>
      </c>
      <c r="B149" t="s">
        <v>3283</v>
      </c>
      <c r="C149" t="s">
        <v>3284</v>
      </c>
      <c r="D149" s="52">
        <v>3314.18721614484</v>
      </c>
      <c r="E149" s="13">
        <v>1.7712488662650601</v>
      </c>
      <c r="F149">
        <v>12</v>
      </c>
      <c r="G149" s="57" t="s">
        <v>3151</v>
      </c>
      <c r="H149" s="57" t="s">
        <v>3148</v>
      </c>
      <c r="I149" s="57" t="s">
        <v>3155</v>
      </c>
      <c r="J149" s="57" t="s">
        <v>3151</v>
      </c>
      <c r="K149" s="57" t="s">
        <v>3150</v>
      </c>
      <c r="L149" s="57" t="s">
        <v>3149</v>
      </c>
      <c r="M149" s="57" t="s">
        <v>3148</v>
      </c>
      <c r="N149" t="s">
        <v>3152</v>
      </c>
    </row>
    <row r="150" spans="1:14" x14ac:dyDescent="0.25">
      <c r="A150" t="s">
        <v>3319</v>
      </c>
      <c r="B150" t="s">
        <v>3281</v>
      </c>
      <c r="C150" t="s">
        <v>3282</v>
      </c>
      <c r="D150" s="52">
        <v>2005.45780386251</v>
      </c>
      <c r="E150" s="13">
        <v>1.58949248088325</v>
      </c>
      <c r="F150">
        <v>12</v>
      </c>
      <c r="G150" s="57" t="s">
        <v>3151</v>
      </c>
      <c r="H150" s="57" t="s">
        <v>3151</v>
      </c>
      <c r="I150" s="57" t="s">
        <v>3155</v>
      </c>
      <c r="J150" s="57" t="s">
        <v>3155</v>
      </c>
      <c r="K150" s="57" t="s">
        <v>3148</v>
      </c>
      <c r="L150" s="57" t="s">
        <v>3148</v>
      </c>
      <c r="M150" s="57" t="s">
        <v>3149</v>
      </c>
      <c r="N150" t="s">
        <v>3152</v>
      </c>
    </row>
    <row r="151" spans="1:14" x14ac:dyDescent="0.25">
      <c r="A151" t="s">
        <v>3145</v>
      </c>
      <c r="B151" t="s">
        <v>3166</v>
      </c>
      <c r="C151" t="s">
        <v>3167</v>
      </c>
      <c r="D151" s="52">
        <v>2421.61646322973</v>
      </c>
      <c r="E151" s="13">
        <v>1.48781995612346</v>
      </c>
      <c r="F151">
        <v>13</v>
      </c>
      <c r="G151" s="57" t="s">
        <v>3151</v>
      </c>
      <c r="H151" s="57" t="s">
        <v>3149</v>
      </c>
      <c r="I151" s="57" t="s">
        <v>3149</v>
      </c>
      <c r="J151" s="57" t="s">
        <v>3149</v>
      </c>
      <c r="K151" s="57" t="s">
        <v>3150</v>
      </c>
      <c r="L151" s="57" t="s">
        <v>3149</v>
      </c>
      <c r="M151" s="57" t="s">
        <v>3149</v>
      </c>
      <c r="N151" t="s">
        <v>3152</v>
      </c>
    </row>
    <row r="152" spans="1:14" x14ac:dyDescent="0.25">
      <c r="A152" t="s">
        <v>3309</v>
      </c>
      <c r="B152" t="s">
        <v>3299</v>
      </c>
      <c r="C152" t="s">
        <v>3300</v>
      </c>
      <c r="D152" s="52">
        <v>2888.4512111976901</v>
      </c>
      <c r="E152" s="13">
        <v>1.70893839695502</v>
      </c>
      <c r="F152">
        <v>13</v>
      </c>
      <c r="G152" s="57" t="s">
        <v>3151</v>
      </c>
      <c r="H152" s="57" t="s">
        <v>3150</v>
      </c>
      <c r="I152" s="57" t="s">
        <v>3151</v>
      </c>
      <c r="J152" s="57" t="s">
        <v>3151</v>
      </c>
      <c r="K152" s="57" t="s">
        <v>3148</v>
      </c>
      <c r="L152" s="57" t="s">
        <v>3148</v>
      </c>
      <c r="M152" s="57" t="s">
        <v>3155</v>
      </c>
      <c r="N152" t="s">
        <v>3152</v>
      </c>
    </row>
    <row r="153" spans="1:14" x14ac:dyDescent="0.25">
      <c r="A153" t="s">
        <v>3310</v>
      </c>
      <c r="B153" t="s">
        <v>3259</v>
      </c>
      <c r="C153" t="s">
        <v>3260</v>
      </c>
      <c r="D153" s="52">
        <v>371.15677217878903</v>
      </c>
      <c r="E153" s="13">
        <v>1.50789429349383</v>
      </c>
      <c r="F153">
        <v>13</v>
      </c>
      <c r="G153" s="57" t="s">
        <v>3160</v>
      </c>
      <c r="H153" s="57" t="s">
        <v>3160</v>
      </c>
      <c r="I153" s="57" t="s">
        <v>3160</v>
      </c>
      <c r="J153" s="57" t="s">
        <v>3160</v>
      </c>
      <c r="K153" s="57" t="s">
        <v>3160</v>
      </c>
      <c r="L153" s="57" t="s">
        <v>3160</v>
      </c>
      <c r="M153" s="57" t="s">
        <v>3160</v>
      </c>
      <c r="N153" t="s">
        <v>3180</v>
      </c>
    </row>
    <row r="154" spans="1:14" x14ac:dyDescent="0.25">
      <c r="A154" t="s">
        <v>3311</v>
      </c>
      <c r="B154" t="s">
        <v>3164</v>
      </c>
      <c r="C154" t="s">
        <v>3165</v>
      </c>
      <c r="D154" s="52">
        <v>197.30691372937699</v>
      </c>
      <c r="E154" s="13">
        <v>1.62742864937455</v>
      </c>
      <c r="F154">
        <v>13</v>
      </c>
      <c r="G154" s="57" t="s">
        <v>3160</v>
      </c>
      <c r="H154" s="57" t="s">
        <v>3160</v>
      </c>
      <c r="I154" s="57" t="s">
        <v>3160</v>
      </c>
      <c r="J154" s="57" t="s">
        <v>3160</v>
      </c>
      <c r="K154" s="57" t="s">
        <v>3160</v>
      </c>
      <c r="L154" s="57" t="s">
        <v>3160</v>
      </c>
      <c r="M154" s="57" t="s">
        <v>3160</v>
      </c>
      <c r="N154" t="s">
        <v>3180</v>
      </c>
    </row>
    <row r="155" spans="1:14" x14ac:dyDescent="0.25">
      <c r="A155" t="s">
        <v>3312</v>
      </c>
      <c r="B155" t="s">
        <v>3283</v>
      </c>
      <c r="C155" t="s">
        <v>3284</v>
      </c>
      <c r="D155" s="52">
        <v>5070.1607593070103</v>
      </c>
      <c r="E155" s="13">
        <v>1.7510866639632101</v>
      </c>
      <c r="F155">
        <v>13</v>
      </c>
      <c r="G155" s="57" t="s">
        <v>3151</v>
      </c>
      <c r="H155" s="57" t="s">
        <v>3148</v>
      </c>
      <c r="I155" s="57" t="s">
        <v>3155</v>
      </c>
      <c r="J155" s="57" t="s">
        <v>3149</v>
      </c>
      <c r="K155" s="57" t="s">
        <v>3148</v>
      </c>
      <c r="L155" s="57" t="s">
        <v>3149</v>
      </c>
      <c r="M155" s="57" t="s">
        <v>3148</v>
      </c>
      <c r="N155" t="s">
        <v>3152</v>
      </c>
    </row>
    <row r="156" spans="1:14" x14ac:dyDescent="0.25">
      <c r="A156" t="s">
        <v>3313</v>
      </c>
      <c r="B156" t="s">
        <v>3201</v>
      </c>
      <c r="C156" t="s">
        <v>3202</v>
      </c>
      <c r="D156" s="52">
        <v>5408.9049452794698</v>
      </c>
      <c r="E156" s="13">
        <v>1.73511225967573</v>
      </c>
      <c r="F156">
        <v>13</v>
      </c>
      <c r="G156" s="57" t="s">
        <v>3151</v>
      </c>
      <c r="H156" s="57" t="s">
        <v>3149</v>
      </c>
      <c r="I156" s="57" t="s">
        <v>3148</v>
      </c>
      <c r="J156" s="57" t="s">
        <v>3151</v>
      </c>
      <c r="K156" s="57" t="s">
        <v>3155</v>
      </c>
      <c r="L156" s="57" t="s">
        <v>3148</v>
      </c>
      <c r="M156" s="57" t="s">
        <v>3148</v>
      </c>
      <c r="N156" t="s">
        <v>3152</v>
      </c>
    </row>
    <row r="157" spans="1:14" x14ac:dyDescent="0.25">
      <c r="A157" t="s">
        <v>3314</v>
      </c>
      <c r="B157" t="s">
        <v>3170</v>
      </c>
      <c r="C157" t="s">
        <v>3171</v>
      </c>
      <c r="D157" s="52">
        <v>3047.7144839926</v>
      </c>
      <c r="E157" s="13">
        <v>1.5677676689137801</v>
      </c>
      <c r="F157">
        <v>13</v>
      </c>
      <c r="G157" s="57" t="s">
        <v>3151</v>
      </c>
      <c r="H157" s="57" t="s">
        <v>3151</v>
      </c>
      <c r="I157" s="57" t="s">
        <v>3149</v>
      </c>
      <c r="J157" s="57" t="s">
        <v>3150</v>
      </c>
      <c r="K157" s="57" t="s">
        <v>3148</v>
      </c>
      <c r="L157" s="57" t="s">
        <v>3148</v>
      </c>
      <c r="M157" s="57" t="s">
        <v>3149</v>
      </c>
      <c r="N157" t="s">
        <v>3152</v>
      </c>
    </row>
    <row r="158" spans="1:14" x14ac:dyDescent="0.25">
      <c r="A158" t="s">
        <v>3315</v>
      </c>
      <c r="B158" t="s">
        <v>3219</v>
      </c>
      <c r="C158" t="s">
        <v>3220</v>
      </c>
      <c r="D158" s="52">
        <v>904.98356183694602</v>
      </c>
      <c r="E158" s="13">
        <v>1.9229921699513299</v>
      </c>
      <c r="F158">
        <v>13</v>
      </c>
      <c r="G158" s="57" t="s">
        <v>3160</v>
      </c>
      <c r="H158" s="57" t="s">
        <v>3160</v>
      </c>
      <c r="I158" s="57" t="s">
        <v>3160</v>
      </c>
      <c r="J158" s="57" t="s">
        <v>3160</v>
      </c>
      <c r="K158" s="57" t="s">
        <v>3160</v>
      </c>
      <c r="L158" s="57" t="s">
        <v>3160</v>
      </c>
      <c r="M158" s="57" t="s">
        <v>3160</v>
      </c>
      <c r="N158" t="s">
        <v>3180</v>
      </c>
    </row>
    <row r="159" spans="1:14" x14ac:dyDescent="0.25">
      <c r="A159" t="s">
        <v>3316</v>
      </c>
      <c r="B159" t="s">
        <v>3229</v>
      </c>
      <c r="C159" t="s">
        <v>3230</v>
      </c>
      <c r="D159" s="52">
        <v>1173.3697679326599</v>
      </c>
      <c r="E159" s="13">
        <v>1.61380367511922</v>
      </c>
      <c r="F159">
        <v>13</v>
      </c>
      <c r="G159" s="57" t="s">
        <v>3151</v>
      </c>
      <c r="H159" s="57" t="s">
        <v>3151</v>
      </c>
      <c r="I159" s="57" t="s">
        <v>3150</v>
      </c>
      <c r="J159" s="57" t="s">
        <v>3149</v>
      </c>
      <c r="K159" s="57" t="s">
        <v>3148</v>
      </c>
      <c r="L159" s="57" t="s">
        <v>3150</v>
      </c>
      <c r="M159" s="57" t="s">
        <v>3149</v>
      </c>
      <c r="N159" t="s">
        <v>3152</v>
      </c>
    </row>
    <row r="160" spans="1:14" x14ac:dyDescent="0.25">
      <c r="A160" t="s">
        <v>3317</v>
      </c>
      <c r="B160" t="s">
        <v>3185</v>
      </c>
      <c r="C160" t="s">
        <v>3186</v>
      </c>
      <c r="D160" s="52">
        <v>1127.38234518742</v>
      </c>
      <c r="E160" s="13">
        <v>2.0751291133221499</v>
      </c>
      <c r="F160">
        <v>13</v>
      </c>
      <c r="G160" s="57" t="s">
        <v>3151</v>
      </c>
      <c r="H160" s="57" t="s">
        <v>3151</v>
      </c>
      <c r="I160" s="57" t="s">
        <v>3155</v>
      </c>
      <c r="J160" s="57" t="s">
        <v>3148</v>
      </c>
      <c r="K160" s="57" t="s">
        <v>3148</v>
      </c>
      <c r="L160" s="57" t="s">
        <v>3151</v>
      </c>
      <c r="M160" s="57" t="s">
        <v>3149</v>
      </c>
      <c r="N160" t="s">
        <v>3152</v>
      </c>
    </row>
    <row r="161" spans="1:14" x14ac:dyDescent="0.25">
      <c r="A161" t="s">
        <v>3318</v>
      </c>
      <c r="B161" t="s">
        <v>3297</v>
      </c>
      <c r="C161" t="s">
        <v>3298</v>
      </c>
      <c r="D161" s="52">
        <v>4223.8432793826096</v>
      </c>
      <c r="E161" s="13">
        <v>1.77022321333416</v>
      </c>
      <c r="F161">
        <v>13</v>
      </c>
      <c r="G161" s="57" t="s">
        <v>3151</v>
      </c>
      <c r="H161" s="57" t="s">
        <v>3149</v>
      </c>
      <c r="I161" s="57" t="s">
        <v>3151</v>
      </c>
      <c r="J161" s="57" t="s">
        <v>3151</v>
      </c>
      <c r="K161" s="57" t="s">
        <v>3148</v>
      </c>
      <c r="L161" s="57" t="s">
        <v>3149</v>
      </c>
      <c r="M161" s="57" t="s">
        <v>3155</v>
      </c>
      <c r="N161" t="s">
        <v>3152</v>
      </c>
    </row>
    <row r="162" spans="1:14" x14ac:dyDescent="0.25">
      <c r="A162" t="s">
        <v>3319</v>
      </c>
      <c r="B162" t="s">
        <v>3189</v>
      </c>
      <c r="C162" t="s">
        <v>3190</v>
      </c>
      <c r="D162" s="52">
        <v>1026.58301430443</v>
      </c>
      <c r="E162" s="13">
        <v>1.5584088930173301</v>
      </c>
      <c r="F162">
        <v>13</v>
      </c>
      <c r="G162" s="57" t="s">
        <v>3151</v>
      </c>
      <c r="H162" s="57" t="s">
        <v>3151</v>
      </c>
      <c r="I162" s="57" t="s">
        <v>3151</v>
      </c>
      <c r="J162" s="57" t="s">
        <v>3149</v>
      </c>
      <c r="K162" s="57" t="s">
        <v>3149</v>
      </c>
      <c r="L162" s="57" t="s">
        <v>3151</v>
      </c>
      <c r="M162" s="57" t="s">
        <v>3149</v>
      </c>
      <c r="N162" t="s">
        <v>3152</v>
      </c>
    </row>
    <row r="163" spans="1:14" x14ac:dyDescent="0.25">
      <c r="A163" t="s">
        <v>3145</v>
      </c>
      <c r="B163" t="s">
        <v>3164</v>
      </c>
      <c r="C163" t="s">
        <v>3165</v>
      </c>
      <c r="D163" s="52">
        <v>715.08131712918396</v>
      </c>
      <c r="E163" s="13">
        <v>1.47470203534388</v>
      </c>
      <c r="F163">
        <v>14</v>
      </c>
      <c r="G163" s="57" t="s">
        <v>3151</v>
      </c>
      <c r="H163" s="57" t="s">
        <v>3149</v>
      </c>
      <c r="I163" s="57" t="s">
        <v>3155</v>
      </c>
      <c r="J163" s="57" t="s">
        <v>3151</v>
      </c>
      <c r="K163" s="57" t="s">
        <v>3149</v>
      </c>
      <c r="L163" s="57" t="s">
        <v>3151</v>
      </c>
      <c r="M163" s="57" t="s">
        <v>3151</v>
      </c>
      <c r="N163" t="s">
        <v>3152</v>
      </c>
    </row>
    <row r="164" spans="1:14" x14ac:dyDescent="0.25">
      <c r="A164" t="s">
        <v>3309</v>
      </c>
      <c r="B164" t="s">
        <v>3307</v>
      </c>
      <c r="C164" t="s">
        <v>3308</v>
      </c>
      <c r="D164" s="52">
        <v>465.29203561802302</v>
      </c>
      <c r="E164" s="13">
        <v>1.6988911893310401</v>
      </c>
      <c r="F164">
        <v>14</v>
      </c>
      <c r="G164" s="57" t="s">
        <v>3151</v>
      </c>
      <c r="H164" s="57" t="s">
        <v>3151</v>
      </c>
      <c r="I164" s="57" t="s">
        <v>3155</v>
      </c>
      <c r="J164" s="57" t="s">
        <v>3148</v>
      </c>
      <c r="K164" s="57" t="s">
        <v>3148</v>
      </c>
      <c r="L164" s="57" t="s">
        <v>3155</v>
      </c>
      <c r="M164" s="57" t="s">
        <v>3155</v>
      </c>
      <c r="N164" t="s">
        <v>3152</v>
      </c>
    </row>
    <row r="165" spans="1:14" x14ac:dyDescent="0.25">
      <c r="A165" t="s">
        <v>3310</v>
      </c>
      <c r="B165" t="s">
        <v>3301</v>
      </c>
      <c r="C165" t="s">
        <v>3302</v>
      </c>
      <c r="D165" s="52">
        <v>1129.4623672581499</v>
      </c>
      <c r="E165" s="13">
        <v>1.4447114290454901</v>
      </c>
      <c r="F165">
        <v>14</v>
      </c>
      <c r="G165" s="57" t="s">
        <v>3151</v>
      </c>
      <c r="H165" s="57" t="s">
        <v>3148</v>
      </c>
      <c r="I165" s="57" t="s">
        <v>3151</v>
      </c>
      <c r="J165" s="57" t="s">
        <v>3149</v>
      </c>
      <c r="K165" s="57" t="s">
        <v>3148</v>
      </c>
      <c r="L165" s="57" t="s">
        <v>3148</v>
      </c>
      <c r="M165" s="57" t="s">
        <v>3150</v>
      </c>
      <c r="N165" t="s">
        <v>3152</v>
      </c>
    </row>
    <row r="166" spans="1:14" x14ac:dyDescent="0.25">
      <c r="A166" t="s">
        <v>3311</v>
      </c>
      <c r="B166" t="s">
        <v>3299</v>
      </c>
      <c r="C166" t="s">
        <v>3300</v>
      </c>
      <c r="D166" s="52">
        <v>1371.05853562945</v>
      </c>
      <c r="E166" s="13">
        <v>1.6146787512882701</v>
      </c>
      <c r="F166">
        <v>14</v>
      </c>
      <c r="G166" s="57" t="s">
        <v>3160</v>
      </c>
      <c r="H166" s="57" t="s">
        <v>3160</v>
      </c>
      <c r="I166" s="57" t="s">
        <v>3160</v>
      </c>
      <c r="J166" s="57" t="s">
        <v>3160</v>
      </c>
      <c r="K166" s="57" t="s">
        <v>3160</v>
      </c>
      <c r="L166" s="57" t="s">
        <v>3160</v>
      </c>
      <c r="M166" s="57" t="s">
        <v>3160</v>
      </c>
      <c r="N166" t="s">
        <v>3180</v>
      </c>
    </row>
    <row r="167" spans="1:14" x14ac:dyDescent="0.25">
      <c r="A167" t="s">
        <v>3312</v>
      </c>
      <c r="B167" t="s">
        <v>3219</v>
      </c>
      <c r="C167" t="s">
        <v>3220</v>
      </c>
      <c r="D167" s="52">
        <v>4022.34593902712</v>
      </c>
      <c r="E167" s="13">
        <v>1.69472580717024</v>
      </c>
      <c r="F167">
        <v>14</v>
      </c>
      <c r="G167" s="57" t="s">
        <v>3151</v>
      </c>
      <c r="H167" s="57" t="s">
        <v>3151</v>
      </c>
      <c r="I167" s="57" t="s">
        <v>3148</v>
      </c>
      <c r="J167" s="57" t="s">
        <v>3149</v>
      </c>
      <c r="K167" s="57" t="s">
        <v>3155</v>
      </c>
      <c r="L167" s="57" t="s">
        <v>3150</v>
      </c>
      <c r="M167" s="57" t="s">
        <v>3148</v>
      </c>
      <c r="N167" t="s">
        <v>3152</v>
      </c>
    </row>
    <row r="168" spans="1:14" x14ac:dyDescent="0.25">
      <c r="A168" t="s">
        <v>3313</v>
      </c>
      <c r="B168" t="s">
        <v>3189</v>
      </c>
      <c r="C168" t="s">
        <v>3190</v>
      </c>
      <c r="D168" s="52">
        <v>2690.1929123240102</v>
      </c>
      <c r="E168" s="13">
        <v>1.7048359117998</v>
      </c>
      <c r="F168">
        <v>14</v>
      </c>
      <c r="G168" s="57" t="s">
        <v>3151</v>
      </c>
      <c r="H168" s="57" t="s">
        <v>3151</v>
      </c>
      <c r="I168" s="57" t="s">
        <v>3151</v>
      </c>
      <c r="J168" s="57" t="s">
        <v>3149</v>
      </c>
      <c r="K168" s="57" t="s">
        <v>3148</v>
      </c>
      <c r="L168" s="57" t="s">
        <v>3151</v>
      </c>
      <c r="M168" s="57" t="s">
        <v>3149</v>
      </c>
      <c r="N168" t="s">
        <v>3152</v>
      </c>
    </row>
    <row r="169" spans="1:14" x14ac:dyDescent="0.25">
      <c r="A169" t="s">
        <v>3314</v>
      </c>
      <c r="B169" t="s">
        <v>3205</v>
      </c>
      <c r="C169" t="s">
        <v>3206</v>
      </c>
      <c r="D169" s="52">
        <v>1502.41350440424</v>
      </c>
      <c r="E169" s="13">
        <v>1.5533469926082599</v>
      </c>
      <c r="F169">
        <v>14</v>
      </c>
      <c r="G169" s="57" t="s">
        <v>3151</v>
      </c>
      <c r="H169" s="57" t="s">
        <v>3149</v>
      </c>
      <c r="I169" s="57" t="s">
        <v>3149</v>
      </c>
      <c r="J169" s="57" t="s">
        <v>3148</v>
      </c>
      <c r="K169" s="57" t="s">
        <v>3150</v>
      </c>
      <c r="L169" s="57" t="s">
        <v>3150</v>
      </c>
      <c r="M169" s="57" t="s">
        <v>3151</v>
      </c>
      <c r="N169" t="s">
        <v>3152</v>
      </c>
    </row>
    <row r="170" spans="1:14" x14ac:dyDescent="0.25">
      <c r="A170" t="s">
        <v>3315</v>
      </c>
      <c r="B170" t="s">
        <v>3174</v>
      </c>
      <c r="C170" t="s">
        <v>3175</v>
      </c>
      <c r="D170" s="52">
        <v>696.68313866588903</v>
      </c>
      <c r="E170" s="13">
        <v>1.72459381038471</v>
      </c>
      <c r="F170">
        <v>14</v>
      </c>
      <c r="G170" s="57" t="s">
        <v>3151</v>
      </c>
      <c r="H170" s="57" t="s">
        <v>3148</v>
      </c>
      <c r="I170" s="57" t="s">
        <v>3149</v>
      </c>
      <c r="J170" s="57" t="s">
        <v>3151</v>
      </c>
      <c r="K170" s="57" t="s">
        <v>3155</v>
      </c>
      <c r="L170" s="57" t="s">
        <v>3148</v>
      </c>
      <c r="M170" s="57" t="s">
        <v>3148</v>
      </c>
      <c r="N170" t="s">
        <v>3152</v>
      </c>
    </row>
    <row r="171" spans="1:14" x14ac:dyDescent="0.25">
      <c r="A171" t="s">
        <v>3316</v>
      </c>
      <c r="B171" t="s">
        <v>3185</v>
      </c>
      <c r="C171" t="s">
        <v>3186</v>
      </c>
      <c r="D171" s="52">
        <v>787.35216507450195</v>
      </c>
      <c r="E171" s="13">
        <v>1.59952583652306</v>
      </c>
      <c r="F171">
        <v>14</v>
      </c>
      <c r="G171" s="57" t="s">
        <v>3151</v>
      </c>
      <c r="H171" s="57" t="s">
        <v>3151</v>
      </c>
      <c r="I171" s="57" t="s">
        <v>3155</v>
      </c>
      <c r="J171" s="57" t="s">
        <v>3149</v>
      </c>
      <c r="K171" s="57" t="s">
        <v>3149</v>
      </c>
      <c r="L171" s="57" t="s">
        <v>3151</v>
      </c>
      <c r="M171" s="57" t="s">
        <v>3149</v>
      </c>
      <c r="N171" t="s">
        <v>3152</v>
      </c>
    </row>
    <row r="172" spans="1:14" x14ac:dyDescent="0.25">
      <c r="A172" t="s">
        <v>3317</v>
      </c>
      <c r="B172" t="s">
        <v>3217</v>
      </c>
      <c r="C172" t="s">
        <v>3218</v>
      </c>
      <c r="D172" s="52">
        <v>3036.2311444953398</v>
      </c>
      <c r="E172" s="13">
        <v>1.81071381800414</v>
      </c>
      <c r="F172">
        <v>14</v>
      </c>
      <c r="G172" s="57" t="s">
        <v>3151</v>
      </c>
      <c r="H172" s="57" t="s">
        <v>3151</v>
      </c>
      <c r="I172" s="57" t="s">
        <v>3151</v>
      </c>
      <c r="J172" s="57" t="s">
        <v>3148</v>
      </c>
      <c r="K172" s="57" t="s">
        <v>3150</v>
      </c>
      <c r="L172" s="57" t="s">
        <v>3149</v>
      </c>
      <c r="M172" s="57" t="s">
        <v>3148</v>
      </c>
      <c r="N172" t="s">
        <v>3152</v>
      </c>
    </row>
    <row r="173" spans="1:14" x14ac:dyDescent="0.25">
      <c r="A173" t="s">
        <v>3318</v>
      </c>
      <c r="B173" t="s">
        <v>3174</v>
      </c>
      <c r="C173" t="s">
        <v>3175</v>
      </c>
      <c r="D173" s="52">
        <v>2653.8101116789799</v>
      </c>
      <c r="E173" s="13">
        <v>1.7292655841308899</v>
      </c>
      <c r="F173">
        <v>14</v>
      </c>
      <c r="G173" s="57" t="s">
        <v>3151</v>
      </c>
      <c r="H173" s="57" t="s">
        <v>3149</v>
      </c>
      <c r="I173" s="57" t="s">
        <v>3149</v>
      </c>
      <c r="J173" s="57" t="s">
        <v>3151</v>
      </c>
      <c r="K173" s="57" t="s">
        <v>3155</v>
      </c>
      <c r="L173" s="57" t="s">
        <v>3148</v>
      </c>
      <c r="M173" s="57" t="s">
        <v>3148</v>
      </c>
      <c r="N173" t="s">
        <v>3152</v>
      </c>
    </row>
    <row r="174" spans="1:14" x14ac:dyDescent="0.25">
      <c r="A174" t="s">
        <v>3319</v>
      </c>
      <c r="B174" t="s">
        <v>3283</v>
      </c>
      <c r="C174" t="s">
        <v>3284</v>
      </c>
      <c r="D174" s="52">
        <v>4845.0697219324002</v>
      </c>
      <c r="E174" s="13">
        <v>1.5010371749081699</v>
      </c>
      <c r="F174">
        <v>14</v>
      </c>
      <c r="G174" s="57" t="s">
        <v>3151</v>
      </c>
      <c r="H174" s="57" t="s">
        <v>3148</v>
      </c>
      <c r="I174" s="57" t="s">
        <v>3155</v>
      </c>
      <c r="J174" s="57" t="s">
        <v>3149</v>
      </c>
      <c r="K174" s="57" t="s">
        <v>3150</v>
      </c>
      <c r="L174" s="57" t="s">
        <v>3149</v>
      </c>
      <c r="M174" s="57" t="s">
        <v>3148</v>
      </c>
      <c r="N174" t="s">
        <v>3152</v>
      </c>
    </row>
    <row r="175" spans="1:14" x14ac:dyDescent="0.25">
      <c r="A175" t="s">
        <v>3145</v>
      </c>
      <c r="B175" t="s">
        <v>3297</v>
      </c>
      <c r="C175" t="s">
        <v>3298</v>
      </c>
      <c r="D175" s="52">
        <v>5597.2617866889404</v>
      </c>
      <c r="E175" s="13">
        <v>1.46523949778142</v>
      </c>
      <c r="F175">
        <v>15</v>
      </c>
      <c r="G175" s="57" t="s">
        <v>3151</v>
      </c>
      <c r="H175" s="57" t="s">
        <v>3148</v>
      </c>
      <c r="I175" s="57" t="s">
        <v>3151</v>
      </c>
      <c r="J175" s="57" t="s">
        <v>3151</v>
      </c>
      <c r="K175" s="57" t="s">
        <v>3148</v>
      </c>
      <c r="L175" s="57" t="s">
        <v>3149</v>
      </c>
      <c r="M175" s="57" t="s">
        <v>3155</v>
      </c>
      <c r="N175" t="s">
        <v>3152</v>
      </c>
    </row>
    <row r="176" spans="1:14" x14ac:dyDescent="0.25">
      <c r="A176" t="s">
        <v>3309</v>
      </c>
      <c r="B176" t="s">
        <v>3164</v>
      </c>
      <c r="C176" t="s">
        <v>3165</v>
      </c>
      <c r="D176" s="52">
        <v>338.14998578058999</v>
      </c>
      <c r="E176" s="13">
        <v>1.62742864937455</v>
      </c>
      <c r="F176">
        <v>15</v>
      </c>
      <c r="G176" s="57" t="s">
        <v>3160</v>
      </c>
      <c r="H176" s="57" t="s">
        <v>3160</v>
      </c>
      <c r="I176" s="57" t="s">
        <v>3160</v>
      </c>
      <c r="J176" s="57" t="s">
        <v>3160</v>
      </c>
      <c r="K176" s="57" t="s">
        <v>3160</v>
      </c>
      <c r="L176" s="57" t="s">
        <v>3160</v>
      </c>
      <c r="M176" s="57" t="s">
        <v>3160</v>
      </c>
      <c r="N176" t="s">
        <v>3180</v>
      </c>
    </row>
    <row r="177" spans="1:14" x14ac:dyDescent="0.25">
      <c r="A177" t="s">
        <v>3310</v>
      </c>
      <c r="B177" t="s">
        <v>3181</v>
      </c>
      <c r="C177" t="s">
        <v>3182</v>
      </c>
      <c r="D177" s="52">
        <v>274.77804878681502</v>
      </c>
      <c r="E177" s="13">
        <v>1.41356942469431</v>
      </c>
      <c r="F177">
        <v>15</v>
      </c>
      <c r="G177" s="57" t="s">
        <v>3160</v>
      </c>
      <c r="H177" s="57" t="s">
        <v>3160</v>
      </c>
      <c r="I177" s="57" t="s">
        <v>3160</v>
      </c>
      <c r="J177" s="57" t="s">
        <v>3160</v>
      </c>
      <c r="K177" s="57" t="s">
        <v>3160</v>
      </c>
      <c r="L177" s="57" t="s">
        <v>3160</v>
      </c>
      <c r="M177" s="57" t="s">
        <v>3160</v>
      </c>
      <c r="N177" t="s">
        <v>3180</v>
      </c>
    </row>
    <row r="178" spans="1:14" x14ac:dyDescent="0.25">
      <c r="A178" t="s">
        <v>3311</v>
      </c>
      <c r="B178" t="s">
        <v>3185</v>
      </c>
      <c r="C178" t="s">
        <v>3186</v>
      </c>
      <c r="D178" s="52">
        <v>16.7185362243264</v>
      </c>
      <c r="E178" s="13">
        <v>1.60408419069448</v>
      </c>
      <c r="F178">
        <v>15</v>
      </c>
      <c r="G178" s="57" t="s">
        <v>3160</v>
      </c>
      <c r="H178" s="57" t="s">
        <v>3160</v>
      </c>
      <c r="I178" s="57" t="s">
        <v>3160</v>
      </c>
      <c r="J178" s="57" t="s">
        <v>3160</v>
      </c>
      <c r="K178" s="57" t="s">
        <v>3160</v>
      </c>
      <c r="L178" s="57" t="s">
        <v>3160</v>
      </c>
      <c r="M178" s="57" t="s">
        <v>3160</v>
      </c>
      <c r="N178" t="s">
        <v>3180</v>
      </c>
    </row>
    <row r="179" spans="1:14" x14ac:dyDescent="0.25">
      <c r="A179" t="s">
        <v>3312</v>
      </c>
      <c r="B179" t="s">
        <v>3193</v>
      </c>
      <c r="C179" t="s">
        <v>3194</v>
      </c>
      <c r="D179" s="52">
        <v>753.78655422588997</v>
      </c>
      <c r="E179" s="13">
        <v>1.6391434664455999</v>
      </c>
      <c r="F179">
        <v>15</v>
      </c>
      <c r="G179" s="57" t="s">
        <v>3151</v>
      </c>
      <c r="H179" s="57" t="s">
        <v>3151</v>
      </c>
      <c r="I179" s="57" t="s">
        <v>3148</v>
      </c>
      <c r="J179" s="57" t="s">
        <v>3149</v>
      </c>
      <c r="K179" s="57" t="s">
        <v>3149</v>
      </c>
      <c r="L179" s="57" t="s">
        <v>3149</v>
      </c>
      <c r="M179" s="57" t="s">
        <v>3151</v>
      </c>
      <c r="N179" t="s">
        <v>3152</v>
      </c>
    </row>
    <row r="180" spans="1:14" x14ac:dyDescent="0.25">
      <c r="A180" t="s">
        <v>3313</v>
      </c>
      <c r="B180" t="s">
        <v>3174</v>
      </c>
      <c r="C180" t="s">
        <v>3175</v>
      </c>
      <c r="D180" s="52">
        <v>5521.3251736123902</v>
      </c>
      <c r="E180" s="13">
        <v>1.69956831801226</v>
      </c>
      <c r="F180">
        <v>15</v>
      </c>
      <c r="G180" s="57" t="s">
        <v>3151</v>
      </c>
      <c r="H180" s="57" t="s">
        <v>3151</v>
      </c>
      <c r="I180" s="57" t="s">
        <v>3149</v>
      </c>
      <c r="J180" s="57" t="s">
        <v>3149</v>
      </c>
      <c r="K180" s="57" t="s">
        <v>3155</v>
      </c>
      <c r="L180" s="57" t="s">
        <v>3148</v>
      </c>
      <c r="M180" s="57" t="s">
        <v>3148</v>
      </c>
      <c r="N180" t="s">
        <v>3152</v>
      </c>
    </row>
    <row r="181" spans="1:14" x14ac:dyDescent="0.25">
      <c r="A181" t="s">
        <v>3314</v>
      </c>
      <c r="B181" t="s">
        <v>3221</v>
      </c>
      <c r="C181" t="s">
        <v>3222</v>
      </c>
      <c r="D181" s="52">
        <v>2636.06667979137</v>
      </c>
      <c r="E181" s="13">
        <v>1.5468177043923499</v>
      </c>
      <c r="F181">
        <v>15</v>
      </c>
      <c r="G181" s="57" t="s">
        <v>3151</v>
      </c>
      <c r="H181" s="57" t="s">
        <v>3151</v>
      </c>
      <c r="I181" s="57" t="s">
        <v>3150</v>
      </c>
      <c r="J181" s="57" t="s">
        <v>3149</v>
      </c>
      <c r="K181" s="57" t="s">
        <v>3155</v>
      </c>
      <c r="L181" s="57" t="s">
        <v>3155</v>
      </c>
      <c r="M181" s="57" t="s">
        <v>3150</v>
      </c>
      <c r="N181" t="s">
        <v>3152</v>
      </c>
    </row>
    <row r="182" spans="1:14" x14ac:dyDescent="0.25">
      <c r="A182" t="s">
        <v>3315</v>
      </c>
      <c r="B182" t="s">
        <v>3164</v>
      </c>
      <c r="C182" t="s">
        <v>3165</v>
      </c>
      <c r="D182" s="52">
        <v>204.49762786999301</v>
      </c>
      <c r="E182" s="13">
        <v>1.62742864937455</v>
      </c>
      <c r="F182">
        <v>15</v>
      </c>
      <c r="G182" s="57" t="s">
        <v>3160</v>
      </c>
      <c r="H182" s="57" t="s">
        <v>3160</v>
      </c>
      <c r="I182" s="57" t="s">
        <v>3160</v>
      </c>
      <c r="J182" s="57" t="s">
        <v>3160</v>
      </c>
      <c r="K182" s="57" t="s">
        <v>3160</v>
      </c>
      <c r="L182" s="57" t="s">
        <v>3160</v>
      </c>
      <c r="M182" s="57" t="s">
        <v>3160</v>
      </c>
      <c r="N182" t="s">
        <v>3180</v>
      </c>
    </row>
    <row r="183" spans="1:14" x14ac:dyDescent="0.25">
      <c r="A183" t="s">
        <v>3316</v>
      </c>
      <c r="B183" t="s">
        <v>3170</v>
      </c>
      <c r="C183" t="s">
        <v>3171</v>
      </c>
      <c r="D183" s="52">
        <v>2791.36365028932</v>
      </c>
      <c r="E183" s="13">
        <v>1.54304748222382</v>
      </c>
      <c r="F183">
        <v>15</v>
      </c>
      <c r="G183" s="57" t="s">
        <v>3151</v>
      </c>
      <c r="H183" s="57" t="s">
        <v>3151</v>
      </c>
      <c r="I183" s="57" t="s">
        <v>3149</v>
      </c>
      <c r="J183" s="57" t="s">
        <v>3150</v>
      </c>
      <c r="K183" s="57" t="s">
        <v>3148</v>
      </c>
      <c r="L183" s="57" t="s">
        <v>3149</v>
      </c>
      <c r="M183" s="57" t="s">
        <v>3149</v>
      </c>
      <c r="N183" t="s">
        <v>3152</v>
      </c>
    </row>
    <row r="184" spans="1:14" x14ac:dyDescent="0.25">
      <c r="A184" t="s">
        <v>3317</v>
      </c>
      <c r="B184" t="s">
        <v>3221</v>
      </c>
      <c r="C184" t="s">
        <v>3222</v>
      </c>
      <c r="D184" s="52">
        <v>13563.068071669</v>
      </c>
      <c r="E184" s="13">
        <v>1.8102317696274399</v>
      </c>
      <c r="F184">
        <v>15</v>
      </c>
      <c r="G184" s="57" t="s">
        <v>3151</v>
      </c>
      <c r="H184" s="57" t="s">
        <v>3151</v>
      </c>
      <c r="I184" s="57" t="s">
        <v>3150</v>
      </c>
      <c r="J184" s="57" t="s">
        <v>3151</v>
      </c>
      <c r="K184" s="57" t="s">
        <v>3155</v>
      </c>
      <c r="L184" s="57" t="s">
        <v>3155</v>
      </c>
      <c r="M184" s="57" t="s">
        <v>3150</v>
      </c>
      <c r="N184" t="s">
        <v>3152</v>
      </c>
    </row>
    <row r="185" spans="1:14" x14ac:dyDescent="0.25">
      <c r="A185" t="s">
        <v>3318</v>
      </c>
      <c r="B185" t="s">
        <v>3185</v>
      </c>
      <c r="C185" t="s">
        <v>3186</v>
      </c>
      <c r="D185" s="52">
        <v>335.373724917902</v>
      </c>
      <c r="E185" s="13">
        <v>1.6896292614897199</v>
      </c>
      <c r="F185">
        <v>15</v>
      </c>
      <c r="G185" s="57" t="s">
        <v>3151</v>
      </c>
      <c r="H185" s="57" t="s">
        <v>3151</v>
      </c>
      <c r="I185" s="57" t="s">
        <v>3155</v>
      </c>
      <c r="J185" s="57" t="s">
        <v>3149</v>
      </c>
      <c r="K185" s="57" t="s">
        <v>3150</v>
      </c>
      <c r="L185" s="57" t="s">
        <v>3151</v>
      </c>
      <c r="M185" s="57" t="s">
        <v>3149</v>
      </c>
      <c r="N185" t="s">
        <v>3152</v>
      </c>
    </row>
    <row r="186" spans="1:14" x14ac:dyDescent="0.25">
      <c r="A186" t="s">
        <v>3319</v>
      </c>
      <c r="B186" t="s">
        <v>3183</v>
      </c>
      <c r="C186" t="s">
        <v>3184</v>
      </c>
      <c r="D186" s="52">
        <v>1301.89930360567</v>
      </c>
      <c r="E186" s="13">
        <v>1.4816743726769901</v>
      </c>
      <c r="F186">
        <v>15</v>
      </c>
      <c r="G186" s="57" t="s">
        <v>3151</v>
      </c>
      <c r="H186" s="57" t="s">
        <v>3150</v>
      </c>
      <c r="I186" s="57" t="s">
        <v>3151</v>
      </c>
      <c r="J186" s="57" t="s">
        <v>3151</v>
      </c>
      <c r="K186" s="57" t="s">
        <v>3155</v>
      </c>
      <c r="L186" s="57" t="s">
        <v>3150</v>
      </c>
      <c r="M186" s="57" t="s">
        <v>3151</v>
      </c>
      <c r="N186" t="s">
        <v>3152</v>
      </c>
    </row>
    <row r="187" spans="1:14" x14ac:dyDescent="0.25">
      <c r="A187" t="s">
        <v>3145</v>
      </c>
      <c r="B187" t="s">
        <v>3191</v>
      </c>
      <c r="C187" t="s">
        <v>3192</v>
      </c>
      <c r="D187" s="52">
        <v>2503.2810434395901</v>
      </c>
      <c r="E187" s="13">
        <v>1.4058241987604401</v>
      </c>
      <c r="F187">
        <v>16</v>
      </c>
      <c r="G187" s="57" t="s">
        <v>3151</v>
      </c>
      <c r="H187" s="57" t="s">
        <v>3151</v>
      </c>
      <c r="I187" s="57" t="s">
        <v>3155</v>
      </c>
      <c r="J187" s="57" t="s">
        <v>3149</v>
      </c>
      <c r="K187" s="57" t="s">
        <v>3148</v>
      </c>
      <c r="L187" s="57" t="s">
        <v>3149</v>
      </c>
      <c r="M187" s="57" t="s">
        <v>3149</v>
      </c>
      <c r="N187" t="s">
        <v>3152</v>
      </c>
    </row>
    <row r="188" spans="1:14" x14ac:dyDescent="0.25">
      <c r="A188" t="s">
        <v>3309</v>
      </c>
      <c r="B188" t="s">
        <v>3185</v>
      </c>
      <c r="C188" t="s">
        <v>3186</v>
      </c>
      <c r="D188" s="52">
        <v>313.132952126492</v>
      </c>
      <c r="E188" s="13">
        <v>1.60408419069448</v>
      </c>
      <c r="F188">
        <v>16</v>
      </c>
      <c r="G188" s="57" t="s">
        <v>3160</v>
      </c>
      <c r="H188" s="57" t="s">
        <v>3160</v>
      </c>
      <c r="I188" s="57" t="s">
        <v>3160</v>
      </c>
      <c r="J188" s="57" t="s">
        <v>3160</v>
      </c>
      <c r="K188" s="57" t="s">
        <v>3160</v>
      </c>
      <c r="L188" s="57" t="s">
        <v>3160</v>
      </c>
      <c r="M188" s="57" t="s">
        <v>3160</v>
      </c>
      <c r="N188" t="s">
        <v>3180</v>
      </c>
    </row>
    <row r="189" spans="1:14" x14ac:dyDescent="0.25">
      <c r="A189" t="s">
        <v>3310</v>
      </c>
      <c r="B189" t="s">
        <v>3166</v>
      </c>
      <c r="C189" t="s">
        <v>3167</v>
      </c>
      <c r="D189" s="52">
        <v>1241.5692718067501</v>
      </c>
      <c r="E189" s="13">
        <v>1.41305459432238</v>
      </c>
      <c r="F189">
        <v>16</v>
      </c>
      <c r="G189" s="57" t="s">
        <v>3151</v>
      </c>
      <c r="H189" s="57" t="s">
        <v>3151</v>
      </c>
      <c r="I189" s="57" t="s">
        <v>3149</v>
      </c>
      <c r="J189" s="57" t="s">
        <v>3148</v>
      </c>
      <c r="K189" s="57" t="s">
        <v>3149</v>
      </c>
      <c r="L189" s="57" t="s">
        <v>3149</v>
      </c>
      <c r="M189" s="57" t="s">
        <v>3149</v>
      </c>
      <c r="N189" t="s">
        <v>3152</v>
      </c>
    </row>
    <row r="190" spans="1:14" x14ac:dyDescent="0.25">
      <c r="A190" t="s">
        <v>3311</v>
      </c>
      <c r="B190" t="s">
        <v>3259</v>
      </c>
      <c r="C190" t="s">
        <v>3260</v>
      </c>
      <c r="D190" s="52">
        <v>160.24046243287</v>
      </c>
      <c r="E190" s="13">
        <v>1.50789429349383</v>
      </c>
      <c r="F190">
        <v>16</v>
      </c>
      <c r="G190" s="57" t="s">
        <v>3160</v>
      </c>
      <c r="H190" s="57" t="s">
        <v>3160</v>
      </c>
      <c r="I190" s="57" t="s">
        <v>3160</v>
      </c>
      <c r="J190" s="57" t="s">
        <v>3160</v>
      </c>
      <c r="K190" s="57" t="s">
        <v>3160</v>
      </c>
      <c r="L190" s="57" t="s">
        <v>3160</v>
      </c>
      <c r="M190" s="57" t="s">
        <v>3160</v>
      </c>
      <c r="N190" t="s">
        <v>3180</v>
      </c>
    </row>
    <row r="191" spans="1:14" x14ac:dyDescent="0.25">
      <c r="A191" t="s">
        <v>3312</v>
      </c>
      <c r="B191" t="s">
        <v>3191</v>
      </c>
      <c r="C191" t="s">
        <v>3192</v>
      </c>
      <c r="D191" s="52">
        <v>1447.17974958997</v>
      </c>
      <c r="E191" s="13">
        <v>1.56035033755477</v>
      </c>
      <c r="F191">
        <v>16</v>
      </c>
      <c r="G191" s="57" t="s">
        <v>3151</v>
      </c>
      <c r="H191" s="57" t="s">
        <v>3151</v>
      </c>
      <c r="I191" s="57" t="s">
        <v>3155</v>
      </c>
      <c r="J191" s="57" t="s">
        <v>3149</v>
      </c>
      <c r="K191" s="57" t="s">
        <v>3148</v>
      </c>
      <c r="L191" s="57" t="s">
        <v>3149</v>
      </c>
      <c r="M191" s="57" t="s">
        <v>3149</v>
      </c>
      <c r="N191" t="s">
        <v>3152</v>
      </c>
    </row>
    <row r="192" spans="1:14" x14ac:dyDescent="0.25">
      <c r="A192" t="s">
        <v>3313</v>
      </c>
      <c r="B192" t="s">
        <v>3245</v>
      </c>
      <c r="C192" t="s">
        <v>3246</v>
      </c>
      <c r="D192" s="52">
        <v>9550.4966161456196</v>
      </c>
      <c r="E192" s="13">
        <v>1.6048822476631801</v>
      </c>
      <c r="F192">
        <v>16</v>
      </c>
      <c r="G192" s="57" t="s">
        <v>3151</v>
      </c>
      <c r="H192" s="57" t="s">
        <v>3151</v>
      </c>
      <c r="I192" s="57" t="s">
        <v>3150</v>
      </c>
      <c r="J192" s="57" t="s">
        <v>3149</v>
      </c>
      <c r="K192" s="57" t="s">
        <v>3155</v>
      </c>
      <c r="L192" s="57" t="s">
        <v>3155</v>
      </c>
      <c r="M192" s="57" t="s">
        <v>3155</v>
      </c>
      <c r="N192" t="s">
        <v>3152</v>
      </c>
    </row>
    <row r="193" spans="1:14" x14ac:dyDescent="0.25">
      <c r="A193" t="s">
        <v>3314</v>
      </c>
      <c r="B193" t="s">
        <v>3189</v>
      </c>
      <c r="C193" t="s">
        <v>3190</v>
      </c>
      <c r="D193" s="52">
        <v>2198.93589778449</v>
      </c>
      <c r="E193" s="13">
        <v>1.51944095197087</v>
      </c>
      <c r="F193">
        <v>16</v>
      </c>
      <c r="G193" s="57" t="s">
        <v>3151</v>
      </c>
      <c r="H193" s="57" t="s">
        <v>3151</v>
      </c>
      <c r="I193" s="57" t="s">
        <v>3151</v>
      </c>
      <c r="J193" s="57" t="s">
        <v>3149</v>
      </c>
      <c r="K193" s="57" t="s">
        <v>3149</v>
      </c>
      <c r="L193" s="57" t="s">
        <v>3151</v>
      </c>
      <c r="M193" s="57" t="s">
        <v>3149</v>
      </c>
      <c r="N193" t="s">
        <v>3152</v>
      </c>
    </row>
    <row r="194" spans="1:14" x14ac:dyDescent="0.25">
      <c r="A194" t="s">
        <v>3315</v>
      </c>
      <c r="B194" t="s">
        <v>3299</v>
      </c>
      <c r="C194" t="s">
        <v>3300</v>
      </c>
      <c r="D194" s="52">
        <v>1830.88203337038</v>
      </c>
      <c r="E194" s="13">
        <v>1.6146787512882701</v>
      </c>
      <c r="F194">
        <v>16</v>
      </c>
      <c r="G194" s="57" t="s">
        <v>3160</v>
      </c>
      <c r="H194" s="57" t="s">
        <v>3160</v>
      </c>
      <c r="I194" s="57" t="s">
        <v>3160</v>
      </c>
      <c r="J194" s="57" t="s">
        <v>3160</v>
      </c>
      <c r="K194" s="57" t="s">
        <v>3160</v>
      </c>
      <c r="L194" s="57" t="s">
        <v>3160</v>
      </c>
      <c r="M194" s="57" t="s">
        <v>3160</v>
      </c>
      <c r="N194" t="s">
        <v>3180</v>
      </c>
    </row>
    <row r="195" spans="1:14" x14ac:dyDescent="0.25">
      <c r="A195" t="s">
        <v>3316</v>
      </c>
      <c r="B195" t="s">
        <v>3181</v>
      </c>
      <c r="C195" t="s">
        <v>3182</v>
      </c>
      <c r="D195" s="52">
        <v>405.47634182013502</v>
      </c>
      <c r="E195" s="13">
        <v>1.4565386131129501</v>
      </c>
      <c r="F195">
        <v>16</v>
      </c>
      <c r="G195" s="57" t="s">
        <v>3151</v>
      </c>
      <c r="H195" s="57" t="s">
        <v>3151</v>
      </c>
      <c r="I195" s="57" t="s">
        <v>3151</v>
      </c>
      <c r="J195" s="57" t="s">
        <v>3149</v>
      </c>
      <c r="K195" s="57" t="s">
        <v>3148</v>
      </c>
      <c r="L195" s="57" t="s">
        <v>3149</v>
      </c>
      <c r="M195" s="57" t="s">
        <v>3150</v>
      </c>
      <c r="N195" t="s">
        <v>3152</v>
      </c>
    </row>
    <row r="196" spans="1:14" x14ac:dyDescent="0.25">
      <c r="A196" t="s">
        <v>3317</v>
      </c>
      <c r="B196" t="s">
        <v>3259</v>
      </c>
      <c r="C196" t="s">
        <v>3260</v>
      </c>
      <c r="D196" s="52">
        <v>7801.1443219103603</v>
      </c>
      <c r="E196" s="13">
        <v>1.8066118989829401</v>
      </c>
      <c r="F196">
        <v>16</v>
      </c>
      <c r="G196" s="57" t="s">
        <v>3151</v>
      </c>
      <c r="H196" s="57" t="s">
        <v>3150</v>
      </c>
      <c r="I196" s="57" t="s">
        <v>3148</v>
      </c>
      <c r="J196" s="57" t="s">
        <v>3151</v>
      </c>
      <c r="K196" s="57" t="s">
        <v>3155</v>
      </c>
      <c r="L196" s="57" t="s">
        <v>3155</v>
      </c>
      <c r="M196" s="57" t="s">
        <v>3151</v>
      </c>
      <c r="N196" t="s">
        <v>3152</v>
      </c>
    </row>
    <row r="197" spans="1:14" x14ac:dyDescent="0.25">
      <c r="A197" t="s">
        <v>3318</v>
      </c>
      <c r="B197" t="s">
        <v>3245</v>
      </c>
      <c r="C197" t="s">
        <v>3246</v>
      </c>
      <c r="D197" s="52">
        <v>2506.1591892963802</v>
      </c>
      <c r="E197" s="13">
        <v>1.6703247555404701</v>
      </c>
      <c r="F197">
        <v>16</v>
      </c>
      <c r="G197" s="57" t="s">
        <v>3151</v>
      </c>
      <c r="H197" s="57" t="s">
        <v>3151</v>
      </c>
      <c r="I197" s="57" t="s">
        <v>3150</v>
      </c>
      <c r="J197" s="57" t="s">
        <v>3149</v>
      </c>
      <c r="K197" s="57" t="s">
        <v>3155</v>
      </c>
      <c r="L197" s="57" t="s">
        <v>3155</v>
      </c>
      <c r="M197" s="57" t="s">
        <v>3155</v>
      </c>
      <c r="N197" t="s">
        <v>3152</v>
      </c>
    </row>
    <row r="198" spans="1:14" x14ac:dyDescent="0.25">
      <c r="A198" t="s">
        <v>3319</v>
      </c>
      <c r="B198" t="s">
        <v>3170</v>
      </c>
      <c r="C198" t="s">
        <v>3171</v>
      </c>
      <c r="D198" s="52">
        <v>3739.3301464430301</v>
      </c>
      <c r="E198" s="13">
        <v>1.46458154541545</v>
      </c>
      <c r="F198">
        <v>16</v>
      </c>
      <c r="G198" s="57" t="s">
        <v>3151</v>
      </c>
      <c r="H198" s="57" t="s">
        <v>3151</v>
      </c>
      <c r="I198" s="57" t="s">
        <v>3149</v>
      </c>
      <c r="J198" s="57" t="s">
        <v>3155</v>
      </c>
      <c r="K198" s="57" t="s">
        <v>3148</v>
      </c>
      <c r="L198" s="57" t="s">
        <v>3149</v>
      </c>
      <c r="M198" s="57" t="s">
        <v>3149</v>
      </c>
      <c r="N198" t="s">
        <v>3152</v>
      </c>
    </row>
    <row r="199" spans="1:14" x14ac:dyDescent="0.25">
      <c r="A199" t="s">
        <v>3145</v>
      </c>
      <c r="B199" t="s">
        <v>3211</v>
      </c>
      <c r="C199" t="s">
        <v>3212</v>
      </c>
      <c r="D199" s="52">
        <v>653.31190075358904</v>
      </c>
      <c r="E199" s="13">
        <v>1.3930886310301001</v>
      </c>
      <c r="F199">
        <v>17</v>
      </c>
      <c r="G199" s="57" t="s">
        <v>3160</v>
      </c>
      <c r="H199" s="57" t="s">
        <v>3160</v>
      </c>
      <c r="I199" s="57" t="s">
        <v>3160</v>
      </c>
      <c r="J199" s="57" t="s">
        <v>3160</v>
      </c>
      <c r="K199" s="57" t="s">
        <v>3160</v>
      </c>
      <c r="L199" s="57" t="s">
        <v>3160</v>
      </c>
      <c r="M199" s="57" t="s">
        <v>3160</v>
      </c>
      <c r="N199" t="s">
        <v>3180</v>
      </c>
    </row>
    <row r="200" spans="1:14" x14ac:dyDescent="0.25">
      <c r="A200" t="s">
        <v>3309</v>
      </c>
      <c r="B200" t="s">
        <v>3219</v>
      </c>
      <c r="C200" t="s">
        <v>3220</v>
      </c>
      <c r="D200" s="52">
        <v>1722.2457878947801</v>
      </c>
      <c r="E200" s="13">
        <v>1.5986803525519999</v>
      </c>
      <c r="F200">
        <v>17</v>
      </c>
      <c r="G200" s="57" t="s">
        <v>3151</v>
      </c>
      <c r="H200" s="57" t="s">
        <v>3151</v>
      </c>
      <c r="I200" s="57" t="s">
        <v>3148</v>
      </c>
      <c r="J200" s="57" t="s">
        <v>3149</v>
      </c>
      <c r="K200" s="57" t="s">
        <v>3150</v>
      </c>
      <c r="L200" s="57" t="s">
        <v>3150</v>
      </c>
      <c r="M200" s="57" t="s">
        <v>3148</v>
      </c>
      <c r="N200" t="s">
        <v>3152</v>
      </c>
    </row>
    <row r="201" spans="1:14" x14ac:dyDescent="0.25">
      <c r="A201" t="s">
        <v>3310</v>
      </c>
      <c r="B201" t="s">
        <v>3219</v>
      </c>
      <c r="C201" t="s">
        <v>3220</v>
      </c>
      <c r="D201" s="52">
        <v>1624.5783635079699</v>
      </c>
      <c r="E201" s="13">
        <v>1.39366547299409</v>
      </c>
      <c r="F201">
        <v>17</v>
      </c>
      <c r="G201" s="57" t="s">
        <v>3151</v>
      </c>
      <c r="H201" s="57" t="s">
        <v>3151</v>
      </c>
      <c r="I201" s="57" t="s">
        <v>3148</v>
      </c>
      <c r="J201" s="57" t="s">
        <v>3149</v>
      </c>
      <c r="K201" s="57" t="s">
        <v>3155</v>
      </c>
      <c r="L201" s="57" t="s">
        <v>3150</v>
      </c>
      <c r="M201" s="57" t="s">
        <v>3148</v>
      </c>
      <c r="N201" t="s">
        <v>3152</v>
      </c>
    </row>
    <row r="202" spans="1:14" x14ac:dyDescent="0.25">
      <c r="A202" t="s">
        <v>3311</v>
      </c>
      <c r="B202" t="s">
        <v>3181</v>
      </c>
      <c r="C202" t="s">
        <v>3182</v>
      </c>
      <c r="D202" s="52">
        <v>23.5497789671271</v>
      </c>
      <c r="E202" s="13">
        <v>1.41356942469431</v>
      </c>
      <c r="F202">
        <v>17</v>
      </c>
      <c r="G202" s="57" t="s">
        <v>3160</v>
      </c>
      <c r="H202" s="57" t="s">
        <v>3160</v>
      </c>
      <c r="I202" s="57" t="s">
        <v>3160</v>
      </c>
      <c r="J202" s="57" t="s">
        <v>3160</v>
      </c>
      <c r="K202" s="57" t="s">
        <v>3160</v>
      </c>
      <c r="L202" s="57" t="s">
        <v>3160</v>
      </c>
      <c r="M202" s="57" t="s">
        <v>3160</v>
      </c>
      <c r="N202" t="s">
        <v>3180</v>
      </c>
    </row>
    <row r="203" spans="1:14" x14ac:dyDescent="0.25">
      <c r="A203" t="s">
        <v>3312</v>
      </c>
      <c r="B203" t="s">
        <v>3217</v>
      </c>
      <c r="C203" t="s">
        <v>3218</v>
      </c>
      <c r="D203" s="52">
        <v>1112.5898615517001</v>
      </c>
      <c r="E203" s="13">
        <v>1.53033642053115</v>
      </c>
      <c r="F203">
        <v>17</v>
      </c>
      <c r="G203" s="57" t="s">
        <v>3151</v>
      </c>
      <c r="H203" s="57" t="s">
        <v>3151</v>
      </c>
      <c r="I203" s="57" t="s">
        <v>3151</v>
      </c>
      <c r="J203" s="57" t="s">
        <v>3148</v>
      </c>
      <c r="K203" s="57" t="s">
        <v>3150</v>
      </c>
      <c r="L203" s="57" t="s">
        <v>3149</v>
      </c>
      <c r="M203" s="57" t="s">
        <v>3148</v>
      </c>
      <c r="N203" t="s">
        <v>3152</v>
      </c>
    </row>
    <row r="204" spans="1:14" x14ac:dyDescent="0.25">
      <c r="A204" t="s">
        <v>3313</v>
      </c>
      <c r="B204" t="s">
        <v>3191</v>
      </c>
      <c r="C204" t="s">
        <v>3192</v>
      </c>
      <c r="D204" s="52">
        <v>2994.0804094495702</v>
      </c>
      <c r="E204" s="13">
        <v>1.53477215479639</v>
      </c>
      <c r="F204">
        <v>17</v>
      </c>
      <c r="G204" s="57" t="s">
        <v>3151</v>
      </c>
      <c r="H204" s="57" t="s">
        <v>3151</v>
      </c>
      <c r="I204" s="57" t="s">
        <v>3155</v>
      </c>
      <c r="J204" s="57" t="s">
        <v>3148</v>
      </c>
      <c r="K204" s="57" t="s">
        <v>3148</v>
      </c>
      <c r="L204" s="57" t="s">
        <v>3149</v>
      </c>
      <c r="M204" s="57" t="s">
        <v>3149</v>
      </c>
      <c r="N204" t="s">
        <v>3152</v>
      </c>
    </row>
    <row r="205" spans="1:14" x14ac:dyDescent="0.25">
      <c r="A205" t="s">
        <v>3314</v>
      </c>
      <c r="B205" t="s">
        <v>3259</v>
      </c>
      <c r="C205" t="s">
        <v>3260</v>
      </c>
      <c r="D205" s="52">
        <v>1440.64135526427</v>
      </c>
      <c r="E205" s="13">
        <v>1.50789429349383</v>
      </c>
      <c r="F205">
        <v>17</v>
      </c>
      <c r="G205" s="57" t="s">
        <v>3160</v>
      </c>
      <c r="H205" s="57" t="s">
        <v>3160</v>
      </c>
      <c r="I205" s="57" t="s">
        <v>3160</v>
      </c>
      <c r="J205" s="57" t="s">
        <v>3160</v>
      </c>
      <c r="K205" s="57" t="s">
        <v>3160</v>
      </c>
      <c r="L205" s="57" t="s">
        <v>3160</v>
      </c>
      <c r="M205" s="57" t="s">
        <v>3160</v>
      </c>
      <c r="N205" t="s">
        <v>3180</v>
      </c>
    </row>
    <row r="206" spans="1:14" x14ac:dyDescent="0.25">
      <c r="A206" t="s">
        <v>3315</v>
      </c>
      <c r="B206" t="s">
        <v>3185</v>
      </c>
      <c r="C206" t="s">
        <v>3186</v>
      </c>
      <c r="D206" s="52">
        <v>396.152443456958</v>
      </c>
      <c r="E206" s="13">
        <v>1.60408419069448</v>
      </c>
      <c r="F206">
        <v>17</v>
      </c>
      <c r="G206" s="57" t="s">
        <v>3160</v>
      </c>
      <c r="H206" s="57" t="s">
        <v>3160</v>
      </c>
      <c r="I206" s="57" t="s">
        <v>3160</v>
      </c>
      <c r="J206" s="57" t="s">
        <v>3160</v>
      </c>
      <c r="K206" s="57" t="s">
        <v>3160</v>
      </c>
      <c r="L206" s="57" t="s">
        <v>3160</v>
      </c>
      <c r="M206" s="57" t="s">
        <v>3160</v>
      </c>
      <c r="N206" t="s">
        <v>3180</v>
      </c>
    </row>
    <row r="207" spans="1:14" x14ac:dyDescent="0.25">
      <c r="A207" t="s">
        <v>3316</v>
      </c>
      <c r="B207" t="s">
        <v>3168</v>
      </c>
      <c r="C207" t="s">
        <v>3169</v>
      </c>
      <c r="D207" s="52">
        <v>1440.50025883888</v>
      </c>
      <c r="E207" s="13">
        <v>1.4097001650052601</v>
      </c>
      <c r="F207">
        <v>17</v>
      </c>
      <c r="G207" s="57" t="s">
        <v>3151</v>
      </c>
      <c r="H207" s="57" t="s">
        <v>3151</v>
      </c>
      <c r="I207" s="57" t="s">
        <v>3155</v>
      </c>
      <c r="J207" s="57" t="s">
        <v>3148</v>
      </c>
      <c r="K207" s="57" t="s">
        <v>3148</v>
      </c>
      <c r="L207" s="57" t="s">
        <v>3148</v>
      </c>
      <c r="M207" s="57" t="s">
        <v>3149</v>
      </c>
      <c r="N207" t="s">
        <v>3152</v>
      </c>
    </row>
    <row r="208" spans="1:14" x14ac:dyDescent="0.25">
      <c r="A208" t="s">
        <v>3317</v>
      </c>
      <c r="B208" t="s">
        <v>3189</v>
      </c>
      <c r="C208" t="s">
        <v>3190</v>
      </c>
      <c r="D208" s="52">
        <v>3720.5337345900498</v>
      </c>
      <c r="E208" s="13">
        <v>1.6739178007565001</v>
      </c>
      <c r="F208">
        <v>17</v>
      </c>
      <c r="G208" s="57" t="s">
        <v>3151</v>
      </c>
      <c r="H208" s="57" t="s">
        <v>3151</v>
      </c>
      <c r="I208" s="57" t="s">
        <v>3151</v>
      </c>
      <c r="J208" s="57" t="s">
        <v>3149</v>
      </c>
      <c r="K208" s="57" t="s">
        <v>3148</v>
      </c>
      <c r="L208" s="57" t="s">
        <v>3151</v>
      </c>
      <c r="M208" s="57" t="s">
        <v>3149</v>
      </c>
      <c r="N208" t="s">
        <v>3152</v>
      </c>
    </row>
    <row r="209" spans="1:14" x14ac:dyDescent="0.25">
      <c r="A209" t="s">
        <v>3318</v>
      </c>
      <c r="B209" t="s">
        <v>3170</v>
      </c>
      <c r="C209" t="s">
        <v>3171</v>
      </c>
      <c r="D209" s="52">
        <v>1894.49034093767</v>
      </c>
      <c r="E209" s="13">
        <v>1.57354623864347</v>
      </c>
      <c r="F209">
        <v>17</v>
      </c>
      <c r="G209" s="57" t="s">
        <v>3151</v>
      </c>
      <c r="H209" s="57" t="s">
        <v>3151</v>
      </c>
      <c r="I209" s="57" t="s">
        <v>3151</v>
      </c>
      <c r="J209" s="57" t="s">
        <v>3150</v>
      </c>
      <c r="K209" s="57" t="s">
        <v>3148</v>
      </c>
      <c r="L209" s="57" t="s">
        <v>3148</v>
      </c>
      <c r="M209" s="57" t="s">
        <v>3149</v>
      </c>
      <c r="N209" t="s">
        <v>3152</v>
      </c>
    </row>
    <row r="210" spans="1:14" x14ac:dyDescent="0.25">
      <c r="A210" t="s">
        <v>3319</v>
      </c>
      <c r="B210" t="s">
        <v>3162</v>
      </c>
      <c r="C210" t="s">
        <v>3163</v>
      </c>
      <c r="D210" s="52">
        <v>2345.9467581341501</v>
      </c>
      <c r="E210" s="13">
        <v>1.4238009436318599</v>
      </c>
      <c r="F210">
        <v>17</v>
      </c>
      <c r="G210" s="57" t="s">
        <v>3151</v>
      </c>
      <c r="H210" s="57" t="s">
        <v>3151</v>
      </c>
      <c r="I210" s="57" t="s">
        <v>3155</v>
      </c>
      <c r="J210" s="57" t="s">
        <v>3150</v>
      </c>
      <c r="K210" s="57" t="s">
        <v>3151</v>
      </c>
      <c r="L210" s="57" t="s">
        <v>3149</v>
      </c>
      <c r="M210" s="57" t="s">
        <v>3149</v>
      </c>
      <c r="N210" t="s">
        <v>3152</v>
      </c>
    </row>
    <row r="211" spans="1:14" x14ac:dyDescent="0.25">
      <c r="A211" t="s">
        <v>3145</v>
      </c>
      <c r="B211" t="s">
        <v>3291</v>
      </c>
      <c r="C211" t="s">
        <v>3292</v>
      </c>
      <c r="D211" s="52">
        <v>211.149825011167</v>
      </c>
      <c r="E211" s="13">
        <v>1.3687632220855701</v>
      </c>
      <c r="F211">
        <v>18</v>
      </c>
      <c r="G211" s="57" t="s">
        <v>3151</v>
      </c>
      <c r="H211" s="57" t="s">
        <v>3151</v>
      </c>
      <c r="I211" s="57" t="s">
        <v>3155</v>
      </c>
      <c r="J211" s="57" t="s">
        <v>3155</v>
      </c>
      <c r="K211" s="57" t="s">
        <v>3150</v>
      </c>
      <c r="L211" s="57" t="s">
        <v>3150</v>
      </c>
      <c r="M211" s="57" t="s">
        <v>3150</v>
      </c>
      <c r="N211" t="s">
        <v>3152</v>
      </c>
    </row>
    <row r="212" spans="1:14" x14ac:dyDescent="0.25">
      <c r="A212" t="s">
        <v>3309</v>
      </c>
      <c r="B212" t="s">
        <v>3217</v>
      </c>
      <c r="C212" t="s">
        <v>3218</v>
      </c>
      <c r="D212" s="52">
        <v>699.01632463708995</v>
      </c>
      <c r="E212" s="13">
        <v>1.57607407015277</v>
      </c>
      <c r="F212">
        <v>18</v>
      </c>
      <c r="G212" s="57" t="s">
        <v>3151</v>
      </c>
      <c r="H212" s="57" t="s">
        <v>3151</v>
      </c>
      <c r="I212" s="57" t="s">
        <v>3151</v>
      </c>
      <c r="J212" s="57" t="s">
        <v>3148</v>
      </c>
      <c r="K212" s="57" t="s">
        <v>3150</v>
      </c>
      <c r="L212" s="57" t="s">
        <v>3149</v>
      </c>
      <c r="M212" s="57" t="s">
        <v>3148</v>
      </c>
      <c r="N212" t="s">
        <v>3152</v>
      </c>
    </row>
    <row r="213" spans="1:14" x14ac:dyDescent="0.25">
      <c r="A213" t="s">
        <v>3310</v>
      </c>
      <c r="B213" t="s">
        <v>3211</v>
      </c>
      <c r="C213" t="s">
        <v>3212</v>
      </c>
      <c r="D213" s="52">
        <v>269.204065040253</v>
      </c>
      <c r="E213" s="13">
        <v>1.3930886310301001</v>
      </c>
      <c r="F213">
        <v>18</v>
      </c>
      <c r="G213" s="57" t="s">
        <v>3160</v>
      </c>
      <c r="H213" s="57" t="s">
        <v>3160</v>
      </c>
      <c r="I213" s="57" t="s">
        <v>3160</v>
      </c>
      <c r="J213" s="57" t="s">
        <v>3160</v>
      </c>
      <c r="K213" s="57" t="s">
        <v>3160</v>
      </c>
      <c r="L213" s="57" t="s">
        <v>3160</v>
      </c>
      <c r="M213" s="57" t="s">
        <v>3160</v>
      </c>
      <c r="N213" t="s">
        <v>3180</v>
      </c>
    </row>
    <row r="214" spans="1:14" x14ac:dyDescent="0.25">
      <c r="A214" t="s">
        <v>3311</v>
      </c>
      <c r="B214" t="s">
        <v>3279</v>
      </c>
      <c r="C214" t="s">
        <v>3280</v>
      </c>
      <c r="D214" s="52">
        <v>188.237933353476</v>
      </c>
      <c r="E214" s="13">
        <v>1.3973869808711501</v>
      </c>
      <c r="F214">
        <v>18</v>
      </c>
      <c r="G214" s="57" t="s">
        <v>3151</v>
      </c>
      <c r="H214" s="57" t="s">
        <v>3148</v>
      </c>
      <c r="I214" s="57" t="s">
        <v>3151</v>
      </c>
      <c r="J214" s="57" t="s">
        <v>3148</v>
      </c>
      <c r="K214" s="57" t="s">
        <v>3148</v>
      </c>
      <c r="L214" s="57" t="s">
        <v>3148</v>
      </c>
      <c r="M214" s="57" t="s">
        <v>3155</v>
      </c>
      <c r="N214" t="s">
        <v>3152</v>
      </c>
    </row>
    <row r="215" spans="1:14" x14ac:dyDescent="0.25">
      <c r="A215" t="s">
        <v>3312</v>
      </c>
      <c r="B215" t="s">
        <v>3201</v>
      </c>
      <c r="C215" t="s">
        <v>3202</v>
      </c>
      <c r="D215" s="52">
        <v>3538.5857296098902</v>
      </c>
      <c r="E215" s="13">
        <v>1.51741385529902</v>
      </c>
      <c r="F215">
        <v>18</v>
      </c>
      <c r="G215" s="57" t="s">
        <v>3151</v>
      </c>
      <c r="H215" s="57" t="s">
        <v>3148</v>
      </c>
      <c r="I215" s="57" t="s">
        <v>3148</v>
      </c>
      <c r="J215" s="57" t="s">
        <v>3151</v>
      </c>
      <c r="K215" s="57" t="s">
        <v>3150</v>
      </c>
      <c r="L215" s="57" t="s">
        <v>3148</v>
      </c>
      <c r="M215" s="57" t="s">
        <v>3148</v>
      </c>
      <c r="N215" t="s">
        <v>3152</v>
      </c>
    </row>
    <row r="216" spans="1:14" x14ac:dyDescent="0.25">
      <c r="A216" t="s">
        <v>3313</v>
      </c>
      <c r="B216" t="s">
        <v>3170</v>
      </c>
      <c r="C216" t="s">
        <v>3171</v>
      </c>
      <c r="D216" s="52">
        <v>4399.8902356390399</v>
      </c>
      <c r="E216" s="13">
        <v>1.5003312842227099</v>
      </c>
      <c r="F216">
        <v>18</v>
      </c>
      <c r="G216" s="57" t="s">
        <v>3151</v>
      </c>
      <c r="H216" s="57" t="s">
        <v>3151</v>
      </c>
      <c r="I216" s="57" t="s">
        <v>3151</v>
      </c>
      <c r="J216" s="57" t="s">
        <v>3150</v>
      </c>
      <c r="K216" s="57" t="s">
        <v>3148</v>
      </c>
      <c r="L216" s="57" t="s">
        <v>3148</v>
      </c>
      <c r="M216" s="57" t="s">
        <v>3149</v>
      </c>
      <c r="N216" t="s">
        <v>3152</v>
      </c>
    </row>
    <row r="217" spans="1:14" x14ac:dyDescent="0.25">
      <c r="A217" t="s">
        <v>3314</v>
      </c>
      <c r="B217" t="s">
        <v>3162</v>
      </c>
      <c r="C217" t="s">
        <v>3163</v>
      </c>
      <c r="D217" s="52">
        <v>2052.0296100840001</v>
      </c>
      <c r="E217" s="13">
        <v>1.39781743845547</v>
      </c>
      <c r="F217">
        <v>18</v>
      </c>
      <c r="G217" s="57" t="s">
        <v>3151</v>
      </c>
      <c r="H217" s="57" t="s">
        <v>3151</v>
      </c>
      <c r="I217" s="57" t="s">
        <v>3155</v>
      </c>
      <c r="J217" s="57" t="s">
        <v>3150</v>
      </c>
      <c r="K217" s="57" t="s">
        <v>3149</v>
      </c>
      <c r="L217" s="57" t="s">
        <v>3149</v>
      </c>
      <c r="M217" s="57" t="s">
        <v>3149</v>
      </c>
      <c r="N217" t="s">
        <v>3152</v>
      </c>
    </row>
    <row r="218" spans="1:14" x14ac:dyDescent="0.25">
      <c r="A218" t="s">
        <v>3315</v>
      </c>
      <c r="B218" t="s">
        <v>3301</v>
      </c>
      <c r="C218" t="s">
        <v>3302</v>
      </c>
      <c r="D218" s="52">
        <v>891.51900682925395</v>
      </c>
      <c r="E218" s="13">
        <v>1.5655123262632999</v>
      </c>
      <c r="F218">
        <v>18</v>
      </c>
      <c r="G218" s="57" t="s">
        <v>3151</v>
      </c>
      <c r="H218" s="57" t="s">
        <v>3150</v>
      </c>
      <c r="I218" s="57" t="s">
        <v>3151</v>
      </c>
      <c r="J218" s="57" t="s">
        <v>3151</v>
      </c>
      <c r="K218" s="57" t="s">
        <v>3148</v>
      </c>
      <c r="L218" s="57" t="s">
        <v>3148</v>
      </c>
      <c r="M218" s="57" t="s">
        <v>3150</v>
      </c>
      <c r="N218" t="s">
        <v>3152</v>
      </c>
    </row>
    <row r="219" spans="1:14" x14ac:dyDescent="0.25">
      <c r="A219" t="s">
        <v>3316</v>
      </c>
      <c r="B219" t="s">
        <v>3211</v>
      </c>
      <c r="C219" t="s">
        <v>3212</v>
      </c>
      <c r="D219" s="52">
        <v>951.85171871523096</v>
      </c>
      <c r="E219" s="13">
        <v>1.3930886310301001</v>
      </c>
      <c r="F219">
        <v>18</v>
      </c>
      <c r="G219" s="57" t="s">
        <v>3160</v>
      </c>
      <c r="H219" s="57" t="s">
        <v>3160</v>
      </c>
      <c r="I219" s="57" t="s">
        <v>3160</v>
      </c>
      <c r="J219" s="57" t="s">
        <v>3160</v>
      </c>
      <c r="K219" s="57" t="s">
        <v>3160</v>
      </c>
      <c r="L219" s="57" t="s">
        <v>3160</v>
      </c>
      <c r="M219" s="57" t="s">
        <v>3160</v>
      </c>
      <c r="N219" t="s">
        <v>3180</v>
      </c>
    </row>
    <row r="220" spans="1:14" x14ac:dyDescent="0.25">
      <c r="A220" t="s">
        <v>3317</v>
      </c>
      <c r="B220" t="s">
        <v>3172</v>
      </c>
      <c r="C220" t="s">
        <v>3173</v>
      </c>
      <c r="D220" s="52">
        <v>1855.9584225926901</v>
      </c>
      <c r="E220" s="13">
        <v>1.6348876065693501</v>
      </c>
      <c r="F220">
        <v>18</v>
      </c>
      <c r="G220" s="57" t="s">
        <v>3151</v>
      </c>
      <c r="H220" s="57" t="s">
        <v>3151</v>
      </c>
      <c r="I220" s="57" t="s">
        <v>3148</v>
      </c>
      <c r="J220" s="57" t="s">
        <v>3148</v>
      </c>
      <c r="K220" s="57" t="s">
        <v>3149</v>
      </c>
      <c r="L220" s="57" t="s">
        <v>3148</v>
      </c>
      <c r="M220" s="57" t="s">
        <v>3149</v>
      </c>
      <c r="N220" t="s">
        <v>3152</v>
      </c>
    </row>
    <row r="221" spans="1:14" x14ac:dyDescent="0.25">
      <c r="A221" t="s">
        <v>3318</v>
      </c>
      <c r="B221" t="s">
        <v>3191</v>
      </c>
      <c r="C221" t="s">
        <v>3192</v>
      </c>
      <c r="D221" s="52">
        <v>1050.26968954673</v>
      </c>
      <c r="E221" s="13">
        <v>1.54879289601401</v>
      </c>
      <c r="F221">
        <v>18</v>
      </c>
      <c r="G221" s="57" t="s">
        <v>3151</v>
      </c>
      <c r="H221" s="57" t="s">
        <v>3151</v>
      </c>
      <c r="I221" s="57" t="s">
        <v>3155</v>
      </c>
      <c r="J221" s="57" t="s">
        <v>3149</v>
      </c>
      <c r="K221" s="57" t="s">
        <v>3150</v>
      </c>
      <c r="L221" s="57" t="s">
        <v>3149</v>
      </c>
      <c r="M221" s="57" t="s">
        <v>3149</v>
      </c>
      <c r="N221" t="s">
        <v>3152</v>
      </c>
    </row>
    <row r="222" spans="1:14" x14ac:dyDescent="0.25">
      <c r="A222" t="s">
        <v>3319</v>
      </c>
      <c r="B222" t="s">
        <v>3211</v>
      </c>
      <c r="C222" t="s">
        <v>3212</v>
      </c>
      <c r="D222" s="52">
        <v>214.113171093495</v>
      </c>
      <c r="E222" s="13">
        <v>1.3930886310301001</v>
      </c>
      <c r="F222">
        <v>18</v>
      </c>
      <c r="G222" s="57" t="s">
        <v>3160</v>
      </c>
      <c r="H222" s="57" t="s">
        <v>3160</v>
      </c>
      <c r="I222" s="57" t="s">
        <v>3160</v>
      </c>
      <c r="J222" s="57" t="s">
        <v>3160</v>
      </c>
      <c r="K222" s="57" t="s">
        <v>3160</v>
      </c>
      <c r="L222" s="57" t="s">
        <v>3160</v>
      </c>
      <c r="M222" s="57" t="s">
        <v>3160</v>
      </c>
      <c r="N222" t="s">
        <v>3180</v>
      </c>
    </row>
    <row r="223" spans="1:14" x14ac:dyDescent="0.25">
      <c r="A223" t="s">
        <v>3145</v>
      </c>
      <c r="B223" t="s">
        <v>3217</v>
      </c>
      <c r="C223" t="s">
        <v>3218</v>
      </c>
      <c r="D223" s="52">
        <v>1227.7895127207901</v>
      </c>
      <c r="E223" s="13">
        <v>1.35978769934026</v>
      </c>
      <c r="F223">
        <v>19</v>
      </c>
      <c r="G223" s="57" t="s">
        <v>3151</v>
      </c>
      <c r="H223" s="57" t="s">
        <v>3151</v>
      </c>
      <c r="I223" s="57" t="s">
        <v>3151</v>
      </c>
      <c r="J223" s="57" t="s">
        <v>3148</v>
      </c>
      <c r="K223" s="57" t="s">
        <v>3155</v>
      </c>
      <c r="L223" s="57" t="s">
        <v>3149</v>
      </c>
      <c r="M223" s="57" t="s">
        <v>3148</v>
      </c>
      <c r="N223" t="s">
        <v>3152</v>
      </c>
    </row>
    <row r="224" spans="1:14" x14ac:dyDescent="0.25">
      <c r="A224" t="s">
        <v>3309</v>
      </c>
      <c r="B224" t="s">
        <v>3162</v>
      </c>
      <c r="C224" t="s">
        <v>3163</v>
      </c>
      <c r="D224" s="52">
        <v>997.71113452315399</v>
      </c>
      <c r="E224" s="13">
        <v>1.5389628531355799</v>
      </c>
      <c r="F224">
        <v>19</v>
      </c>
      <c r="G224" s="57" t="s">
        <v>3151</v>
      </c>
      <c r="H224" s="57" t="s">
        <v>3151</v>
      </c>
      <c r="I224" s="57" t="s">
        <v>3155</v>
      </c>
      <c r="J224" s="57" t="s">
        <v>3155</v>
      </c>
      <c r="K224" s="57" t="s">
        <v>3149</v>
      </c>
      <c r="L224" s="57" t="s">
        <v>3149</v>
      </c>
      <c r="M224" s="57" t="s">
        <v>3149</v>
      </c>
      <c r="N224" t="s">
        <v>3152</v>
      </c>
    </row>
    <row r="225" spans="1:14" x14ac:dyDescent="0.25">
      <c r="A225" t="s">
        <v>3310</v>
      </c>
      <c r="B225" t="s">
        <v>3207</v>
      </c>
      <c r="C225" t="s">
        <v>3208</v>
      </c>
      <c r="D225" s="52">
        <v>153.33668444195601</v>
      </c>
      <c r="E225" s="13">
        <v>1.2993816759372201</v>
      </c>
      <c r="F225">
        <v>19</v>
      </c>
      <c r="G225" s="57" t="s">
        <v>3160</v>
      </c>
      <c r="H225" s="57" t="s">
        <v>3160</v>
      </c>
      <c r="I225" s="57" t="s">
        <v>3160</v>
      </c>
      <c r="J225" s="57" t="s">
        <v>3160</v>
      </c>
      <c r="K225" s="57" t="s">
        <v>3160</v>
      </c>
      <c r="L225" s="57" t="s">
        <v>3160</v>
      </c>
      <c r="M225" s="57" t="s">
        <v>3160</v>
      </c>
      <c r="N225" t="s">
        <v>3180</v>
      </c>
    </row>
    <row r="226" spans="1:14" x14ac:dyDescent="0.25">
      <c r="A226" t="s">
        <v>3311</v>
      </c>
      <c r="B226" t="s">
        <v>3211</v>
      </c>
      <c r="C226" t="s">
        <v>3212</v>
      </c>
      <c r="D226" s="52">
        <v>49.601316279498199</v>
      </c>
      <c r="E226" s="13">
        <v>1.3930886310301001</v>
      </c>
      <c r="F226">
        <v>19</v>
      </c>
      <c r="G226" s="57" t="s">
        <v>3160</v>
      </c>
      <c r="H226" s="57" t="s">
        <v>3160</v>
      </c>
      <c r="I226" s="57" t="s">
        <v>3160</v>
      </c>
      <c r="J226" s="57" t="s">
        <v>3160</v>
      </c>
      <c r="K226" s="57" t="s">
        <v>3160</v>
      </c>
      <c r="L226" s="57" t="s">
        <v>3160</v>
      </c>
      <c r="M226" s="57" t="s">
        <v>3160</v>
      </c>
      <c r="N226" t="s">
        <v>3180</v>
      </c>
    </row>
    <row r="227" spans="1:14" x14ac:dyDescent="0.25">
      <c r="A227" t="s">
        <v>3312</v>
      </c>
      <c r="B227" t="s">
        <v>3253</v>
      </c>
      <c r="C227" t="s">
        <v>3254</v>
      </c>
      <c r="D227" s="52">
        <v>2455.5190097877598</v>
      </c>
      <c r="E227" s="13">
        <v>1.5089010884531799</v>
      </c>
      <c r="F227">
        <v>19</v>
      </c>
      <c r="G227" s="57" t="s">
        <v>3151</v>
      </c>
      <c r="H227" s="57" t="s">
        <v>3148</v>
      </c>
      <c r="I227" s="57" t="s">
        <v>3149</v>
      </c>
      <c r="J227" s="57" t="s">
        <v>3151</v>
      </c>
      <c r="K227" s="57" t="s">
        <v>3155</v>
      </c>
      <c r="L227" s="57" t="s">
        <v>3155</v>
      </c>
      <c r="M227" s="57" t="s">
        <v>3155</v>
      </c>
      <c r="N227" t="s">
        <v>3152</v>
      </c>
    </row>
    <row r="228" spans="1:14" x14ac:dyDescent="0.25">
      <c r="A228" t="s">
        <v>3313</v>
      </c>
      <c r="B228" t="s">
        <v>3193</v>
      </c>
      <c r="C228" t="s">
        <v>3194</v>
      </c>
      <c r="D228" s="52">
        <v>1872.2333502577701</v>
      </c>
      <c r="E228" s="13">
        <v>1.4512424781582001</v>
      </c>
      <c r="F228">
        <v>19</v>
      </c>
      <c r="G228" s="57" t="s">
        <v>3151</v>
      </c>
      <c r="H228" s="57" t="s">
        <v>3151</v>
      </c>
      <c r="I228" s="57" t="s">
        <v>3149</v>
      </c>
      <c r="J228" s="57" t="s">
        <v>3148</v>
      </c>
      <c r="K228" s="57" t="s">
        <v>3149</v>
      </c>
      <c r="L228" s="57" t="s">
        <v>3149</v>
      </c>
      <c r="M228" s="57" t="s">
        <v>3151</v>
      </c>
      <c r="N228" t="s">
        <v>3152</v>
      </c>
    </row>
    <row r="229" spans="1:14" x14ac:dyDescent="0.25">
      <c r="A229" t="s">
        <v>3314</v>
      </c>
      <c r="B229" t="s">
        <v>3299</v>
      </c>
      <c r="C229" t="s">
        <v>3300</v>
      </c>
      <c r="D229" s="52">
        <v>7616.5489002599397</v>
      </c>
      <c r="E229" s="13">
        <v>1.3965341297326299</v>
      </c>
      <c r="F229">
        <v>19</v>
      </c>
      <c r="G229" s="57" t="s">
        <v>3151</v>
      </c>
      <c r="H229" s="57" t="s">
        <v>3155</v>
      </c>
      <c r="I229" s="57" t="s">
        <v>3151</v>
      </c>
      <c r="J229" s="57" t="s">
        <v>3151</v>
      </c>
      <c r="K229" s="57" t="s">
        <v>3151</v>
      </c>
      <c r="L229" s="57" t="s">
        <v>3148</v>
      </c>
      <c r="M229" s="57" t="s">
        <v>3155</v>
      </c>
      <c r="N229" t="s">
        <v>3152</v>
      </c>
    </row>
    <row r="230" spans="1:14" x14ac:dyDescent="0.25">
      <c r="A230" t="s">
        <v>3315</v>
      </c>
      <c r="B230" t="s">
        <v>3259</v>
      </c>
      <c r="C230" t="s">
        <v>3260</v>
      </c>
      <c r="D230" s="52">
        <v>280.779422673525</v>
      </c>
      <c r="E230" s="13">
        <v>1.50789429349383</v>
      </c>
      <c r="F230">
        <v>19</v>
      </c>
      <c r="G230" s="57" t="s">
        <v>3160</v>
      </c>
      <c r="H230" s="57" t="s">
        <v>3160</v>
      </c>
      <c r="I230" s="57" t="s">
        <v>3160</v>
      </c>
      <c r="J230" s="57" t="s">
        <v>3160</v>
      </c>
      <c r="K230" s="57" t="s">
        <v>3160</v>
      </c>
      <c r="L230" s="57" t="s">
        <v>3160</v>
      </c>
      <c r="M230" s="57" t="s">
        <v>3160</v>
      </c>
      <c r="N230" t="s">
        <v>3180</v>
      </c>
    </row>
    <row r="231" spans="1:14" x14ac:dyDescent="0.25">
      <c r="A231" t="s">
        <v>3316</v>
      </c>
      <c r="B231" t="s">
        <v>3281</v>
      </c>
      <c r="C231" t="s">
        <v>3282</v>
      </c>
      <c r="D231" s="52">
        <v>1787.6005475524501</v>
      </c>
      <c r="E231" s="13">
        <v>1.3877112416463</v>
      </c>
      <c r="F231">
        <v>19</v>
      </c>
      <c r="G231" s="57" t="s">
        <v>3151</v>
      </c>
      <c r="H231" s="57" t="s">
        <v>3151</v>
      </c>
      <c r="I231" s="57" t="s">
        <v>3155</v>
      </c>
      <c r="J231" s="57" t="s">
        <v>3155</v>
      </c>
      <c r="K231" s="57" t="s">
        <v>3149</v>
      </c>
      <c r="L231" s="57" t="s">
        <v>3148</v>
      </c>
      <c r="M231" s="57" t="s">
        <v>3149</v>
      </c>
      <c r="N231" t="s">
        <v>3152</v>
      </c>
    </row>
    <row r="232" spans="1:14" x14ac:dyDescent="0.25">
      <c r="A232" t="s">
        <v>3317</v>
      </c>
      <c r="B232" t="s">
        <v>3166</v>
      </c>
      <c r="C232" t="s">
        <v>3167</v>
      </c>
      <c r="D232" s="52">
        <v>5460.6176990891099</v>
      </c>
      <c r="E232" s="13">
        <v>1.6340909739521901</v>
      </c>
      <c r="F232">
        <v>19</v>
      </c>
      <c r="G232" s="57" t="s">
        <v>3151</v>
      </c>
      <c r="H232" s="57" t="s">
        <v>3151</v>
      </c>
      <c r="I232" s="57" t="s">
        <v>3149</v>
      </c>
      <c r="J232" s="57" t="s">
        <v>3148</v>
      </c>
      <c r="K232" s="57" t="s">
        <v>3149</v>
      </c>
      <c r="L232" s="57" t="s">
        <v>3149</v>
      </c>
      <c r="M232" s="57" t="s">
        <v>3149</v>
      </c>
      <c r="N232" t="s">
        <v>3152</v>
      </c>
    </row>
    <row r="233" spans="1:14" x14ac:dyDescent="0.25">
      <c r="A233" t="s">
        <v>3318</v>
      </c>
      <c r="B233" t="s">
        <v>3259</v>
      </c>
      <c r="C233" t="s">
        <v>3260</v>
      </c>
      <c r="D233" s="52">
        <v>815.906640684124</v>
      </c>
      <c r="E233" s="13">
        <v>1.50789429349383</v>
      </c>
      <c r="F233">
        <v>19</v>
      </c>
      <c r="G233" s="57" t="s">
        <v>3160</v>
      </c>
      <c r="H233" s="57" t="s">
        <v>3160</v>
      </c>
      <c r="I233" s="57" t="s">
        <v>3160</v>
      </c>
      <c r="J233" s="57" t="s">
        <v>3160</v>
      </c>
      <c r="K233" s="57" t="s">
        <v>3160</v>
      </c>
      <c r="L233" s="57" t="s">
        <v>3160</v>
      </c>
      <c r="M233" s="57" t="s">
        <v>3160</v>
      </c>
      <c r="N233" t="s">
        <v>3180</v>
      </c>
    </row>
    <row r="234" spans="1:14" x14ac:dyDescent="0.25">
      <c r="A234" t="s">
        <v>3319</v>
      </c>
      <c r="B234" t="s">
        <v>3217</v>
      </c>
      <c r="C234" t="s">
        <v>3218</v>
      </c>
      <c r="D234" s="52">
        <v>1668.2033264879899</v>
      </c>
      <c r="E234" s="13">
        <v>1.3800139530818001</v>
      </c>
      <c r="F234">
        <v>19</v>
      </c>
      <c r="G234" s="57" t="s">
        <v>3151</v>
      </c>
      <c r="H234" s="57" t="s">
        <v>3151</v>
      </c>
      <c r="I234" s="57" t="s">
        <v>3151</v>
      </c>
      <c r="J234" s="57" t="s">
        <v>3148</v>
      </c>
      <c r="K234" s="57" t="s">
        <v>3150</v>
      </c>
      <c r="L234" s="57" t="s">
        <v>3149</v>
      </c>
      <c r="M234" s="57" t="s">
        <v>3148</v>
      </c>
      <c r="N234" t="s">
        <v>3152</v>
      </c>
    </row>
    <row r="235" spans="1:14" x14ac:dyDescent="0.25">
      <c r="A235" t="s">
        <v>3145</v>
      </c>
      <c r="B235" t="s">
        <v>3207</v>
      </c>
      <c r="C235" t="s">
        <v>3208</v>
      </c>
      <c r="D235" s="52">
        <v>427.57163977277798</v>
      </c>
      <c r="E235" s="13">
        <v>1.2993816759372201</v>
      </c>
      <c r="F235">
        <v>20</v>
      </c>
      <c r="G235" s="57" t="s">
        <v>3160</v>
      </c>
      <c r="H235" s="57" t="s">
        <v>3160</v>
      </c>
      <c r="I235" s="57" t="s">
        <v>3160</v>
      </c>
      <c r="J235" s="57" t="s">
        <v>3160</v>
      </c>
      <c r="K235" s="57" t="s">
        <v>3160</v>
      </c>
      <c r="L235" s="57" t="s">
        <v>3160</v>
      </c>
      <c r="M235" s="57" t="s">
        <v>3160</v>
      </c>
      <c r="N235" t="s">
        <v>3180</v>
      </c>
    </row>
    <row r="236" spans="1:14" x14ac:dyDescent="0.25">
      <c r="A236" t="s">
        <v>3309</v>
      </c>
      <c r="B236" t="s">
        <v>3259</v>
      </c>
      <c r="C236" t="s">
        <v>3260</v>
      </c>
      <c r="D236" s="52">
        <v>520.72550974362298</v>
      </c>
      <c r="E236" s="13">
        <v>1.50789429349383</v>
      </c>
      <c r="F236">
        <v>20</v>
      </c>
      <c r="G236" s="57" t="s">
        <v>3160</v>
      </c>
      <c r="H236" s="57" t="s">
        <v>3160</v>
      </c>
      <c r="I236" s="57" t="s">
        <v>3160</v>
      </c>
      <c r="J236" s="57" t="s">
        <v>3160</v>
      </c>
      <c r="K236" s="57" t="s">
        <v>3160</v>
      </c>
      <c r="L236" s="57" t="s">
        <v>3160</v>
      </c>
      <c r="M236" s="57" t="s">
        <v>3160</v>
      </c>
      <c r="N236" t="s">
        <v>3180</v>
      </c>
    </row>
    <row r="237" spans="1:14" x14ac:dyDescent="0.25">
      <c r="A237" t="s">
        <v>3310</v>
      </c>
      <c r="B237" t="s">
        <v>3299</v>
      </c>
      <c r="C237" t="s">
        <v>3300</v>
      </c>
      <c r="D237" s="52">
        <v>2667.9188600428602</v>
      </c>
      <c r="E237" s="13">
        <v>1.24787504129658</v>
      </c>
      <c r="F237">
        <v>20</v>
      </c>
      <c r="G237" s="57" t="s">
        <v>3151</v>
      </c>
      <c r="H237" s="57" t="s">
        <v>3148</v>
      </c>
      <c r="I237" s="57" t="s">
        <v>3151</v>
      </c>
      <c r="J237" s="57" t="s">
        <v>3151</v>
      </c>
      <c r="K237" s="57" t="s">
        <v>3148</v>
      </c>
      <c r="L237" s="57" t="s">
        <v>3148</v>
      </c>
      <c r="M237" s="57" t="s">
        <v>3155</v>
      </c>
      <c r="N237" t="s">
        <v>3152</v>
      </c>
    </row>
    <row r="238" spans="1:14" x14ac:dyDescent="0.25">
      <c r="A238" t="s">
        <v>3311</v>
      </c>
      <c r="B238" t="s">
        <v>3273</v>
      </c>
      <c r="C238" t="s">
        <v>3274</v>
      </c>
      <c r="D238" s="52">
        <v>659.55859942271104</v>
      </c>
      <c r="E238" s="13">
        <v>1.3665366669427499</v>
      </c>
      <c r="F238">
        <v>20</v>
      </c>
      <c r="G238" s="57" t="s">
        <v>3151</v>
      </c>
      <c r="H238" s="57" t="s">
        <v>3151</v>
      </c>
      <c r="I238" s="57" t="s">
        <v>3148</v>
      </c>
      <c r="J238" s="57" t="s">
        <v>3150</v>
      </c>
      <c r="K238" s="57" t="s">
        <v>3151</v>
      </c>
      <c r="L238" s="57" t="s">
        <v>3151</v>
      </c>
      <c r="M238" s="57" t="s">
        <v>3155</v>
      </c>
      <c r="N238" t="s">
        <v>3152</v>
      </c>
    </row>
    <row r="239" spans="1:14" x14ac:dyDescent="0.25">
      <c r="A239" t="s">
        <v>3312</v>
      </c>
      <c r="B239" t="s">
        <v>3259</v>
      </c>
      <c r="C239" t="s">
        <v>3260</v>
      </c>
      <c r="D239" s="52">
        <v>974.46067962380005</v>
      </c>
      <c r="E239" s="13">
        <v>1.50789429349383</v>
      </c>
      <c r="F239">
        <v>20</v>
      </c>
      <c r="G239" s="57" t="s">
        <v>3160</v>
      </c>
      <c r="H239" s="57" t="s">
        <v>3160</v>
      </c>
      <c r="I239" s="57" t="s">
        <v>3160</v>
      </c>
      <c r="J239" s="57" t="s">
        <v>3160</v>
      </c>
      <c r="K239" s="57" t="s">
        <v>3160</v>
      </c>
      <c r="L239" s="57" t="s">
        <v>3160</v>
      </c>
      <c r="M239" s="57" t="s">
        <v>3160</v>
      </c>
      <c r="N239" t="s">
        <v>3180</v>
      </c>
    </row>
    <row r="240" spans="1:14" x14ac:dyDescent="0.25">
      <c r="A240" t="s">
        <v>3313</v>
      </c>
      <c r="B240" t="s">
        <v>3168</v>
      </c>
      <c r="C240" t="s">
        <v>3169</v>
      </c>
      <c r="D240" s="52">
        <v>2243.09171785322</v>
      </c>
      <c r="E240" s="13">
        <v>1.3956503381068699</v>
      </c>
      <c r="F240">
        <v>20</v>
      </c>
      <c r="G240" s="57" t="s">
        <v>3151</v>
      </c>
      <c r="H240" s="57" t="s">
        <v>3151</v>
      </c>
      <c r="I240" s="57" t="s">
        <v>3155</v>
      </c>
      <c r="J240" s="57" t="s">
        <v>3150</v>
      </c>
      <c r="K240" s="57" t="s">
        <v>3148</v>
      </c>
      <c r="L240" s="57" t="s">
        <v>3148</v>
      </c>
      <c r="M240" s="57" t="s">
        <v>3149</v>
      </c>
      <c r="N240" t="s">
        <v>3152</v>
      </c>
    </row>
    <row r="241" spans="1:14" x14ac:dyDescent="0.25">
      <c r="A241" t="s">
        <v>3314</v>
      </c>
      <c r="B241" t="s">
        <v>3217</v>
      </c>
      <c r="C241" t="s">
        <v>3218</v>
      </c>
      <c r="D241" s="52">
        <v>1561.0619160419801</v>
      </c>
      <c r="E241" s="13">
        <v>1.35531890283732</v>
      </c>
      <c r="F241">
        <v>20</v>
      </c>
      <c r="G241" s="57" t="s">
        <v>3151</v>
      </c>
      <c r="H241" s="57" t="s">
        <v>3151</v>
      </c>
      <c r="I241" s="57" t="s">
        <v>3151</v>
      </c>
      <c r="J241" s="57" t="s">
        <v>3148</v>
      </c>
      <c r="K241" s="57" t="s">
        <v>3150</v>
      </c>
      <c r="L241" s="57" t="s">
        <v>3149</v>
      </c>
      <c r="M241" s="57" t="s">
        <v>3148</v>
      </c>
      <c r="N241" t="s">
        <v>3152</v>
      </c>
    </row>
    <row r="242" spans="1:14" x14ac:dyDescent="0.25">
      <c r="A242" t="s">
        <v>3315</v>
      </c>
      <c r="B242" t="s">
        <v>3283</v>
      </c>
      <c r="C242" t="s">
        <v>3284</v>
      </c>
      <c r="D242" s="52">
        <v>2079.6972321715698</v>
      </c>
      <c r="E242" s="13">
        <v>1.45655849080473</v>
      </c>
      <c r="F242">
        <v>20</v>
      </c>
      <c r="G242" s="57" t="s">
        <v>3151</v>
      </c>
      <c r="H242" s="57" t="s">
        <v>3150</v>
      </c>
      <c r="I242" s="57" t="s">
        <v>3155</v>
      </c>
      <c r="J242" s="57" t="s">
        <v>3151</v>
      </c>
      <c r="K242" s="57" t="s">
        <v>3149</v>
      </c>
      <c r="L242" s="57" t="s">
        <v>3149</v>
      </c>
      <c r="M242" s="57" t="s">
        <v>3148</v>
      </c>
      <c r="N242" t="s">
        <v>3152</v>
      </c>
    </row>
    <row r="243" spans="1:14" x14ac:dyDescent="0.25">
      <c r="A243" t="s">
        <v>3316</v>
      </c>
      <c r="B243" t="s">
        <v>3271</v>
      </c>
      <c r="C243" t="s">
        <v>3272</v>
      </c>
      <c r="D243" s="52">
        <v>1693.3562730793799</v>
      </c>
      <c r="E243" s="13">
        <v>1.38591097904992</v>
      </c>
      <c r="F243">
        <v>20</v>
      </c>
      <c r="G243" s="57" t="s">
        <v>3151</v>
      </c>
      <c r="H243" s="57" t="s">
        <v>3151</v>
      </c>
      <c r="I243" s="57" t="s">
        <v>3151</v>
      </c>
      <c r="J243" s="57" t="s">
        <v>3149</v>
      </c>
      <c r="K243" s="57" t="s">
        <v>3150</v>
      </c>
      <c r="L243" s="57" t="s">
        <v>3151</v>
      </c>
      <c r="M243" s="57" t="s">
        <v>3148</v>
      </c>
      <c r="N243" t="s">
        <v>3152</v>
      </c>
    </row>
    <row r="244" spans="1:14" x14ac:dyDescent="0.25">
      <c r="A244" t="s">
        <v>3317</v>
      </c>
      <c r="B244" t="s">
        <v>3283</v>
      </c>
      <c r="C244" t="s">
        <v>3284</v>
      </c>
      <c r="D244" s="52">
        <v>13186.4556987621</v>
      </c>
      <c r="E244" s="13">
        <v>1.5913693473585799</v>
      </c>
      <c r="F244">
        <v>20</v>
      </c>
      <c r="G244" s="57" t="s">
        <v>3151</v>
      </c>
      <c r="H244" s="57" t="s">
        <v>3149</v>
      </c>
      <c r="I244" s="57" t="s">
        <v>3155</v>
      </c>
      <c r="J244" s="57" t="s">
        <v>3149</v>
      </c>
      <c r="K244" s="57" t="s">
        <v>3150</v>
      </c>
      <c r="L244" s="57" t="s">
        <v>3149</v>
      </c>
      <c r="M244" s="57" t="s">
        <v>3148</v>
      </c>
      <c r="N244" t="s">
        <v>3152</v>
      </c>
    </row>
    <row r="245" spans="1:14" x14ac:dyDescent="0.25">
      <c r="A245" t="s">
        <v>3318</v>
      </c>
      <c r="B245" t="s">
        <v>3285</v>
      </c>
      <c r="C245" t="s">
        <v>3286</v>
      </c>
      <c r="D245" s="52">
        <v>3111.7236918818098</v>
      </c>
      <c r="E245" s="13">
        <v>1.5067175193542599</v>
      </c>
      <c r="F245">
        <v>20</v>
      </c>
      <c r="G245" s="57" t="s">
        <v>3151</v>
      </c>
      <c r="H245" s="57" t="s">
        <v>3148</v>
      </c>
      <c r="I245" s="57" t="s">
        <v>3155</v>
      </c>
      <c r="J245" s="57" t="s">
        <v>3148</v>
      </c>
      <c r="K245" s="57" t="s">
        <v>3151</v>
      </c>
      <c r="L245" s="57" t="s">
        <v>3150</v>
      </c>
      <c r="M245" s="57" t="s">
        <v>3149</v>
      </c>
      <c r="N245" t="s">
        <v>3152</v>
      </c>
    </row>
    <row r="246" spans="1:14" x14ac:dyDescent="0.25">
      <c r="A246" t="s">
        <v>3319</v>
      </c>
      <c r="B246" t="s">
        <v>3303</v>
      </c>
      <c r="C246" t="s">
        <v>3304</v>
      </c>
      <c r="D246" s="52">
        <v>3583.2083656897498</v>
      </c>
      <c r="E246" s="13">
        <v>1.35784340616054</v>
      </c>
      <c r="F246">
        <v>20</v>
      </c>
      <c r="G246" s="57" t="s">
        <v>3151</v>
      </c>
      <c r="H246" s="57" t="s">
        <v>3151</v>
      </c>
      <c r="I246" s="57" t="s">
        <v>3151</v>
      </c>
      <c r="J246" s="57" t="s">
        <v>3149</v>
      </c>
      <c r="K246" s="57" t="s">
        <v>3150</v>
      </c>
      <c r="L246" s="57" t="s">
        <v>3155</v>
      </c>
      <c r="M246" s="57" t="s">
        <v>3155</v>
      </c>
      <c r="N246" t="s">
        <v>3152</v>
      </c>
    </row>
    <row r="247" spans="1:14" x14ac:dyDescent="0.25">
      <c r="A247" t="s">
        <v>3145</v>
      </c>
      <c r="B247" t="s">
        <v>3170</v>
      </c>
      <c r="C247" t="s">
        <v>3171</v>
      </c>
      <c r="D247" s="52">
        <v>2380.44054513121</v>
      </c>
      <c r="E247" s="13">
        <v>1.29904435500235</v>
      </c>
      <c r="F247">
        <v>21</v>
      </c>
      <c r="G247" s="57" t="s">
        <v>3151</v>
      </c>
      <c r="H247" s="57" t="s">
        <v>3151</v>
      </c>
      <c r="I247" s="57" t="s">
        <v>3151</v>
      </c>
      <c r="J247" s="57" t="s">
        <v>3150</v>
      </c>
      <c r="K247" s="57" t="s">
        <v>3150</v>
      </c>
      <c r="L247" s="57" t="s">
        <v>3148</v>
      </c>
      <c r="M247" s="57" t="s">
        <v>3149</v>
      </c>
      <c r="N247" t="s">
        <v>3152</v>
      </c>
    </row>
    <row r="248" spans="1:14" x14ac:dyDescent="0.25">
      <c r="A248" t="s">
        <v>3309</v>
      </c>
      <c r="B248" t="s">
        <v>3283</v>
      </c>
      <c r="C248" t="s">
        <v>3284</v>
      </c>
      <c r="D248" s="52">
        <v>3563.1567631840198</v>
      </c>
      <c r="E248" s="13">
        <v>1.4826670045738399</v>
      </c>
      <c r="F248">
        <v>21</v>
      </c>
      <c r="G248" s="57" t="s">
        <v>3151</v>
      </c>
      <c r="H248" s="57" t="s">
        <v>3155</v>
      </c>
      <c r="I248" s="57" t="s">
        <v>3155</v>
      </c>
      <c r="J248" s="57" t="s">
        <v>3149</v>
      </c>
      <c r="K248" s="57" t="s">
        <v>3151</v>
      </c>
      <c r="L248" s="57" t="s">
        <v>3149</v>
      </c>
      <c r="M248" s="57" t="s">
        <v>3148</v>
      </c>
      <c r="N248" t="s">
        <v>3152</v>
      </c>
    </row>
    <row r="249" spans="1:14" x14ac:dyDescent="0.25">
      <c r="A249" t="s">
        <v>3310</v>
      </c>
      <c r="B249" t="s">
        <v>3217</v>
      </c>
      <c r="C249" t="s">
        <v>3218</v>
      </c>
      <c r="D249" s="52">
        <v>603.74532376089905</v>
      </c>
      <c r="E249" s="13">
        <v>1.2199497053345301</v>
      </c>
      <c r="F249">
        <v>21</v>
      </c>
      <c r="G249" s="57" t="s">
        <v>3151</v>
      </c>
      <c r="H249" s="57" t="s">
        <v>3151</v>
      </c>
      <c r="I249" s="57" t="s">
        <v>3151</v>
      </c>
      <c r="J249" s="57" t="s">
        <v>3150</v>
      </c>
      <c r="K249" s="57" t="s">
        <v>3150</v>
      </c>
      <c r="L249" s="57" t="s">
        <v>3149</v>
      </c>
      <c r="M249" s="57" t="s">
        <v>3148</v>
      </c>
      <c r="N249" t="s">
        <v>3152</v>
      </c>
    </row>
    <row r="250" spans="1:14" x14ac:dyDescent="0.25">
      <c r="A250" t="s">
        <v>3311</v>
      </c>
      <c r="B250" t="s">
        <v>3191</v>
      </c>
      <c r="C250" t="s">
        <v>3192</v>
      </c>
      <c r="D250" s="52">
        <v>339.33812214382999</v>
      </c>
      <c r="E250" s="13">
        <v>1.36562682981834</v>
      </c>
      <c r="F250">
        <v>21</v>
      </c>
      <c r="G250" s="57" t="s">
        <v>3160</v>
      </c>
      <c r="H250" s="57" t="s">
        <v>3160</v>
      </c>
      <c r="I250" s="57" t="s">
        <v>3160</v>
      </c>
      <c r="J250" s="57" t="s">
        <v>3160</v>
      </c>
      <c r="K250" s="57" t="s">
        <v>3160</v>
      </c>
      <c r="L250" s="57" t="s">
        <v>3160</v>
      </c>
      <c r="M250" s="57" t="s">
        <v>3160</v>
      </c>
      <c r="N250" t="s">
        <v>3180</v>
      </c>
    </row>
    <row r="251" spans="1:14" x14ac:dyDescent="0.25">
      <c r="A251" t="s">
        <v>3312</v>
      </c>
      <c r="B251" t="s">
        <v>3269</v>
      </c>
      <c r="C251" t="s">
        <v>3270</v>
      </c>
      <c r="D251" s="52">
        <v>3718.2684726705002</v>
      </c>
      <c r="E251" s="13">
        <v>1.4378263116885699</v>
      </c>
      <c r="F251">
        <v>21</v>
      </c>
      <c r="G251" s="57" t="s">
        <v>3151</v>
      </c>
      <c r="H251" s="57" t="s">
        <v>3151</v>
      </c>
      <c r="I251" s="57" t="s">
        <v>3148</v>
      </c>
      <c r="J251" s="57" t="s">
        <v>3148</v>
      </c>
      <c r="K251" s="57" t="s">
        <v>3155</v>
      </c>
      <c r="L251" s="57" t="s">
        <v>3155</v>
      </c>
      <c r="M251" s="57" t="s">
        <v>3155</v>
      </c>
      <c r="N251" t="s">
        <v>3152</v>
      </c>
    </row>
    <row r="252" spans="1:14" x14ac:dyDescent="0.25">
      <c r="A252" t="s">
        <v>3313</v>
      </c>
      <c r="B252" t="s">
        <v>3255</v>
      </c>
      <c r="C252" t="s">
        <v>3256</v>
      </c>
      <c r="D252" s="52">
        <v>3553.4898969085398</v>
      </c>
      <c r="E252" s="13">
        <v>1.37969639117325</v>
      </c>
      <c r="F252">
        <v>21</v>
      </c>
      <c r="G252" s="57" t="s">
        <v>3151</v>
      </c>
      <c r="H252" s="57" t="s">
        <v>3151</v>
      </c>
      <c r="I252" s="57" t="s">
        <v>3149</v>
      </c>
      <c r="J252" s="57" t="s">
        <v>3151</v>
      </c>
      <c r="K252" s="57" t="s">
        <v>3155</v>
      </c>
      <c r="L252" s="57" t="s">
        <v>3150</v>
      </c>
      <c r="M252" s="57" t="s">
        <v>3148</v>
      </c>
      <c r="N252" t="s">
        <v>3152</v>
      </c>
    </row>
    <row r="253" spans="1:14" x14ac:dyDescent="0.25">
      <c r="A253" t="s">
        <v>3314</v>
      </c>
      <c r="B253" t="s">
        <v>3285</v>
      </c>
      <c r="C253" t="s">
        <v>3286</v>
      </c>
      <c r="D253" s="52">
        <v>5576.2144135529397</v>
      </c>
      <c r="E253" s="13">
        <v>1.34312936042876</v>
      </c>
      <c r="F253">
        <v>21</v>
      </c>
      <c r="G253" s="57" t="s">
        <v>3151</v>
      </c>
      <c r="H253" s="57" t="s">
        <v>3150</v>
      </c>
      <c r="I253" s="57" t="s">
        <v>3155</v>
      </c>
      <c r="J253" s="57" t="s">
        <v>3150</v>
      </c>
      <c r="K253" s="57" t="s">
        <v>3151</v>
      </c>
      <c r="L253" s="57" t="s">
        <v>3150</v>
      </c>
      <c r="M253" s="57" t="s">
        <v>3149</v>
      </c>
      <c r="N253" t="s">
        <v>3152</v>
      </c>
    </row>
    <row r="254" spans="1:14" x14ac:dyDescent="0.25">
      <c r="A254" t="s">
        <v>3315</v>
      </c>
      <c r="B254" t="s">
        <v>3197</v>
      </c>
      <c r="C254" t="s">
        <v>3198</v>
      </c>
      <c r="D254" s="52">
        <v>1806.6421610759701</v>
      </c>
      <c r="E254" s="13">
        <v>1.42879993629771</v>
      </c>
      <c r="F254">
        <v>21</v>
      </c>
      <c r="G254" s="57" t="s">
        <v>3151</v>
      </c>
      <c r="H254" s="57" t="s">
        <v>3151</v>
      </c>
      <c r="I254" s="57" t="s">
        <v>3155</v>
      </c>
      <c r="J254" s="57" t="s">
        <v>3148</v>
      </c>
      <c r="K254" s="57" t="s">
        <v>3149</v>
      </c>
      <c r="L254" s="57" t="s">
        <v>3151</v>
      </c>
      <c r="M254" s="57" t="s">
        <v>3151</v>
      </c>
      <c r="N254" t="s">
        <v>3152</v>
      </c>
    </row>
    <row r="255" spans="1:14" x14ac:dyDescent="0.25">
      <c r="A255" t="s">
        <v>3316</v>
      </c>
      <c r="B255" t="s">
        <v>3221</v>
      </c>
      <c r="C255" t="s">
        <v>3222</v>
      </c>
      <c r="D255" s="52">
        <v>2770.77104163795</v>
      </c>
      <c r="E255" s="13">
        <v>1.3487363345232699</v>
      </c>
      <c r="F255">
        <v>21</v>
      </c>
      <c r="G255" s="57" t="s">
        <v>3151</v>
      </c>
      <c r="H255" s="57" t="s">
        <v>3151</v>
      </c>
      <c r="I255" s="57" t="s">
        <v>3150</v>
      </c>
      <c r="J255" s="57" t="s">
        <v>3151</v>
      </c>
      <c r="K255" s="57" t="s">
        <v>3155</v>
      </c>
      <c r="L255" s="57" t="s">
        <v>3155</v>
      </c>
      <c r="M255" s="57" t="s">
        <v>3150</v>
      </c>
      <c r="N255" t="s">
        <v>3152</v>
      </c>
    </row>
    <row r="256" spans="1:14" x14ac:dyDescent="0.25">
      <c r="A256" t="s">
        <v>3317</v>
      </c>
      <c r="B256" t="s">
        <v>3170</v>
      </c>
      <c r="C256" t="s">
        <v>3171</v>
      </c>
      <c r="D256" s="52">
        <v>7733.1454489723401</v>
      </c>
      <c r="E256" s="13">
        <v>1.58916891446393</v>
      </c>
      <c r="F256">
        <v>21</v>
      </c>
      <c r="G256" s="57" t="s">
        <v>3151</v>
      </c>
      <c r="H256" s="57" t="s">
        <v>3151</v>
      </c>
      <c r="I256" s="57" t="s">
        <v>3149</v>
      </c>
      <c r="J256" s="57" t="s">
        <v>3150</v>
      </c>
      <c r="K256" s="57" t="s">
        <v>3148</v>
      </c>
      <c r="L256" s="57" t="s">
        <v>3148</v>
      </c>
      <c r="M256" s="57" t="s">
        <v>3149</v>
      </c>
      <c r="N256" t="s">
        <v>3152</v>
      </c>
    </row>
    <row r="257" spans="1:14" x14ac:dyDescent="0.25">
      <c r="A257" t="s">
        <v>3318</v>
      </c>
      <c r="B257" t="s">
        <v>3211</v>
      </c>
      <c r="C257" t="s">
        <v>3212</v>
      </c>
      <c r="D257" s="52">
        <v>159.76923639864199</v>
      </c>
      <c r="E257" s="13">
        <v>1.3930886310301001</v>
      </c>
      <c r="F257">
        <v>21</v>
      </c>
      <c r="G257" s="57" t="s">
        <v>3160</v>
      </c>
      <c r="H257" s="57" t="s">
        <v>3160</v>
      </c>
      <c r="I257" s="57" t="s">
        <v>3160</v>
      </c>
      <c r="J257" s="57" t="s">
        <v>3160</v>
      </c>
      <c r="K257" s="57" t="s">
        <v>3160</v>
      </c>
      <c r="L257" s="57" t="s">
        <v>3160</v>
      </c>
      <c r="M257" s="57" t="s">
        <v>3160</v>
      </c>
      <c r="N257" t="s">
        <v>3180</v>
      </c>
    </row>
    <row r="258" spans="1:14" x14ac:dyDescent="0.25">
      <c r="A258" t="s">
        <v>3319</v>
      </c>
      <c r="B258" t="s">
        <v>3297</v>
      </c>
      <c r="C258" t="s">
        <v>3298</v>
      </c>
      <c r="D258" s="52">
        <v>7157.6309341905198</v>
      </c>
      <c r="E258" s="13">
        <v>1.3431905692007999</v>
      </c>
      <c r="F258">
        <v>21</v>
      </c>
      <c r="G258" s="57" t="s">
        <v>3151</v>
      </c>
      <c r="H258" s="57" t="s">
        <v>3149</v>
      </c>
      <c r="I258" s="57" t="s">
        <v>3151</v>
      </c>
      <c r="J258" s="57" t="s">
        <v>3149</v>
      </c>
      <c r="K258" s="57" t="s">
        <v>3150</v>
      </c>
      <c r="L258" s="57" t="s">
        <v>3149</v>
      </c>
      <c r="M258" s="57" t="s">
        <v>3155</v>
      </c>
      <c r="N258" t="s">
        <v>3152</v>
      </c>
    </row>
    <row r="259" spans="1:14" x14ac:dyDescent="0.25">
      <c r="A259" t="s">
        <v>3145</v>
      </c>
      <c r="B259" t="s">
        <v>3181</v>
      </c>
      <c r="C259" t="s">
        <v>3182</v>
      </c>
      <c r="D259" s="52">
        <v>632.85032338656799</v>
      </c>
      <c r="E259" s="13">
        <v>1.27528884790797</v>
      </c>
      <c r="F259">
        <v>22</v>
      </c>
      <c r="G259" s="57" t="s">
        <v>3151</v>
      </c>
      <c r="H259" s="57" t="s">
        <v>3151</v>
      </c>
      <c r="I259" s="57" t="s">
        <v>3151</v>
      </c>
      <c r="J259" s="57" t="s">
        <v>3149</v>
      </c>
      <c r="K259" s="57" t="s">
        <v>3148</v>
      </c>
      <c r="L259" s="57" t="s">
        <v>3149</v>
      </c>
      <c r="M259" s="57" t="s">
        <v>3150</v>
      </c>
      <c r="N259" t="s">
        <v>3152</v>
      </c>
    </row>
    <row r="260" spans="1:14" x14ac:dyDescent="0.25">
      <c r="A260" t="s">
        <v>3309</v>
      </c>
      <c r="B260" t="s">
        <v>3181</v>
      </c>
      <c r="C260" t="s">
        <v>3182</v>
      </c>
      <c r="D260" s="52">
        <v>301.31046845724097</v>
      </c>
      <c r="E260" s="13">
        <v>1.41356942469431</v>
      </c>
      <c r="F260">
        <v>22</v>
      </c>
      <c r="G260" s="57" t="s">
        <v>3160</v>
      </c>
      <c r="H260" s="57" t="s">
        <v>3160</v>
      </c>
      <c r="I260" s="57" t="s">
        <v>3160</v>
      </c>
      <c r="J260" s="57" t="s">
        <v>3160</v>
      </c>
      <c r="K260" s="57" t="s">
        <v>3160</v>
      </c>
      <c r="L260" s="57" t="s">
        <v>3160</v>
      </c>
      <c r="M260" s="57" t="s">
        <v>3160</v>
      </c>
      <c r="N260" t="s">
        <v>3180</v>
      </c>
    </row>
    <row r="261" spans="1:14" x14ac:dyDescent="0.25">
      <c r="A261" t="s">
        <v>3310</v>
      </c>
      <c r="B261" t="s">
        <v>3307</v>
      </c>
      <c r="C261" t="s">
        <v>3308</v>
      </c>
      <c r="D261" s="52">
        <v>367.698425871886</v>
      </c>
      <c r="E261" s="13">
        <v>1.18587710659645</v>
      </c>
      <c r="F261">
        <v>22</v>
      </c>
      <c r="G261" s="57" t="s">
        <v>3151</v>
      </c>
      <c r="H261" s="57" t="s">
        <v>3151</v>
      </c>
      <c r="I261" s="57" t="s">
        <v>3155</v>
      </c>
      <c r="J261" s="57" t="s">
        <v>3150</v>
      </c>
      <c r="K261" s="57" t="s">
        <v>3149</v>
      </c>
      <c r="L261" s="57" t="s">
        <v>3155</v>
      </c>
      <c r="M261" s="57" t="s">
        <v>3155</v>
      </c>
      <c r="N261" t="s">
        <v>3152</v>
      </c>
    </row>
    <row r="262" spans="1:14" x14ac:dyDescent="0.25">
      <c r="A262" t="s">
        <v>3311</v>
      </c>
      <c r="B262" t="s">
        <v>3297</v>
      </c>
      <c r="C262" t="s">
        <v>3298</v>
      </c>
      <c r="D262" s="52">
        <v>2374.4570093010102</v>
      </c>
      <c r="E262" s="13">
        <v>1.3220166087223399</v>
      </c>
      <c r="F262">
        <v>22</v>
      </c>
      <c r="G262" s="57" t="s">
        <v>3151</v>
      </c>
      <c r="H262" s="57" t="s">
        <v>3150</v>
      </c>
      <c r="I262" s="57" t="s">
        <v>3151</v>
      </c>
      <c r="J262" s="57" t="s">
        <v>3151</v>
      </c>
      <c r="K262" s="57" t="s">
        <v>3148</v>
      </c>
      <c r="L262" s="57" t="s">
        <v>3149</v>
      </c>
      <c r="M262" s="57" t="s">
        <v>3155</v>
      </c>
      <c r="N262" t="s">
        <v>3152</v>
      </c>
    </row>
    <row r="263" spans="1:14" x14ac:dyDescent="0.25">
      <c r="A263" t="s">
        <v>3312</v>
      </c>
      <c r="B263" t="s">
        <v>3227</v>
      </c>
      <c r="C263" t="s">
        <v>3228</v>
      </c>
      <c r="D263" s="52">
        <v>7323.3979928926101</v>
      </c>
      <c r="E263" s="13">
        <v>1.42654803303278</v>
      </c>
      <c r="F263">
        <v>22</v>
      </c>
      <c r="G263" s="57" t="s">
        <v>3151</v>
      </c>
      <c r="H263" s="57" t="s">
        <v>3151</v>
      </c>
      <c r="I263" s="57" t="s">
        <v>3150</v>
      </c>
      <c r="J263" s="57" t="s">
        <v>3148</v>
      </c>
      <c r="K263" s="57" t="s">
        <v>3148</v>
      </c>
      <c r="L263" s="57" t="s">
        <v>3149</v>
      </c>
      <c r="M263" s="57" t="s">
        <v>3148</v>
      </c>
      <c r="N263" t="s">
        <v>3152</v>
      </c>
    </row>
    <row r="264" spans="1:14" x14ac:dyDescent="0.25">
      <c r="A264" t="s">
        <v>3313</v>
      </c>
      <c r="B264" t="s">
        <v>3285</v>
      </c>
      <c r="C264" t="s">
        <v>3286</v>
      </c>
      <c r="D264" s="52">
        <v>9574.7085308894402</v>
      </c>
      <c r="E264" s="13">
        <v>1.3436997126655801</v>
      </c>
      <c r="F264">
        <v>22</v>
      </c>
      <c r="G264" s="57" t="s">
        <v>3151</v>
      </c>
      <c r="H264" s="57" t="s">
        <v>3150</v>
      </c>
      <c r="I264" s="57" t="s">
        <v>3155</v>
      </c>
      <c r="J264" s="57" t="s">
        <v>3148</v>
      </c>
      <c r="K264" s="57" t="s">
        <v>3151</v>
      </c>
      <c r="L264" s="57" t="s">
        <v>3150</v>
      </c>
      <c r="M264" s="57" t="s">
        <v>3149</v>
      </c>
      <c r="N264" t="s">
        <v>3152</v>
      </c>
    </row>
    <row r="265" spans="1:14" x14ac:dyDescent="0.25">
      <c r="A265" t="s">
        <v>3314</v>
      </c>
      <c r="B265" t="s">
        <v>3283</v>
      </c>
      <c r="C265" t="s">
        <v>3284</v>
      </c>
      <c r="D265" s="52">
        <v>6349.7999414267497</v>
      </c>
      <c r="E265" s="13">
        <v>1.3061722735881001</v>
      </c>
      <c r="F265">
        <v>22</v>
      </c>
      <c r="G265" s="57" t="s">
        <v>3151</v>
      </c>
      <c r="H265" s="57" t="s">
        <v>3150</v>
      </c>
      <c r="I265" s="57" t="s">
        <v>3155</v>
      </c>
      <c r="J265" s="57" t="s">
        <v>3149</v>
      </c>
      <c r="K265" s="57" t="s">
        <v>3149</v>
      </c>
      <c r="L265" s="57" t="s">
        <v>3149</v>
      </c>
      <c r="M265" s="57" t="s">
        <v>3148</v>
      </c>
      <c r="N265" t="s">
        <v>3152</v>
      </c>
    </row>
    <row r="266" spans="1:14" x14ac:dyDescent="0.25">
      <c r="A266" t="s">
        <v>3315</v>
      </c>
      <c r="B266" t="s">
        <v>3181</v>
      </c>
      <c r="C266" t="s">
        <v>3182</v>
      </c>
      <c r="D266" s="52">
        <v>129.41652450409401</v>
      </c>
      <c r="E266" s="13">
        <v>1.41356942469431</v>
      </c>
      <c r="F266">
        <v>22</v>
      </c>
      <c r="G266" s="57" t="s">
        <v>3160</v>
      </c>
      <c r="H266" s="57" t="s">
        <v>3160</v>
      </c>
      <c r="I266" s="57" t="s">
        <v>3160</v>
      </c>
      <c r="J266" s="57" t="s">
        <v>3160</v>
      </c>
      <c r="K266" s="57" t="s">
        <v>3160</v>
      </c>
      <c r="L266" s="57" t="s">
        <v>3160</v>
      </c>
      <c r="M266" s="57" t="s">
        <v>3160</v>
      </c>
      <c r="N266" t="s">
        <v>3180</v>
      </c>
    </row>
    <row r="267" spans="1:14" x14ac:dyDescent="0.25">
      <c r="A267" t="s">
        <v>3316</v>
      </c>
      <c r="B267" t="s">
        <v>3207</v>
      </c>
      <c r="C267" t="s">
        <v>3208</v>
      </c>
      <c r="D267" s="52">
        <v>244.846474397348</v>
      </c>
      <c r="E267" s="13">
        <v>1.2993816759372201</v>
      </c>
      <c r="F267">
        <v>22</v>
      </c>
      <c r="G267" s="57" t="s">
        <v>3160</v>
      </c>
      <c r="H267" s="57" t="s">
        <v>3160</v>
      </c>
      <c r="I267" s="57" t="s">
        <v>3160</v>
      </c>
      <c r="J267" s="57" t="s">
        <v>3160</v>
      </c>
      <c r="K267" s="57" t="s">
        <v>3160</v>
      </c>
      <c r="L267" s="57" t="s">
        <v>3160</v>
      </c>
      <c r="M267" s="57" t="s">
        <v>3160</v>
      </c>
      <c r="N267" t="s">
        <v>3180</v>
      </c>
    </row>
    <row r="268" spans="1:14" x14ac:dyDescent="0.25">
      <c r="A268" t="s">
        <v>3317</v>
      </c>
      <c r="B268" t="s">
        <v>3249</v>
      </c>
      <c r="C268" t="s">
        <v>3250</v>
      </c>
      <c r="D268" s="52">
        <v>8036.8208783765403</v>
      </c>
      <c r="E268" s="13">
        <v>1.5680825240790801</v>
      </c>
      <c r="F268">
        <v>22</v>
      </c>
      <c r="G268" s="57" t="s">
        <v>3151</v>
      </c>
      <c r="H268" s="57" t="s">
        <v>3151</v>
      </c>
      <c r="I268" s="57" t="s">
        <v>3151</v>
      </c>
      <c r="J268" s="57" t="s">
        <v>3149</v>
      </c>
      <c r="K268" s="57" t="s">
        <v>3155</v>
      </c>
      <c r="L268" s="57" t="s">
        <v>3155</v>
      </c>
      <c r="M268" s="57" t="s">
        <v>3149</v>
      </c>
      <c r="N268" t="s">
        <v>3152</v>
      </c>
    </row>
    <row r="269" spans="1:14" x14ac:dyDescent="0.25">
      <c r="A269" t="s">
        <v>3318</v>
      </c>
      <c r="B269" t="s">
        <v>3207</v>
      </c>
      <c r="C269" t="s">
        <v>3208</v>
      </c>
      <c r="D269" s="52">
        <v>163.35841757980799</v>
      </c>
      <c r="E269" s="13">
        <v>1.2993816759372201</v>
      </c>
      <c r="F269">
        <v>22</v>
      </c>
      <c r="G269" s="57" t="s">
        <v>3160</v>
      </c>
      <c r="H269" s="57" t="s">
        <v>3160</v>
      </c>
      <c r="I269" s="57" t="s">
        <v>3160</v>
      </c>
      <c r="J269" s="57" t="s">
        <v>3160</v>
      </c>
      <c r="K269" s="57" t="s">
        <v>3160</v>
      </c>
      <c r="L269" s="57" t="s">
        <v>3160</v>
      </c>
      <c r="M269" s="57" t="s">
        <v>3160</v>
      </c>
      <c r="N269" t="s">
        <v>3180</v>
      </c>
    </row>
    <row r="270" spans="1:14" x14ac:dyDescent="0.25">
      <c r="A270" t="s">
        <v>3319</v>
      </c>
      <c r="B270" t="s">
        <v>3271</v>
      </c>
      <c r="C270" t="s">
        <v>3272</v>
      </c>
      <c r="D270" s="52">
        <v>2213.0787457517499</v>
      </c>
      <c r="E270" s="13">
        <v>1.30066324417988</v>
      </c>
      <c r="F270">
        <v>22</v>
      </c>
      <c r="G270" s="57" t="s">
        <v>3151</v>
      </c>
      <c r="H270" s="57" t="s">
        <v>3151</v>
      </c>
      <c r="I270" s="57" t="s">
        <v>3151</v>
      </c>
      <c r="J270" s="57" t="s">
        <v>3148</v>
      </c>
      <c r="K270" s="57" t="s">
        <v>3148</v>
      </c>
      <c r="L270" s="57" t="s">
        <v>3151</v>
      </c>
      <c r="M270" s="57" t="s">
        <v>3148</v>
      </c>
      <c r="N270" t="s">
        <v>3152</v>
      </c>
    </row>
    <row r="271" spans="1:14" x14ac:dyDescent="0.25">
      <c r="A271" t="s">
        <v>3145</v>
      </c>
      <c r="B271" t="s">
        <v>3287</v>
      </c>
      <c r="C271" t="s">
        <v>3288</v>
      </c>
      <c r="D271" s="52">
        <v>952.67519638895703</v>
      </c>
      <c r="E271" s="13">
        <v>1.2719112191987101</v>
      </c>
      <c r="F271">
        <v>23</v>
      </c>
      <c r="G271" s="57" t="s">
        <v>3151</v>
      </c>
      <c r="H271" s="57" t="s">
        <v>3149</v>
      </c>
      <c r="I271" s="57" t="s">
        <v>3155</v>
      </c>
      <c r="J271" s="57" t="s">
        <v>3155</v>
      </c>
      <c r="K271" s="57" t="s">
        <v>3151</v>
      </c>
      <c r="L271" s="57" t="s">
        <v>3148</v>
      </c>
      <c r="M271" s="57" t="s">
        <v>3148</v>
      </c>
      <c r="N271" t="s">
        <v>3152</v>
      </c>
    </row>
    <row r="272" spans="1:14" x14ac:dyDescent="0.25">
      <c r="A272" t="s">
        <v>3309</v>
      </c>
      <c r="B272" t="s">
        <v>3211</v>
      </c>
      <c r="C272" t="s">
        <v>3212</v>
      </c>
      <c r="D272" s="52">
        <v>118.793435106584</v>
      </c>
      <c r="E272" s="13">
        <v>1.3930886310301001</v>
      </c>
      <c r="F272">
        <v>23</v>
      </c>
      <c r="G272" s="57" t="s">
        <v>3160</v>
      </c>
      <c r="H272" s="57" t="s">
        <v>3160</v>
      </c>
      <c r="I272" s="57" t="s">
        <v>3160</v>
      </c>
      <c r="J272" s="57" t="s">
        <v>3160</v>
      </c>
      <c r="K272" s="57" t="s">
        <v>3160</v>
      </c>
      <c r="L272" s="57" t="s">
        <v>3160</v>
      </c>
      <c r="M272" s="57" t="s">
        <v>3160</v>
      </c>
      <c r="N272" t="s">
        <v>3180</v>
      </c>
    </row>
    <row r="273" spans="1:14" x14ac:dyDescent="0.25">
      <c r="A273" t="s">
        <v>3310</v>
      </c>
      <c r="B273" t="s">
        <v>3215</v>
      </c>
      <c r="C273" t="s">
        <v>3216</v>
      </c>
      <c r="D273" s="52">
        <v>794.82077885447404</v>
      </c>
      <c r="E273" s="13">
        <v>1.1784465801038999</v>
      </c>
      <c r="F273">
        <v>23</v>
      </c>
      <c r="G273" s="57" t="s">
        <v>3151</v>
      </c>
      <c r="H273" s="57" t="s">
        <v>3151</v>
      </c>
      <c r="I273" s="57" t="s">
        <v>3148</v>
      </c>
      <c r="J273" s="57" t="s">
        <v>3155</v>
      </c>
      <c r="K273" s="57" t="s">
        <v>3149</v>
      </c>
      <c r="L273" s="57" t="s">
        <v>3148</v>
      </c>
      <c r="M273" s="57" t="s">
        <v>3148</v>
      </c>
      <c r="N273" t="s">
        <v>3152</v>
      </c>
    </row>
    <row r="274" spans="1:14" x14ac:dyDescent="0.25">
      <c r="A274" t="s">
        <v>3311</v>
      </c>
      <c r="B274" t="s">
        <v>3207</v>
      </c>
      <c r="C274" t="s">
        <v>3208</v>
      </c>
      <c r="D274" s="52">
        <v>171.48206084670801</v>
      </c>
      <c r="E274" s="13">
        <v>1.2993816759372201</v>
      </c>
      <c r="F274">
        <v>23</v>
      </c>
      <c r="G274" s="57" t="s">
        <v>3160</v>
      </c>
      <c r="H274" s="57" t="s">
        <v>3160</v>
      </c>
      <c r="I274" s="57" t="s">
        <v>3160</v>
      </c>
      <c r="J274" s="57" t="s">
        <v>3160</v>
      </c>
      <c r="K274" s="57" t="s">
        <v>3160</v>
      </c>
      <c r="L274" s="57" t="s">
        <v>3160</v>
      </c>
      <c r="M274" s="57" t="s">
        <v>3160</v>
      </c>
      <c r="N274" t="s">
        <v>3180</v>
      </c>
    </row>
    <row r="275" spans="1:14" x14ac:dyDescent="0.25">
      <c r="A275" t="s">
        <v>3312</v>
      </c>
      <c r="B275" t="s">
        <v>3245</v>
      </c>
      <c r="C275" t="s">
        <v>3246</v>
      </c>
      <c r="D275" s="52">
        <v>3060.0534527549398</v>
      </c>
      <c r="E275" s="13">
        <v>1.41417452905146</v>
      </c>
      <c r="F275">
        <v>23</v>
      </c>
      <c r="G275" s="57" t="s">
        <v>3151</v>
      </c>
      <c r="H275" s="57" t="s">
        <v>3151</v>
      </c>
      <c r="I275" s="57" t="s">
        <v>3150</v>
      </c>
      <c r="J275" s="57" t="s">
        <v>3149</v>
      </c>
      <c r="K275" s="57" t="s">
        <v>3155</v>
      </c>
      <c r="L275" s="57" t="s">
        <v>3155</v>
      </c>
      <c r="M275" s="57" t="s">
        <v>3155</v>
      </c>
      <c r="N275" t="s">
        <v>3152</v>
      </c>
    </row>
    <row r="276" spans="1:14" x14ac:dyDescent="0.25">
      <c r="A276" t="s">
        <v>3313</v>
      </c>
      <c r="B276" t="s">
        <v>3166</v>
      </c>
      <c r="C276" t="s">
        <v>3167</v>
      </c>
      <c r="D276" s="52">
        <v>4687.2844100469201</v>
      </c>
      <c r="E276" s="13">
        <v>1.3379138995870601</v>
      </c>
      <c r="F276">
        <v>23</v>
      </c>
      <c r="G276" s="57" t="s">
        <v>3151</v>
      </c>
      <c r="H276" s="57" t="s">
        <v>3151</v>
      </c>
      <c r="I276" s="57" t="s">
        <v>3149</v>
      </c>
      <c r="J276" s="57" t="s">
        <v>3148</v>
      </c>
      <c r="K276" s="57" t="s">
        <v>3148</v>
      </c>
      <c r="L276" s="57" t="s">
        <v>3149</v>
      </c>
      <c r="M276" s="57" t="s">
        <v>3149</v>
      </c>
      <c r="N276" t="s">
        <v>3152</v>
      </c>
    </row>
    <row r="277" spans="1:14" x14ac:dyDescent="0.25">
      <c r="A277" t="s">
        <v>3314</v>
      </c>
      <c r="B277" t="s">
        <v>3207</v>
      </c>
      <c r="C277" t="s">
        <v>3208</v>
      </c>
      <c r="D277" s="52">
        <v>463.26531340614298</v>
      </c>
      <c r="E277" s="13">
        <v>1.2993816759372201</v>
      </c>
      <c r="F277">
        <v>23</v>
      </c>
      <c r="G277" s="57" t="s">
        <v>3160</v>
      </c>
      <c r="H277" s="57" t="s">
        <v>3160</v>
      </c>
      <c r="I277" s="57" t="s">
        <v>3160</v>
      </c>
      <c r="J277" s="57" t="s">
        <v>3160</v>
      </c>
      <c r="K277" s="57" t="s">
        <v>3160</v>
      </c>
      <c r="L277" s="57" t="s">
        <v>3160</v>
      </c>
      <c r="M277" s="57" t="s">
        <v>3160</v>
      </c>
      <c r="N277" t="s">
        <v>3180</v>
      </c>
    </row>
    <row r="278" spans="1:14" x14ac:dyDescent="0.25">
      <c r="A278" t="s">
        <v>3315</v>
      </c>
      <c r="B278" t="s">
        <v>3211</v>
      </c>
      <c r="C278" t="s">
        <v>3212</v>
      </c>
      <c r="D278" s="52">
        <v>447.45335435266003</v>
      </c>
      <c r="E278" s="13">
        <v>1.3930886310301001</v>
      </c>
      <c r="F278">
        <v>23</v>
      </c>
      <c r="G278" s="57" t="s">
        <v>3160</v>
      </c>
      <c r="H278" s="57" t="s">
        <v>3160</v>
      </c>
      <c r="I278" s="57" t="s">
        <v>3160</v>
      </c>
      <c r="J278" s="57" t="s">
        <v>3160</v>
      </c>
      <c r="K278" s="57" t="s">
        <v>3160</v>
      </c>
      <c r="L278" s="57" t="s">
        <v>3160</v>
      </c>
      <c r="M278" s="57" t="s">
        <v>3160</v>
      </c>
      <c r="N278" t="s">
        <v>3180</v>
      </c>
    </row>
    <row r="279" spans="1:14" x14ac:dyDescent="0.25">
      <c r="A279" t="s">
        <v>3316</v>
      </c>
      <c r="B279" t="s">
        <v>3219</v>
      </c>
      <c r="C279" t="s">
        <v>3220</v>
      </c>
      <c r="D279" s="52">
        <v>4637.5030677765999</v>
      </c>
      <c r="E279" s="13">
        <v>1.2777746592717301</v>
      </c>
      <c r="F279">
        <v>23</v>
      </c>
      <c r="G279" s="57" t="s">
        <v>3151</v>
      </c>
      <c r="H279" s="57" t="s">
        <v>3151</v>
      </c>
      <c r="I279" s="57" t="s">
        <v>3148</v>
      </c>
      <c r="J279" s="57" t="s">
        <v>3151</v>
      </c>
      <c r="K279" s="57" t="s">
        <v>3150</v>
      </c>
      <c r="L279" s="57" t="s">
        <v>3150</v>
      </c>
      <c r="M279" s="57" t="s">
        <v>3148</v>
      </c>
      <c r="N279" t="s">
        <v>3152</v>
      </c>
    </row>
    <row r="280" spans="1:14" x14ac:dyDescent="0.25">
      <c r="A280" t="s">
        <v>3317</v>
      </c>
      <c r="B280" t="s">
        <v>3193</v>
      </c>
      <c r="C280" t="s">
        <v>3194</v>
      </c>
      <c r="D280" s="52">
        <v>3342.8007383556801</v>
      </c>
      <c r="E280" s="13">
        <v>1.5430200304209101</v>
      </c>
      <c r="F280">
        <v>23</v>
      </c>
      <c r="G280" s="57" t="s">
        <v>3151</v>
      </c>
      <c r="H280" s="57" t="s">
        <v>3151</v>
      </c>
      <c r="I280" s="57" t="s">
        <v>3149</v>
      </c>
      <c r="J280" s="57" t="s">
        <v>3149</v>
      </c>
      <c r="K280" s="57" t="s">
        <v>3148</v>
      </c>
      <c r="L280" s="57" t="s">
        <v>3149</v>
      </c>
      <c r="M280" s="57" t="s">
        <v>3151</v>
      </c>
      <c r="N280" t="s">
        <v>3152</v>
      </c>
    </row>
    <row r="281" spans="1:14" x14ac:dyDescent="0.25">
      <c r="A281" t="s">
        <v>3318</v>
      </c>
      <c r="B281" t="s">
        <v>3215</v>
      </c>
      <c r="C281" t="s">
        <v>3216</v>
      </c>
      <c r="D281" s="52">
        <v>1598.18036309484</v>
      </c>
      <c r="E281" s="13">
        <v>1.28966968694107</v>
      </c>
      <c r="F281">
        <v>23</v>
      </c>
      <c r="G281" s="57" t="s">
        <v>3151</v>
      </c>
      <c r="H281" s="57" t="s">
        <v>3151</v>
      </c>
      <c r="I281" s="57" t="s">
        <v>3149</v>
      </c>
      <c r="J281" s="57" t="s">
        <v>3148</v>
      </c>
      <c r="K281" s="57" t="s">
        <v>3148</v>
      </c>
      <c r="L281" s="57" t="s">
        <v>3148</v>
      </c>
      <c r="M281" s="57" t="s">
        <v>3149</v>
      </c>
      <c r="N281" t="s">
        <v>3152</v>
      </c>
    </row>
    <row r="282" spans="1:14" x14ac:dyDescent="0.25">
      <c r="A282" t="s">
        <v>3319</v>
      </c>
      <c r="B282" t="s">
        <v>3257</v>
      </c>
      <c r="C282" t="s">
        <v>3258</v>
      </c>
      <c r="D282" s="52">
        <v>1464.91692447726</v>
      </c>
      <c r="E282" s="13">
        <v>1.29974880986758</v>
      </c>
      <c r="F282">
        <v>23</v>
      </c>
      <c r="G282" s="57" t="s">
        <v>3151</v>
      </c>
      <c r="H282" s="57" t="s">
        <v>3150</v>
      </c>
      <c r="I282" s="57" t="s">
        <v>3149</v>
      </c>
      <c r="J282" s="57" t="s">
        <v>3149</v>
      </c>
      <c r="K282" s="57" t="s">
        <v>3155</v>
      </c>
      <c r="L282" s="57" t="s">
        <v>3155</v>
      </c>
      <c r="M282" s="57" t="s">
        <v>3149</v>
      </c>
      <c r="N282" t="s">
        <v>3152</v>
      </c>
    </row>
    <row r="283" spans="1:14" x14ac:dyDescent="0.25">
      <c r="A283" t="s">
        <v>3145</v>
      </c>
      <c r="B283" t="s">
        <v>3189</v>
      </c>
      <c r="C283" t="s">
        <v>3190</v>
      </c>
      <c r="D283" s="52">
        <v>1534.6746855428501</v>
      </c>
      <c r="E283" s="13">
        <v>1.2574534046930499</v>
      </c>
      <c r="F283">
        <v>24</v>
      </c>
      <c r="G283" s="57" t="s">
        <v>3151</v>
      </c>
      <c r="H283" s="57" t="s">
        <v>3151</v>
      </c>
      <c r="I283" s="57" t="s">
        <v>3151</v>
      </c>
      <c r="J283" s="57" t="s">
        <v>3149</v>
      </c>
      <c r="K283" s="57" t="s">
        <v>3148</v>
      </c>
      <c r="L283" s="57" t="s">
        <v>3151</v>
      </c>
      <c r="M283" s="57" t="s">
        <v>3149</v>
      </c>
      <c r="N283" t="s">
        <v>3152</v>
      </c>
    </row>
    <row r="284" spans="1:14" x14ac:dyDescent="0.25">
      <c r="A284" t="s">
        <v>3309</v>
      </c>
      <c r="B284" t="s">
        <v>3301</v>
      </c>
      <c r="C284" t="s">
        <v>3302</v>
      </c>
      <c r="D284" s="52">
        <v>1406.1209678984001</v>
      </c>
      <c r="E284" s="13">
        <v>1.35459133379584</v>
      </c>
      <c r="F284">
        <v>24</v>
      </c>
      <c r="G284" s="57" t="s">
        <v>3151</v>
      </c>
      <c r="H284" s="57" t="s">
        <v>3150</v>
      </c>
      <c r="I284" s="57" t="s">
        <v>3151</v>
      </c>
      <c r="J284" s="57" t="s">
        <v>3151</v>
      </c>
      <c r="K284" s="57" t="s">
        <v>3150</v>
      </c>
      <c r="L284" s="57" t="s">
        <v>3148</v>
      </c>
      <c r="M284" s="57" t="s">
        <v>3150</v>
      </c>
      <c r="N284" t="s">
        <v>3152</v>
      </c>
    </row>
    <row r="285" spans="1:14" x14ac:dyDescent="0.25">
      <c r="A285" t="s">
        <v>3310</v>
      </c>
      <c r="B285" t="s">
        <v>3245</v>
      </c>
      <c r="C285" t="s">
        <v>3246</v>
      </c>
      <c r="D285" s="52">
        <v>953.457858584767</v>
      </c>
      <c r="E285" s="13">
        <v>1.08414425453656</v>
      </c>
      <c r="F285">
        <v>24</v>
      </c>
      <c r="G285" s="57" t="s">
        <v>3151</v>
      </c>
      <c r="H285" s="57" t="s">
        <v>3151</v>
      </c>
      <c r="I285" s="57" t="s">
        <v>3150</v>
      </c>
      <c r="J285" s="57" t="s">
        <v>3148</v>
      </c>
      <c r="K285" s="57" t="s">
        <v>3155</v>
      </c>
      <c r="L285" s="57" t="s">
        <v>3155</v>
      </c>
      <c r="M285" s="57" t="s">
        <v>3155</v>
      </c>
      <c r="N285" t="s">
        <v>3152</v>
      </c>
    </row>
    <row r="286" spans="1:14" x14ac:dyDescent="0.25">
      <c r="A286" t="s">
        <v>3311</v>
      </c>
      <c r="B286" t="s">
        <v>3275</v>
      </c>
      <c r="C286" t="s">
        <v>3276</v>
      </c>
      <c r="D286" s="52">
        <v>676.43172804532799</v>
      </c>
      <c r="E286" s="13">
        <v>1.25475210791986</v>
      </c>
      <c r="F286">
        <v>24</v>
      </c>
      <c r="G286" s="57" t="s">
        <v>3151</v>
      </c>
      <c r="H286" s="57" t="s">
        <v>3151</v>
      </c>
      <c r="I286" s="57" t="s">
        <v>3155</v>
      </c>
      <c r="J286" s="57" t="s">
        <v>3148</v>
      </c>
      <c r="K286" s="57" t="s">
        <v>3151</v>
      </c>
      <c r="L286" s="57" t="s">
        <v>3149</v>
      </c>
      <c r="M286" s="57" t="s">
        <v>3155</v>
      </c>
      <c r="N286" t="s">
        <v>3152</v>
      </c>
    </row>
    <row r="287" spans="1:14" x14ac:dyDescent="0.25">
      <c r="A287" t="s">
        <v>3312</v>
      </c>
      <c r="B287" t="s">
        <v>3215</v>
      </c>
      <c r="C287" t="s">
        <v>3216</v>
      </c>
      <c r="D287" s="52">
        <v>1509.5642308766</v>
      </c>
      <c r="E287" s="13">
        <v>1.4047345573733101</v>
      </c>
      <c r="F287">
        <v>24</v>
      </c>
      <c r="G287" s="57" t="s">
        <v>3151</v>
      </c>
      <c r="H287" s="57" t="s">
        <v>3151</v>
      </c>
      <c r="I287" s="57" t="s">
        <v>3149</v>
      </c>
      <c r="J287" s="57" t="s">
        <v>3155</v>
      </c>
      <c r="K287" s="57" t="s">
        <v>3150</v>
      </c>
      <c r="L287" s="57" t="s">
        <v>3148</v>
      </c>
      <c r="M287" s="57" t="s">
        <v>3149</v>
      </c>
      <c r="N287" t="s">
        <v>3152</v>
      </c>
    </row>
    <row r="288" spans="1:14" x14ac:dyDescent="0.25">
      <c r="A288" t="s">
        <v>3313</v>
      </c>
      <c r="B288" t="s">
        <v>3243</v>
      </c>
      <c r="C288" t="s">
        <v>3244</v>
      </c>
      <c r="D288" s="52">
        <v>8120.0118360679098</v>
      </c>
      <c r="E288" s="13">
        <v>1.32549291614946</v>
      </c>
      <c r="F288">
        <v>24</v>
      </c>
      <c r="G288" s="57" t="s">
        <v>3151</v>
      </c>
      <c r="H288" s="57" t="s">
        <v>3150</v>
      </c>
      <c r="I288" s="57" t="s">
        <v>3150</v>
      </c>
      <c r="J288" s="57" t="s">
        <v>3151</v>
      </c>
      <c r="K288" s="57" t="s">
        <v>3150</v>
      </c>
      <c r="L288" s="57" t="s">
        <v>3155</v>
      </c>
      <c r="M288" s="57" t="s">
        <v>3150</v>
      </c>
      <c r="N288" t="s">
        <v>3152</v>
      </c>
    </row>
    <row r="289" spans="1:14" x14ac:dyDescent="0.25">
      <c r="A289" t="s">
        <v>3314</v>
      </c>
      <c r="B289" t="s">
        <v>3203</v>
      </c>
      <c r="C289" t="s">
        <v>3204</v>
      </c>
      <c r="D289" s="52">
        <v>928.104498350565</v>
      </c>
      <c r="E289" s="13">
        <v>1.2600635037458401</v>
      </c>
      <c r="F289">
        <v>24</v>
      </c>
      <c r="G289" s="57" t="s">
        <v>3151</v>
      </c>
      <c r="H289" s="57" t="s">
        <v>3151</v>
      </c>
      <c r="I289" s="57" t="s">
        <v>3149</v>
      </c>
      <c r="J289" s="57" t="s">
        <v>3148</v>
      </c>
      <c r="K289" s="57" t="s">
        <v>3150</v>
      </c>
      <c r="L289" s="57" t="s">
        <v>3151</v>
      </c>
      <c r="M289" s="57" t="s">
        <v>3151</v>
      </c>
      <c r="N289" t="s">
        <v>3152</v>
      </c>
    </row>
    <row r="290" spans="1:14" x14ac:dyDescent="0.25">
      <c r="A290" t="s">
        <v>3315</v>
      </c>
      <c r="B290" t="s">
        <v>3217</v>
      </c>
      <c r="C290" t="s">
        <v>3218</v>
      </c>
      <c r="D290" s="52">
        <v>415.59806773405103</v>
      </c>
      <c r="E290" s="13">
        <v>1.3561585968190699</v>
      </c>
      <c r="F290">
        <v>24</v>
      </c>
      <c r="G290" s="57" t="s">
        <v>3151</v>
      </c>
      <c r="H290" s="57" t="s">
        <v>3151</v>
      </c>
      <c r="I290" s="57" t="s">
        <v>3151</v>
      </c>
      <c r="J290" s="57" t="s">
        <v>3148</v>
      </c>
      <c r="K290" s="57" t="s">
        <v>3150</v>
      </c>
      <c r="L290" s="57" t="s">
        <v>3149</v>
      </c>
      <c r="M290" s="57" t="s">
        <v>3148</v>
      </c>
      <c r="N290" t="s">
        <v>3152</v>
      </c>
    </row>
    <row r="291" spans="1:14" x14ac:dyDescent="0.25">
      <c r="A291" t="s">
        <v>3316</v>
      </c>
      <c r="B291" t="s">
        <v>3172</v>
      </c>
      <c r="C291" t="s">
        <v>3173</v>
      </c>
      <c r="D291" s="52">
        <v>806.06108638551802</v>
      </c>
      <c r="E291" s="13">
        <v>1.23134597042229</v>
      </c>
      <c r="F291">
        <v>24</v>
      </c>
      <c r="G291" s="57" t="s">
        <v>3151</v>
      </c>
      <c r="H291" s="57" t="s">
        <v>3151</v>
      </c>
      <c r="I291" s="57" t="s">
        <v>3148</v>
      </c>
      <c r="J291" s="57" t="s">
        <v>3148</v>
      </c>
      <c r="K291" s="57" t="s">
        <v>3149</v>
      </c>
      <c r="L291" s="57" t="s">
        <v>3148</v>
      </c>
      <c r="M291" s="57" t="s">
        <v>3149</v>
      </c>
      <c r="N291" t="s">
        <v>3152</v>
      </c>
    </row>
    <row r="292" spans="1:14" x14ac:dyDescent="0.25">
      <c r="A292" t="s">
        <v>3317</v>
      </c>
      <c r="B292" t="s">
        <v>3253</v>
      </c>
      <c r="C292" t="s">
        <v>3254</v>
      </c>
      <c r="D292" s="52">
        <v>18464.189270308401</v>
      </c>
      <c r="E292" s="13">
        <v>1.52990649350076</v>
      </c>
      <c r="F292">
        <v>24</v>
      </c>
      <c r="G292" s="57" t="s">
        <v>3151</v>
      </c>
      <c r="H292" s="57" t="s">
        <v>3149</v>
      </c>
      <c r="I292" s="57" t="s">
        <v>3149</v>
      </c>
      <c r="J292" s="57" t="s">
        <v>3151</v>
      </c>
      <c r="K292" s="57" t="s">
        <v>3155</v>
      </c>
      <c r="L292" s="57" t="s">
        <v>3155</v>
      </c>
      <c r="M292" s="57" t="s">
        <v>3155</v>
      </c>
      <c r="N292" t="s">
        <v>3152</v>
      </c>
    </row>
    <row r="293" spans="1:14" x14ac:dyDescent="0.25">
      <c r="A293" t="s">
        <v>3318</v>
      </c>
      <c r="B293" t="s">
        <v>3301</v>
      </c>
      <c r="C293" t="s">
        <v>3302</v>
      </c>
      <c r="D293" s="52">
        <v>1856.4096520406699</v>
      </c>
      <c r="E293" s="13">
        <v>1.2118023907579101</v>
      </c>
      <c r="F293">
        <v>24</v>
      </c>
      <c r="G293" s="57" t="s">
        <v>3151</v>
      </c>
      <c r="H293" s="57" t="s">
        <v>3148</v>
      </c>
      <c r="I293" s="57" t="s">
        <v>3151</v>
      </c>
      <c r="J293" s="57" t="s">
        <v>3151</v>
      </c>
      <c r="K293" s="57" t="s">
        <v>3148</v>
      </c>
      <c r="L293" s="57" t="s">
        <v>3148</v>
      </c>
      <c r="M293" s="57" t="s">
        <v>3150</v>
      </c>
      <c r="N293" t="s">
        <v>3152</v>
      </c>
    </row>
    <row r="294" spans="1:14" x14ac:dyDescent="0.25">
      <c r="A294" t="s">
        <v>3319</v>
      </c>
      <c r="B294" t="s">
        <v>3207</v>
      </c>
      <c r="C294" t="s">
        <v>3208</v>
      </c>
      <c r="D294" s="52">
        <v>680.76715870143005</v>
      </c>
      <c r="E294" s="13">
        <v>1.2993816759372201</v>
      </c>
      <c r="F294">
        <v>24</v>
      </c>
      <c r="G294" s="57" t="s">
        <v>3160</v>
      </c>
      <c r="H294" s="57" t="s">
        <v>3160</v>
      </c>
      <c r="I294" s="57" t="s">
        <v>3160</v>
      </c>
      <c r="J294" s="57" t="s">
        <v>3160</v>
      </c>
      <c r="K294" s="57" t="s">
        <v>3160</v>
      </c>
      <c r="L294" s="57" t="s">
        <v>3160</v>
      </c>
      <c r="M294" s="57" t="s">
        <v>3160</v>
      </c>
      <c r="N294" t="s">
        <v>3180</v>
      </c>
    </row>
    <row r="295" spans="1:14" x14ac:dyDescent="0.25">
      <c r="A295" t="s">
        <v>3145</v>
      </c>
      <c r="B295" t="s">
        <v>3301</v>
      </c>
      <c r="C295" t="s">
        <v>3302</v>
      </c>
      <c r="D295" s="52">
        <v>1941.2120750326001</v>
      </c>
      <c r="E295" s="13">
        <v>1.1762448003517101</v>
      </c>
      <c r="F295">
        <v>25</v>
      </c>
      <c r="G295" s="57" t="s">
        <v>3151</v>
      </c>
      <c r="H295" s="57" t="s">
        <v>3148</v>
      </c>
      <c r="I295" s="57" t="s">
        <v>3151</v>
      </c>
      <c r="J295" s="57" t="s">
        <v>3151</v>
      </c>
      <c r="K295" s="57" t="s">
        <v>3150</v>
      </c>
      <c r="L295" s="57" t="s">
        <v>3148</v>
      </c>
      <c r="M295" s="57" t="s">
        <v>3150</v>
      </c>
      <c r="N295" t="s">
        <v>3152</v>
      </c>
    </row>
    <row r="296" spans="1:14" x14ac:dyDescent="0.25">
      <c r="A296" t="s">
        <v>3309</v>
      </c>
      <c r="B296" t="s">
        <v>3207</v>
      </c>
      <c r="C296" t="s">
        <v>3208</v>
      </c>
      <c r="D296" s="52">
        <v>203.41128881235699</v>
      </c>
      <c r="E296" s="13">
        <v>1.2993816759372201</v>
      </c>
      <c r="F296">
        <v>25</v>
      </c>
      <c r="G296" s="57" t="s">
        <v>3160</v>
      </c>
      <c r="H296" s="57" t="s">
        <v>3160</v>
      </c>
      <c r="I296" s="57" t="s">
        <v>3160</v>
      </c>
      <c r="J296" s="57" t="s">
        <v>3160</v>
      </c>
      <c r="K296" s="57" t="s">
        <v>3160</v>
      </c>
      <c r="L296" s="57" t="s">
        <v>3160</v>
      </c>
      <c r="M296" s="57" t="s">
        <v>3160</v>
      </c>
      <c r="N296" t="s">
        <v>3180</v>
      </c>
    </row>
    <row r="297" spans="1:14" x14ac:dyDescent="0.25">
      <c r="A297" t="s">
        <v>3310</v>
      </c>
      <c r="B297" t="s">
        <v>3297</v>
      </c>
      <c r="C297" t="s">
        <v>3298</v>
      </c>
      <c r="D297" s="52">
        <v>4099.7340089469199</v>
      </c>
      <c r="E297" s="13">
        <v>1.0764296118060399</v>
      </c>
      <c r="F297">
        <v>25</v>
      </c>
      <c r="G297" s="57" t="s">
        <v>3151</v>
      </c>
      <c r="H297" s="57" t="s">
        <v>3148</v>
      </c>
      <c r="I297" s="57" t="s">
        <v>3151</v>
      </c>
      <c r="J297" s="57" t="s">
        <v>3151</v>
      </c>
      <c r="K297" s="57" t="s">
        <v>3151</v>
      </c>
      <c r="L297" s="57" t="s">
        <v>3149</v>
      </c>
      <c r="M297" s="57" t="s">
        <v>3155</v>
      </c>
      <c r="N297" t="s">
        <v>3152</v>
      </c>
    </row>
    <row r="298" spans="1:14" x14ac:dyDescent="0.25">
      <c r="A298" t="s">
        <v>3311</v>
      </c>
      <c r="B298" t="s">
        <v>3221</v>
      </c>
      <c r="C298" t="s">
        <v>3222</v>
      </c>
      <c r="D298" s="52">
        <v>171.98710473916799</v>
      </c>
      <c r="E298" s="13">
        <v>1.2473014941809399</v>
      </c>
      <c r="F298">
        <v>25</v>
      </c>
      <c r="G298" s="57" t="s">
        <v>3160</v>
      </c>
      <c r="H298" s="57" t="s">
        <v>3160</v>
      </c>
      <c r="I298" s="57" t="s">
        <v>3160</v>
      </c>
      <c r="J298" s="57" t="s">
        <v>3160</v>
      </c>
      <c r="K298" s="57" t="s">
        <v>3160</v>
      </c>
      <c r="L298" s="57" t="s">
        <v>3160</v>
      </c>
      <c r="M298" s="57" t="s">
        <v>3160</v>
      </c>
      <c r="N298" t="s">
        <v>3180</v>
      </c>
    </row>
    <row r="299" spans="1:14" x14ac:dyDescent="0.25">
      <c r="A299" t="s">
        <v>3312</v>
      </c>
      <c r="B299" t="s">
        <v>3297</v>
      </c>
      <c r="C299" t="s">
        <v>3298</v>
      </c>
      <c r="D299" s="52">
        <v>5147.8481885321598</v>
      </c>
      <c r="E299" s="13">
        <v>1.39573552162642</v>
      </c>
      <c r="F299">
        <v>25</v>
      </c>
      <c r="G299" s="57" t="s">
        <v>3151</v>
      </c>
      <c r="H299" s="57" t="s">
        <v>3148</v>
      </c>
      <c r="I299" s="57" t="s">
        <v>3151</v>
      </c>
      <c r="J299" s="57" t="s">
        <v>3149</v>
      </c>
      <c r="K299" s="57" t="s">
        <v>3149</v>
      </c>
      <c r="L299" s="57" t="s">
        <v>3149</v>
      </c>
      <c r="M299" s="57" t="s">
        <v>3155</v>
      </c>
      <c r="N299" t="s">
        <v>3152</v>
      </c>
    </row>
    <row r="300" spans="1:14" x14ac:dyDescent="0.25">
      <c r="A300" t="s">
        <v>3313</v>
      </c>
      <c r="B300" t="s">
        <v>3164</v>
      </c>
      <c r="C300" t="s">
        <v>3165</v>
      </c>
      <c r="D300" s="52">
        <v>1216.5613399449801</v>
      </c>
      <c r="E300" s="13">
        <v>1.32424527526475</v>
      </c>
      <c r="F300">
        <v>25</v>
      </c>
      <c r="G300" s="57" t="s">
        <v>3151</v>
      </c>
      <c r="H300" s="57" t="s">
        <v>3151</v>
      </c>
      <c r="I300" s="57" t="s">
        <v>3155</v>
      </c>
      <c r="J300" s="57" t="s">
        <v>3149</v>
      </c>
      <c r="K300" s="57" t="s">
        <v>3148</v>
      </c>
      <c r="L300" s="57" t="s">
        <v>3151</v>
      </c>
      <c r="M300" s="57" t="s">
        <v>3151</v>
      </c>
      <c r="N300" t="s">
        <v>3152</v>
      </c>
    </row>
    <row r="301" spans="1:14" x14ac:dyDescent="0.25">
      <c r="A301" t="s">
        <v>3314</v>
      </c>
      <c r="B301" t="s">
        <v>3301</v>
      </c>
      <c r="C301" t="s">
        <v>3302</v>
      </c>
      <c r="D301" s="52">
        <v>3303.0162436365899</v>
      </c>
      <c r="E301" s="13">
        <v>1.24811172472357</v>
      </c>
      <c r="F301">
        <v>25</v>
      </c>
      <c r="G301" s="57" t="s">
        <v>3151</v>
      </c>
      <c r="H301" s="57" t="s">
        <v>3150</v>
      </c>
      <c r="I301" s="57" t="s">
        <v>3151</v>
      </c>
      <c r="J301" s="57" t="s">
        <v>3151</v>
      </c>
      <c r="K301" s="57" t="s">
        <v>3150</v>
      </c>
      <c r="L301" s="57" t="s">
        <v>3148</v>
      </c>
      <c r="M301" s="57" t="s">
        <v>3150</v>
      </c>
      <c r="N301" t="s">
        <v>3152</v>
      </c>
    </row>
    <row r="302" spans="1:14" x14ac:dyDescent="0.25">
      <c r="A302" t="s">
        <v>3315</v>
      </c>
      <c r="B302" t="s">
        <v>3170</v>
      </c>
      <c r="C302" t="s">
        <v>3171</v>
      </c>
      <c r="D302" s="52">
        <v>815.668272495476</v>
      </c>
      <c r="E302" s="13">
        <v>1.30093440079629</v>
      </c>
      <c r="F302">
        <v>25</v>
      </c>
      <c r="G302" s="57" t="s">
        <v>3151</v>
      </c>
      <c r="H302" s="57" t="s">
        <v>3151</v>
      </c>
      <c r="I302" s="57" t="s">
        <v>3149</v>
      </c>
      <c r="J302" s="57" t="s">
        <v>3148</v>
      </c>
      <c r="K302" s="57" t="s">
        <v>3148</v>
      </c>
      <c r="L302" s="57" t="s">
        <v>3148</v>
      </c>
      <c r="M302" s="57" t="s">
        <v>3149</v>
      </c>
      <c r="N302" t="s">
        <v>3152</v>
      </c>
    </row>
    <row r="303" spans="1:14" x14ac:dyDescent="0.25">
      <c r="A303" t="s">
        <v>3316</v>
      </c>
      <c r="B303" t="s">
        <v>3297</v>
      </c>
      <c r="C303" t="s">
        <v>3298</v>
      </c>
      <c r="D303" s="52">
        <v>6907.8347513230701</v>
      </c>
      <c r="E303" s="13">
        <v>1.15490407333555</v>
      </c>
      <c r="F303">
        <v>25</v>
      </c>
      <c r="G303" s="57" t="s">
        <v>3151</v>
      </c>
      <c r="H303" s="57" t="s">
        <v>3150</v>
      </c>
      <c r="I303" s="57" t="s">
        <v>3151</v>
      </c>
      <c r="J303" s="57" t="s">
        <v>3151</v>
      </c>
      <c r="K303" s="57" t="s">
        <v>3149</v>
      </c>
      <c r="L303" s="57" t="s">
        <v>3149</v>
      </c>
      <c r="M303" s="57" t="s">
        <v>3155</v>
      </c>
      <c r="N303" t="s">
        <v>3152</v>
      </c>
    </row>
    <row r="304" spans="1:14" x14ac:dyDescent="0.25">
      <c r="A304" t="s">
        <v>3317</v>
      </c>
      <c r="B304" t="s">
        <v>3299</v>
      </c>
      <c r="C304" t="s">
        <v>3300</v>
      </c>
      <c r="D304" s="52">
        <v>17741.509461946</v>
      </c>
      <c r="E304" s="13">
        <v>1.52449404646147</v>
      </c>
      <c r="F304">
        <v>25</v>
      </c>
      <c r="G304" s="57" t="s">
        <v>3151</v>
      </c>
      <c r="H304" s="57" t="s">
        <v>3150</v>
      </c>
      <c r="I304" s="57" t="s">
        <v>3151</v>
      </c>
      <c r="J304" s="57" t="s">
        <v>3151</v>
      </c>
      <c r="K304" s="57" t="s">
        <v>3148</v>
      </c>
      <c r="L304" s="57" t="s">
        <v>3148</v>
      </c>
      <c r="M304" s="57" t="s">
        <v>3155</v>
      </c>
      <c r="N304" t="s">
        <v>3152</v>
      </c>
    </row>
    <row r="305" spans="1:14" x14ac:dyDescent="0.25">
      <c r="A305" t="s">
        <v>3318</v>
      </c>
      <c r="B305" t="s">
        <v>3247</v>
      </c>
      <c r="C305" t="s">
        <v>3248</v>
      </c>
      <c r="D305" s="52">
        <v>128.964917540839</v>
      </c>
      <c r="E305" s="13">
        <v>1.2035447128730099</v>
      </c>
      <c r="F305">
        <v>25</v>
      </c>
      <c r="G305" s="57" t="s">
        <v>3151</v>
      </c>
      <c r="H305" s="57" t="s">
        <v>3151</v>
      </c>
      <c r="I305" s="57" t="s">
        <v>3148</v>
      </c>
      <c r="J305" s="57" t="s">
        <v>3155</v>
      </c>
      <c r="K305" s="57" t="s">
        <v>3155</v>
      </c>
      <c r="L305" s="57" t="s">
        <v>3150</v>
      </c>
      <c r="M305" s="57" t="s">
        <v>3150</v>
      </c>
      <c r="N305" t="s">
        <v>3152</v>
      </c>
    </row>
    <row r="306" spans="1:14" x14ac:dyDescent="0.25">
      <c r="A306" t="s">
        <v>3319</v>
      </c>
      <c r="B306" t="s">
        <v>3285</v>
      </c>
      <c r="C306" t="s">
        <v>3286</v>
      </c>
      <c r="D306" s="52">
        <v>5164.7396417644604</v>
      </c>
      <c r="E306" s="13">
        <v>1.2768025248503401</v>
      </c>
      <c r="F306">
        <v>25</v>
      </c>
      <c r="G306" s="57" t="s">
        <v>3151</v>
      </c>
      <c r="H306" s="57" t="s">
        <v>3148</v>
      </c>
      <c r="I306" s="57" t="s">
        <v>3155</v>
      </c>
      <c r="J306" s="57" t="s">
        <v>3148</v>
      </c>
      <c r="K306" s="57" t="s">
        <v>3149</v>
      </c>
      <c r="L306" s="57" t="s">
        <v>3150</v>
      </c>
      <c r="M306" s="57" t="s">
        <v>3149</v>
      </c>
      <c r="N306" t="s">
        <v>3152</v>
      </c>
    </row>
    <row r="307" spans="1:14" x14ac:dyDescent="0.25">
      <c r="A307" t="s">
        <v>3145</v>
      </c>
      <c r="B307" t="s">
        <v>3251</v>
      </c>
      <c r="C307" t="s">
        <v>3252</v>
      </c>
      <c r="D307" s="52">
        <v>754.43823874062196</v>
      </c>
      <c r="E307" s="13">
        <v>1.0905856098237301</v>
      </c>
      <c r="F307">
        <v>26</v>
      </c>
      <c r="G307" s="57" t="s">
        <v>3151</v>
      </c>
      <c r="H307" s="57" t="s">
        <v>3151</v>
      </c>
      <c r="I307" s="57" t="s">
        <v>3151</v>
      </c>
      <c r="J307" s="57" t="s">
        <v>3150</v>
      </c>
      <c r="K307" s="57" t="s">
        <v>3155</v>
      </c>
      <c r="L307" s="57" t="s">
        <v>3155</v>
      </c>
      <c r="M307" s="57" t="s">
        <v>3148</v>
      </c>
      <c r="N307" t="s">
        <v>3152</v>
      </c>
    </row>
    <row r="308" spans="1:14" x14ac:dyDescent="0.25">
      <c r="A308" t="s">
        <v>3309</v>
      </c>
      <c r="B308" t="s">
        <v>3237</v>
      </c>
      <c r="C308" t="s">
        <v>3238</v>
      </c>
      <c r="D308" s="52">
        <v>1290.85810332862</v>
      </c>
      <c r="E308" s="13">
        <v>1.2845165846395601</v>
      </c>
      <c r="F308">
        <v>26</v>
      </c>
      <c r="G308" s="57" t="s">
        <v>3151</v>
      </c>
      <c r="H308" s="57" t="s">
        <v>3148</v>
      </c>
      <c r="I308" s="57" t="s">
        <v>3151</v>
      </c>
      <c r="J308" s="57" t="s">
        <v>3149</v>
      </c>
      <c r="K308" s="57" t="s">
        <v>3150</v>
      </c>
      <c r="L308" s="57" t="s">
        <v>3155</v>
      </c>
      <c r="M308" s="57" t="s">
        <v>3155</v>
      </c>
      <c r="N308" t="s">
        <v>3152</v>
      </c>
    </row>
    <row r="309" spans="1:14" x14ac:dyDescent="0.25">
      <c r="A309" t="s">
        <v>3310</v>
      </c>
      <c r="B309" t="s">
        <v>3178</v>
      </c>
      <c r="C309" t="s">
        <v>3179</v>
      </c>
      <c r="D309" s="52">
        <v>238.39339735592699</v>
      </c>
      <c r="E309" s="13">
        <v>1.0297485210981701</v>
      </c>
      <c r="F309">
        <v>26</v>
      </c>
      <c r="G309" s="57" t="s">
        <v>3160</v>
      </c>
      <c r="H309" s="57" t="s">
        <v>3160</v>
      </c>
      <c r="I309" s="57" t="s">
        <v>3160</v>
      </c>
      <c r="J309" s="57" t="s">
        <v>3160</v>
      </c>
      <c r="K309" s="57" t="s">
        <v>3160</v>
      </c>
      <c r="L309" s="57" t="s">
        <v>3160</v>
      </c>
      <c r="M309" s="57" t="s">
        <v>3160</v>
      </c>
      <c r="N309" t="s">
        <v>3180</v>
      </c>
    </row>
    <row r="310" spans="1:14" x14ac:dyDescent="0.25">
      <c r="A310" t="s">
        <v>3311</v>
      </c>
      <c r="B310" t="s">
        <v>3172</v>
      </c>
      <c r="C310" t="s">
        <v>3173</v>
      </c>
      <c r="D310" s="52">
        <v>329.21803319719498</v>
      </c>
      <c r="E310" s="13">
        <v>1.19449607937437</v>
      </c>
      <c r="F310">
        <v>26</v>
      </c>
      <c r="G310" s="57" t="s">
        <v>3160</v>
      </c>
      <c r="H310" s="57" t="s">
        <v>3160</v>
      </c>
      <c r="I310" s="57" t="s">
        <v>3160</v>
      </c>
      <c r="J310" s="57" t="s">
        <v>3160</v>
      </c>
      <c r="K310" s="57" t="s">
        <v>3160</v>
      </c>
      <c r="L310" s="57" t="s">
        <v>3160</v>
      </c>
      <c r="M310" s="57" t="s">
        <v>3160</v>
      </c>
      <c r="N310" t="s">
        <v>3180</v>
      </c>
    </row>
    <row r="311" spans="1:14" x14ac:dyDescent="0.25">
      <c r="A311" t="s">
        <v>3312</v>
      </c>
      <c r="B311" t="s">
        <v>3211</v>
      </c>
      <c r="C311" t="s">
        <v>3212</v>
      </c>
      <c r="D311" s="52">
        <v>598.63774346772402</v>
      </c>
      <c r="E311" s="13">
        <v>1.3930886310301001</v>
      </c>
      <c r="F311">
        <v>26</v>
      </c>
      <c r="G311" s="57" t="s">
        <v>3160</v>
      </c>
      <c r="H311" s="57" t="s">
        <v>3160</v>
      </c>
      <c r="I311" s="57" t="s">
        <v>3160</v>
      </c>
      <c r="J311" s="57" t="s">
        <v>3160</v>
      </c>
      <c r="K311" s="57" t="s">
        <v>3160</v>
      </c>
      <c r="L311" s="57" t="s">
        <v>3160</v>
      </c>
      <c r="M311" s="57" t="s">
        <v>3160</v>
      </c>
      <c r="N311" t="s">
        <v>3180</v>
      </c>
    </row>
    <row r="312" spans="1:14" x14ac:dyDescent="0.25">
      <c r="A312" t="s">
        <v>3313</v>
      </c>
      <c r="B312" t="s">
        <v>3301</v>
      </c>
      <c r="C312" t="s">
        <v>3302</v>
      </c>
      <c r="D312" s="52">
        <v>4976.4673890174599</v>
      </c>
      <c r="E312" s="13">
        <v>1.3141643939538401</v>
      </c>
      <c r="F312">
        <v>26</v>
      </c>
      <c r="G312" s="57" t="s">
        <v>3151</v>
      </c>
      <c r="H312" s="57" t="s">
        <v>3150</v>
      </c>
      <c r="I312" s="57" t="s">
        <v>3151</v>
      </c>
      <c r="J312" s="57" t="s">
        <v>3151</v>
      </c>
      <c r="K312" s="57" t="s">
        <v>3150</v>
      </c>
      <c r="L312" s="57" t="s">
        <v>3148</v>
      </c>
      <c r="M312" s="57" t="s">
        <v>3150</v>
      </c>
      <c r="N312" t="s">
        <v>3152</v>
      </c>
    </row>
    <row r="313" spans="1:14" x14ac:dyDescent="0.25">
      <c r="A313" t="s">
        <v>3314</v>
      </c>
      <c r="B313" t="s">
        <v>3193</v>
      </c>
      <c r="C313" t="s">
        <v>3194</v>
      </c>
      <c r="D313" s="52">
        <v>1955.7643304262499</v>
      </c>
      <c r="E313" s="13">
        <v>1.2059931245298201</v>
      </c>
      <c r="F313">
        <v>26</v>
      </c>
      <c r="G313" s="57" t="s">
        <v>3151</v>
      </c>
      <c r="H313" s="57" t="s">
        <v>3151</v>
      </c>
      <c r="I313" s="57" t="s">
        <v>3148</v>
      </c>
      <c r="J313" s="57" t="s">
        <v>3149</v>
      </c>
      <c r="K313" s="57" t="s">
        <v>3149</v>
      </c>
      <c r="L313" s="57" t="s">
        <v>3149</v>
      </c>
      <c r="M313" s="57" t="s">
        <v>3151</v>
      </c>
      <c r="N313" t="s">
        <v>3152</v>
      </c>
    </row>
    <row r="314" spans="1:14" x14ac:dyDescent="0.25">
      <c r="A314" t="s">
        <v>3315</v>
      </c>
      <c r="B314" t="s">
        <v>3207</v>
      </c>
      <c r="C314" t="s">
        <v>3208</v>
      </c>
      <c r="D314" s="52">
        <v>245.38277348658499</v>
      </c>
      <c r="E314" s="13">
        <v>1.2993816759372201</v>
      </c>
      <c r="F314">
        <v>26</v>
      </c>
      <c r="G314" s="57" t="s">
        <v>3160</v>
      </c>
      <c r="H314" s="57" t="s">
        <v>3160</v>
      </c>
      <c r="I314" s="57" t="s">
        <v>3160</v>
      </c>
      <c r="J314" s="57" t="s">
        <v>3160</v>
      </c>
      <c r="K314" s="57" t="s">
        <v>3160</v>
      </c>
      <c r="L314" s="57" t="s">
        <v>3160</v>
      </c>
      <c r="M314" s="57" t="s">
        <v>3160</v>
      </c>
      <c r="N314" t="s">
        <v>3180</v>
      </c>
    </row>
    <row r="315" spans="1:14" x14ac:dyDescent="0.25">
      <c r="A315" t="s">
        <v>3316</v>
      </c>
      <c r="B315" t="s">
        <v>3164</v>
      </c>
      <c r="C315" t="s">
        <v>3165</v>
      </c>
      <c r="D315" s="52">
        <v>784.06291472396197</v>
      </c>
      <c r="E315" s="13">
        <v>1.1406436999284899</v>
      </c>
      <c r="F315">
        <v>26</v>
      </c>
      <c r="G315" s="57" t="s">
        <v>3151</v>
      </c>
      <c r="H315" s="57" t="s">
        <v>3149</v>
      </c>
      <c r="I315" s="57" t="s">
        <v>3155</v>
      </c>
      <c r="J315" s="57" t="s">
        <v>3151</v>
      </c>
      <c r="K315" s="57" t="s">
        <v>3151</v>
      </c>
      <c r="L315" s="57" t="s">
        <v>3151</v>
      </c>
      <c r="M315" s="57" t="s">
        <v>3151</v>
      </c>
      <c r="N315" t="s">
        <v>3152</v>
      </c>
    </row>
    <row r="316" spans="1:14" x14ac:dyDescent="0.25">
      <c r="A316" t="s">
        <v>3317</v>
      </c>
      <c r="B316" t="s">
        <v>3215</v>
      </c>
      <c r="C316" t="s">
        <v>3216</v>
      </c>
      <c r="D316" s="52">
        <v>4781.3040128376897</v>
      </c>
      <c r="E316" s="13">
        <v>1.5024539877832599</v>
      </c>
      <c r="F316">
        <v>26</v>
      </c>
      <c r="G316" s="57" t="s">
        <v>3151</v>
      </c>
      <c r="H316" s="57" t="s">
        <v>3151</v>
      </c>
      <c r="I316" s="57" t="s">
        <v>3148</v>
      </c>
      <c r="J316" s="57" t="s">
        <v>3148</v>
      </c>
      <c r="K316" s="57" t="s">
        <v>3150</v>
      </c>
      <c r="L316" s="57" t="s">
        <v>3148</v>
      </c>
      <c r="M316" s="57" t="s">
        <v>3149</v>
      </c>
      <c r="N316" t="s">
        <v>3152</v>
      </c>
    </row>
    <row r="317" spans="1:14" x14ac:dyDescent="0.25">
      <c r="A317" t="s">
        <v>3318</v>
      </c>
      <c r="B317" t="s">
        <v>3307</v>
      </c>
      <c r="C317" t="s">
        <v>3308</v>
      </c>
      <c r="D317" s="52">
        <v>801.77968276893796</v>
      </c>
      <c r="E317" s="13">
        <v>1.19287571541058</v>
      </c>
      <c r="F317">
        <v>26</v>
      </c>
      <c r="G317" s="57" t="s">
        <v>3151</v>
      </c>
      <c r="H317" s="57" t="s">
        <v>3151</v>
      </c>
      <c r="I317" s="57" t="s">
        <v>3155</v>
      </c>
      <c r="J317" s="57" t="s">
        <v>3148</v>
      </c>
      <c r="K317" s="57" t="s">
        <v>3155</v>
      </c>
      <c r="L317" s="57" t="s">
        <v>3155</v>
      </c>
      <c r="M317" s="57" t="s">
        <v>3155</v>
      </c>
      <c r="N317" t="s">
        <v>3152</v>
      </c>
    </row>
    <row r="318" spans="1:14" x14ac:dyDescent="0.25">
      <c r="A318" t="s">
        <v>3319</v>
      </c>
      <c r="B318" t="s">
        <v>3299</v>
      </c>
      <c r="C318" t="s">
        <v>3300</v>
      </c>
      <c r="D318" s="52">
        <v>5674.3452492419201</v>
      </c>
      <c r="E318" s="13">
        <v>1.22286473436596</v>
      </c>
      <c r="F318">
        <v>26</v>
      </c>
      <c r="G318" s="57" t="s">
        <v>3151</v>
      </c>
      <c r="H318" s="57" t="s">
        <v>3149</v>
      </c>
      <c r="I318" s="57" t="s">
        <v>3151</v>
      </c>
      <c r="J318" s="57" t="s">
        <v>3151</v>
      </c>
      <c r="K318" s="57" t="s">
        <v>3150</v>
      </c>
      <c r="L318" s="57" t="s">
        <v>3148</v>
      </c>
      <c r="M318" s="57" t="s">
        <v>3150</v>
      </c>
      <c r="N318" t="s">
        <v>3152</v>
      </c>
    </row>
    <row r="319" spans="1:14" x14ac:dyDescent="0.25">
      <c r="A319" t="s">
        <v>3145</v>
      </c>
      <c r="B319" t="s">
        <v>3193</v>
      </c>
      <c r="C319" t="s">
        <v>3194</v>
      </c>
      <c r="D319" s="52">
        <v>2370.28009679457</v>
      </c>
      <c r="E319" s="13">
        <v>1.0575717734094501</v>
      </c>
      <c r="F319">
        <v>27</v>
      </c>
      <c r="G319" s="57" t="s">
        <v>3151</v>
      </c>
      <c r="H319" s="57" t="s">
        <v>3148</v>
      </c>
      <c r="I319" s="57" t="s">
        <v>3149</v>
      </c>
      <c r="J319" s="57" t="s">
        <v>3149</v>
      </c>
      <c r="K319" s="57" t="s">
        <v>3148</v>
      </c>
      <c r="L319" s="57" t="s">
        <v>3149</v>
      </c>
      <c r="M319" s="57" t="s">
        <v>3151</v>
      </c>
      <c r="N319" t="s">
        <v>3152</v>
      </c>
    </row>
    <row r="320" spans="1:14" x14ac:dyDescent="0.25">
      <c r="A320" t="s">
        <v>3309</v>
      </c>
      <c r="B320" t="s">
        <v>3221</v>
      </c>
      <c r="C320" t="s">
        <v>3222</v>
      </c>
      <c r="D320" s="52">
        <v>789.01948373310495</v>
      </c>
      <c r="E320" s="13">
        <v>1.2473014941809399</v>
      </c>
      <c r="F320">
        <v>27</v>
      </c>
      <c r="G320" s="57" t="s">
        <v>3160</v>
      </c>
      <c r="H320" s="57" t="s">
        <v>3160</v>
      </c>
      <c r="I320" s="57" t="s">
        <v>3160</v>
      </c>
      <c r="J320" s="57" t="s">
        <v>3160</v>
      </c>
      <c r="K320" s="57" t="s">
        <v>3160</v>
      </c>
      <c r="L320" s="57" t="s">
        <v>3160</v>
      </c>
      <c r="M320" s="57" t="s">
        <v>3160</v>
      </c>
      <c r="N320" t="s">
        <v>3180</v>
      </c>
    </row>
    <row r="321" spans="1:14" x14ac:dyDescent="0.25">
      <c r="A321" t="s">
        <v>3310</v>
      </c>
      <c r="B321" t="s">
        <v>3249</v>
      </c>
      <c r="C321" t="s">
        <v>3250</v>
      </c>
      <c r="D321" s="52">
        <v>333.61757032144999</v>
      </c>
      <c r="E321" s="13">
        <v>1.00776834878163</v>
      </c>
      <c r="F321">
        <v>27</v>
      </c>
      <c r="G321" s="57" t="s">
        <v>3160</v>
      </c>
      <c r="H321" s="57" t="s">
        <v>3160</v>
      </c>
      <c r="I321" s="57" t="s">
        <v>3160</v>
      </c>
      <c r="J321" s="57" t="s">
        <v>3160</v>
      </c>
      <c r="K321" s="57" t="s">
        <v>3160</v>
      </c>
      <c r="L321" s="57" t="s">
        <v>3160</v>
      </c>
      <c r="M321" s="57" t="s">
        <v>3160</v>
      </c>
      <c r="N321" t="s">
        <v>3180</v>
      </c>
    </row>
    <row r="322" spans="1:14" x14ac:dyDescent="0.25">
      <c r="A322" t="s">
        <v>3311</v>
      </c>
      <c r="B322" t="s">
        <v>3307</v>
      </c>
      <c r="C322" t="s">
        <v>3308</v>
      </c>
      <c r="D322" s="52">
        <v>217.522766978367</v>
      </c>
      <c r="E322" s="13">
        <v>1.1807591551210901</v>
      </c>
      <c r="F322">
        <v>27</v>
      </c>
      <c r="G322" s="57" t="s">
        <v>3160</v>
      </c>
      <c r="H322" s="57" t="s">
        <v>3160</v>
      </c>
      <c r="I322" s="57" t="s">
        <v>3160</v>
      </c>
      <c r="J322" s="57" t="s">
        <v>3160</v>
      </c>
      <c r="K322" s="57" t="s">
        <v>3160</v>
      </c>
      <c r="L322" s="57" t="s">
        <v>3160</v>
      </c>
      <c r="M322" s="57" t="s">
        <v>3160</v>
      </c>
      <c r="N322" t="s">
        <v>3180</v>
      </c>
    </row>
    <row r="323" spans="1:14" x14ac:dyDescent="0.25">
      <c r="A323" t="s">
        <v>3312</v>
      </c>
      <c r="B323" t="s">
        <v>3170</v>
      </c>
      <c r="C323" t="s">
        <v>3171</v>
      </c>
      <c r="D323" s="52">
        <v>1893.52809330991</v>
      </c>
      <c r="E323" s="13">
        <v>1.35942380196776</v>
      </c>
      <c r="F323">
        <v>27</v>
      </c>
      <c r="G323" s="57" t="s">
        <v>3151</v>
      </c>
      <c r="H323" s="57" t="s">
        <v>3151</v>
      </c>
      <c r="I323" s="57" t="s">
        <v>3151</v>
      </c>
      <c r="J323" s="57" t="s">
        <v>3150</v>
      </c>
      <c r="K323" s="57" t="s">
        <v>3148</v>
      </c>
      <c r="L323" s="57" t="s">
        <v>3148</v>
      </c>
      <c r="M323" s="57" t="s">
        <v>3149</v>
      </c>
      <c r="N323" t="s">
        <v>3152</v>
      </c>
    </row>
    <row r="324" spans="1:14" x14ac:dyDescent="0.25">
      <c r="A324" t="s">
        <v>3313</v>
      </c>
      <c r="B324" t="s">
        <v>3303</v>
      </c>
      <c r="C324" t="s">
        <v>3304</v>
      </c>
      <c r="D324" s="52">
        <v>6484.2599455986401</v>
      </c>
      <c r="E324" s="13">
        <v>1.25069693131503</v>
      </c>
      <c r="F324">
        <v>27</v>
      </c>
      <c r="G324" s="57" t="s">
        <v>3151</v>
      </c>
      <c r="H324" s="57" t="s">
        <v>3148</v>
      </c>
      <c r="I324" s="57" t="s">
        <v>3151</v>
      </c>
      <c r="J324" s="57" t="s">
        <v>3149</v>
      </c>
      <c r="K324" s="57" t="s">
        <v>3148</v>
      </c>
      <c r="L324" s="57" t="s">
        <v>3155</v>
      </c>
      <c r="M324" s="57" t="s">
        <v>3155</v>
      </c>
      <c r="N324" t="s">
        <v>3152</v>
      </c>
    </row>
    <row r="325" spans="1:14" x14ac:dyDescent="0.25">
      <c r="A325" t="s">
        <v>3314</v>
      </c>
      <c r="B325" t="s">
        <v>3271</v>
      </c>
      <c r="C325" t="s">
        <v>3272</v>
      </c>
      <c r="D325" s="52">
        <v>2631.64174249402</v>
      </c>
      <c r="E325" s="13">
        <v>1.1258011799076999</v>
      </c>
      <c r="F325">
        <v>27</v>
      </c>
      <c r="G325" s="57" t="s">
        <v>3151</v>
      </c>
      <c r="H325" s="57" t="s">
        <v>3151</v>
      </c>
      <c r="I325" s="57" t="s">
        <v>3151</v>
      </c>
      <c r="J325" s="57" t="s">
        <v>3149</v>
      </c>
      <c r="K325" s="57" t="s">
        <v>3150</v>
      </c>
      <c r="L325" s="57" t="s">
        <v>3151</v>
      </c>
      <c r="M325" s="57" t="s">
        <v>3148</v>
      </c>
      <c r="N325" t="s">
        <v>3152</v>
      </c>
    </row>
    <row r="326" spans="1:14" x14ac:dyDescent="0.25">
      <c r="A326" t="s">
        <v>3315</v>
      </c>
      <c r="B326" t="s">
        <v>3221</v>
      </c>
      <c r="C326" t="s">
        <v>3222</v>
      </c>
      <c r="D326" s="52">
        <v>451.01587783413203</v>
      </c>
      <c r="E326" s="13">
        <v>1.2473014941809399</v>
      </c>
      <c r="F326">
        <v>27</v>
      </c>
      <c r="G326" s="57" t="s">
        <v>3160</v>
      </c>
      <c r="H326" s="57" t="s">
        <v>3160</v>
      </c>
      <c r="I326" s="57" t="s">
        <v>3160</v>
      </c>
      <c r="J326" s="57" t="s">
        <v>3160</v>
      </c>
      <c r="K326" s="57" t="s">
        <v>3160</v>
      </c>
      <c r="L326" s="57" t="s">
        <v>3160</v>
      </c>
      <c r="M326" s="57" t="s">
        <v>3160</v>
      </c>
      <c r="N326" t="s">
        <v>3180</v>
      </c>
    </row>
    <row r="327" spans="1:14" x14ac:dyDescent="0.25">
      <c r="A327" t="s">
        <v>3316</v>
      </c>
      <c r="B327" t="s">
        <v>3237</v>
      </c>
      <c r="C327" t="s">
        <v>3238</v>
      </c>
      <c r="D327" s="52">
        <v>2842.66636819523</v>
      </c>
      <c r="E327" s="13">
        <v>1.07790209198998</v>
      </c>
      <c r="F327">
        <v>27</v>
      </c>
      <c r="G327" s="57" t="s">
        <v>3151</v>
      </c>
      <c r="H327" s="57" t="s">
        <v>3148</v>
      </c>
      <c r="I327" s="57" t="s">
        <v>3151</v>
      </c>
      <c r="J327" s="57" t="s">
        <v>3151</v>
      </c>
      <c r="K327" s="57" t="s">
        <v>3150</v>
      </c>
      <c r="L327" s="57" t="s">
        <v>3155</v>
      </c>
      <c r="M327" s="57" t="s">
        <v>3155</v>
      </c>
      <c r="N327" t="s">
        <v>3152</v>
      </c>
    </row>
    <row r="328" spans="1:14" x14ac:dyDescent="0.25">
      <c r="A328" t="s">
        <v>3317</v>
      </c>
      <c r="B328" t="s">
        <v>3229</v>
      </c>
      <c r="C328" t="s">
        <v>3230</v>
      </c>
      <c r="D328" s="52">
        <v>4827.5976998984397</v>
      </c>
      <c r="E328" s="13">
        <v>1.46231589261746</v>
      </c>
      <c r="F328">
        <v>27</v>
      </c>
      <c r="G328" s="57" t="s">
        <v>3151</v>
      </c>
      <c r="H328" s="57" t="s">
        <v>3151</v>
      </c>
      <c r="I328" s="57" t="s">
        <v>3150</v>
      </c>
      <c r="J328" s="57" t="s">
        <v>3149</v>
      </c>
      <c r="K328" s="57" t="s">
        <v>3150</v>
      </c>
      <c r="L328" s="57" t="s">
        <v>3150</v>
      </c>
      <c r="M328" s="57" t="s">
        <v>3149</v>
      </c>
      <c r="N328" t="s">
        <v>3152</v>
      </c>
    </row>
    <row r="329" spans="1:14" x14ac:dyDescent="0.25">
      <c r="A329" t="s">
        <v>3318</v>
      </c>
      <c r="B329" t="s">
        <v>3229</v>
      </c>
      <c r="C329" t="s">
        <v>3230</v>
      </c>
      <c r="D329" s="52">
        <v>1085.1352435772001</v>
      </c>
      <c r="E329" s="13">
        <v>1.1664317767997601</v>
      </c>
      <c r="F329">
        <v>27</v>
      </c>
      <c r="G329" s="57" t="s">
        <v>3151</v>
      </c>
      <c r="H329" s="57" t="s">
        <v>3151</v>
      </c>
      <c r="I329" s="57" t="s">
        <v>3150</v>
      </c>
      <c r="J329" s="57" t="s">
        <v>3151</v>
      </c>
      <c r="K329" s="57" t="s">
        <v>3148</v>
      </c>
      <c r="L329" s="57" t="s">
        <v>3150</v>
      </c>
      <c r="M329" s="57" t="s">
        <v>3149</v>
      </c>
      <c r="N329" t="s">
        <v>3152</v>
      </c>
    </row>
    <row r="330" spans="1:14" x14ac:dyDescent="0.25">
      <c r="A330" t="s">
        <v>3319</v>
      </c>
      <c r="B330" t="s">
        <v>3307</v>
      </c>
      <c r="C330" t="s">
        <v>3308</v>
      </c>
      <c r="D330" s="52">
        <v>1092.53727559143</v>
      </c>
      <c r="E330" s="13">
        <v>1.1819306963285701</v>
      </c>
      <c r="F330">
        <v>27</v>
      </c>
      <c r="G330" s="57" t="s">
        <v>3151</v>
      </c>
      <c r="H330" s="57" t="s">
        <v>3151</v>
      </c>
      <c r="I330" s="57" t="s">
        <v>3155</v>
      </c>
      <c r="J330" s="57" t="s">
        <v>3148</v>
      </c>
      <c r="K330" s="57" t="s">
        <v>3155</v>
      </c>
      <c r="L330" s="57" t="s">
        <v>3155</v>
      </c>
      <c r="M330" s="57" t="s">
        <v>3155</v>
      </c>
      <c r="N330" t="s">
        <v>3152</v>
      </c>
    </row>
    <row r="331" spans="1:14" x14ac:dyDescent="0.25">
      <c r="A331" t="s">
        <v>3145</v>
      </c>
      <c r="B331" t="s">
        <v>3215</v>
      </c>
      <c r="C331" t="s">
        <v>3216</v>
      </c>
      <c r="D331" s="52">
        <v>1619.02381285718</v>
      </c>
      <c r="E331" s="13">
        <v>1.03430231659977</v>
      </c>
      <c r="F331">
        <v>28</v>
      </c>
      <c r="G331" s="57" t="s">
        <v>3151</v>
      </c>
      <c r="H331" s="57" t="s">
        <v>3149</v>
      </c>
      <c r="I331" s="57" t="s">
        <v>3149</v>
      </c>
      <c r="J331" s="57" t="s">
        <v>3150</v>
      </c>
      <c r="K331" s="57" t="s">
        <v>3148</v>
      </c>
      <c r="L331" s="57" t="s">
        <v>3148</v>
      </c>
      <c r="M331" s="57" t="s">
        <v>3149</v>
      </c>
      <c r="N331" t="s">
        <v>3152</v>
      </c>
    </row>
    <row r="332" spans="1:14" x14ac:dyDescent="0.25">
      <c r="A332" t="s">
        <v>3309</v>
      </c>
      <c r="B332" t="s">
        <v>3166</v>
      </c>
      <c r="C332" t="s">
        <v>3167</v>
      </c>
      <c r="D332" s="52">
        <v>1322.42771222643</v>
      </c>
      <c r="E332" s="13">
        <v>1.1856091489582601</v>
      </c>
      <c r="F332">
        <v>28</v>
      </c>
      <c r="G332" s="57" t="s">
        <v>3151</v>
      </c>
      <c r="H332" s="57" t="s">
        <v>3149</v>
      </c>
      <c r="I332" s="57" t="s">
        <v>3149</v>
      </c>
      <c r="J332" s="57" t="s">
        <v>3149</v>
      </c>
      <c r="K332" s="57" t="s">
        <v>3148</v>
      </c>
      <c r="L332" s="57" t="s">
        <v>3149</v>
      </c>
      <c r="M332" s="57" t="s">
        <v>3149</v>
      </c>
      <c r="N332" t="s">
        <v>3152</v>
      </c>
    </row>
    <row r="333" spans="1:14" x14ac:dyDescent="0.25">
      <c r="A333" t="s">
        <v>3310</v>
      </c>
      <c r="B333" t="s">
        <v>3227</v>
      </c>
      <c r="C333" t="s">
        <v>3228</v>
      </c>
      <c r="D333" s="52">
        <v>2553.2656918852399</v>
      </c>
      <c r="E333" s="13">
        <v>0.94510108437969997</v>
      </c>
      <c r="F333">
        <v>28</v>
      </c>
      <c r="G333" s="57" t="s">
        <v>3151</v>
      </c>
      <c r="H333" s="57" t="s">
        <v>3151</v>
      </c>
      <c r="I333" s="57" t="s">
        <v>3150</v>
      </c>
      <c r="J333" s="57" t="s">
        <v>3150</v>
      </c>
      <c r="K333" s="57" t="s">
        <v>3151</v>
      </c>
      <c r="L333" s="57" t="s">
        <v>3149</v>
      </c>
      <c r="M333" s="57" t="s">
        <v>3149</v>
      </c>
      <c r="N333" t="s">
        <v>3152</v>
      </c>
    </row>
    <row r="334" spans="1:14" x14ac:dyDescent="0.25">
      <c r="A334" t="s">
        <v>3311</v>
      </c>
      <c r="B334" t="s">
        <v>3245</v>
      </c>
      <c r="C334" t="s">
        <v>3246</v>
      </c>
      <c r="D334" s="52">
        <v>462.54371704112799</v>
      </c>
      <c r="E334" s="13">
        <v>1.1728751617003299</v>
      </c>
      <c r="F334">
        <v>28</v>
      </c>
      <c r="G334" s="57" t="s">
        <v>3160</v>
      </c>
      <c r="H334" s="57" t="s">
        <v>3160</v>
      </c>
      <c r="I334" s="57" t="s">
        <v>3160</v>
      </c>
      <c r="J334" s="57" t="s">
        <v>3160</v>
      </c>
      <c r="K334" s="57" t="s">
        <v>3160</v>
      </c>
      <c r="L334" s="57" t="s">
        <v>3160</v>
      </c>
      <c r="M334" s="57" t="s">
        <v>3160</v>
      </c>
      <c r="N334" t="s">
        <v>3180</v>
      </c>
    </row>
    <row r="335" spans="1:14" x14ac:dyDescent="0.25">
      <c r="A335" t="s">
        <v>3312</v>
      </c>
      <c r="B335" t="s">
        <v>3207</v>
      </c>
      <c r="C335" t="s">
        <v>3208</v>
      </c>
      <c r="D335" s="52">
        <v>193.741494483292</v>
      </c>
      <c r="E335" s="13">
        <v>1.2993816759372201</v>
      </c>
      <c r="F335">
        <v>28</v>
      </c>
      <c r="G335" s="57" t="s">
        <v>3160</v>
      </c>
      <c r="H335" s="57" t="s">
        <v>3160</v>
      </c>
      <c r="I335" s="57" t="s">
        <v>3160</v>
      </c>
      <c r="J335" s="57" t="s">
        <v>3160</v>
      </c>
      <c r="K335" s="57" t="s">
        <v>3160</v>
      </c>
      <c r="L335" s="57" t="s">
        <v>3160</v>
      </c>
      <c r="M335" s="57" t="s">
        <v>3160</v>
      </c>
      <c r="N335" t="s">
        <v>3180</v>
      </c>
    </row>
    <row r="336" spans="1:14" x14ac:dyDescent="0.25">
      <c r="A336" t="s">
        <v>3313</v>
      </c>
      <c r="B336" t="s">
        <v>3237</v>
      </c>
      <c r="C336" t="s">
        <v>3238</v>
      </c>
      <c r="D336" s="52">
        <v>5156.0086466540297</v>
      </c>
      <c r="E336" s="13">
        <v>1.2193474472161401</v>
      </c>
      <c r="F336">
        <v>28</v>
      </c>
      <c r="G336" s="57" t="s">
        <v>3151</v>
      </c>
      <c r="H336" s="57" t="s">
        <v>3151</v>
      </c>
      <c r="I336" s="57" t="s">
        <v>3151</v>
      </c>
      <c r="J336" s="57" t="s">
        <v>3149</v>
      </c>
      <c r="K336" s="57" t="s">
        <v>3155</v>
      </c>
      <c r="L336" s="57" t="s">
        <v>3155</v>
      </c>
      <c r="M336" s="57" t="s">
        <v>3155</v>
      </c>
      <c r="N336" t="s">
        <v>3152</v>
      </c>
    </row>
    <row r="337" spans="1:14" x14ac:dyDescent="0.25">
      <c r="A337" t="s">
        <v>3314</v>
      </c>
      <c r="B337" t="s">
        <v>3227</v>
      </c>
      <c r="C337" t="s">
        <v>3228</v>
      </c>
      <c r="D337" s="52">
        <v>8701.7726072375008</v>
      </c>
      <c r="E337" s="13">
        <v>1.1190087629393599</v>
      </c>
      <c r="F337">
        <v>28</v>
      </c>
      <c r="G337" s="57" t="s">
        <v>3151</v>
      </c>
      <c r="H337" s="57" t="s">
        <v>3148</v>
      </c>
      <c r="I337" s="57" t="s">
        <v>3150</v>
      </c>
      <c r="J337" s="57" t="s">
        <v>3148</v>
      </c>
      <c r="K337" s="57" t="s">
        <v>3148</v>
      </c>
      <c r="L337" s="57" t="s">
        <v>3149</v>
      </c>
      <c r="M337" s="57" t="s">
        <v>3148</v>
      </c>
      <c r="N337" t="s">
        <v>3152</v>
      </c>
    </row>
    <row r="338" spans="1:14" x14ac:dyDescent="0.25">
      <c r="A338" t="s">
        <v>3315</v>
      </c>
      <c r="B338" t="s">
        <v>3271</v>
      </c>
      <c r="C338" t="s">
        <v>3272</v>
      </c>
      <c r="D338" s="52">
        <v>846.80202038087998</v>
      </c>
      <c r="E338" s="13">
        <v>1.2013590057124099</v>
      </c>
      <c r="F338">
        <v>28</v>
      </c>
      <c r="G338" s="57" t="s">
        <v>3151</v>
      </c>
      <c r="H338" s="57" t="s">
        <v>3149</v>
      </c>
      <c r="I338" s="57" t="s">
        <v>3149</v>
      </c>
      <c r="J338" s="57" t="s">
        <v>3149</v>
      </c>
      <c r="K338" s="57" t="s">
        <v>3150</v>
      </c>
      <c r="L338" s="57" t="s">
        <v>3151</v>
      </c>
      <c r="M338" s="57" t="s">
        <v>3148</v>
      </c>
      <c r="N338" t="s">
        <v>3152</v>
      </c>
    </row>
    <row r="339" spans="1:14" x14ac:dyDescent="0.25">
      <c r="A339" t="s">
        <v>3316</v>
      </c>
      <c r="B339" t="s">
        <v>3191</v>
      </c>
      <c r="C339" t="s">
        <v>3192</v>
      </c>
      <c r="D339" s="52">
        <v>1802.5205903860401</v>
      </c>
      <c r="E339" s="13">
        <v>1.0699894067262199</v>
      </c>
      <c r="F339">
        <v>28</v>
      </c>
      <c r="G339" s="57" t="s">
        <v>3151</v>
      </c>
      <c r="H339" s="57" t="s">
        <v>3149</v>
      </c>
      <c r="I339" s="57" t="s">
        <v>3155</v>
      </c>
      <c r="J339" s="57" t="s">
        <v>3149</v>
      </c>
      <c r="K339" s="57" t="s">
        <v>3149</v>
      </c>
      <c r="L339" s="57" t="s">
        <v>3149</v>
      </c>
      <c r="M339" s="57" t="s">
        <v>3149</v>
      </c>
      <c r="N339" t="s">
        <v>3152</v>
      </c>
    </row>
    <row r="340" spans="1:14" x14ac:dyDescent="0.25">
      <c r="A340" t="s">
        <v>3317</v>
      </c>
      <c r="B340" t="s">
        <v>3207</v>
      </c>
      <c r="C340" t="s">
        <v>3208</v>
      </c>
      <c r="D340" s="52">
        <v>336.96079143498901</v>
      </c>
      <c r="E340" s="13">
        <v>1.38270826185129</v>
      </c>
      <c r="F340">
        <v>28</v>
      </c>
      <c r="G340" s="57" t="s">
        <v>3151</v>
      </c>
      <c r="H340" s="57" t="s">
        <v>3151</v>
      </c>
      <c r="I340" s="57" t="s">
        <v>3155</v>
      </c>
      <c r="J340" s="57" t="s">
        <v>3149</v>
      </c>
      <c r="K340" s="57" t="s">
        <v>3148</v>
      </c>
      <c r="L340" s="57" t="s">
        <v>3151</v>
      </c>
      <c r="M340" s="57" t="s">
        <v>3151</v>
      </c>
      <c r="N340" t="s">
        <v>3152</v>
      </c>
    </row>
    <row r="341" spans="1:14" x14ac:dyDescent="0.25">
      <c r="A341" t="s">
        <v>3318</v>
      </c>
      <c r="B341" t="s">
        <v>3199</v>
      </c>
      <c r="C341" t="s">
        <v>3200</v>
      </c>
      <c r="D341" s="52">
        <v>2220.0499930996798</v>
      </c>
      <c r="E341" s="13">
        <v>1.1551897404170099</v>
      </c>
      <c r="F341">
        <v>28</v>
      </c>
      <c r="G341" s="57" t="s">
        <v>3151</v>
      </c>
      <c r="H341" s="57" t="s">
        <v>3149</v>
      </c>
      <c r="I341" s="57" t="s">
        <v>3150</v>
      </c>
      <c r="J341" s="57" t="s">
        <v>3151</v>
      </c>
      <c r="K341" s="57" t="s">
        <v>3148</v>
      </c>
      <c r="L341" s="57" t="s">
        <v>3151</v>
      </c>
      <c r="M341" s="57" t="s">
        <v>3151</v>
      </c>
      <c r="N341" t="s">
        <v>3152</v>
      </c>
    </row>
    <row r="342" spans="1:14" x14ac:dyDescent="0.25">
      <c r="A342" t="s">
        <v>3319</v>
      </c>
      <c r="B342" t="s">
        <v>3245</v>
      </c>
      <c r="C342" t="s">
        <v>3246</v>
      </c>
      <c r="D342" s="52">
        <v>4258.56806973332</v>
      </c>
      <c r="E342" s="13">
        <v>1.1755080057229901</v>
      </c>
      <c r="F342">
        <v>28</v>
      </c>
      <c r="G342" s="57" t="s">
        <v>3151</v>
      </c>
      <c r="H342" s="57" t="s">
        <v>3151</v>
      </c>
      <c r="I342" s="57" t="s">
        <v>3150</v>
      </c>
      <c r="J342" s="57" t="s">
        <v>3148</v>
      </c>
      <c r="K342" s="57" t="s">
        <v>3155</v>
      </c>
      <c r="L342" s="57" t="s">
        <v>3155</v>
      </c>
      <c r="M342" s="57" t="s">
        <v>3155</v>
      </c>
      <c r="N342" t="s">
        <v>3152</v>
      </c>
    </row>
    <row r="343" spans="1:14" x14ac:dyDescent="0.25">
      <c r="A343" t="s">
        <v>3145</v>
      </c>
      <c r="B343" t="s">
        <v>3178</v>
      </c>
      <c r="C343" t="s">
        <v>3179</v>
      </c>
      <c r="D343" s="52">
        <v>416.751819601151</v>
      </c>
      <c r="E343" s="13">
        <v>1.0297485210981701</v>
      </c>
      <c r="F343">
        <v>29</v>
      </c>
      <c r="G343" s="57" t="s">
        <v>3160</v>
      </c>
      <c r="H343" s="57" t="s">
        <v>3160</v>
      </c>
      <c r="I343" s="57" t="s">
        <v>3160</v>
      </c>
      <c r="J343" s="57" t="s">
        <v>3160</v>
      </c>
      <c r="K343" s="57" t="s">
        <v>3160</v>
      </c>
      <c r="L343" s="57" t="s">
        <v>3160</v>
      </c>
      <c r="M343" s="57" t="s">
        <v>3160</v>
      </c>
      <c r="N343" t="s">
        <v>3180</v>
      </c>
    </row>
    <row r="344" spans="1:14" x14ac:dyDescent="0.25">
      <c r="A344" t="s">
        <v>3309</v>
      </c>
      <c r="B344" t="s">
        <v>3193</v>
      </c>
      <c r="C344" t="s">
        <v>3194</v>
      </c>
      <c r="D344" s="52">
        <v>580.44811431028904</v>
      </c>
      <c r="E344" s="13">
        <v>1.15432745494171</v>
      </c>
      <c r="F344">
        <v>29</v>
      </c>
      <c r="G344" s="57" t="s">
        <v>3160</v>
      </c>
      <c r="H344" s="57" t="s">
        <v>3160</v>
      </c>
      <c r="I344" s="57" t="s">
        <v>3160</v>
      </c>
      <c r="J344" s="57" t="s">
        <v>3160</v>
      </c>
      <c r="K344" s="57" t="s">
        <v>3160</v>
      </c>
      <c r="L344" s="57" t="s">
        <v>3160</v>
      </c>
      <c r="M344" s="57" t="s">
        <v>3160</v>
      </c>
      <c r="N344" t="s">
        <v>3180</v>
      </c>
    </row>
    <row r="345" spans="1:14" x14ac:dyDescent="0.25">
      <c r="A345" t="s">
        <v>3310</v>
      </c>
      <c r="B345" t="s">
        <v>3283</v>
      </c>
      <c r="C345" t="s">
        <v>3284</v>
      </c>
      <c r="D345" s="52">
        <v>3236.4629838883202</v>
      </c>
      <c r="E345" s="13">
        <v>0.89723765377404796</v>
      </c>
      <c r="F345">
        <v>29</v>
      </c>
      <c r="G345" s="57" t="s">
        <v>3151</v>
      </c>
      <c r="H345" s="57" t="s">
        <v>3150</v>
      </c>
      <c r="I345" s="57" t="s">
        <v>3155</v>
      </c>
      <c r="J345" s="57" t="s">
        <v>3149</v>
      </c>
      <c r="K345" s="57" t="s">
        <v>3151</v>
      </c>
      <c r="L345" s="57" t="s">
        <v>3149</v>
      </c>
      <c r="M345" s="57" t="s">
        <v>3148</v>
      </c>
      <c r="N345" t="s">
        <v>3152</v>
      </c>
    </row>
    <row r="346" spans="1:14" x14ac:dyDescent="0.25">
      <c r="A346" t="s">
        <v>3311</v>
      </c>
      <c r="B346" t="s">
        <v>3193</v>
      </c>
      <c r="C346" t="s">
        <v>3194</v>
      </c>
      <c r="D346" s="52">
        <v>67.162895634255193</v>
      </c>
      <c r="E346" s="13">
        <v>1.15432745494171</v>
      </c>
      <c r="F346">
        <v>29</v>
      </c>
      <c r="G346" s="57" t="s">
        <v>3160</v>
      </c>
      <c r="H346" s="57" t="s">
        <v>3160</v>
      </c>
      <c r="I346" s="57" t="s">
        <v>3160</v>
      </c>
      <c r="J346" s="57" t="s">
        <v>3160</v>
      </c>
      <c r="K346" s="57" t="s">
        <v>3160</v>
      </c>
      <c r="L346" s="57" t="s">
        <v>3160</v>
      </c>
      <c r="M346" s="57" t="s">
        <v>3160</v>
      </c>
      <c r="N346" t="s">
        <v>3180</v>
      </c>
    </row>
    <row r="347" spans="1:14" x14ac:dyDescent="0.25">
      <c r="A347" t="s">
        <v>3312</v>
      </c>
      <c r="B347" t="s">
        <v>3265</v>
      </c>
      <c r="C347" t="s">
        <v>3266</v>
      </c>
      <c r="D347" s="52">
        <v>4477.2019227434403</v>
      </c>
      <c r="E347" s="13">
        <v>1.29590041069621</v>
      </c>
      <c r="F347">
        <v>29</v>
      </c>
      <c r="G347" s="57" t="s">
        <v>3151</v>
      </c>
      <c r="H347" s="57" t="s">
        <v>3151</v>
      </c>
      <c r="I347" s="57" t="s">
        <v>3148</v>
      </c>
      <c r="J347" s="57" t="s">
        <v>3149</v>
      </c>
      <c r="K347" s="57" t="s">
        <v>3155</v>
      </c>
      <c r="L347" s="57" t="s">
        <v>3150</v>
      </c>
      <c r="M347" s="57" t="s">
        <v>3148</v>
      </c>
      <c r="N347" t="s">
        <v>3152</v>
      </c>
    </row>
    <row r="348" spans="1:14" x14ac:dyDescent="0.25">
      <c r="A348" t="s">
        <v>3313</v>
      </c>
      <c r="B348" t="s">
        <v>3207</v>
      </c>
      <c r="C348" t="s">
        <v>3208</v>
      </c>
      <c r="D348" s="52">
        <v>469.56491730014699</v>
      </c>
      <c r="E348" s="13">
        <v>1.1665678698859201</v>
      </c>
      <c r="F348">
        <v>29</v>
      </c>
      <c r="G348" s="57" t="s">
        <v>3151</v>
      </c>
      <c r="H348" s="57" t="s">
        <v>3149</v>
      </c>
      <c r="I348" s="57" t="s">
        <v>3155</v>
      </c>
      <c r="J348" s="57" t="s">
        <v>3149</v>
      </c>
      <c r="K348" s="57" t="s">
        <v>3148</v>
      </c>
      <c r="L348" s="57" t="s">
        <v>3151</v>
      </c>
      <c r="M348" s="57" t="s">
        <v>3151</v>
      </c>
      <c r="N348" t="s">
        <v>3152</v>
      </c>
    </row>
    <row r="349" spans="1:14" x14ac:dyDescent="0.25">
      <c r="A349" t="s">
        <v>3314</v>
      </c>
      <c r="B349" t="s">
        <v>3297</v>
      </c>
      <c r="C349" t="s">
        <v>3298</v>
      </c>
      <c r="D349" s="52">
        <v>8886.9120437252495</v>
      </c>
      <c r="E349" s="13">
        <v>1.1049490912001101</v>
      </c>
      <c r="F349">
        <v>29</v>
      </c>
      <c r="G349" s="57" t="s">
        <v>3151</v>
      </c>
      <c r="H349" s="57" t="s">
        <v>3150</v>
      </c>
      <c r="I349" s="57" t="s">
        <v>3151</v>
      </c>
      <c r="J349" s="57" t="s">
        <v>3151</v>
      </c>
      <c r="K349" s="57" t="s">
        <v>3149</v>
      </c>
      <c r="L349" s="57" t="s">
        <v>3149</v>
      </c>
      <c r="M349" s="57" t="s">
        <v>3155</v>
      </c>
      <c r="N349" t="s">
        <v>3152</v>
      </c>
    </row>
    <row r="350" spans="1:14" x14ac:dyDescent="0.25">
      <c r="A350" t="s">
        <v>3315</v>
      </c>
      <c r="B350" t="s">
        <v>3297</v>
      </c>
      <c r="C350" t="s">
        <v>3298</v>
      </c>
      <c r="D350" s="52">
        <v>3039.6362749996301</v>
      </c>
      <c r="E350" s="13">
        <v>1.2005763272393399</v>
      </c>
      <c r="F350">
        <v>29</v>
      </c>
      <c r="G350" s="57" t="s">
        <v>3151</v>
      </c>
      <c r="H350" s="57" t="s">
        <v>3150</v>
      </c>
      <c r="I350" s="57" t="s">
        <v>3151</v>
      </c>
      <c r="J350" s="57" t="s">
        <v>3151</v>
      </c>
      <c r="K350" s="57" t="s">
        <v>3151</v>
      </c>
      <c r="L350" s="57" t="s">
        <v>3149</v>
      </c>
      <c r="M350" s="57" t="s">
        <v>3155</v>
      </c>
      <c r="N350" t="s">
        <v>3152</v>
      </c>
    </row>
    <row r="351" spans="1:14" x14ac:dyDescent="0.25">
      <c r="A351" t="s">
        <v>3316</v>
      </c>
      <c r="B351" t="s">
        <v>3215</v>
      </c>
      <c r="C351" t="s">
        <v>3216</v>
      </c>
      <c r="D351" s="52">
        <v>2748.3962304345901</v>
      </c>
      <c r="E351" s="13">
        <v>1.0533543261909799</v>
      </c>
      <c r="F351">
        <v>29</v>
      </c>
      <c r="G351" s="57" t="s">
        <v>3151</v>
      </c>
      <c r="H351" s="57" t="s">
        <v>3148</v>
      </c>
      <c r="I351" s="57" t="s">
        <v>3149</v>
      </c>
      <c r="J351" s="57" t="s">
        <v>3148</v>
      </c>
      <c r="K351" s="57" t="s">
        <v>3150</v>
      </c>
      <c r="L351" s="57" t="s">
        <v>3148</v>
      </c>
      <c r="M351" s="57" t="s">
        <v>3149</v>
      </c>
      <c r="N351" t="s">
        <v>3152</v>
      </c>
    </row>
    <row r="352" spans="1:14" x14ac:dyDescent="0.25">
      <c r="A352" t="s">
        <v>3317</v>
      </c>
      <c r="B352" t="s">
        <v>3237</v>
      </c>
      <c r="C352" t="s">
        <v>3238</v>
      </c>
      <c r="D352" s="52">
        <v>10805.742318602401</v>
      </c>
      <c r="E352" s="13">
        <v>1.3826721292488799</v>
      </c>
      <c r="F352">
        <v>29</v>
      </c>
      <c r="G352" s="57" t="s">
        <v>3151</v>
      </c>
      <c r="H352" s="57" t="s">
        <v>3151</v>
      </c>
      <c r="I352" s="57" t="s">
        <v>3151</v>
      </c>
      <c r="J352" s="57" t="s">
        <v>3149</v>
      </c>
      <c r="K352" s="57" t="s">
        <v>3150</v>
      </c>
      <c r="L352" s="57" t="s">
        <v>3155</v>
      </c>
      <c r="M352" s="57" t="s">
        <v>3155</v>
      </c>
      <c r="N352" t="s">
        <v>3152</v>
      </c>
    </row>
    <row r="353" spans="1:14" x14ac:dyDescent="0.25">
      <c r="A353" t="s">
        <v>3318</v>
      </c>
      <c r="B353" t="s">
        <v>3166</v>
      </c>
      <c r="C353" t="s">
        <v>3167</v>
      </c>
      <c r="D353" s="52">
        <v>2390.7253761567799</v>
      </c>
      <c r="E353" s="13">
        <v>1.1044634037207399</v>
      </c>
      <c r="F353">
        <v>29</v>
      </c>
      <c r="G353" s="57" t="s">
        <v>3151</v>
      </c>
      <c r="H353" s="57" t="s">
        <v>3151</v>
      </c>
      <c r="I353" s="57" t="s">
        <v>3149</v>
      </c>
      <c r="J353" s="57" t="s">
        <v>3148</v>
      </c>
      <c r="K353" s="57" t="s">
        <v>3149</v>
      </c>
      <c r="L353" s="57" t="s">
        <v>3149</v>
      </c>
      <c r="M353" s="57" t="s">
        <v>3149</v>
      </c>
      <c r="N353" t="s">
        <v>3152</v>
      </c>
    </row>
    <row r="354" spans="1:14" x14ac:dyDescent="0.25">
      <c r="A354" t="s">
        <v>3319</v>
      </c>
      <c r="B354" t="s">
        <v>3259</v>
      </c>
      <c r="C354" t="s">
        <v>3260</v>
      </c>
      <c r="D354" s="52">
        <v>1627.9146195369101</v>
      </c>
      <c r="E354" s="13">
        <v>1.11835717400364</v>
      </c>
      <c r="F354">
        <v>29</v>
      </c>
      <c r="G354" s="57" t="s">
        <v>3151</v>
      </c>
      <c r="H354" s="57" t="s">
        <v>3155</v>
      </c>
      <c r="I354" s="57" t="s">
        <v>3148</v>
      </c>
      <c r="J354" s="57" t="s">
        <v>3151</v>
      </c>
      <c r="K354" s="57" t="s">
        <v>3155</v>
      </c>
      <c r="L354" s="57" t="s">
        <v>3155</v>
      </c>
      <c r="M354" s="57" t="s">
        <v>3151</v>
      </c>
      <c r="N354" t="s">
        <v>3152</v>
      </c>
    </row>
    <row r="355" spans="1:14" x14ac:dyDescent="0.25">
      <c r="A355" t="s">
        <v>3145</v>
      </c>
      <c r="B355" t="s">
        <v>3168</v>
      </c>
      <c r="C355" t="s">
        <v>3169</v>
      </c>
      <c r="D355" s="52">
        <v>1221.9897024639799</v>
      </c>
      <c r="E355" s="13">
        <v>1.0250625086329399</v>
      </c>
      <c r="F355">
        <v>30</v>
      </c>
      <c r="G355" s="57" t="s">
        <v>3151</v>
      </c>
      <c r="H355" s="57" t="s">
        <v>3151</v>
      </c>
      <c r="I355" s="57" t="s">
        <v>3155</v>
      </c>
      <c r="J355" s="57" t="s">
        <v>3148</v>
      </c>
      <c r="K355" s="57" t="s">
        <v>3148</v>
      </c>
      <c r="L355" s="57" t="s">
        <v>3148</v>
      </c>
      <c r="M355" s="57" t="s">
        <v>3149</v>
      </c>
      <c r="N355" t="s">
        <v>3152</v>
      </c>
    </row>
    <row r="356" spans="1:14" x14ac:dyDescent="0.25">
      <c r="A356" t="s">
        <v>3309</v>
      </c>
      <c r="B356" t="s">
        <v>3297</v>
      </c>
      <c r="C356" t="s">
        <v>3298</v>
      </c>
      <c r="D356" s="52">
        <v>4301.2733965105099</v>
      </c>
      <c r="E356" s="13">
        <v>1.1408575734600199</v>
      </c>
      <c r="F356">
        <v>30</v>
      </c>
      <c r="G356" s="57" t="s">
        <v>3151</v>
      </c>
      <c r="H356" s="57" t="s">
        <v>3150</v>
      </c>
      <c r="I356" s="57" t="s">
        <v>3151</v>
      </c>
      <c r="J356" s="57" t="s">
        <v>3151</v>
      </c>
      <c r="K356" s="57" t="s">
        <v>3149</v>
      </c>
      <c r="L356" s="57" t="s">
        <v>3149</v>
      </c>
      <c r="M356" s="57" t="s">
        <v>3155</v>
      </c>
      <c r="N356" t="s">
        <v>3152</v>
      </c>
    </row>
    <row r="357" spans="1:14" x14ac:dyDescent="0.25">
      <c r="A357" t="s">
        <v>3310</v>
      </c>
      <c r="B357" t="s">
        <v>3269</v>
      </c>
      <c r="C357" t="s">
        <v>3270</v>
      </c>
      <c r="D357" s="52">
        <v>1042.5900092095001</v>
      </c>
      <c r="E357" s="13">
        <v>0.87460560312318603</v>
      </c>
      <c r="F357">
        <v>30</v>
      </c>
      <c r="G357" s="57" t="s">
        <v>3151</v>
      </c>
      <c r="H357" s="57" t="s">
        <v>3151</v>
      </c>
      <c r="I357" s="57" t="s">
        <v>3148</v>
      </c>
      <c r="J357" s="57" t="s">
        <v>3155</v>
      </c>
      <c r="K357" s="57" t="s">
        <v>3155</v>
      </c>
      <c r="L357" s="57" t="s">
        <v>3155</v>
      </c>
      <c r="M357" s="57" t="s">
        <v>3155</v>
      </c>
      <c r="N357" t="s">
        <v>3152</v>
      </c>
    </row>
    <row r="358" spans="1:14" x14ac:dyDescent="0.25">
      <c r="A358" t="s">
        <v>3311</v>
      </c>
      <c r="B358" t="s">
        <v>3168</v>
      </c>
      <c r="C358" t="s">
        <v>3169</v>
      </c>
      <c r="D358" s="52">
        <v>383.88716796914099</v>
      </c>
      <c r="E358" s="13">
        <v>1.12932334966987</v>
      </c>
      <c r="F358">
        <v>30</v>
      </c>
      <c r="G358" s="57" t="s">
        <v>3151</v>
      </c>
      <c r="H358" s="57" t="s">
        <v>3149</v>
      </c>
      <c r="I358" s="57" t="s">
        <v>3155</v>
      </c>
      <c r="J358" s="57" t="s">
        <v>3149</v>
      </c>
      <c r="K358" s="57" t="s">
        <v>3148</v>
      </c>
      <c r="L358" s="57" t="s">
        <v>3148</v>
      </c>
      <c r="M358" s="57" t="s">
        <v>3149</v>
      </c>
      <c r="N358" t="s">
        <v>3152</v>
      </c>
    </row>
    <row r="359" spans="1:14" x14ac:dyDescent="0.25">
      <c r="A359" t="s">
        <v>3312</v>
      </c>
      <c r="B359" t="s">
        <v>3281</v>
      </c>
      <c r="C359" t="s">
        <v>3282</v>
      </c>
      <c r="D359" s="52">
        <v>1040.4466202015899</v>
      </c>
      <c r="E359" s="13">
        <v>1.27370818796676</v>
      </c>
      <c r="F359">
        <v>30</v>
      </c>
      <c r="G359" s="57" t="s">
        <v>3151</v>
      </c>
      <c r="H359" s="57" t="s">
        <v>3151</v>
      </c>
      <c r="I359" s="57" t="s">
        <v>3155</v>
      </c>
      <c r="J359" s="57" t="s">
        <v>3155</v>
      </c>
      <c r="K359" s="57" t="s">
        <v>3149</v>
      </c>
      <c r="L359" s="57" t="s">
        <v>3148</v>
      </c>
      <c r="M359" s="57" t="s">
        <v>3149</v>
      </c>
      <c r="N359" t="s">
        <v>3152</v>
      </c>
    </row>
    <row r="360" spans="1:14" x14ac:dyDescent="0.25">
      <c r="A360" t="s">
        <v>3313</v>
      </c>
      <c r="B360" t="s">
        <v>3249</v>
      </c>
      <c r="C360" t="s">
        <v>3250</v>
      </c>
      <c r="D360" s="52">
        <v>3071.6316713224701</v>
      </c>
      <c r="E360" s="13">
        <v>1.13504443196941</v>
      </c>
      <c r="F360">
        <v>30</v>
      </c>
      <c r="G360" s="57" t="s">
        <v>3151</v>
      </c>
      <c r="H360" s="57" t="s">
        <v>3151</v>
      </c>
      <c r="I360" s="57" t="s">
        <v>3151</v>
      </c>
      <c r="J360" s="57" t="s">
        <v>3148</v>
      </c>
      <c r="K360" s="57" t="s">
        <v>3155</v>
      </c>
      <c r="L360" s="57" t="s">
        <v>3155</v>
      </c>
      <c r="M360" s="57" t="s">
        <v>3149</v>
      </c>
      <c r="N360" t="s">
        <v>3152</v>
      </c>
    </row>
    <row r="361" spans="1:14" x14ac:dyDescent="0.25">
      <c r="A361" t="s">
        <v>3314</v>
      </c>
      <c r="B361" t="s">
        <v>3164</v>
      </c>
      <c r="C361" t="s">
        <v>3165</v>
      </c>
      <c r="D361" s="52">
        <v>763.60354337388105</v>
      </c>
      <c r="E361" s="13">
        <v>1.09705012274005</v>
      </c>
      <c r="F361">
        <v>30</v>
      </c>
      <c r="G361" s="57" t="s">
        <v>3151</v>
      </c>
      <c r="H361" s="57" t="s">
        <v>3151</v>
      </c>
      <c r="I361" s="57" t="s">
        <v>3155</v>
      </c>
      <c r="J361" s="57" t="s">
        <v>3151</v>
      </c>
      <c r="K361" s="57" t="s">
        <v>3149</v>
      </c>
      <c r="L361" s="57" t="s">
        <v>3151</v>
      </c>
      <c r="M361" s="57" t="s">
        <v>3151</v>
      </c>
      <c r="N361" t="s">
        <v>3152</v>
      </c>
    </row>
    <row r="362" spans="1:14" x14ac:dyDescent="0.25">
      <c r="A362" t="s">
        <v>3315</v>
      </c>
      <c r="B362" t="s">
        <v>3172</v>
      </c>
      <c r="C362" t="s">
        <v>3173</v>
      </c>
      <c r="D362" s="52">
        <v>333.764326001732</v>
      </c>
      <c r="E362" s="13">
        <v>1.19449607937437</v>
      </c>
      <c r="F362">
        <v>30</v>
      </c>
      <c r="G362" s="57" t="s">
        <v>3160</v>
      </c>
      <c r="H362" s="57" t="s">
        <v>3160</v>
      </c>
      <c r="I362" s="57" t="s">
        <v>3160</v>
      </c>
      <c r="J362" s="57" t="s">
        <v>3160</v>
      </c>
      <c r="K362" s="57" t="s">
        <v>3160</v>
      </c>
      <c r="L362" s="57" t="s">
        <v>3160</v>
      </c>
      <c r="M362" s="57" t="s">
        <v>3160</v>
      </c>
      <c r="N362" t="s">
        <v>3180</v>
      </c>
    </row>
    <row r="363" spans="1:14" x14ac:dyDescent="0.25">
      <c r="A363" t="s">
        <v>3316</v>
      </c>
      <c r="B363" t="s">
        <v>3178</v>
      </c>
      <c r="C363" t="s">
        <v>3179</v>
      </c>
      <c r="D363" s="52">
        <v>387.78298661205503</v>
      </c>
      <c r="E363" s="13">
        <v>1.0297485210981701</v>
      </c>
      <c r="F363">
        <v>30</v>
      </c>
      <c r="G363" s="57" t="s">
        <v>3160</v>
      </c>
      <c r="H363" s="57" t="s">
        <v>3160</v>
      </c>
      <c r="I363" s="57" t="s">
        <v>3160</v>
      </c>
      <c r="J363" s="57" t="s">
        <v>3160</v>
      </c>
      <c r="K363" s="57" t="s">
        <v>3160</v>
      </c>
      <c r="L363" s="57" t="s">
        <v>3160</v>
      </c>
      <c r="M363" s="57" t="s">
        <v>3160</v>
      </c>
      <c r="N363" t="s">
        <v>3180</v>
      </c>
    </row>
    <row r="364" spans="1:14" x14ac:dyDescent="0.25">
      <c r="A364" t="s">
        <v>3317</v>
      </c>
      <c r="B364" t="s">
        <v>3307</v>
      </c>
      <c r="C364" t="s">
        <v>3308</v>
      </c>
      <c r="D364" s="52">
        <v>4491.93545364906</v>
      </c>
      <c r="E364" s="13">
        <v>1.3732392436519401</v>
      </c>
      <c r="F364">
        <v>30</v>
      </c>
      <c r="G364" s="57" t="s">
        <v>3151</v>
      </c>
      <c r="H364" s="57" t="s">
        <v>3151</v>
      </c>
      <c r="I364" s="57" t="s">
        <v>3155</v>
      </c>
      <c r="J364" s="57" t="s">
        <v>3149</v>
      </c>
      <c r="K364" s="57" t="s">
        <v>3155</v>
      </c>
      <c r="L364" s="57" t="s">
        <v>3155</v>
      </c>
      <c r="M364" s="57" t="s">
        <v>3155</v>
      </c>
      <c r="N364" t="s">
        <v>3152</v>
      </c>
    </row>
    <row r="365" spans="1:14" x14ac:dyDescent="0.25">
      <c r="A365" t="s">
        <v>3318</v>
      </c>
      <c r="B365" t="s">
        <v>3237</v>
      </c>
      <c r="C365" t="s">
        <v>3238</v>
      </c>
      <c r="D365" s="52">
        <v>2282.1332783794601</v>
      </c>
      <c r="E365" s="13">
        <v>1.0662710028814699</v>
      </c>
      <c r="F365">
        <v>30</v>
      </c>
      <c r="G365" s="57" t="s">
        <v>3151</v>
      </c>
      <c r="H365" s="57" t="s">
        <v>3148</v>
      </c>
      <c r="I365" s="57" t="s">
        <v>3151</v>
      </c>
      <c r="J365" s="57" t="s">
        <v>3151</v>
      </c>
      <c r="K365" s="57" t="s">
        <v>3150</v>
      </c>
      <c r="L365" s="57" t="s">
        <v>3155</v>
      </c>
      <c r="M365" s="57" t="s">
        <v>3155</v>
      </c>
      <c r="N365" t="s">
        <v>3152</v>
      </c>
    </row>
    <row r="366" spans="1:14" x14ac:dyDescent="0.25">
      <c r="A366" t="s">
        <v>3319</v>
      </c>
      <c r="B366" t="s">
        <v>3227</v>
      </c>
      <c r="C366" t="s">
        <v>3228</v>
      </c>
      <c r="D366" s="52">
        <v>7864.8560417737999</v>
      </c>
      <c r="E366" s="13">
        <v>1.0847756622225799</v>
      </c>
      <c r="F366">
        <v>30</v>
      </c>
      <c r="G366" s="57" t="s">
        <v>3151</v>
      </c>
      <c r="H366" s="57" t="s">
        <v>3151</v>
      </c>
      <c r="I366" s="57" t="s">
        <v>3150</v>
      </c>
      <c r="J366" s="57" t="s">
        <v>3148</v>
      </c>
      <c r="K366" s="57" t="s">
        <v>3149</v>
      </c>
      <c r="L366" s="57" t="s">
        <v>3149</v>
      </c>
      <c r="M366" s="57" t="s">
        <v>3149</v>
      </c>
      <c r="N366" t="s">
        <v>3152</v>
      </c>
    </row>
    <row r="367" spans="1:14" x14ac:dyDescent="0.25">
      <c r="A367" t="s">
        <v>3145</v>
      </c>
      <c r="B367" t="s">
        <v>3201</v>
      </c>
      <c r="C367" t="s">
        <v>3202</v>
      </c>
      <c r="D367" s="52">
        <v>3453.2837995263799</v>
      </c>
      <c r="E367" s="13">
        <v>0.98955833168442298</v>
      </c>
      <c r="F367">
        <v>31</v>
      </c>
      <c r="G367" s="57" t="s">
        <v>3151</v>
      </c>
      <c r="H367" s="57" t="s">
        <v>3150</v>
      </c>
      <c r="I367" s="57" t="s">
        <v>3148</v>
      </c>
      <c r="J367" s="57" t="s">
        <v>3151</v>
      </c>
      <c r="K367" s="57" t="s">
        <v>3155</v>
      </c>
      <c r="L367" s="57" t="s">
        <v>3148</v>
      </c>
      <c r="M367" s="57" t="s">
        <v>3148</v>
      </c>
      <c r="N367" t="s">
        <v>3152</v>
      </c>
    </row>
    <row r="368" spans="1:14" x14ac:dyDescent="0.25">
      <c r="A368" t="s">
        <v>3309</v>
      </c>
      <c r="B368" t="s">
        <v>3253</v>
      </c>
      <c r="C368" t="s">
        <v>3254</v>
      </c>
      <c r="D368" s="52">
        <v>418.18148013357597</v>
      </c>
      <c r="E368" s="13">
        <v>1.08291821677144</v>
      </c>
      <c r="F368">
        <v>31</v>
      </c>
      <c r="G368" s="57" t="s">
        <v>3160</v>
      </c>
      <c r="H368" s="57" t="s">
        <v>3160</v>
      </c>
      <c r="I368" s="57" t="s">
        <v>3160</v>
      </c>
      <c r="J368" s="57" t="s">
        <v>3160</v>
      </c>
      <c r="K368" s="57" t="s">
        <v>3160</v>
      </c>
      <c r="L368" s="57" t="s">
        <v>3160</v>
      </c>
      <c r="M368" s="57" t="s">
        <v>3160</v>
      </c>
      <c r="N368" t="s">
        <v>3180</v>
      </c>
    </row>
    <row r="369" spans="1:14" x14ac:dyDescent="0.25">
      <c r="A369" t="s">
        <v>3310</v>
      </c>
      <c r="B369" t="s">
        <v>3285</v>
      </c>
      <c r="C369" t="s">
        <v>3286</v>
      </c>
      <c r="D369" s="52">
        <v>1785.24962864948</v>
      </c>
      <c r="E369" s="13">
        <v>0.86494891858595702</v>
      </c>
      <c r="F369">
        <v>31</v>
      </c>
      <c r="G369" s="57" t="s">
        <v>3160</v>
      </c>
      <c r="H369" s="57" t="s">
        <v>3160</v>
      </c>
      <c r="I369" s="57" t="s">
        <v>3160</v>
      </c>
      <c r="J369" s="57" t="s">
        <v>3160</v>
      </c>
      <c r="K369" s="57" t="s">
        <v>3160</v>
      </c>
      <c r="L369" s="57" t="s">
        <v>3160</v>
      </c>
      <c r="M369" s="57" t="s">
        <v>3160</v>
      </c>
      <c r="N369" t="s">
        <v>3180</v>
      </c>
    </row>
    <row r="370" spans="1:14" x14ac:dyDescent="0.25">
      <c r="A370" t="s">
        <v>3311</v>
      </c>
      <c r="B370" t="s">
        <v>3237</v>
      </c>
      <c r="C370" t="s">
        <v>3238</v>
      </c>
      <c r="D370" s="52">
        <v>769.04460216119196</v>
      </c>
      <c r="E370" s="13">
        <v>1.0906222083661099</v>
      </c>
      <c r="F370">
        <v>31</v>
      </c>
      <c r="G370" s="57" t="s">
        <v>3160</v>
      </c>
      <c r="H370" s="57" t="s">
        <v>3160</v>
      </c>
      <c r="I370" s="57" t="s">
        <v>3160</v>
      </c>
      <c r="J370" s="57" t="s">
        <v>3160</v>
      </c>
      <c r="K370" s="57" t="s">
        <v>3160</v>
      </c>
      <c r="L370" s="57" t="s">
        <v>3160</v>
      </c>
      <c r="M370" s="57" t="s">
        <v>3160</v>
      </c>
      <c r="N370" t="s">
        <v>3180</v>
      </c>
    </row>
    <row r="371" spans="1:14" x14ac:dyDescent="0.25">
      <c r="A371" t="s">
        <v>3312</v>
      </c>
      <c r="B371" t="s">
        <v>3168</v>
      </c>
      <c r="C371" t="s">
        <v>3169</v>
      </c>
      <c r="D371" s="52">
        <v>915.58525093538105</v>
      </c>
      <c r="E371" s="13">
        <v>1.2657978373301799</v>
      </c>
      <c r="F371">
        <v>31</v>
      </c>
      <c r="G371" s="57" t="s">
        <v>3151</v>
      </c>
      <c r="H371" s="57" t="s">
        <v>3151</v>
      </c>
      <c r="I371" s="57" t="s">
        <v>3155</v>
      </c>
      <c r="J371" s="57" t="s">
        <v>3150</v>
      </c>
      <c r="K371" s="57" t="s">
        <v>3148</v>
      </c>
      <c r="L371" s="57" t="s">
        <v>3148</v>
      </c>
      <c r="M371" s="57" t="s">
        <v>3149</v>
      </c>
      <c r="N371" t="s">
        <v>3152</v>
      </c>
    </row>
    <row r="372" spans="1:14" x14ac:dyDescent="0.25">
      <c r="A372" t="s">
        <v>3313</v>
      </c>
      <c r="B372" t="s">
        <v>3307</v>
      </c>
      <c r="C372" t="s">
        <v>3308</v>
      </c>
      <c r="D372" s="52">
        <v>2462.3882899038399</v>
      </c>
      <c r="E372" s="13">
        <v>1.1285585185152001</v>
      </c>
      <c r="F372">
        <v>31</v>
      </c>
      <c r="G372" s="57" t="s">
        <v>3151</v>
      </c>
      <c r="H372" s="57" t="s">
        <v>3149</v>
      </c>
      <c r="I372" s="57" t="s">
        <v>3155</v>
      </c>
      <c r="J372" s="57" t="s">
        <v>3149</v>
      </c>
      <c r="K372" s="57" t="s">
        <v>3150</v>
      </c>
      <c r="L372" s="57" t="s">
        <v>3155</v>
      </c>
      <c r="M372" s="57" t="s">
        <v>3155</v>
      </c>
      <c r="N372" t="s">
        <v>3152</v>
      </c>
    </row>
    <row r="373" spans="1:14" x14ac:dyDescent="0.25">
      <c r="A373" t="s">
        <v>3314</v>
      </c>
      <c r="B373" t="s">
        <v>3245</v>
      </c>
      <c r="C373" t="s">
        <v>3246</v>
      </c>
      <c r="D373" s="52">
        <v>3636.3156206877402</v>
      </c>
      <c r="E373" s="13">
        <v>1.0630319128844801</v>
      </c>
      <c r="F373">
        <v>31</v>
      </c>
      <c r="G373" s="57" t="s">
        <v>3151</v>
      </c>
      <c r="H373" s="57" t="s">
        <v>3151</v>
      </c>
      <c r="I373" s="57" t="s">
        <v>3150</v>
      </c>
      <c r="J373" s="57" t="s">
        <v>3149</v>
      </c>
      <c r="K373" s="57" t="s">
        <v>3155</v>
      </c>
      <c r="L373" s="57" t="s">
        <v>3155</v>
      </c>
      <c r="M373" s="57" t="s">
        <v>3155</v>
      </c>
      <c r="N373" t="s">
        <v>3152</v>
      </c>
    </row>
    <row r="374" spans="1:14" x14ac:dyDescent="0.25">
      <c r="A374" t="s">
        <v>3315</v>
      </c>
      <c r="B374" t="s">
        <v>3307</v>
      </c>
      <c r="C374" t="s">
        <v>3308</v>
      </c>
      <c r="D374" s="52">
        <v>269.18058761460497</v>
      </c>
      <c r="E374" s="13">
        <v>1.1807591551210901</v>
      </c>
      <c r="F374">
        <v>31</v>
      </c>
      <c r="G374" s="57" t="s">
        <v>3160</v>
      </c>
      <c r="H374" s="57" t="s">
        <v>3160</v>
      </c>
      <c r="I374" s="57" t="s">
        <v>3160</v>
      </c>
      <c r="J374" s="57" t="s">
        <v>3160</v>
      </c>
      <c r="K374" s="57" t="s">
        <v>3160</v>
      </c>
      <c r="L374" s="57" t="s">
        <v>3160</v>
      </c>
      <c r="M374" s="57" t="s">
        <v>3160</v>
      </c>
      <c r="N374" t="s">
        <v>3180</v>
      </c>
    </row>
    <row r="375" spans="1:14" x14ac:dyDescent="0.25">
      <c r="A375" t="s">
        <v>3316</v>
      </c>
      <c r="B375" t="s">
        <v>3259</v>
      </c>
      <c r="C375" t="s">
        <v>3260</v>
      </c>
      <c r="D375" s="52">
        <v>1399.06900536035</v>
      </c>
      <c r="E375" s="13">
        <v>0.94764112398028999</v>
      </c>
      <c r="F375">
        <v>31</v>
      </c>
      <c r="G375" s="57" t="s">
        <v>3151</v>
      </c>
      <c r="H375" s="57" t="s">
        <v>3155</v>
      </c>
      <c r="I375" s="57" t="s">
        <v>3148</v>
      </c>
      <c r="J375" s="57" t="s">
        <v>3151</v>
      </c>
      <c r="K375" s="57" t="s">
        <v>3155</v>
      </c>
      <c r="L375" s="57" t="s">
        <v>3155</v>
      </c>
      <c r="M375" s="57" t="s">
        <v>3151</v>
      </c>
      <c r="N375" t="s">
        <v>3152</v>
      </c>
    </row>
    <row r="376" spans="1:14" x14ac:dyDescent="0.25">
      <c r="A376" t="s">
        <v>3317</v>
      </c>
      <c r="B376" t="s">
        <v>3281</v>
      </c>
      <c r="C376" t="s">
        <v>3282</v>
      </c>
      <c r="D376" s="52">
        <v>4638.8670293435198</v>
      </c>
      <c r="E376" s="13">
        <v>1.33730687121534</v>
      </c>
      <c r="F376">
        <v>31</v>
      </c>
      <c r="G376" s="57" t="s">
        <v>3151</v>
      </c>
      <c r="H376" s="57" t="s">
        <v>3151</v>
      </c>
      <c r="I376" s="57" t="s">
        <v>3155</v>
      </c>
      <c r="J376" s="57" t="s">
        <v>3155</v>
      </c>
      <c r="K376" s="57" t="s">
        <v>3150</v>
      </c>
      <c r="L376" s="57" t="s">
        <v>3148</v>
      </c>
      <c r="M376" s="57" t="s">
        <v>3149</v>
      </c>
      <c r="N376" t="s">
        <v>3152</v>
      </c>
    </row>
    <row r="377" spans="1:14" x14ac:dyDescent="0.25">
      <c r="A377" t="s">
        <v>3318</v>
      </c>
      <c r="B377" t="s">
        <v>3168</v>
      </c>
      <c r="C377" t="s">
        <v>3169</v>
      </c>
      <c r="D377" s="52">
        <v>921.05379439160401</v>
      </c>
      <c r="E377" s="13">
        <v>1.0483573934496799</v>
      </c>
      <c r="F377">
        <v>31</v>
      </c>
      <c r="G377" s="57" t="s">
        <v>3151</v>
      </c>
      <c r="H377" s="57" t="s">
        <v>3151</v>
      </c>
      <c r="I377" s="57" t="s">
        <v>3155</v>
      </c>
      <c r="J377" s="57" t="s">
        <v>3148</v>
      </c>
      <c r="K377" s="57" t="s">
        <v>3148</v>
      </c>
      <c r="L377" s="57" t="s">
        <v>3148</v>
      </c>
      <c r="M377" s="57" t="s">
        <v>3149</v>
      </c>
      <c r="N377" t="s">
        <v>3152</v>
      </c>
    </row>
    <row r="378" spans="1:14" x14ac:dyDescent="0.25">
      <c r="A378" t="s">
        <v>3319</v>
      </c>
      <c r="B378" t="s">
        <v>3164</v>
      </c>
      <c r="C378" t="s">
        <v>3165</v>
      </c>
      <c r="D378" s="52">
        <v>848.244702401518</v>
      </c>
      <c r="E378" s="13">
        <v>1.0520613623277599</v>
      </c>
      <c r="F378">
        <v>31</v>
      </c>
      <c r="G378" s="57" t="s">
        <v>3151</v>
      </c>
      <c r="H378" s="57" t="s">
        <v>3151</v>
      </c>
      <c r="I378" s="57" t="s">
        <v>3155</v>
      </c>
      <c r="J378" s="57" t="s">
        <v>3149</v>
      </c>
      <c r="K378" s="57" t="s">
        <v>3151</v>
      </c>
      <c r="L378" s="57" t="s">
        <v>3151</v>
      </c>
      <c r="M378" s="57" t="s">
        <v>3151</v>
      </c>
      <c r="N378" t="s">
        <v>3152</v>
      </c>
    </row>
    <row r="379" spans="1:14" x14ac:dyDescent="0.25">
      <c r="A379" t="s">
        <v>3145</v>
      </c>
      <c r="B379" t="s">
        <v>3303</v>
      </c>
      <c r="C379" t="s">
        <v>3304</v>
      </c>
      <c r="D379" s="52">
        <v>2727.57261823112</v>
      </c>
      <c r="E379" s="13">
        <v>0.97117432947976001</v>
      </c>
      <c r="F379">
        <v>32</v>
      </c>
      <c r="G379" s="57" t="s">
        <v>3151</v>
      </c>
      <c r="H379" s="57" t="s">
        <v>3148</v>
      </c>
      <c r="I379" s="57" t="s">
        <v>3151</v>
      </c>
      <c r="J379" s="57" t="s">
        <v>3149</v>
      </c>
      <c r="K379" s="57" t="s">
        <v>3150</v>
      </c>
      <c r="L379" s="57" t="s">
        <v>3155</v>
      </c>
      <c r="M379" s="57" t="s">
        <v>3155</v>
      </c>
      <c r="N379" t="s">
        <v>3152</v>
      </c>
    </row>
    <row r="380" spans="1:14" x14ac:dyDescent="0.25">
      <c r="A380" t="s">
        <v>3309</v>
      </c>
      <c r="B380" t="s">
        <v>3178</v>
      </c>
      <c r="C380" t="s">
        <v>3179</v>
      </c>
      <c r="D380" s="52">
        <v>143.00791260322899</v>
      </c>
      <c r="E380" s="13">
        <v>1.0297485210981701</v>
      </c>
      <c r="F380">
        <v>32</v>
      </c>
      <c r="G380" s="57" t="s">
        <v>3160</v>
      </c>
      <c r="H380" s="57" t="s">
        <v>3160</v>
      </c>
      <c r="I380" s="57" t="s">
        <v>3160</v>
      </c>
      <c r="J380" s="57" t="s">
        <v>3160</v>
      </c>
      <c r="K380" s="57" t="s">
        <v>3160</v>
      </c>
      <c r="L380" s="57" t="s">
        <v>3160</v>
      </c>
      <c r="M380" s="57" t="s">
        <v>3160</v>
      </c>
      <c r="N380" t="s">
        <v>3180</v>
      </c>
    </row>
    <row r="381" spans="1:14" x14ac:dyDescent="0.25">
      <c r="A381" t="s">
        <v>3310</v>
      </c>
      <c r="B381" t="s">
        <v>3172</v>
      </c>
      <c r="C381" t="s">
        <v>3173</v>
      </c>
      <c r="D381" s="52">
        <v>381.50750792621898</v>
      </c>
      <c r="E381" s="13">
        <v>0.85915452864570097</v>
      </c>
      <c r="F381">
        <v>32</v>
      </c>
      <c r="G381" s="57" t="s">
        <v>3151</v>
      </c>
      <c r="H381" s="57" t="s">
        <v>3151</v>
      </c>
      <c r="I381" s="57" t="s">
        <v>3148</v>
      </c>
      <c r="J381" s="57" t="s">
        <v>3148</v>
      </c>
      <c r="K381" s="57" t="s">
        <v>3148</v>
      </c>
      <c r="L381" s="57" t="s">
        <v>3148</v>
      </c>
      <c r="M381" s="57" t="s">
        <v>3149</v>
      </c>
      <c r="N381" t="s">
        <v>3152</v>
      </c>
    </row>
    <row r="382" spans="1:14" x14ac:dyDescent="0.25">
      <c r="A382" t="s">
        <v>3311</v>
      </c>
      <c r="B382" t="s">
        <v>3253</v>
      </c>
      <c r="C382" t="s">
        <v>3254</v>
      </c>
      <c r="D382" s="52">
        <v>167.31799240141001</v>
      </c>
      <c r="E382" s="13">
        <v>1.08291821677144</v>
      </c>
      <c r="F382">
        <v>32</v>
      </c>
      <c r="G382" s="57" t="s">
        <v>3160</v>
      </c>
      <c r="H382" s="57" t="s">
        <v>3160</v>
      </c>
      <c r="I382" s="57" t="s">
        <v>3160</v>
      </c>
      <c r="J382" s="57" t="s">
        <v>3160</v>
      </c>
      <c r="K382" s="57" t="s">
        <v>3160</v>
      </c>
      <c r="L382" s="57" t="s">
        <v>3160</v>
      </c>
      <c r="M382" s="57" t="s">
        <v>3160</v>
      </c>
      <c r="N382" t="s">
        <v>3180</v>
      </c>
    </row>
    <row r="383" spans="1:14" x14ac:dyDescent="0.25">
      <c r="A383" t="s">
        <v>3312</v>
      </c>
      <c r="B383" t="s">
        <v>3267</v>
      </c>
      <c r="C383" t="s">
        <v>3268</v>
      </c>
      <c r="D383" s="52">
        <v>2520.3321990833201</v>
      </c>
      <c r="E383" s="13">
        <v>1.1625652723689299</v>
      </c>
      <c r="F383">
        <v>32</v>
      </c>
      <c r="G383" s="57" t="s">
        <v>3151</v>
      </c>
      <c r="H383" s="57" t="s">
        <v>3148</v>
      </c>
      <c r="I383" s="57" t="s">
        <v>3148</v>
      </c>
      <c r="J383" s="57" t="s">
        <v>3151</v>
      </c>
      <c r="K383" s="57" t="s">
        <v>3151</v>
      </c>
      <c r="L383" s="57" t="s">
        <v>3150</v>
      </c>
      <c r="M383" s="57" t="s">
        <v>3148</v>
      </c>
      <c r="N383" t="s">
        <v>3152</v>
      </c>
    </row>
    <row r="384" spans="1:14" x14ac:dyDescent="0.25">
      <c r="A384" t="s">
        <v>3313</v>
      </c>
      <c r="B384" t="s">
        <v>3221</v>
      </c>
      <c r="C384" t="s">
        <v>3222</v>
      </c>
      <c r="D384" s="52">
        <v>7662.4993692178796</v>
      </c>
      <c r="E384" s="13">
        <v>1.1113642892726701</v>
      </c>
      <c r="F384">
        <v>32</v>
      </c>
      <c r="G384" s="57" t="s">
        <v>3151</v>
      </c>
      <c r="H384" s="57" t="s">
        <v>3151</v>
      </c>
      <c r="I384" s="57" t="s">
        <v>3150</v>
      </c>
      <c r="J384" s="57" t="s">
        <v>3151</v>
      </c>
      <c r="K384" s="57" t="s">
        <v>3155</v>
      </c>
      <c r="L384" s="57" t="s">
        <v>3155</v>
      </c>
      <c r="M384" s="57" t="s">
        <v>3150</v>
      </c>
      <c r="N384" t="s">
        <v>3152</v>
      </c>
    </row>
    <row r="385" spans="1:14" x14ac:dyDescent="0.25">
      <c r="A385" t="s">
        <v>3314</v>
      </c>
      <c r="B385" t="s">
        <v>3178</v>
      </c>
      <c r="C385" t="s">
        <v>3179</v>
      </c>
      <c r="D385" s="52">
        <v>412.66899243106599</v>
      </c>
      <c r="E385" s="13">
        <v>1.0297485210981701</v>
      </c>
      <c r="F385">
        <v>32</v>
      </c>
      <c r="G385" s="57" t="s">
        <v>3160</v>
      </c>
      <c r="H385" s="57" t="s">
        <v>3160</v>
      </c>
      <c r="I385" s="57" t="s">
        <v>3160</v>
      </c>
      <c r="J385" s="57" t="s">
        <v>3160</v>
      </c>
      <c r="K385" s="57" t="s">
        <v>3160</v>
      </c>
      <c r="L385" s="57" t="s">
        <v>3160</v>
      </c>
      <c r="M385" s="57" t="s">
        <v>3160</v>
      </c>
      <c r="N385" t="s">
        <v>3180</v>
      </c>
    </row>
    <row r="386" spans="1:14" x14ac:dyDescent="0.25">
      <c r="A386" t="s">
        <v>3315</v>
      </c>
      <c r="B386" t="s">
        <v>3193</v>
      </c>
      <c r="C386" t="s">
        <v>3194</v>
      </c>
      <c r="D386" s="52">
        <v>290.73125872506898</v>
      </c>
      <c r="E386" s="13">
        <v>1.15432745494171</v>
      </c>
      <c r="F386">
        <v>32</v>
      </c>
      <c r="G386" s="57" t="s">
        <v>3160</v>
      </c>
      <c r="H386" s="57" t="s">
        <v>3160</v>
      </c>
      <c r="I386" s="57" t="s">
        <v>3160</v>
      </c>
      <c r="J386" s="57" t="s">
        <v>3160</v>
      </c>
      <c r="K386" s="57" t="s">
        <v>3160</v>
      </c>
      <c r="L386" s="57" t="s">
        <v>3160</v>
      </c>
      <c r="M386" s="57" t="s">
        <v>3160</v>
      </c>
      <c r="N386" t="s">
        <v>3180</v>
      </c>
    </row>
    <row r="387" spans="1:14" x14ac:dyDescent="0.25">
      <c r="A387" t="s">
        <v>3316</v>
      </c>
      <c r="B387" t="s">
        <v>3273</v>
      </c>
      <c r="C387" t="s">
        <v>3274</v>
      </c>
      <c r="D387" s="52">
        <v>3731.3553765526099</v>
      </c>
      <c r="E387" s="13">
        <v>0.92954944060756495</v>
      </c>
      <c r="F387">
        <v>32</v>
      </c>
      <c r="G387" s="57" t="s">
        <v>3151</v>
      </c>
      <c r="H387" s="57" t="s">
        <v>3151</v>
      </c>
      <c r="I387" s="57" t="s">
        <v>3149</v>
      </c>
      <c r="J387" s="57" t="s">
        <v>3150</v>
      </c>
      <c r="K387" s="57" t="s">
        <v>3148</v>
      </c>
      <c r="L387" s="57" t="s">
        <v>3151</v>
      </c>
      <c r="M387" s="57" t="s">
        <v>3155</v>
      </c>
      <c r="N387" t="s">
        <v>3152</v>
      </c>
    </row>
    <row r="388" spans="1:14" x14ac:dyDescent="0.25">
      <c r="A388" t="s">
        <v>3317</v>
      </c>
      <c r="B388" t="s">
        <v>3243</v>
      </c>
      <c r="C388" t="s">
        <v>3244</v>
      </c>
      <c r="D388" s="52">
        <v>19689.9103296658</v>
      </c>
      <c r="E388" s="13">
        <v>1.32072840255269</v>
      </c>
      <c r="F388">
        <v>32</v>
      </c>
      <c r="G388" s="57" t="s">
        <v>3151</v>
      </c>
      <c r="H388" s="57" t="s">
        <v>3150</v>
      </c>
      <c r="I388" s="57" t="s">
        <v>3150</v>
      </c>
      <c r="J388" s="57" t="s">
        <v>3151</v>
      </c>
      <c r="K388" s="57" t="s">
        <v>3150</v>
      </c>
      <c r="L388" s="57" t="s">
        <v>3155</v>
      </c>
      <c r="M388" s="57" t="s">
        <v>3150</v>
      </c>
      <c r="N388" t="s">
        <v>3152</v>
      </c>
    </row>
    <row r="389" spans="1:14" x14ac:dyDescent="0.25">
      <c r="A389" t="s">
        <v>3318</v>
      </c>
      <c r="B389" t="s">
        <v>3181</v>
      </c>
      <c r="C389" t="s">
        <v>3182</v>
      </c>
      <c r="D389" s="52">
        <v>415.62052343101197</v>
      </c>
      <c r="E389" s="13">
        <v>1.03675247586386</v>
      </c>
      <c r="F389">
        <v>32</v>
      </c>
      <c r="G389" s="57" t="s">
        <v>3151</v>
      </c>
      <c r="H389" s="57" t="s">
        <v>3151</v>
      </c>
      <c r="I389" s="57" t="s">
        <v>3151</v>
      </c>
      <c r="J389" s="57" t="s">
        <v>3149</v>
      </c>
      <c r="K389" s="57" t="s">
        <v>3149</v>
      </c>
      <c r="L389" s="57" t="s">
        <v>3149</v>
      </c>
      <c r="M389" s="57" t="s">
        <v>3150</v>
      </c>
      <c r="N389" t="s">
        <v>3152</v>
      </c>
    </row>
    <row r="390" spans="1:14" x14ac:dyDescent="0.25">
      <c r="A390" t="s">
        <v>3319</v>
      </c>
      <c r="B390" t="s">
        <v>3229</v>
      </c>
      <c r="C390" t="s">
        <v>3230</v>
      </c>
      <c r="D390" s="52">
        <v>1084.64583442091</v>
      </c>
      <c r="E390" s="13">
        <v>1.0471299292968801</v>
      </c>
      <c r="F390">
        <v>32</v>
      </c>
      <c r="G390" s="57" t="s">
        <v>3151</v>
      </c>
      <c r="H390" s="57" t="s">
        <v>3151</v>
      </c>
      <c r="I390" s="57" t="s">
        <v>3150</v>
      </c>
      <c r="J390" s="57" t="s">
        <v>3150</v>
      </c>
      <c r="K390" s="57" t="s">
        <v>3148</v>
      </c>
      <c r="L390" s="57" t="s">
        <v>3150</v>
      </c>
      <c r="M390" s="57" t="s">
        <v>3149</v>
      </c>
      <c r="N390" t="s">
        <v>3152</v>
      </c>
    </row>
    <row r="391" spans="1:14" x14ac:dyDescent="0.25">
      <c r="A391" t="s">
        <v>3145</v>
      </c>
      <c r="B391" t="s">
        <v>3285</v>
      </c>
      <c r="C391" t="s">
        <v>3286</v>
      </c>
      <c r="D391" s="52">
        <v>5211.4240266942697</v>
      </c>
      <c r="E391" s="13">
        <v>0.86494891858595702</v>
      </c>
      <c r="F391">
        <v>33</v>
      </c>
      <c r="G391" s="57" t="s">
        <v>3160</v>
      </c>
      <c r="H391" s="57" t="s">
        <v>3160</v>
      </c>
      <c r="I391" s="57" t="s">
        <v>3160</v>
      </c>
      <c r="J391" s="57" t="s">
        <v>3160</v>
      </c>
      <c r="K391" s="57" t="s">
        <v>3160</v>
      </c>
      <c r="L391" s="57" t="s">
        <v>3160</v>
      </c>
      <c r="M391" s="57" t="s">
        <v>3160</v>
      </c>
      <c r="N391" t="s">
        <v>3180</v>
      </c>
    </row>
    <row r="392" spans="1:14" x14ac:dyDescent="0.25">
      <c r="A392" t="s">
        <v>3309</v>
      </c>
      <c r="B392" t="s">
        <v>3249</v>
      </c>
      <c r="C392" t="s">
        <v>3250</v>
      </c>
      <c r="D392" s="52">
        <v>414.01600964349598</v>
      </c>
      <c r="E392" s="13">
        <v>1.00776834878163</v>
      </c>
      <c r="F392">
        <v>33</v>
      </c>
      <c r="G392" s="57" t="s">
        <v>3160</v>
      </c>
      <c r="H392" s="57" t="s">
        <v>3160</v>
      </c>
      <c r="I392" s="57" t="s">
        <v>3160</v>
      </c>
      <c r="J392" s="57" t="s">
        <v>3160</v>
      </c>
      <c r="K392" s="57" t="s">
        <v>3160</v>
      </c>
      <c r="L392" s="57" t="s">
        <v>3160</v>
      </c>
      <c r="M392" s="57" t="s">
        <v>3160</v>
      </c>
      <c r="N392" t="s">
        <v>3180</v>
      </c>
    </row>
    <row r="393" spans="1:14" x14ac:dyDescent="0.25">
      <c r="A393" t="s">
        <v>3310</v>
      </c>
      <c r="B393" t="s">
        <v>3287</v>
      </c>
      <c r="C393" t="s">
        <v>3288</v>
      </c>
      <c r="D393" s="52">
        <v>356.73877209587999</v>
      </c>
      <c r="E393" s="13">
        <v>0.84930993132025501</v>
      </c>
      <c r="F393">
        <v>33</v>
      </c>
      <c r="G393" s="57" t="s">
        <v>3151</v>
      </c>
      <c r="H393" s="57" t="s">
        <v>3148</v>
      </c>
      <c r="I393" s="57" t="s">
        <v>3155</v>
      </c>
      <c r="J393" s="57" t="s">
        <v>3155</v>
      </c>
      <c r="K393" s="57" t="s">
        <v>3149</v>
      </c>
      <c r="L393" s="57" t="s">
        <v>3148</v>
      </c>
      <c r="M393" s="57" t="s">
        <v>3148</v>
      </c>
      <c r="N393" t="s">
        <v>3152</v>
      </c>
    </row>
    <row r="394" spans="1:14" x14ac:dyDescent="0.25">
      <c r="A394" t="s">
        <v>3311</v>
      </c>
      <c r="B394" t="s">
        <v>3227</v>
      </c>
      <c r="C394" t="s">
        <v>3228</v>
      </c>
      <c r="D394" s="52">
        <v>2179.8713977614002</v>
      </c>
      <c r="E394" s="13">
        <v>1.0634893151471301</v>
      </c>
      <c r="F394">
        <v>33</v>
      </c>
      <c r="G394" s="57" t="s">
        <v>3151</v>
      </c>
      <c r="H394" s="57" t="s">
        <v>3148</v>
      </c>
      <c r="I394" s="57" t="s">
        <v>3150</v>
      </c>
      <c r="J394" s="57" t="s">
        <v>3149</v>
      </c>
      <c r="K394" s="57" t="s">
        <v>3148</v>
      </c>
      <c r="L394" s="57" t="s">
        <v>3149</v>
      </c>
      <c r="M394" s="57" t="s">
        <v>3149</v>
      </c>
      <c r="N394" t="s">
        <v>3152</v>
      </c>
    </row>
    <row r="395" spans="1:14" x14ac:dyDescent="0.25">
      <c r="A395" t="s">
        <v>3312</v>
      </c>
      <c r="B395" t="s">
        <v>3172</v>
      </c>
      <c r="C395" t="s">
        <v>3173</v>
      </c>
      <c r="D395" s="52">
        <v>871.72276972196096</v>
      </c>
      <c r="E395" s="13">
        <v>1.1463084257782199</v>
      </c>
      <c r="F395">
        <v>33</v>
      </c>
      <c r="G395" s="57" t="s">
        <v>3151</v>
      </c>
      <c r="H395" s="57" t="s">
        <v>3151</v>
      </c>
      <c r="I395" s="57" t="s">
        <v>3148</v>
      </c>
      <c r="J395" s="57" t="s">
        <v>3148</v>
      </c>
      <c r="K395" s="57" t="s">
        <v>3149</v>
      </c>
      <c r="L395" s="57" t="s">
        <v>3148</v>
      </c>
      <c r="M395" s="57" t="s">
        <v>3149</v>
      </c>
      <c r="N395" t="s">
        <v>3152</v>
      </c>
    </row>
    <row r="396" spans="1:14" x14ac:dyDescent="0.25">
      <c r="A396" t="s">
        <v>3313</v>
      </c>
      <c r="B396" t="s">
        <v>3229</v>
      </c>
      <c r="C396" t="s">
        <v>3230</v>
      </c>
      <c r="D396" s="52">
        <v>2038.5572102261399</v>
      </c>
      <c r="E396" s="13">
        <v>1.09425685563648</v>
      </c>
      <c r="F396">
        <v>33</v>
      </c>
      <c r="G396" s="57" t="s">
        <v>3151</v>
      </c>
      <c r="H396" s="57" t="s">
        <v>3151</v>
      </c>
      <c r="I396" s="57" t="s">
        <v>3150</v>
      </c>
      <c r="J396" s="57" t="s">
        <v>3148</v>
      </c>
      <c r="K396" s="57" t="s">
        <v>3148</v>
      </c>
      <c r="L396" s="57" t="s">
        <v>3150</v>
      </c>
      <c r="M396" s="57" t="s">
        <v>3148</v>
      </c>
      <c r="N396" t="s">
        <v>3152</v>
      </c>
    </row>
    <row r="397" spans="1:14" x14ac:dyDescent="0.25">
      <c r="A397" t="s">
        <v>3314</v>
      </c>
      <c r="B397" t="s">
        <v>3279</v>
      </c>
      <c r="C397" t="s">
        <v>3280</v>
      </c>
      <c r="D397" s="52">
        <v>1207.0379853598499</v>
      </c>
      <c r="E397" s="13">
        <v>0.96998975950389899</v>
      </c>
      <c r="F397">
        <v>33</v>
      </c>
      <c r="G397" s="57" t="s">
        <v>3151</v>
      </c>
      <c r="H397" s="57" t="s">
        <v>3148</v>
      </c>
      <c r="I397" s="57" t="s">
        <v>3151</v>
      </c>
      <c r="J397" s="57" t="s">
        <v>3150</v>
      </c>
      <c r="K397" s="57" t="s">
        <v>3150</v>
      </c>
      <c r="L397" s="57" t="s">
        <v>3148</v>
      </c>
      <c r="M397" s="57" t="s">
        <v>3155</v>
      </c>
      <c r="N397" t="s">
        <v>3152</v>
      </c>
    </row>
    <row r="398" spans="1:14" x14ac:dyDescent="0.25">
      <c r="A398" t="s">
        <v>3315</v>
      </c>
      <c r="B398" t="s">
        <v>3265</v>
      </c>
      <c r="C398" t="s">
        <v>3266</v>
      </c>
      <c r="D398" s="52">
        <v>1173.4432167876801</v>
      </c>
      <c r="E398" s="13">
        <v>1.1266340800689401</v>
      </c>
      <c r="F398">
        <v>33</v>
      </c>
      <c r="G398" s="57" t="s">
        <v>3151</v>
      </c>
      <c r="H398" s="57" t="s">
        <v>3150</v>
      </c>
      <c r="I398" s="57" t="s">
        <v>3148</v>
      </c>
      <c r="J398" s="57" t="s">
        <v>3149</v>
      </c>
      <c r="K398" s="57" t="s">
        <v>3155</v>
      </c>
      <c r="L398" s="57" t="s">
        <v>3150</v>
      </c>
      <c r="M398" s="57" t="s">
        <v>3148</v>
      </c>
      <c r="N398" t="s">
        <v>3152</v>
      </c>
    </row>
    <row r="399" spans="1:14" x14ac:dyDescent="0.25">
      <c r="A399" t="s">
        <v>3316</v>
      </c>
      <c r="B399" t="s">
        <v>3227</v>
      </c>
      <c r="C399" t="s">
        <v>3228</v>
      </c>
      <c r="D399" s="52">
        <v>7425.2135635961904</v>
      </c>
      <c r="E399" s="13">
        <v>0.87908592129462804</v>
      </c>
      <c r="F399">
        <v>33</v>
      </c>
      <c r="G399" s="57" t="s">
        <v>3151</v>
      </c>
      <c r="H399" s="57" t="s">
        <v>3149</v>
      </c>
      <c r="I399" s="57" t="s">
        <v>3150</v>
      </c>
      <c r="J399" s="57" t="s">
        <v>3148</v>
      </c>
      <c r="K399" s="57" t="s">
        <v>3148</v>
      </c>
      <c r="L399" s="57" t="s">
        <v>3149</v>
      </c>
      <c r="M399" s="57" t="s">
        <v>3149</v>
      </c>
      <c r="N399" t="s">
        <v>3152</v>
      </c>
    </row>
    <row r="400" spans="1:14" x14ac:dyDescent="0.25">
      <c r="A400" t="s">
        <v>3317</v>
      </c>
      <c r="B400" t="s">
        <v>3265</v>
      </c>
      <c r="C400" t="s">
        <v>3266</v>
      </c>
      <c r="D400" s="52">
        <v>21473.360720481</v>
      </c>
      <c r="E400" s="13">
        <v>1.28496385863959</v>
      </c>
      <c r="F400">
        <v>33</v>
      </c>
      <c r="G400" s="57" t="s">
        <v>3151</v>
      </c>
      <c r="H400" s="57" t="s">
        <v>3151</v>
      </c>
      <c r="I400" s="57" t="s">
        <v>3148</v>
      </c>
      <c r="J400" s="57" t="s">
        <v>3151</v>
      </c>
      <c r="K400" s="57" t="s">
        <v>3155</v>
      </c>
      <c r="L400" s="57" t="s">
        <v>3150</v>
      </c>
      <c r="M400" s="57" t="s">
        <v>3148</v>
      </c>
      <c r="N400" t="s">
        <v>3152</v>
      </c>
    </row>
    <row r="401" spans="1:14" x14ac:dyDescent="0.25">
      <c r="A401" t="s">
        <v>3318</v>
      </c>
      <c r="B401" t="s">
        <v>3178</v>
      </c>
      <c r="C401" t="s">
        <v>3179</v>
      </c>
      <c r="D401" s="52">
        <v>294.771719603485</v>
      </c>
      <c r="E401" s="13">
        <v>1.0297485210981701</v>
      </c>
      <c r="F401">
        <v>33</v>
      </c>
      <c r="G401" s="57" t="s">
        <v>3160</v>
      </c>
      <c r="H401" s="57" t="s">
        <v>3160</v>
      </c>
      <c r="I401" s="57" t="s">
        <v>3160</v>
      </c>
      <c r="J401" s="57" t="s">
        <v>3160</v>
      </c>
      <c r="K401" s="57" t="s">
        <v>3160</v>
      </c>
      <c r="L401" s="57" t="s">
        <v>3160</v>
      </c>
      <c r="M401" s="57" t="s">
        <v>3160</v>
      </c>
      <c r="N401" t="s">
        <v>3180</v>
      </c>
    </row>
    <row r="402" spans="1:14" x14ac:dyDescent="0.25">
      <c r="A402" t="s">
        <v>3319</v>
      </c>
      <c r="B402" t="s">
        <v>3178</v>
      </c>
      <c r="C402" t="s">
        <v>3179</v>
      </c>
      <c r="D402" s="52">
        <v>263.29415694586697</v>
      </c>
      <c r="E402" s="13">
        <v>1.0297485210981701</v>
      </c>
      <c r="F402">
        <v>33</v>
      </c>
      <c r="G402" s="57" t="s">
        <v>3160</v>
      </c>
      <c r="H402" s="57" t="s">
        <v>3160</v>
      </c>
      <c r="I402" s="57" t="s">
        <v>3160</v>
      </c>
      <c r="J402" s="57" t="s">
        <v>3160</v>
      </c>
      <c r="K402" s="57" t="s">
        <v>3160</v>
      </c>
      <c r="L402" s="57" t="s">
        <v>3160</v>
      </c>
      <c r="M402" s="57" t="s">
        <v>3160</v>
      </c>
      <c r="N402" t="s">
        <v>3180</v>
      </c>
    </row>
    <row r="403" spans="1:14" x14ac:dyDescent="0.25">
      <c r="A403" t="s">
        <v>3145</v>
      </c>
      <c r="B403" t="s">
        <v>3162</v>
      </c>
      <c r="C403" t="s">
        <v>3163</v>
      </c>
      <c r="D403" s="52">
        <v>1697.0433036935699</v>
      </c>
      <c r="E403" s="13">
        <v>0.86378874679587203</v>
      </c>
      <c r="F403">
        <v>34</v>
      </c>
      <c r="G403" s="57" t="s">
        <v>3151</v>
      </c>
      <c r="H403" s="57" t="s">
        <v>3151</v>
      </c>
      <c r="I403" s="57" t="s">
        <v>3155</v>
      </c>
      <c r="J403" s="57" t="s">
        <v>3148</v>
      </c>
      <c r="K403" s="57" t="s">
        <v>3148</v>
      </c>
      <c r="L403" s="57" t="s">
        <v>3149</v>
      </c>
      <c r="M403" s="57" t="s">
        <v>3149</v>
      </c>
      <c r="N403" t="s">
        <v>3152</v>
      </c>
    </row>
    <row r="404" spans="1:14" x14ac:dyDescent="0.25">
      <c r="A404" t="s">
        <v>3309</v>
      </c>
      <c r="B404" t="s">
        <v>3273</v>
      </c>
      <c r="C404" t="s">
        <v>3274</v>
      </c>
      <c r="D404" s="52">
        <v>1555.2655054647701</v>
      </c>
      <c r="E404" s="13">
        <v>0.99987740771128797</v>
      </c>
      <c r="F404">
        <v>34</v>
      </c>
      <c r="G404" s="57" t="s">
        <v>3151</v>
      </c>
      <c r="H404" s="57" t="s">
        <v>3151</v>
      </c>
      <c r="I404" s="57" t="s">
        <v>3148</v>
      </c>
      <c r="J404" s="57" t="s">
        <v>3155</v>
      </c>
      <c r="K404" s="57" t="s">
        <v>3148</v>
      </c>
      <c r="L404" s="57" t="s">
        <v>3151</v>
      </c>
      <c r="M404" s="57" t="s">
        <v>3155</v>
      </c>
      <c r="N404" t="s">
        <v>3152</v>
      </c>
    </row>
    <row r="405" spans="1:14" x14ac:dyDescent="0.25">
      <c r="A405" t="s">
        <v>3310</v>
      </c>
      <c r="B405" t="s">
        <v>3201</v>
      </c>
      <c r="C405" t="s">
        <v>3202</v>
      </c>
      <c r="D405" s="52">
        <v>1428.8213992425301</v>
      </c>
      <c r="E405" s="13">
        <v>0.83957391564259998</v>
      </c>
      <c r="F405">
        <v>34</v>
      </c>
      <c r="G405" s="57" t="s">
        <v>3151</v>
      </c>
      <c r="H405" s="57" t="s">
        <v>3150</v>
      </c>
      <c r="I405" s="57" t="s">
        <v>3148</v>
      </c>
      <c r="J405" s="57" t="s">
        <v>3149</v>
      </c>
      <c r="K405" s="57" t="s">
        <v>3150</v>
      </c>
      <c r="L405" s="57" t="s">
        <v>3148</v>
      </c>
      <c r="M405" s="57" t="s">
        <v>3148</v>
      </c>
      <c r="N405" t="s">
        <v>3152</v>
      </c>
    </row>
    <row r="406" spans="1:14" x14ac:dyDescent="0.25">
      <c r="A406" t="s">
        <v>3311</v>
      </c>
      <c r="B406" t="s">
        <v>3301</v>
      </c>
      <c r="C406" t="s">
        <v>3302</v>
      </c>
      <c r="D406" s="52">
        <v>594.464479209209</v>
      </c>
      <c r="E406" s="13">
        <v>1.06235107228701</v>
      </c>
      <c r="F406">
        <v>34</v>
      </c>
      <c r="G406" s="57" t="s">
        <v>3160</v>
      </c>
      <c r="H406" s="57" t="s">
        <v>3160</v>
      </c>
      <c r="I406" s="57" t="s">
        <v>3160</v>
      </c>
      <c r="J406" s="57" t="s">
        <v>3160</v>
      </c>
      <c r="K406" s="57" t="s">
        <v>3160</v>
      </c>
      <c r="L406" s="57" t="s">
        <v>3160</v>
      </c>
      <c r="M406" s="57" t="s">
        <v>3160</v>
      </c>
      <c r="N406" t="s">
        <v>3180</v>
      </c>
    </row>
    <row r="407" spans="1:14" x14ac:dyDescent="0.25">
      <c r="A407" t="s">
        <v>3312</v>
      </c>
      <c r="B407" t="s">
        <v>3307</v>
      </c>
      <c r="C407" t="s">
        <v>3308</v>
      </c>
      <c r="D407" s="52">
        <v>803.46628627799305</v>
      </c>
      <c r="E407" s="13">
        <v>1.0813939968803099</v>
      </c>
      <c r="F407">
        <v>34</v>
      </c>
      <c r="G407" s="57" t="s">
        <v>3151</v>
      </c>
      <c r="H407" s="57" t="s">
        <v>3151</v>
      </c>
      <c r="I407" s="57" t="s">
        <v>3155</v>
      </c>
      <c r="J407" s="57" t="s">
        <v>3150</v>
      </c>
      <c r="K407" s="57" t="s">
        <v>3155</v>
      </c>
      <c r="L407" s="57" t="s">
        <v>3155</v>
      </c>
      <c r="M407" s="57" t="s">
        <v>3155</v>
      </c>
      <c r="N407" t="s">
        <v>3152</v>
      </c>
    </row>
    <row r="408" spans="1:14" x14ac:dyDescent="0.25">
      <c r="A408" t="s">
        <v>3313</v>
      </c>
      <c r="B408" t="s">
        <v>3271</v>
      </c>
      <c r="C408" t="s">
        <v>3272</v>
      </c>
      <c r="D408" s="52">
        <v>2799.5109025414699</v>
      </c>
      <c r="E408" s="13">
        <v>1.0281044114533999</v>
      </c>
      <c r="F408">
        <v>34</v>
      </c>
      <c r="G408" s="57" t="s">
        <v>3151</v>
      </c>
      <c r="H408" s="57" t="s">
        <v>3151</v>
      </c>
      <c r="I408" s="57" t="s">
        <v>3149</v>
      </c>
      <c r="J408" s="57" t="s">
        <v>3148</v>
      </c>
      <c r="K408" s="57" t="s">
        <v>3150</v>
      </c>
      <c r="L408" s="57" t="s">
        <v>3151</v>
      </c>
      <c r="M408" s="57" t="s">
        <v>3148</v>
      </c>
      <c r="N408" t="s">
        <v>3152</v>
      </c>
    </row>
    <row r="409" spans="1:14" x14ac:dyDescent="0.25">
      <c r="A409" t="s">
        <v>3314</v>
      </c>
      <c r="B409" t="s">
        <v>3251</v>
      </c>
      <c r="C409" t="s">
        <v>3252</v>
      </c>
      <c r="D409" s="52">
        <v>1229.24840186766</v>
      </c>
      <c r="E409" s="13">
        <v>0.95859264445898595</v>
      </c>
      <c r="F409">
        <v>34</v>
      </c>
      <c r="G409" s="57" t="s">
        <v>3151</v>
      </c>
      <c r="H409" s="57" t="s">
        <v>3151</v>
      </c>
      <c r="I409" s="57" t="s">
        <v>3151</v>
      </c>
      <c r="J409" s="57" t="s">
        <v>3149</v>
      </c>
      <c r="K409" s="57" t="s">
        <v>3155</v>
      </c>
      <c r="L409" s="57" t="s">
        <v>3155</v>
      </c>
      <c r="M409" s="57" t="s">
        <v>3150</v>
      </c>
      <c r="N409" t="s">
        <v>3152</v>
      </c>
    </row>
    <row r="410" spans="1:14" x14ac:dyDescent="0.25">
      <c r="A410" t="s">
        <v>3315</v>
      </c>
      <c r="B410" t="s">
        <v>3237</v>
      </c>
      <c r="C410" t="s">
        <v>3238</v>
      </c>
      <c r="D410" s="52">
        <v>1201.5134782485</v>
      </c>
      <c r="E410" s="13">
        <v>1.0906222083661099</v>
      </c>
      <c r="F410">
        <v>34</v>
      </c>
      <c r="G410" s="57" t="s">
        <v>3160</v>
      </c>
      <c r="H410" s="57" t="s">
        <v>3160</v>
      </c>
      <c r="I410" s="57" t="s">
        <v>3160</v>
      </c>
      <c r="J410" s="57" t="s">
        <v>3160</v>
      </c>
      <c r="K410" s="57" t="s">
        <v>3160</v>
      </c>
      <c r="L410" s="57" t="s">
        <v>3160</v>
      </c>
      <c r="M410" s="57" t="s">
        <v>3160</v>
      </c>
      <c r="N410" t="s">
        <v>3180</v>
      </c>
    </row>
    <row r="411" spans="1:14" x14ac:dyDescent="0.25">
      <c r="A411" t="s">
        <v>3316</v>
      </c>
      <c r="B411" t="s">
        <v>3275</v>
      </c>
      <c r="C411" t="s">
        <v>3276</v>
      </c>
      <c r="D411" s="52">
        <v>3672.59992961646</v>
      </c>
      <c r="E411" s="13">
        <v>0.78575029804152297</v>
      </c>
      <c r="F411">
        <v>34</v>
      </c>
      <c r="G411" s="57" t="s">
        <v>3151</v>
      </c>
      <c r="H411" s="57" t="s">
        <v>3151</v>
      </c>
      <c r="I411" s="57" t="s">
        <v>3155</v>
      </c>
      <c r="J411" s="57" t="s">
        <v>3148</v>
      </c>
      <c r="K411" s="57" t="s">
        <v>3151</v>
      </c>
      <c r="L411" s="57" t="s">
        <v>3149</v>
      </c>
      <c r="M411" s="57" t="s">
        <v>3155</v>
      </c>
      <c r="N411" t="s">
        <v>3152</v>
      </c>
    </row>
    <row r="412" spans="1:14" x14ac:dyDescent="0.25">
      <c r="A412" t="s">
        <v>3317</v>
      </c>
      <c r="B412" t="s">
        <v>3168</v>
      </c>
      <c r="C412" t="s">
        <v>3169</v>
      </c>
      <c r="D412" s="52">
        <v>3110.3197937332702</v>
      </c>
      <c r="E412" s="13">
        <v>1.1588153156665999</v>
      </c>
      <c r="F412">
        <v>34</v>
      </c>
      <c r="G412" s="57" t="s">
        <v>3151</v>
      </c>
      <c r="H412" s="57" t="s">
        <v>3151</v>
      </c>
      <c r="I412" s="57" t="s">
        <v>3155</v>
      </c>
      <c r="J412" s="57" t="s">
        <v>3150</v>
      </c>
      <c r="K412" s="57" t="s">
        <v>3148</v>
      </c>
      <c r="L412" s="57" t="s">
        <v>3148</v>
      </c>
      <c r="M412" s="57" t="s">
        <v>3149</v>
      </c>
      <c r="N412" t="s">
        <v>3152</v>
      </c>
    </row>
    <row r="413" spans="1:14" x14ac:dyDescent="0.25">
      <c r="A413" t="s">
        <v>3318</v>
      </c>
      <c r="B413" t="s">
        <v>3221</v>
      </c>
      <c r="C413" t="s">
        <v>3222</v>
      </c>
      <c r="D413" s="52">
        <v>1418.9832391039299</v>
      </c>
      <c r="E413" s="13">
        <v>1.0063048233118701</v>
      </c>
      <c r="F413">
        <v>34</v>
      </c>
      <c r="G413" s="57" t="s">
        <v>3151</v>
      </c>
      <c r="H413" s="57" t="s">
        <v>3151</v>
      </c>
      <c r="I413" s="57" t="s">
        <v>3148</v>
      </c>
      <c r="J413" s="57" t="s">
        <v>3149</v>
      </c>
      <c r="K413" s="57" t="s">
        <v>3155</v>
      </c>
      <c r="L413" s="57" t="s">
        <v>3155</v>
      </c>
      <c r="M413" s="57" t="s">
        <v>3150</v>
      </c>
      <c r="N413" t="s">
        <v>3152</v>
      </c>
    </row>
    <row r="414" spans="1:14" x14ac:dyDescent="0.25">
      <c r="A414" t="s">
        <v>3319</v>
      </c>
      <c r="B414" t="s">
        <v>3237</v>
      </c>
      <c r="C414" t="s">
        <v>3238</v>
      </c>
      <c r="D414" s="52">
        <v>3678.9038821675299</v>
      </c>
      <c r="E414" s="13">
        <v>1.0183042808307501</v>
      </c>
      <c r="F414">
        <v>34</v>
      </c>
      <c r="G414" s="57" t="s">
        <v>3151</v>
      </c>
      <c r="H414" s="57" t="s">
        <v>3148</v>
      </c>
      <c r="I414" s="57" t="s">
        <v>3151</v>
      </c>
      <c r="J414" s="57" t="s">
        <v>3149</v>
      </c>
      <c r="K414" s="57" t="s">
        <v>3150</v>
      </c>
      <c r="L414" s="57" t="s">
        <v>3155</v>
      </c>
      <c r="M414" s="57" t="s">
        <v>3155</v>
      </c>
      <c r="N414" t="s">
        <v>3152</v>
      </c>
    </row>
    <row r="415" spans="1:14" x14ac:dyDescent="0.25">
      <c r="A415" t="s">
        <v>3145</v>
      </c>
      <c r="B415" t="s">
        <v>3237</v>
      </c>
      <c r="C415" t="s">
        <v>3238</v>
      </c>
      <c r="D415" s="52">
        <v>2652.6404312076202</v>
      </c>
      <c r="E415" s="13">
        <v>0.80856904671777896</v>
      </c>
      <c r="F415">
        <v>35</v>
      </c>
      <c r="G415" s="57" t="s">
        <v>3151</v>
      </c>
      <c r="H415" s="57" t="s">
        <v>3148</v>
      </c>
      <c r="I415" s="57" t="s">
        <v>3151</v>
      </c>
      <c r="J415" s="57" t="s">
        <v>3149</v>
      </c>
      <c r="K415" s="57" t="s">
        <v>3155</v>
      </c>
      <c r="L415" s="57" t="s">
        <v>3155</v>
      </c>
      <c r="M415" s="57" t="s">
        <v>3155</v>
      </c>
      <c r="N415" t="s">
        <v>3152</v>
      </c>
    </row>
    <row r="416" spans="1:14" x14ac:dyDescent="0.25">
      <c r="A416" t="s">
        <v>3309</v>
      </c>
      <c r="B416" t="s">
        <v>3172</v>
      </c>
      <c r="C416" t="s">
        <v>3173</v>
      </c>
      <c r="D416" s="52">
        <v>283.29031809665298</v>
      </c>
      <c r="E416" s="13">
        <v>0.99125334932057696</v>
      </c>
      <c r="F416">
        <v>35</v>
      </c>
      <c r="G416" s="57" t="s">
        <v>3151</v>
      </c>
      <c r="H416" s="57" t="s">
        <v>3151</v>
      </c>
      <c r="I416" s="57" t="s">
        <v>3148</v>
      </c>
      <c r="J416" s="57" t="s">
        <v>3150</v>
      </c>
      <c r="K416" s="57" t="s">
        <v>3149</v>
      </c>
      <c r="L416" s="57" t="s">
        <v>3148</v>
      </c>
      <c r="M416" s="57" t="s">
        <v>3149</v>
      </c>
      <c r="N416" t="s">
        <v>3152</v>
      </c>
    </row>
    <row r="417" spans="1:14" x14ac:dyDescent="0.25">
      <c r="A417" t="s">
        <v>3310</v>
      </c>
      <c r="B417" t="s">
        <v>3229</v>
      </c>
      <c r="C417" t="s">
        <v>3230</v>
      </c>
      <c r="D417" s="52">
        <v>177.436863503647</v>
      </c>
      <c r="E417" s="13">
        <v>0.836672306017477</v>
      </c>
      <c r="F417">
        <v>35</v>
      </c>
      <c r="G417" s="57" t="s">
        <v>3160</v>
      </c>
      <c r="H417" s="57" t="s">
        <v>3160</v>
      </c>
      <c r="I417" s="57" t="s">
        <v>3160</v>
      </c>
      <c r="J417" s="57" t="s">
        <v>3160</v>
      </c>
      <c r="K417" s="57" t="s">
        <v>3160</v>
      </c>
      <c r="L417" s="57" t="s">
        <v>3160</v>
      </c>
      <c r="M417" s="57" t="s">
        <v>3160</v>
      </c>
      <c r="N417" t="s">
        <v>3180</v>
      </c>
    </row>
    <row r="418" spans="1:14" x14ac:dyDescent="0.25">
      <c r="A418" t="s">
        <v>3311</v>
      </c>
      <c r="B418" t="s">
        <v>3283</v>
      </c>
      <c r="C418" t="s">
        <v>3284</v>
      </c>
      <c r="D418" s="52">
        <v>1694.23996415019</v>
      </c>
      <c r="E418" s="13">
        <v>1.0328023957700301</v>
      </c>
      <c r="F418">
        <v>35</v>
      </c>
      <c r="G418" s="57" t="s">
        <v>3151</v>
      </c>
      <c r="H418" s="57" t="s">
        <v>3155</v>
      </c>
      <c r="I418" s="57" t="s">
        <v>3155</v>
      </c>
      <c r="J418" s="57" t="s">
        <v>3151</v>
      </c>
      <c r="K418" s="57" t="s">
        <v>3149</v>
      </c>
      <c r="L418" s="57" t="s">
        <v>3149</v>
      </c>
      <c r="M418" s="57" t="s">
        <v>3148</v>
      </c>
      <c r="N418" t="s">
        <v>3152</v>
      </c>
    </row>
    <row r="419" spans="1:14" x14ac:dyDescent="0.25">
      <c r="A419" t="s">
        <v>3312</v>
      </c>
      <c r="B419" t="s">
        <v>3166</v>
      </c>
      <c r="C419" t="s">
        <v>3167</v>
      </c>
      <c r="D419" s="52">
        <v>1891.62243629259</v>
      </c>
      <c r="E419" s="13">
        <v>1.0750990410574901</v>
      </c>
      <c r="F419">
        <v>35</v>
      </c>
      <c r="G419" s="57" t="s">
        <v>3151</v>
      </c>
      <c r="H419" s="57" t="s">
        <v>3151</v>
      </c>
      <c r="I419" s="57" t="s">
        <v>3149</v>
      </c>
      <c r="J419" s="57" t="s">
        <v>3148</v>
      </c>
      <c r="K419" s="57" t="s">
        <v>3148</v>
      </c>
      <c r="L419" s="57" t="s">
        <v>3149</v>
      </c>
      <c r="M419" s="57" t="s">
        <v>3149</v>
      </c>
      <c r="N419" t="s">
        <v>3152</v>
      </c>
    </row>
    <row r="420" spans="1:14" x14ac:dyDescent="0.25">
      <c r="A420" t="s">
        <v>3313</v>
      </c>
      <c r="B420" t="s">
        <v>3297</v>
      </c>
      <c r="C420" t="s">
        <v>3298</v>
      </c>
      <c r="D420" s="52">
        <v>10920.4285491931</v>
      </c>
      <c r="E420" s="13">
        <v>1.02140760992283</v>
      </c>
      <c r="F420">
        <v>35</v>
      </c>
      <c r="G420" s="57" t="s">
        <v>3151</v>
      </c>
      <c r="H420" s="57" t="s">
        <v>3148</v>
      </c>
      <c r="I420" s="57" t="s">
        <v>3151</v>
      </c>
      <c r="J420" s="57" t="s">
        <v>3151</v>
      </c>
      <c r="K420" s="57" t="s">
        <v>3148</v>
      </c>
      <c r="L420" s="57" t="s">
        <v>3149</v>
      </c>
      <c r="M420" s="57" t="s">
        <v>3155</v>
      </c>
      <c r="N420" t="s">
        <v>3152</v>
      </c>
    </row>
    <row r="421" spans="1:14" x14ac:dyDescent="0.25">
      <c r="A421" t="s">
        <v>3314</v>
      </c>
      <c r="B421" t="s">
        <v>3199</v>
      </c>
      <c r="C421" t="s">
        <v>3200</v>
      </c>
      <c r="D421" s="52">
        <v>3938.3689230098898</v>
      </c>
      <c r="E421" s="13">
        <v>0.95296982617056702</v>
      </c>
      <c r="F421">
        <v>35</v>
      </c>
      <c r="G421" s="57" t="s">
        <v>3151</v>
      </c>
      <c r="H421" s="57" t="s">
        <v>3149</v>
      </c>
      <c r="I421" s="57" t="s">
        <v>3150</v>
      </c>
      <c r="J421" s="57" t="s">
        <v>3149</v>
      </c>
      <c r="K421" s="57" t="s">
        <v>3148</v>
      </c>
      <c r="L421" s="57" t="s">
        <v>3151</v>
      </c>
      <c r="M421" s="57" t="s">
        <v>3151</v>
      </c>
      <c r="N421" t="s">
        <v>3152</v>
      </c>
    </row>
    <row r="422" spans="1:14" x14ac:dyDescent="0.25">
      <c r="A422" t="s">
        <v>3315</v>
      </c>
      <c r="B422" t="s">
        <v>3253</v>
      </c>
      <c r="C422" t="s">
        <v>3254</v>
      </c>
      <c r="D422" s="52">
        <v>250.80091681073301</v>
      </c>
      <c r="E422" s="13">
        <v>1.08291821677144</v>
      </c>
      <c r="F422">
        <v>35</v>
      </c>
      <c r="G422" s="57" t="s">
        <v>3160</v>
      </c>
      <c r="H422" s="57" t="s">
        <v>3160</v>
      </c>
      <c r="I422" s="57" t="s">
        <v>3160</v>
      </c>
      <c r="J422" s="57" t="s">
        <v>3160</v>
      </c>
      <c r="K422" s="57" t="s">
        <v>3160</v>
      </c>
      <c r="L422" s="57" t="s">
        <v>3160</v>
      </c>
      <c r="M422" s="57" t="s">
        <v>3160</v>
      </c>
      <c r="N422" t="s">
        <v>3180</v>
      </c>
    </row>
    <row r="423" spans="1:14" x14ac:dyDescent="0.25">
      <c r="A423" t="s">
        <v>3316</v>
      </c>
      <c r="B423" t="s">
        <v>3231</v>
      </c>
      <c r="C423" t="s">
        <v>3232</v>
      </c>
      <c r="D423" s="52">
        <v>1350.3239109142301</v>
      </c>
      <c r="E423" s="13">
        <v>0.77159493734620799</v>
      </c>
      <c r="F423">
        <v>35</v>
      </c>
      <c r="G423" s="57" t="s">
        <v>3151</v>
      </c>
      <c r="H423" s="57" t="s">
        <v>3149</v>
      </c>
      <c r="I423" s="57" t="s">
        <v>3150</v>
      </c>
      <c r="J423" s="57" t="s">
        <v>3149</v>
      </c>
      <c r="K423" s="57" t="s">
        <v>3149</v>
      </c>
      <c r="L423" s="57" t="s">
        <v>3150</v>
      </c>
      <c r="M423" s="57" t="s">
        <v>3148</v>
      </c>
      <c r="N423" t="s">
        <v>3152</v>
      </c>
    </row>
    <row r="424" spans="1:14" x14ac:dyDescent="0.25">
      <c r="A424" t="s">
        <v>3317</v>
      </c>
      <c r="B424" t="s">
        <v>3297</v>
      </c>
      <c r="C424" t="s">
        <v>3298</v>
      </c>
      <c r="D424" s="52">
        <v>18919.0280625905</v>
      </c>
      <c r="E424" s="13">
        <v>1.1429378211005301</v>
      </c>
      <c r="F424">
        <v>35</v>
      </c>
      <c r="G424" s="57" t="s">
        <v>3151</v>
      </c>
      <c r="H424" s="57" t="s">
        <v>3148</v>
      </c>
      <c r="I424" s="57" t="s">
        <v>3151</v>
      </c>
      <c r="J424" s="57" t="s">
        <v>3151</v>
      </c>
      <c r="K424" s="57" t="s">
        <v>3150</v>
      </c>
      <c r="L424" s="57" t="s">
        <v>3149</v>
      </c>
      <c r="M424" s="57" t="s">
        <v>3155</v>
      </c>
      <c r="N424" t="s">
        <v>3152</v>
      </c>
    </row>
    <row r="425" spans="1:14" x14ac:dyDescent="0.25">
      <c r="A425" t="s">
        <v>3318</v>
      </c>
      <c r="B425" t="s">
        <v>3249</v>
      </c>
      <c r="C425" t="s">
        <v>3250</v>
      </c>
      <c r="D425" s="52">
        <v>801.89958111896897</v>
      </c>
      <c r="E425" s="13">
        <v>1.00515366518598</v>
      </c>
      <c r="F425">
        <v>35</v>
      </c>
      <c r="G425" s="57" t="s">
        <v>3151</v>
      </c>
      <c r="H425" s="57" t="s">
        <v>3148</v>
      </c>
      <c r="I425" s="57" t="s">
        <v>3151</v>
      </c>
      <c r="J425" s="57" t="s">
        <v>3149</v>
      </c>
      <c r="K425" s="57" t="s">
        <v>3155</v>
      </c>
      <c r="L425" s="57" t="s">
        <v>3155</v>
      </c>
      <c r="M425" s="57" t="s">
        <v>3149</v>
      </c>
      <c r="N425" t="s">
        <v>3152</v>
      </c>
    </row>
    <row r="426" spans="1:14" x14ac:dyDescent="0.25">
      <c r="A426" t="s">
        <v>3319</v>
      </c>
      <c r="B426" t="s">
        <v>3251</v>
      </c>
      <c r="C426" t="s">
        <v>3252</v>
      </c>
      <c r="D426" s="52">
        <v>1799.01770583754</v>
      </c>
      <c r="E426" s="13">
        <v>0.98964374762116103</v>
      </c>
      <c r="F426">
        <v>35</v>
      </c>
      <c r="G426" s="57" t="s">
        <v>3151</v>
      </c>
      <c r="H426" s="57" t="s">
        <v>3151</v>
      </c>
      <c r="I426" s="57" t="s">
        <v>3151</v>
      </c>
      <c r="J426" s="57" t="s">
        <v>3148</v>
      </c>
      <c r="K426" s="57" t="s">
        <v>3155</v>
      </c>
      <c r="L426" s="57" t="s">
        <v>3155</v>
      </c>
      <c r="M426" s="57" t="s">
        <v>3150</v>
      </c>
      <c r="N426" t="s">
        <v>3152</v>
      </c>
    </row>
    <row r="427" spans="1:14" x14ac:dyDescent="0.25">
      <c r="A427" t="s">
        <v>3145</v>
      </c>
      <c r="B427" t="s">
        <v>3225</v>
      </c>
      <c r="C427" t="s">
        <v>3226</v>
      </c>
      <c r="D427" s="52">
        <v>6146.8993496930898</v>
      </c>
      <c r="E427" s="13">
        <v>0.72347485555852997</v>
      </c>
      <c r="F427">
        <v>36</v>
      </c>
      <c r="G427" s="57" t="s">
        <v>3151</v>
      </c>
      <c r="H427" s="57" t="s">
        <v>3150</v>
      </c>
      <c r="I427" s="57" t="s">
        <v>3155</v>
      </c>
      <c r="J427" s="57" t="s">
        <v>3148</v>
      </c>
      <c r="K427" s="57" t="s">
        <v>3149</v>
      </c>
      <c r="L427" s="57" t="s">
        <v>3149</v>
      </c>
      <c r="M427" s="57" t="s">
        <v>3150</v>
      </c>
      <c r="N427" t="s">
        <v>3152</v>
      </c>
    </row>
    <row r="428" spans="1:14" x14ac:dyDescent="0.25">
      <c r="A428" t="s">
        <v>3309</v>
      </c>
      <c r="B428" t="s">
        <v>3227</v>
      </c>
      <c r="C428" t="s">
        <v>3228</v>
      </c>
      <c r="D428" s="52">
        <v>4056.4675407646801</v>
      </c>
      <c r="E428" s="13">
        <v>0.97749140945250201</v>
      </c>
      <c r="F428">
        <v>36</v>
      </c>
      <c r="G428" s="57" t="s">
        <v>3151</v>
      </c>
      <c r="H428" s="57" t="s">
        <v>3149</v>
      </c>
      <c r="I428" s="57" t="s">
        <v>3150</v>
      </c>
      <c r="J428" s="57" t="s">
        <v>3148</v>
      </c>
      <c r="K428" s="57" t="s">
        <v>3151</v>
      </c>
      <c r="L428" s="57" t="s">
        <v>3149</v>
      </c>
      <c r="M428" s="57" t="s">
        <v>3148</v>
      </c>
      <c r="N428" t="s">
        <v>3152</v>
      </c>
    </row>
    <row r="429" spans="1:14" x14ac:dyDescent="0.25">
      <c r="A429" t="s">
        <v>3310</v>
      </c>
      <c r="B429" t="s">
        <v>3255</v>
      </c>
      <c r="C429" t="s">
        <v>3256</v>
      </c>
      <c r="D429" s="52">
        <v>1007.61326608242</v>
      </c>
      <c r="E429" s="13">
        <v>0.77838725680834298</v>
      </c>
      <c r="F429">
        <v>36</v>
      </c>
      <c r="G429" s="57" t="s">
        <v>3151</v>
      </c>
      <c r="H429" s="57" t="s">
        <v>3155</v>
      </c>
      <c r="I429" s="57" t="s">
        <v>3149</v>
      </c>
      <c r="J429" s="57" t="s">
        <v>3151</v>
      </c>
      <c r="K429" s="57" t="s">
        <v>3148</v>
      </c>
      <c r="L429" s="57" t="s">
        <v>3150</v>
      </c>
      <c r="M429" s="57" t="s">
        <v>3148</v>
      </c>
      <c r="N429" t="s">
        <v>3152</v>
      </c>
    </row>
    <row r="430" spans="1:14" x14ac:dyDescent="0.25">
      <c r="A430" t="s">
        <v>3311</v>
      </c>
      <c r="B430" t="s">
        <v>3178</v>
      </c>
      <c r="C430" t="s">
        <v>3179</v>
      </c>
      <c r="D430" s="52">
        <v>17.275450545703201</v>
      </c>
      <c r="E430" s="13">
        <v>1.0297485210981701</v>
      </c>
      <c r="F430">
        <v>36</v>
      </c>
      <c r="G430" s="57" t="s">
        <v>3160</v>
      </c>
      <c r="H430" s="57" t="s">
        <v>3160</v>
      </c>
      <c r="I430" s="57" t="s">
        <v>3160</v>
      </c>
      <c r="J430" s="57" t="s">
        <v>3160</v>
      </c>
      <c r="K430" s="57" t="s">
        <v>3160</v>
      </c>
      <c r="L430" s="57" t="s">
        <v>3160</v>
      </c>
      <c r="M430" s="57" t="s">
        <v>3160</v>
      </c>
      <c r="N430" t="s">
        <v>3180</v>
      </c>
    </row>
    <row r="431" spans="1:14" x14ac:dyDescent="0.25">
      <c r="A431" t="s">
        <v>3312</v>
      </c>
      <c r="B431" t="s">
        <v>3178</v>
      </c>
      <c r="C431" t="s">
        <v>3179</v>
      </c>
      <c r="D431" s="52">
        <v>220.21777866521899</v>
      </c>
      <c r="E431" s="13">
        <v>1.0297485210981701</v>
      </c>
      <c r="F431">
        <v>36</v>
      </c>
      <c r="G431" s="57" t="s">
        <v>3160</v>
      </c>
      <c r="H431" s="57" t="s">
        <v>3160</v>
      </c>
      <c r="I431" s="57" t="s">
        <v>3160</v>
      </c>
      <c r="J431" s="57" t="s">
        <v>3160</v>
      </c>
      <c r="K431" s="57" t="s">
        <v>3160</v>
      </c>
      <c r="L431" s="57" t="s">
        <v>3160</v>
      </c>
      <c r="M431" s="57" t="s">
        <v>3160</v>
      </c>
      <c r="N431" t="s">
        <v>3180</v>
      </c>
    </row>
    <row r="432" spans="1:14" x14ac:dyDescent="0.25">
      <c r="A432" t="s">
        <v>3313</v>
      </c>
      <c r="B432" t="s">
        <v>3265</v>
      </c>
      <c r="C432" t="s">
        <v>3266</v>
      </c>
      <c r="D432" s="52">
        <v>8893.8967993474507</v>
      </c>
      <c r="E432" s="13">
        <v>0.99972922307330403</v>
      </c>
      <c r="F432">
        <v>36</v>
      </c>
      <c r="G432" s="57" t="s">
        <v>3151</v>
      </c>
      <c r="H432" s="57" t="s">
        <v>3149</v>
      </c>
      <c r="I432" s="57" t="s">
        <v>3148</v>
      </c>
      <c r="J432" s="57" t="s">
        <v>3149</v>
      </c>
      <c r="K432" s="57" t="s">
        <v>3155</v>
      </c>
      <c r="L432" s="57" t="s">
        <v>3150</v>
      </c>
      <c r="M432" s="57" t="s">
        <v>3148</v>
      </c>
      <c r="N432" t="s">
        <v>3152</v>
      </c>
    </row>
    <row r="433" spans="1:14" x14ac:dyDescent="0.25">
      <c r="A433" t="s">
        <v>3314</v>
      </c>
      <c r="B433" t="s">
        <v>3201</v>
      </c>
      <c r="C433" t="s">
        <v>3202</v>
      </c>
      <c r="D433" s="52">
        <v>2692.4532511001098</v>
      </c>
      <c r="E433" s="13">
        <v>0.95244865370713505</v>
      </c>
      <c r="F433">
        <v>36</v>
      </c>
      <c r="G433" s="57" t="s">
        <v>3151</v>
      </c>
      <c r="H433" s="57" t="s">
        <v>3148</v>
      </c>
      <c r="I433" s="57" t="s">
        <v>3148</v>
      </c>
      <c r="J433" s="57" t="s">
        <v>3151</v>
      </c>
      <c r="K433" s="57" t="s">
        <v>3155</v>
      </c>
      <c r="L433" s="57" t="s">
        <v>3150</v>
      </c>
      <c r="M433" s="57" t="s">
        <v>3149</v>
      </c>
      <c r="N433" t="s">
        <v>3152</v>
      </c>
    </row>
    <row r="434" spans="1:14" x14ac:dyDescent="0.25">
      <c r="A434" t="s">
        <v>3315</v>
      </c>
      <c r="B434" t="s">
        <v>3227</v>
      </c>
      <c r="C434" t="s">
        <v>3228</v>
      </c>
      <c r="D434" s="52">
        <v>2436.18401249007</v>
      </c>
      <c r="E434" s="13">
        <v>1.0390146175880399</v>
      </c>
      <c r="F434">
        <v>36</v>
      </c>
      <c r="G434" s="57" t="s">
        <v>3151</v>
      </c>
      <c r="H434" s="57" t="s">
        <v>3148</v>
      </c>
      <c r="I434" s="57" t="s">
        <v>3150</v>
      </c>
      <c r="J434" s="57" t="s">
        <v>3148</v>
      </c>
      <c r="K434" s="57" t="s">
        <v>3149</v>
      </c>
      <c r="L434" s="57" t="s">
        <v>3149</v>
      </c>
      <c r="M434" s="57" t="s">
        <v>3149</v>
      </c>
      <c r="N434" t="s">
        <v>3152</v>
      </c>
    </row>
    <row r="435" spans="1:14" x14ac:dyDescent="0.25">
      <c r="A435" t="s">
        <v>3316</v>
      </c>
      <c r="B435" t="s">
        <v>3285</v>
      </c>
      <c r="C435" t="s">
        <v>3286</v>
      </c>
      <c r="D435" s="52">
        <v>4965.5914306101904</v>
      </c>
      <c r="E435" s="13">
        <v>0.75018667927100702</v>
      </c>
      <c r="F435">
        <v>36</v>
      </c>
      <c r="G435" s="57" t="s">
        <v>3151</v>
      </c>
      <c r="H435" s="57" t="s">
        <v>3150</v>
      </c>
      <c r="I435" s="57" t="s">
        <v>3155</v>
      </c>
      <c r="J435" s="57" t="s">
        <v>3148</v>
      </c>
      <c r="K435" s="57" t="s">
        <v>3151</v>
      </c>
      <c r="L435" s="57" t="s">
        <v>3150</v>
      </c>
      <c r="M435" s="57" t="s">
        <v>3149</v>
      </c>
      <c r="N435" t="s">
        <v>3152</v>
      </c>
    </row>
    <row r="436" spans="1:14" x14ac:dyDescent="0.25">
      <c r="A436" t="s">
        <v>3317</v>
      </c>
      <c r="B436" t="s">
        <v>3227</v>
      </c>
      <c r="C436" t="s">
        <v>3228</v>
      </c>
      <c r="D436" s="52">
        <v>22521.438978816699</v>
      </c>
      <c r="E436" s="13">
        <v>1.12760523029496</v>
      </c>
      <c r="F436">
        <v>36</v>
      </c>
      <c r="G436" s="57" t="s">
        <v>3151</v>
      </c>
      <c r="H436" s="57" t="s">
        <v>3151</v>
      </c>
      <c r="I436" s="57" t="s">
        <v>3150</v>
      </c>
      <c r="J436" s="57" t="s">
        <v>3148</v>
      </c>
      <c r="K436" s="57" t="s">
        <v>3148</v>
      </c>
      <c r="L436" s="57" t="s">
        <v>3149</v>
      </c>
      <c r="M436" s="57" t="s">
        <v>3149</v>
      </c>
      <c r="N436" t="s">
        <v>3152</v>
      </c>
    </row>
    <row r="437" spans="1:14" x14ac:dyDescent="0.25">
      <c r="A437" t="s">
        <v>3318</v>
      </c>
      <c r="B437" t="s">
        <v>3172</v>
      </c>
      <c r="C437" t="s">
        <v>3173</v>
      </c>
      <c r="D437" s="52">
        <v>1055.2066635638</v>
      </c>
      <c r="E437" s="13">
        <v>0.97911503872338901</v>
      </c>
      <c r="F437">
        <v>36</v>
      </c>
      <c r="G437" s="57" t="s">
        <v>3151</v>
      </c>
      <c r="H437" s="57" t="s">
        <v>3151</v>
      </c>
      <c r="I437" s="57" t="s">
        <v>3148</v>
      </c>
      <c r="J437" s="57" t="s">
        <v>3148</v>
      </c>
      <c r="K437" s="57" t="s">
        <v>3151</v>
      </c>
      <c r="L437" s="57" t="s">
        <v>3148</v>
      </c>
      <c r="M437" s="57" t="s">
        <v>3149</v>
      </c>
      <c r="N437" t="s">
        <v>3152</v>
      </c>
    </row>
    <row r="438" spans="1:14" x14ac:dyDescent="0.25">
      <c r="A438" t="s">
        <v>3319</v>
      </c>
      <c r="B438" t="s">
        <v>3221</v>
      </c>
      <c r="C438" t="s">
        <v>3222</v>
      </c>
      <c r="D438" s="52">
        <v>2951.2089606650202</v>
      </c>
      <c r="E438" s="13">
        <v>0.92595753708427098</v>
      </c>
      <c r="F438">
        <v>36</v>
      </c>
      <c r="G438" s="57" t="s">
        <v>3151</v>
      </c>
      <c r="H438" s="57" t="s">
        <v>3151</v>
      </c>
      <c r="I438" s="57" t="s">
        <v>3150</v>
      </c>
      <c r="J438" s="57" t="s">
        <v>3149</v>
      </c>
      <c r="K438" s="57" t="s">
        <v>3155</v>
      </c>
      <c r="L438" s="57" t="s">
        <v>3155</v>
      </c>
      <c r="M438" s="57" t="s">
        <v>3150</v>
      </c>
      <c r="N438" t="s">
        <v>3152</v>
      </c>
    </row>
    <row r="439" spans="1:14" x14ac:dyDescent="0.25">
      <c r="A439" t="s">
        <v>3145</v>
      </c>
      <c r="B439" t="s">
        <v>3223</v>
      </c>
      <c r="C439" t="s">
        <v>3224</v>
      </c>
      <c r="D439" s="52">
        <v>4934.0159875214204</v>
      </c>
      <c r="E439" s="13">
        <v>0.72340067257767604</v>
      </c>
      <c r="F439">
        <v>37</v>
      </c>
      <c r="G439" s="57" t="s">
        <v>3151</v>
      </c>
      <c r="H439" s="57" t="s">
        <v>3151</v>
      </c>
      <c r="I439" s="57" t="s">
        <v>3155</v>
      </c>
      <c r="J439" s="57" t="s">
        <v>3148</v>
      </c>
      <c r="K439" s="57" t="s">
        <v>3151</v>
      </c>
      <c r="L439" s="57" t="s">
        <v>3149</v>
      </c>
      <c r="M439" s="57" t="s">
        <v>3150</v>
      </c>
      <c r="N439" t="s">
        <v>3152</v>
      </c>
    </row>
    <row r="440" spans="1:14" x14ac:dyDescent="0.25">
      <c r="A440" t="s">
        <v>3309</v>
      </c>
      <c r="B440" t="s">
        <v>3201</v>
      </c>
      <c r="C440" t="s">
        <v>3202</v>
      </c>
      <c r="D440" s="52">
        <v>1316.77078281272</v>
      </c>
      <c r="E440" s="13">
        <v>0.97571320055740696</v>
      </c>
      <c r="F440">
        <v>37</v>
      </c>
      <c r="G440" s="57" t="s">
        <v>3160</v>
      </c>
      <c r="H440" s="57" t="s">
        <v>3160</v>
      </c>
      <c r="I440" s="57" t="s">
        <v>3160</v>
      </c>
      <c r="J440" s="57" t="s">
        <v>3160</v>
      </c>
      <c r="K440" s="57" t="s">
        <v>3160</v>
      </c>
      <c r="L440" s="57" t="s">
        <v>3160</v>
      </c>
      <c r="M440" s="57" t="s">
        <v>3160</v>
      </c>
      <c r="N440" t="s">
        <v>3180</v>
      </c>
    </row>
    <row r="441" spans="1:14" x14ac:dyDescent="0.25">
      <c r="A441" t="s">
        <v>3310</v>
      </c>
      <c r="B441" t="s">
        <v>3203</v>
      </c>
      <c r="C441" t="s">
        <v>3204</v>
      </c>
      <c r="D441" s="52">
        <v>302.93955573788901</v>
      </c>
      <c r="E441" s="13">
        <v>0.77232320118600495</v>
      </c>
      <c r="F441">
        <v>37</v>
      </c>
      <c r="G441" s="57" t="s">
        <v>3151</v>
      </c>
      <c r="H441" s="57" t="s">
        <v>3151</v>
      </c>
      <c r="I441" s="57" t="s">
        <v>3149</v>
      </c>
      <c r="J441" s="57" t="s">
        <v>3148</v>
      </c>
      <c r="K441" s="57" t="s">
        <v>3148</v>
      </c>
      <c r="L441" s="57" t="s">
        <v>3151</v>
      </c>
      <c r="M441" s="57" t="s">
        <v>3151</v>
      </c>
      <c r="N441" t="s">
        <v>3152</v>
      </c>
    </row>
    <row r="442" spans="1:14" x14ac:dyDescent="0.25">
      <c r="A442" t="s">
        <v>3311</v>
      </c>
      <c r="B442" t="s">
        <v>3197</v>
      </c>
      <c r="C442" t="s">
        <v>3198</v>
      </c>
      <c r="D442" s="52">
        <v>614.90253300171798</v>
      </c>
      <c r="E442" s="13">
        <v>1.0137135024313599</v>
      </c>
      <c r="F442">
        <v>37</v>
      </c>
      <c r="G442" s="57" t="s">
        <v>3151</v>
      </c>
      <c r="H442" s="57" t="s">
        <v>3151</v>
      </c>
      <c r="I442" s="57" t="s">
        <v>3155</v>
      </c>
      <c r="J442" s="57" t="s">
        <v>3150</v>
      </c>
      <c r="K442" s="57" t="s">
        <v>3151</v>
      </c>
      <c r="L442" s="57" t="s">
        <v>3151</v>
      </c>
      <c r="M442" s="57" t="s">
        <v>3149</v>
      </c>
      <c r="N442" t="s">
        <v>3152</v>
      </c>
    </row>
    <row r="443" spans="1:14" x14ac:dyDescent="0.25">
      <c r="A443" t="s">
        <v>3312</v>
      </c>
      <c r="B443" t="s">
        <v>3162</v>
      </c>
      <c r="C443" t="s">
        <v>3163</v>
      </c>
      <c r="D443" s="52">
        <v>1534.4991392842401</v>
      </c>
      <c r="E443" s="13">
        <v>1.01159148352521</v>
      </c>
      <c r="F443">
        <v>37</v>
      </c>
      <c r="G443" s="57" t="s">
        <v>3151</v>
      </c>
      <c r="H443" s="57" t="s">
        <v>3151</v>
      </c>
      <c r="I443" s="57" t="s">
        <v>3155</v>
      </c>
      <c r="J443" s="57" t="s">
        <v>3150</v>
      </c>
      <c r="K443" s="57" t="s">
        <v>3149</v>
      </c>
      <c r="L443" s="57" t="s">
        <v>3149</v>
      </c>
      <c r="M443" s="57" t="s">
        <v>3149</v>
      </c>
      <c r="N443" t="s">
        <v>3152</v>
      </c>
    </row>
    <row r="444" spans="1:14" x14ac:dyDescent="0.25">
      <c r="A444" t="s">
        <v>3313</v>
      </c>
      <c r="B444" t="s">
        <v>3215</v>
      </c>
      <c r="C444" t="s">
        <v>3216</v>
      </c>
      <c r="D444" s="52">
        <v>3213.8038550584101</v>
      </c>
      <c r="E444" s="13">
        <v>0.97932371334249502</v>
      </c>
      <c r="F444">
        <v>37</v>
      </c>
      <c r="G444" s="57" t="s">
        <v>3151</v>
      </c>
      <c r="H444" s="57" t="s">
        <v>3151</v>
      </c>
      <c r="I444" s="57" t="s">
        <v>3148</v>
      </c>
      <c r="J444" s="57" t="s">
        <v>3150</v>
      </c>
      <c r="K444" s="57" t="s">
        <v>3148</v>
      </c>
      <c r="L444" s="57" t="s">
        <v>3148</v>
      </c>
      <c r="M444" s="57" t="s">
        <v>3148</v>
      </c>
      <c r="N444" t="s">
        <v>3152</v>
      </c>
    </row>
    <row r="445" spans="1:14" x14ac:dyDescent="0.25">
      <c r="A445" t="s">
        <v>3314</v>
      </c>
      <c r="B445" t="s">
        <v>3185</v>
      </c>
      <c r="C445" t="s">
        <v>3186</v>
      </c>
      <c r="D445" s="52">
        <v>1027.7884050918101</v>
      </c>
      <c r="E445" s="13">
        <v>0.90076062417802705</v>
      </c>
      <c r="F445">
        <v>37</v>
      </c>
      <c r="G445" s="57" t="s">
        <v>3151</v>
      </c>
      <c r="H445" s="57" t="s">
        <v>3151</v>
      </c>
      <c r="I445" s="57" t="s">
        <v>3155</v>
      </c>
      <c r="J445" s="57" t="s">
        <v>3149</v>
      </c>
      <c r="K445" s="57" t="s">
        <v>3149</v>
      </c>
      <c r="L445" s="57" t="s">
        <v>3151</v>
      </c>
      <c r="M445" s="57" t="s">
        <v>3149</v>
      </c>
      <c r="N445" t="s">
        <v>3152</v>
      </c>
    </row>
    <row r="446" spans="1:14" x14ac:dyDescent="0.25">
      <c r="A446" t="s">
        <v>3315</v>
      </c>
      <c r="B446" t="s">
        <v>3178</v>
      </c>
      <c r="C446" t="s">
        <v>3179</v>
      </c>
      <c r="D446" s="52">
        <v>100.26481000471399</v>
      </c>
      <c r="E446" s="13">
        <v>1.0297485210981701</v>
      </c>
      <c r="F446">
        <v>37</v>
      </c>
      <c r="G446" s="57" t="s">
        <v>3160</v>
      </c>
      <c r="H446" s="57" t="s">
        <v>3160</v>
      </c>
      <c r="I446" s="57" t="s">
        <v>3160</v>
      </c>
      <c r="J446" s="57" t="s">
        <v>3160</v>
      </c>
      <c r="K446" s="57" t="s">
        <v>3160</v>
      </c>
      <c r="L446" s="57" t="s">
        <v>3160</v>
      </c>
      <c r="M446" s="57" t="s">
        <v>3160</v>
      </c>
      <c r="N446" t="s">
        <v>3180</v>
      </c>
    </row>
    <row r="447" spans="1:14" x14ac:dyDescent="0.25">
      <c r="A447" t="s">
        <v>3316</v>
      </c>
      <c r="B447" t="s">
        <v>3277</v>
      </c>
      <c r="C447" t="s">
        <v>3278</v>
      </c>
      <c r="D447" s="52">
        <v>519.63784451693596</v>
      </c>
      <c r="E447" s="13">
        <v>0.694637804004691</v>
      </c>
      <c r="F447">
        <v>37</v>
      </c>
      <c r="G447" s="57" t="s">
        <v>3151</v>
      </c>
      <c r="H447" s="57" t="s">
        <v>3148</v>
      </c>
      <c r="I447" s="57" t="s">
        <v>3155</v>
      </c>
      <c r="J447" s="57" t="s">
        <v>3155</v>
      </c>
      <c r="K447" s="57" t="s">
        <v>3150</v>
      </c>
      <c r="L447" s="57" t="s">
        <v>3150</v>
      </c>
      <c r="M447" s="57" t="s">
        <v>3148</v>
      </c>
      <c r="N447" t="s">
        <v>3152</v>
      </c>
    </row>
    <row r="448" spans="1:14" x14ac:dyDescent="0.25">
      <c r="A448" t="s">
        <v>3317</v>
      </c>
      <c r="B448" t="s">
        <v>3301</v>
      </c>
      <c r="C448" t="s">
        <v>3302</v>
      </c>
      <c r="D448" s="52">
        <v>9677.6439732161998</v>
      </c>
      <c r="E448" s="13">
        <v>1.0945197719878099</v>
      </c>
      <c r="F448">
        <v>37</v>
      </c>
      <c r="G448" s="57" t="s">
        <v>3151</v>
      </c>
      <c r="H448" s="57" t="s">
        <v>3150</v>
      </c>
      <c r="I448" s="57" t="s">
        <v>3151</v>
      </c>
      <c r="J448" s="57" t="s">
        <v>3151</v>
      </c>
      <c r="K448" s="57" t="s">
        <v>3150</v>
      </c>
      <c r="L448" s="57" t="s">
        <v>3148</v>
      </c>
      <c r="M448" s="57" t="s">
        <v>3150</v>
      </c>
      <c r="N448" t="s">
        <v>3152</v>
      </c>
    </row>
    <row r="449" spans="1:14" x14ac:dyDescent="0.25">
      <c r="A449" t="s">
        <v>3318</v>
      </c>
      <c r="B449" t="s">
        <v>3201</v>
      </c>
      <c r="C449" t="s">
        <v>3202</v>
      </c>
      <c r="D449" s="52">
        <v>1683.63151586598</v>
      </c>
      <c r="E449" s="13">
        <v>0.97571320055740696</v>
      </c>
      <c r="F449">
        <v>37</v>
      </c>
      <c r="G449" s="57" t="s">
        <v>3160</v>
      </c>
      <c r="H449" s="57" t="s">
        <v>3160</v>
      </c>
      <c r="I449" s="57" t="s">
        <v>3160</v>
      </c>
      <c r="J449" s="57" t="s">
        <v>3160</v>
      </c>
      <c r="K449" s="57" t="s">
        <v>3160</v>
      </c>
      <c r="L449" s="57" t="s">
        <v>3160</v>
      </c>
      <c r="M449" s="57" t="s">
        <v>3160</v>
      </c>
      <c r="N449" t="s">
        <v>3180</v>
      </c>
    </row>
    <row r="450" spans="1:14" x14ac:dyDescent="0.25">
      <c r="A450" t="s">
        <v>3319</v>
      </c>
      <c r="B450" t="s">
        <v>3301</v>
      </c>
      <c r="C450" t="s">
        <v>3302</v>
      </c>
      <c r="D450" s="52">
        <v>3221.62513396125</v>
      </c>
      <c r="E450" s="13">
        <v>0.89717875611888298</v>
      </c>
      <c r="F450">
        <v>37</v>
      </c>
      <c r="G450" s="57" t="s">
        <v>3151</v>
      </c>
      <c r="H450" s="57" t="s">
        <v>3148</v>
      </c>
      <c r="I450" s="57" t="s">
        <v>3151</v>
      </c>
      <c r="J450" s="57" t="s">
        <v>3149</v>
      </c>
      <c r="K450" s="57" t="s">
        <v>3150</v>
      </c>
      <c r="L450" s="57" t="s">
        <v>3148</v>
      </c>
      <c r="M450" s="57" t="s">
        <v>3150</v>
      </c>
      <c r="N450" t="s">
        <v>3152</v>
      </c>
    </row>
    <row r="451" spans="1:14" x14ac:dyDescent="0.25">
      <c r="A451" t="s">
        <v>3145</v>
      </c>
      <c r="B451" t="s">
        <v>3269</v>
      </c>
      <c r="C451" t="s">
        <v>3270</v>
      </c>
      <c r="D451" s="52">
        <v>4144.4266534057097</v>
      </c>
      <c r="E451" s="13">
        <v>0.69729436312766002</v>
      </c>
      <c r="F451">
        <v>38</v>
      </c>
      <c r="G451" s="57" t="s">
        <v>3151</v>
      </c>
      <c r="H451" s="57" t="s">
        <v>3151</v>
      </c>
      <c r="I451" s="57" t="s">
        <v>3148</v>
      </c>
      <c r="J451" s="57" t="s">
        <v>3148</v>
      </c>
      <c r="K451" s="57" t="s">
        <v>3155</v>
      </c>
      <c r="L451" s="57" t="s">
        <v>3155</v>
      </c>
      <c r="M451" s="57" t="s">
        <v>3155</v>
      </c>
      <c r="N451" t="s">
        <v>3152</v>
      </c>
    </row>
    <row r="452" spans="1:14" x14ac:dyDescent="0.25">
      <c r="A452" t="s">
        <v>3309</v>
      </c>
      <c r="B452" t="s">
        <v>3285</v>
      </c>
      <c r="C452" t="s">
        <v>3286</v>
      </c>
      <c r="D452" s="52">
        <v>2332.9191889041099</v>
      </c>
      <c r="E452" s="13">
        <v>0.86494891858595702</v>
      </c>
      <c r="F452">
        <v>38</v>
      </c>
      <c r="G452" s="57" t="s">
        <v>3160</v>
      </c>
      <c r="H452" s="57" t="s">
        <v>3160</v>
      </c>
      <c r="I452" s="57" t="s">
        <v>3160</v>
      </c>
      <c r="J452" s="57" t="s">
        <v>3160</v>
      </c>
      <c r="K452" s="57" t="s">
        <v>3160</v>
      </c>
      <c r="L452" s="57" t="s">
        <v>3160</v>
      </c>
      <c r="M452" s="57" t="s">
        <v>3160</v>
      </c>
      <c r="N452" t="s">
        <v>3180</v>
      </c>
    </row>
    <row r="453" spans="1:14" x14ac:dyDescent="0.25">
      <c r="A453" t="s">
        <v>3310</v>
      </c>
      <c r="B453" t="s">
        <v>3174</v>
      </c>
      <c r="C453" t="s">
        <v>3175</v>
      </c>
      <c r="D453" s="52">
        <v>1012.13214289779</v>
      </c>
      <c r="E453" s="13">
        <v>0.72235041598114302</v>
      </c>
      <c r="F453">
        <v>38</v>
      </c>
      <c r="G453" s="57" t="s">
        <v>3151</v>
      </c>
      <c r="H453" s="57" t="s">
        <v>3150</v>
      </c>
      <c r="I453" s="57" t="s">
        <v>3149</v>
      </c>
      <c r="J453" s="57" t="s">
        <v>3149</v>
      </c>
      <c r="K453" s="57" t="s">
        <v>3155</v>
      </c>
      <c r="L453" s="57" t="s">
        <v>3148</v>
      </c>
      <c r="M453" s="57" t="s">
        <v>3148</v>
      </c>
      <c r="N453" t="s">
        <v>3152</v>
      </c>
    </row>
    <row r="454" spans="1:14" x14ac:dyDescent="0.25">
      <c r="A454" t="s">
        <v>3311</v>
      </c>
      <c r="B454" t="s">
        <v>3249</v>
      </c>
      <c r="C454" t="s">
        <v>3250</v>
      </c>
      <c r="D454" s="52">
        <v>211.834737565984</v>
      </c>
      <c r="E454" s="13">
        <v>1.00776834878163</v>
      </c>
      <c r="F454">
        <v>38</v>
      </c>
      <c r="G454" s="57" t="s">
        <v>3160</v>
      </c>
      <c r="H454" s="57" t="s">
        <v>3160</v>
      </c>
      <c r="I454" s="57" t="s">
        <v>3160</v>
      </c>
      <c r="J454" s="57" t="s">
        <v>3160</v>
      </c>
      <c r="K454" s="57" t="s">
        <v>3160</v>
      </c>
      <c r="L454" s="57" t="s">
        <v>3160</v>
      </c>
      <c r="M454" s="57" t="s">
        <v>3160</v>
      </c>
      <c r="N454" t="s">
        <v>3180</v>
      </c>
    </row>
    <row r="455" spans="1:14" x14ac:dyDescent="0.25">
      <c r="A455" t="s">
        <v>3312</v>
      </c>
      <c r="B455" t="s">
        <v>3229</v>
      </c>
      <c r="C455" t="s">
        <v>3230</v>
      </c>
      <c r="D455" s="52">
        <v>1023.03803010909</v>
      </c>
      <c r="E455" s="13">
        <v>0.96665818651539803</v>
      </c>
      <c r="F455">
        <v>38</v>
      </c>
      <c r="G455" s="57" t="s">
        <v>3151</v>
      </c>
      <c r="H455" s="57" t="s">
        <v>3151</v>
      </c>
      <c r="I455" s="57" t="s">
        <v>3150</v>
      </c>
      <c r="J455" s="57" t="s">
        <v>3149</v>
      </c>
      <c r="K455" s="57" t="s">
        <v>3149</v>
      </c>
      <c r="L455" s="57" t="s">
        <v>3150</v>
      </c>
      <c r="M455" s="57" t="s">
        <v>3148</v>
      </c>
      <c r="N455" t="s">
        <v>3152</v>
      </c>
    </row>
    <row r="456" spans="1:14" x14ac:dyDescent="0.25">
      <c r="A456" t="s">
        <v>3313</v>
      </c>
      <c r="B456" t="s">
        <v>3162</v>
      </c>
      <c r="C456" t="s">
        <v>3163</v>
      </c>
      <c r="D456" s="52">
        <v>3547.48366151341</v>
      </c>
      <c r="E456" s="13">
        <v>0.96573455666228802</v>
      </c>
      <c r="F456">
        <v>38</v>
      </c>
      <c r="G456" s="57" t="s">
        <v>3151</v>
      </c>
      <c r="H456" s="57" t="s">
        <v>3151</v>
      </c>
      <c r="I456" s="57" t="s">
        <v>3155</v>
      </c>
      <c r="J456" s="57" t="s">
        <v>3150</v>
      </c>
      <c r="K456" s="57" t="s">
        <v>3149</v>
      </c>
      <c r="L456" s="57" t="s">
        <v>3149</v>
      </c>
      <c r="M456" s="57" t="s">
        <v>3149</v>
      </c>
      <c r="N456" t="s">
        <v>3152</v>
      </c>
    </row>
    <row r="457" spans="1:14" x14ac:dyDescent="0.25">
      <c r="A457" t="s">
        <v>3314</v>
      </c>
      <c r="B457" t="s">
        <v>3215</v>
      </c>
      <c r="C457" t="s">
        <v>3216</v>
      </c>
      <c r="D457" s="52">
        <v>2120.9312117321001</v>
      </c>
      <c r="E457" s="13">
        <v>0.83884073634031098</v>
      </c>
      <c r="F457">
        <v>38</v>
      </c>
      <c r="G457" s="57" t="s">
        <v>3151</v>
      </c>
      <c r="H457" s="57" t="s">
        <v>3149</v>
      </c>
      <c r="I457" s="57" t="s">
        <v>3148</v>
      </c>
      <c r="J457" s="57" t="s">
        <v>3150</v>
      </c>
      <c r="K457" s="57" t="s">
        <v>3148</v>
      </c>
      <c r="L457" s="57" t="s">
        <v>3148</v>
      </c>
      <c r="M457" s="57" t="s">
        <v>3149</v>
      </c>
      <c r="N457" t="s">
        <v>3152</v>
      </c>
    </row>
    <row r="458" spans="1:14" x14ac:dyDescent="0.25">
      <c r="A458" t="s">
        <v>3315</v>
      </c>
      <c r="B458" t="s">
        <v>3215</v>
      </c>
      <c r="C458" t="s">
        <v>3216</v>
      </c>
      <c r="D458" s="52">
        <v>811.59781526485904</v>
      </c>
      <c r="E458" s="13">
        <v>0.99372546943279705</v>
      </c>
      <c r="F458">
        <v>38</v>
      </c>
      <c r="G458" s="57" t="s">
        <v>3151</v>
      </c>
      <c r="H458" s="57" t="s">
        <v>3148</v>
      </c>
      <c r="I458" s="57" t="s">
        <v>3149</v>
      </c>
      <c r="J458" s="57" t="s">
        <v>3150</v>
      </c>
      <c r="K458" s="57" t="s">
        <v>3150</v>
      </c>
      <c r="L458" s="57" t="s">
        <v>3148</v>
      </c>
      <c r="M458" s="57" t="s">
        <v>3149</v>
      </c>
      <c r="N458" t="s">
        <v>3152</v>
      </c>
    </row>
    <row r="459" spans="1:14" x14ac:dyDescent="0.25">
      <c r="A459" t="s">
        <v>3316</v>
      </c>
      <c r="B459" t="s">
        <v>3307</v>
      </c>
      <c r="C459" t="s">
        <v>3308</v>
      </c>
      <c r="D459" s="52">
        <v>1247.33820578771</v>
      </c>
      <c r="E459" s="13">
        <v>0.69025115165207296</v>
      </c>
      <c r="F459">
        <v>38</v>
      </c>
      <c r="G459" s="57" t="s">
        <v>3151</v>
      </c>
      <c r="H459" s="57" t="s">
        <v>3149</v>
      </c>
      <c r="I459" s="57" t="s">
        <v>3155</v>
      </c>
      <c r="J459" s="57" t="s">
        <v>3148</v>
      </c>
      <c r="K459" s="57" t="s">
        <v>3150</v>
      </c>
      <c r="L459" s="57" t="s">
        <v>3155</v>
      </c>
      <c r="M459" s="57" t="s">
        <v>3155</v>
      </c>
      <c r="N459" t="s">
        <v>3152</v>
      </c>
    </row>
    <row r="460" spans="1:14" x14ac:dyDescent="0.25">
      <c r="A460" t="s">
        <v>3317</v>
      </c>
      <c r="B460" t="s">
        <v>3245</v>
      </c>
      <c r="C460" t="s">
        <v>3246</v>
      </c>
      <c r="D460" s="52">
        <v>27921.6250146561</v>
      </c>
      <c r="E460" s="13">
        <v>1.07879404759445</v>
      </c>
      <c r="F460">
        <v>38</v>
      </c>
      <c r="G460" s="57" t="s">
        <v>3151</v>
      </c>
      <c r="H460" s="57" t="s">
        <v>3151</v>
      </c>
      <c r="I460" s="57" t="s">
        <v>3150</v>
      </c>
      <c r="J460" s="57" t="s">
        <v>3149</v>
      </c>
      <c r="K460" s="57" t="s">
        <v>3155</v>
      </c>
      <c r="L460" s="57" t="s">
        <v>3155</v>
      </c>
      <c r="M460" s="57" t="s">
        <v>3155</v>
      </c>
      <c r="N460" t="s">
        <v>3152</v>
      </c>
    </row>
    <row r="461" spans="1:14" x14ac:dyDescent="0.25">
      <c r="A461" t="s">
        <v>3318</v>
      </c>
      <c r="B461" t="s">
        <v>3271</v>
      </c>
      <c r="C461" t="s">
        <v>3272</v>
      </c>
      <c r="D461" s="52">
        <v>1171.01056851249</v>
      </c>
      <c r="E461" s="13">
        <v>0.86063386242484097</v>
      </c>
      <c r="F461">
        <v>38</v>
      </c>
      <c r="G461" s="57" t="s">
        <v>3151</v>
      </c>
      <c r="H461" s="57" t="s">
        <v>3151</v>
      </c>
      <c r="I461" s="57" t="s">
        <v>3151</v>
      </c>
      <c r="J461" s="57" t="s">
        <v>3149</v>
      </c>
      <c r="K461" s="57" t="s">
        <v>3149</v>
      </c>
      <c r="L461" s="57" t="s">
        <v>3151</v>
      </c>
      <c r="M461" s="57" t="s">
        <v>3148</v>
      </c>
      <c r="N461" t="s">
        <v>3152</v>
      </c>
    </row>
    <row r="462" spans="1:14" x14ac:dyDescent="0.25">
      <c r="A462" t="s">
        <v>3319</v>
      </c>
      <c r="B462" t="s">
        <v>3201</v>
      </c>
      <c r="C462" t="s">
        <v>3202</v>
      </c>
      <c r="D462" s="52">
        <v>2002.3613683738099</v>
      </c>
      <c r="E462" s="13">
        <v>0.85937124757787497</v>
      </c>
      <c r="F462">
        <v>38</v>
      </c>
      <c r="G462" s="57" t="s">
        <v>3151</v>
      </c>
      <c r="H462" s="57" t="s">
        <v>3149</v>
      </c>
      <c r="I462" s="57" t="s">
        <v>3148</v>
      </c>
      <c r="J462" s="57" t="s">
        <v>3149</v>
      </c>
      <c r="K462" s="57" t="s">
        <v>3150</v>
      </c>
      <c r="L462" s="57" t="s">
        <v>3148</v>
      </c>
      <c r="M462" s="57" t="s">
        <v>3148</v>
      </c>
      <c r="N462" t="s">
        <v>3152</v>
      </c>
    </row>
    <row r="463" spans="1:14" x14ac:dyDescent="0.25">
      <c r="A463" t="s">
        <v>3145</v>
      </c>
      <c r="B463" t="s">
        <v>3283</v>
      </c>
      <c r="C463" t="s">
        <v>3284</v>
      </c>
      <c r="D463" s="52">
        <v>4392.1956791660796</v>
      </c>
      <c r="E463" s="13">
        <v>0.68039268438933398</v>
      </c>
      <c r="F463">
        <v>39</v>
      </c>
      <c r="G463" s="57" t="s">
        <v>3151</v>
      </c>
      <c r="H463" s="57" t="s">
        <v>3150</v>
      </c>
      <c r="I463" s="57" t="s">
        <v>3155</v>
      </c>
      <c r="J463" s="57" t="s">
        <v>3151</v>
      </c>
      <c r="K463" s="57" t="s">
        <v>3150</v>
      </c>
      <c r="L463" s="57" t="s">
        <v>3149</v>
      </c>
      <c r="M463" s="57" t="s">
        <v>3148</v>
      </c>
      <c r="N463" t="s">
        <v>3152</v>
      </c>
    </row>
    <row r="464" spans="1:14" x14ac:dyDescent="0.25">
      <c r="A464" t="s">
        <v>3309</v>
      </c>
      <c r="B464" t="s">
        <v>3229</v>
      </c>
      <c r="C464" t="s">
        <v>3230</v>
      </c>
      <c r="D464" s="52">
        <v>338.26736869409302</v>
      </c>
      <c r="E464" s="13">
        <v>0.836672306017477</v>
      </c>
      <c r="F464">
        <v>39</v>
      </c>
      <c r="G464" s="57" t="s">
        <v>3160</v>
      </c>
      <c r="H464" s="57" t="s">
        <v>3160</v>
      </c>
      <c r="I464" s="57" t="s">
        <v>3160</v>
      </c>
      <c r="J464" s="57" t="s">
        <v>3160</v>
      </c>
      <c r="K464" s="57" t="s">
        <v>3160</v>
      </c>
      <c r="L464" s="57" t="s">
        <v>3160</v>
      </c>
      <c r="M464" s="57" t="s">
        <v>3160</v>
      </c>
      <c r="N464" t="s">
        <v>3180</v>
      </c>
    </row>
    <row r="465" spans="1:14" x14ac:dyDescent="0.25">
      <c r="A465" t="s">
        <v>3310</v>
      </c>
      <c r="B465" t="s">
        <v>3265</v>
      </c>
      <c r="C465" t="s">
        <v>3266</v>
      </c>
      <c r="D465" s="52">
        <v>1518.0582197332001</v>
      </c>
      <c r="E465" s="13">
        <v>0.70658880719520001</v>
      </c>
      <c r="F465">
        <v>39</v>
      </c>
      <c r="G465" s="57" t="s">
        <v>3151</v>
      </c>
      <c r="H465" s="57" t="s">
        <v>3150</v>
      </c>
      <c r="I465" s="57" t="s">
        <v>3148</v>
      </c>
      <c r="J465" s="57" t="s">
        <v>3149</v>
      </c>
      <c r="K465" s="57" t="s">
        <v>3155</v>
      </c>
      <c r="L465" s="57" t="s">
        <v>3150</v>
      </c>
      <c r="M465" s="57" t="s">
        <v>3148</v>
      </c>
      <c r="N465" t="s">
        <v>3152</v>
      </c>
    </row>
    <row r="466" spans="1:14" x14ac:dyDescent="0.25">
      <c r="A466" t="s">
        <v>3311</v>
      </c>
      <c r="B466" t="s">
        <v>3271</v>
      </c>
      <c r="C466" t="s">
        <v>3272</v>
      </c>
      <c r="D466" s="52">
        <v>597.45397171262096</v>
      </c>
      <c r="E466" s="13">
        <v>1.0006402134928001</v>
      </c>
      <c r="F466">
        <v>39</v>
      </c>
      <c r="G466" s="57" t="s">
        <v>3160</v>
      </c>
      <c r="H466" s="57" t="s">
        <v>3160</v>
      </c>
      <c r="I466" s="57" t="s">
        <v>3160</v>
      </c>
      <c r="J466" s="57" t="s">
        <v>3160</v>
      </c>
      <c r="K466" s="57" t="s">
        <v>3160</v>
      </c>
      <c r="L466" s="57" t="s">
        <v>3160</v>
      </c>
      <c r="M466" s="57" t="s">
        <v>3160</v>
      </c>
      <c r="N466" t="s">
        <v>3180</v>
      </c>
    </row>
    <row r="467" spans="1:14" x14ac:dyDescent="0.25">
      <c r="A467" t="s">
        <v>3312</v>
      </c>
      <c r="B467" t="s">
        <v>3197</v>
      </c>
      <c r="C467" t="s">
        <v>3198</v>
      </c>
      <c r="D467" s="52">
        <v>2476.7663375550701</v>
      </c>
      <c r="E467" s="13">
        <v>0.95694376815770699</v>
      </c>
      <c r="F467">
        <v>39</v>
      </c>
      <c r="G467" s="57" t="s">
        <v>3151</v>
      </c>
      <c r="H467" s="57" t="s">
        <v>3151</v>
      </c>
      <c r="I467" s="57" t="s">
        <v>3155</v>
      </c>
      <c r="J467" s="57" t="s">
        <v>3155</v>
      </c>
      <c r="K467" s="57" t="s">
        <v>3151</v>
      </c>
      <c r="L467" s="57" t="s">
        <v>3151</v>
      </c>
      <c r="M467" s="57" t="s">
        <v>3149</v>
      </c>
      <c r="N467" t="s">
        <v>3152</v>
      </c>
    </row>
    <row r="468" spans="1:14" x14ac:dyDescent="0.25">
      <c r="A468" t="s">
        <v>3313</v>
      </c>
      <c r="B468" t="s">
        <v>3279</v>
      </c>
      <c r="C468" t="s">
        <v>3280</v>
      </c>
      <c r="D468" s="52">
        <v>1972.4468638196199</v>
      </c>
      <c r="E468" s="13">
        <v>0.96154179397633599</v>
      </c>
      <c r="F468">
        <v>39</v>
      </c>
      <c r="G468" s="57" t="s">
        <v>3151</v>
      </c>
      <c r="H468" s="57" t="s">
        <v>3149</v>
      </c>
      <c r="I468" s="57" t="s">
        <v>3151</v>
      </c>
      <c r="J468" s="57" t="s">
        <v>3155</v>
      </c>
      <c r="K468" s="57" t="s">
        <v>3150</v>
      </c>
      <c r="L468" s="57" t="s">
        <v>3148</v>
      </c>
      <c r="M468" s="57" t="s">
        <v>3155</v>
      </c>
      <c r="N468" t="s">
        <v>3152</v>
      </c>
    </row>
    <row r="469" spans="1:14" x14ac:dyDescent="0.25">
      <c r="A469" t="s">
        <v>3314</v>
      </c>
      <c r="B469" t="s">
        <v>3229</v>
      </c>
      <c r="C469" t="s">
        <v>3230</v>
      </c>
      <c r="D469" s="52">
        <v>861.86505378209995</v>
      </c>
      <c r="E469" s="13">
        <v>0.836672306017477</v>
      </c>
      <c r="F469">
        <v>39</v>
      </c>
      <c r="G469" s="57" t="s">
        <v>3160</v>
      </c>
      <c r="H469" s="57" t="s">
        <v>3160</v>
      </c>
      <c r="I469" s="57" t="s">
        <v>3160</v>
      </c>
      <c r="J469" s="57" t="s">
        <v>3160</v>
      </c>
      <c r="K469" s="57" t="s">
        <v>3160</v>
      </c>
      <c r="L469" s="57" t="s">
        <v>3160</v>
      </c>
      <c r="M469" s="57" t="s">
        <v>3160</v>
      </c>
      <c r="N469" t="s">
        <v>3180</v>
      </c>
    </row>
    <row r="470" spans="1:14" x14ac:dyDescent="0.25">
      <c r="A470" t="s">
        <v>3315</v>
      </c>
      <c r="B470" t="s">
        <v>3201</v>
      </c>
      <c r="C470" t="s">
        <v>3202</v>
      </c>
      <c r="D470" s="52">
        <v>1162.5307548702301</v>
      </c>
      <c r="E470" s="13">
        <v>0.97571320055740696</v>
      </c>
      <c r="F470">
        <v>39</v>
      </c>
      <c r="G470" s="57" t="s">
        <v>3160</v>
      </c>
      <c r="H470" s="57" t="s">
        <v>3160</v>
      </c>
      <c r="I470" s="57" t="s">
        <v>3160</v>
      </c>
      <c r="J470" s="57" t="s">
        <v>3160</v>
      </c>
      <c r="K470" s="57" t="s">
        <v>3160</v>
      </c>
      <c r="L470" s="57" t="s">
        <v>3160</v>
      </c>
      <c r="M470" s="57" t="s">
        <v>3160</v>
      </c>
      <c r="N470" t="s">
        <v>3180</v>
      </c>
    </row>
    <row r="471" spans="1:14" x14ac:dyDescent="0.25">
      <c r="A471" t="s">
        <v>3316</v>
      </c>
      <c r="B471" t="s">
        <v>3197</v>
      </c>
      <c r="C471" t="s">
        <v>3198</v>
      </c>
      <c r="D471" s="52">
        <v>2606.8173181207599</v>
      </c>
      <c r="E471" s="13">
        <v>0.68495350346238604</v>
      </c>
      <c r="F471">
        <v>39</v>
      </c>
      <c r="G471" s="57" t="s">
        <v>3151</v>
      </c>
      <c r="H471" s="57" t="s">
        <v>3151</v>
      </c>
      <c r="I471" s="57" t="s">
        <v>3155</v>
      </c>
      <c r="J471" s="57" t="s">
        <v>3150</v>
      </c>
      <c r="K471" s="57" t="s">
        <v>3149</v>
      </c>
      <c r="L471" s="57" t="s">
        <v>3151</v>
      </c>
      <c r="M471" s="57" t="s">
        <v>3151</v>
      </c>
      <c r="N471" t="s">
        <v>3152</v>
      </c>
    </row>
    <row r="472" spans="1:14" x14ac:dyDescent="0.25">
      <c r="A472" t="s">
        <v>3317</v>
      </c>
      <c r="B472" t="s">
        <v>3211</v>
      </c>
      <c r="C472" t="s">
        <v>3212</v>
      </c>
      <c r="D472" s="52">
        <v>1267.9181632145101</v>
      </c>
      <c r="E472" s="13">
        <v>1.03642612900154</v>
      </c>
      <c r="F472">
        <v>39</v>
      </c>
      <c r="G472" s="57" t="s">
        <v>3151</v>
      </c>
      <c r="H472" s="57" t="s">
        <v>3150</v>
      </c>
      <c r="I472" s="57" t="s">
        <v>3148</v>
      </c>
      <c r="J472" s="57" t="s">
        <v>3149</v>
      </c>
      <c r="K472" s="57" t="s">
        <v>3150</v>
      </c>
      <c r="L472" s="57" t="s">
        <v>3149</v>
      </c>
      <c r="M472" s="57" t="s">
        <v>3149</v>
      </c>
      <c r="N472" t="s">
        <v>3152</v>
      </c>
    </row>
    <row r="473" spans="1:14" x14ac:dyDescent="0.25">
      <c r="A473" t="s">
        <v>3318</v>
      </c>
      <c r="B473" t="s">
        <v>3193</v>
      </c>
      <c r="C473" t="s">
        <v>3194</v>
      </c>
      <c r="D473" s="52">
        <v>646.97150395072799</v>
      </c>
      <c r="E473" s="13">
        <v>0.81183467657098396</v>
      </c>
      <c r="F473">
        <v>39</v>
      </c>
      <c r="G473" s="57" t="s">
        <v>3151</v>
      </c>
      <c r="H473" s="57" t="s">
        <v>3151</v>
      </c>
      <c r="I473" s="57" t="s">
        <v>3149</v>
      </c>
      <c r="J473" s="57" t="s">
        <v>3149</v>
      </c>
      <c r="K473" s="57" t="s">
        <v>3149</v>
      </c>
      <c r="L473" s="57" t="s">
        <v>3149</v>
      </c>
      <c r="M473" s="57" t="s">
        <v>3151</v>
      </c>
      <c r="N473" t="s">
        <v>3152</v>
      </c>
    </row>
    <row r="474" spans="1:14" x14ac:dyDescent="0.25">
      <c r="A474" t="s">
        <v>3319</v>
      </c>
      <c r="B474" t="s">
        <v>3215</v>
      </c>
      <c r="C474" t="s">
        <v>3216</v>
      </c>
      <c r="D474" s="52">
        <v>2166.3697796777001</v>
      </c>
      <c r="E474" s="13">
        <v>0.83736875790780696</v>
      </c>
      <c r="F474">
        <v>39</v>
      </c>
      <c r="G474" s="57" t="s">
        <v>3151</v>
      </c>
      <c r="H474" s="57" t="s">
        <v>3151</v>
      </c>
      <c r="I474" s="57" t="s">
        <v>3148</v>
      </c>
      <c r="J474" s="57" t="s">
        <v>3150</v>
      </c>
      <c r="K474" s="57" t="s">
        <v>3148</v>
      </c>
      <c r="L474" s="57" t="s">
        <v>3148</v>
      </c>
      <c r="M474" s="57" t="s">
        <v>3148</v>
      </c>
      <c r="N474" t="s">
        <v>3152</v>
      </c>
    </row>
    <row r="475" spans="1:14" x14ac:dyDescent="0.25">
      <c r="A475" t="s">
        <v>3145</v>
      </c>
      <c r="B475" t="s">
        <v>3273</v>
      </c>
      <c r="C475" t="s">
        <v>3274</v>
      </c>
      <c r="D475" s="52">
        <v>2613.3123792684501</v>
      </c>
      <c r="E475" s="13">
        <v>0.67110948915060598</v>
      </c>
      <c r="F475">
        <v>40</v>
      </c>
      <c r="G475" s="57" t="s">
        <v>3151</v>
      </c>
      <c r="H475" s="57" t="s">
        <v>3151</v>
      </c>
      <c r="I475" s="57" t="s">
        <v>3148</v>
      </c>
      <c r="J475" s="57" t="s">
        <v>3155</v>
      </c>
      <c r="K475" s="57" t="s">
        <v>3148</v>
      </c>
      <c r="L475" s="57" t="s">
        <v>3151</v>
      </c>
      <c r="M475" s="57" t="s">
        <v>3155</v>
      </c>
      <c r="N475" t="s">
        <v>3152</v>
      </c>
    </row>
    <row r="476" spans="1:14" x14ac:dyDescent="0.25">
      <c r="A476" t="s">
        <v>3309</v>
      </c>
      <c r="B476" t="s">
        <v>3265</v>
      </c>
      <c r="C476" t="s">
        <v>3266</v>
      </c>
      <c r="D476" s="52">
        <v>1711.3589555953699</v>
      </c>
      <c r="E476" s="13">
        <v>0.76510243772105802</v>
      </c>
      <c r="F476">
        <v>40</v>
      </c>
      <c r="G476" s="57" t="s">
        <v>3151</v>
      </c>
      <c r="H476" s="57" t="s">
        <v>3150</v>
      </c>
      <c r="I476" s="57" t="s">
        <v>3148</v>
      </c>
      <c r="J476" s="57" t="s">
        <v>3149</v>
      </c>
      <c r="K476" s="57" t="s">
        <v>3155</v>
      </c>
      <c r="L476" s="57" t="s">
        <v>3150</v>
      </c>
      <c r="M476" s="57" t="s">
        <v>3148</v>
      </c>
      <c r="N476" t="s">
        <v>3152</v>
      </c>
    </row>
    <row r="477" spans="1:14" x14ac:dyDescent="0.25">
      <c r="A477" t="s">
        <v>3310</v>
      </c>
      <c r="B477" t="s">
        <v>3162</v>
      </c>
      <c r="C477" t="s">
        <v>3163</v>
      </c>
      <c r="D477" s="52">
        <v>1024.7829778789701</v>
      </c>
      <c r="E477" s="13">
        <v>0.695936034625938</v>
      </c>
      <c r="F477">
        <v>40</v>
      </c>
      <c r="G477" s="57" t="s">
        <v>3151</v>
      </c>
      <c r="H477" s="57" t="s">
        <v>3151</v>
      </c>
      <c r="I477" s="57" t="s">
        <v>3155</v>
      </c>
      <c r="J477" s="57" t="s">
        <v>3150</v>
      </c>
      <c r="K477" s="57" t="s">
        <v>3149</v>
      </c>
      <c r="L477" s="57" t="s">
        <v>3149</v>
      </c>
      <c r="M477" s="57" t="s">
        <v>3149</v>
      </c>
      <c r="N477" t="s">
        <v>3152</v>
      </c>
    </row>
    <row r="478" spans="1:14" x14ac:dyDescent="0.25">
      <c r="A478" t="s">
        <v>3311</v>
      </c>
      <c r="B478" t="s">
        <v>3201</v>
      </c>
      <c r="C478" t="s">
        <v>3202</v>
      </c>
      <c r="D478" s="52">
        <v>498.50740024416899</v>
      </c>
      <c r="E478" s="13">
        <v>0.97571320055740696</v>
      </c>
      <c r="F478">
        <v>40</v>
      </c>
      <c r="G478" s="57" t="s">
        <v>3160</v>
      </c>
      <c r="H478" s="57" t="s">
        <v>3160</v>
      </c>
      <c r="I478" s="57" t="s">
        <v>3160</v>
      </c>
      <c r="J478" s="57" t="s">
        <v>3160</v>
      </c>
      <c r="K478" s="57" t="s">
        <v>3160</v>
      </c>
      <c r="L478" s="57" t="s">
        <v>3160</v>
      </c>
      <c r="M478" s="57" t="s">
        <v>3160</v>
      </c>
      <c r="N478" t="s">
        <v>3180</v>
      </c>
    </row>
    <row r="479" spans="1:14" x14ac:dyDescent="0.25">
      <c r="A479" t="s">
        <v>3312</v>
      </c>
      <c r="B479" t="s">
        <v>3301</v>
      </c>
      <c r="C479" t="s">
        <v>3302</v>
      </c>
      <c r="D479" s="52">
        <v>2141.2874977105598</v>
      </c>
      <c r="E479" s="13">
        <v>0.90958743190815505</v>
      </c>
      <c r="F479">
        <v>40</v>
      </c>
      <c r="G479" s="57" t="s">
        <v>3151</v>
      </c>
      <c r="H479" s="57" t="s">
        <v>3148</v>
      </c>
      <c r="I479" s="57" t="s">
        <v>3151</v>
      </c>
      <c r="J479" s="57" t="s">
        <v>3149</v>
      </c>
      <c r="K479" s="57" t="s">
        <v>3148</v>
      </c>
      <c r="L479" s="57" t="s">
        <v>3148</v>
      </c>
      <c r="M479" s="57" t="s">
        <v>3150</v>
      </c>
      <c r="N479" t="s">
        <v>3152</v>
      </c>
    </row>
    <row r="480" spans="1:14" x14ac:dyDescent="0.25">
      <c r="A480" t="s">
        <v>3313</v>
      </c>
      <c r="B480" t="s">
        <v>3156</v>
      </c>
      <c r="C480" t="s">
        <v>3157</v>
      </c>
      <c r="D480" s="52">
        <v>792.39483095334106</v>
      </c>
      <c r="E480" s="13">
        <v>0.91141737328511996</v>
      </c>
      <c r="F480">
        <v>40</v>
      </c>
      <c r="G480" s="57" t="s">
        <v>3151</v>
      </c>
      <c r="H480" s="57" t="s">
        <v>3148</v>
      </c>
      <c r="I480" s="57" t="s">
        <v>3149</v>
      </c>
      <c r="J480" s="57" t="s">
        <v>3148</v>
      </c>
      <c r="K480" s="57" t="s">
        <v>3155</v>
      </c>
      <c r="L480" s="57" t="s">
        <v>3150</v>
      </c>
      <c r="M480" s="57" t="s">
        <v>3149</v>
      </c>
      <c r="N480" t="s">
        <v>3152</v>
      </c>
    </row>
    <row r="481" spans="1:14" x14ac:dyDescent="0.25">
      <c r="A481" t="s">
        <v>3314</v>
      </c>
      <c r="B481" t="s">
        <v>3307</v>
      </c>
      <c r="C481" t="s">
        <v>3308</v>
      </c>
      <c r="D481" s="52">
        <v>1268.2413913369301</v>
      </c>
      <c r="E481" s="13">
        <v>0.82163406080492696</v>
      </c>
      <c r="F481">
        <v>40</v>
      </c>
      <c r="G481" s="57" t="s">
        <v>3151</v>
      </c>
      <c r="H481" s="57" t="s">
        <v>3149</v>
      </c>
      <c r="I481" s="57" t="s">
        <v>3155</v>
      </c>
      <c r="J481" s="57" t="s">
        <v>3148</v>
      </c>
      <c r="K481" s="57" t="s">
        <v>3155</v>
      </c>
      <c r="L481" s="57" t="s">
        <v>3155</v>
      </c>
      <c r="M481" s="57" t="s">
        <v>3155</v>
      </c>
      <c r="N481" t="s">
        <v>3152</v>
      </c>
    </row>
    <row r="482" spans="1:14" x14ac:dyDescent="0.25">
      <c r="A482" t="s">
        <v>3315</v>
      </c>
      <c r="B482" t="s">
        <v>3279</v>
      </c>
      <c r="C482" t="s">
        <v>3280</v>
      </c>
      <c r="D482" s="52">
        <v>211.16449871381201</v>
      </c>
      <c r="E482" s="13">
        <v>0.94171895895704105</v>
      </c>
      <c r="F482">
        <v>40</v>
      </c>
      <c r="G482" s="57" t="s">
        <v>3151</v>
      </c>
      <c r="H482" s="57" t="s">
        <v>3148</v>
      </c>
      <c r="I482" s="57" t="s">
        <v>3151</v>
      </c>
      <c r="J482" s="57" t="s">
        <v>3155</v>
      </c>
      <c r="K482" s="57" t="s">
        <v>3148</v>
      </c>
      <c r="L482" s="57" t="s">
        <v>3148</v>
      </c>
      <c r="M482" s="57" t="s">
        <v>3155</v>
      </c>
      <c r="N482" t="s">
        <v>3152</v>
      </c>
    </row>
    <row r="483" spans="1:14" x14ac:dyDescent="0.25">
      <c r="A483" t="s">
        <v>3316</v>
      </c>
      <c r="B483" t="s">
        <v>3245</v>
      </c>
      <c r="C483" t="s">
        <v>3246</v>
      </c>
      <c r="D483" s="52">
        <v>4392.1523729646397</v>
      </c>
      <c r="E483" s="13">
        <v>0.65983395729969296</v>
      </c>
      <c r="F483">
        <v>40</v>
      </c>
      <c r="G483" s="57" t="s">
        <v>3151</v>
      </c>
      <c r="H483" s="57" t="s">
        <v>3151</v>
      </c>
      <c r="I483" s="57" t="s">
        <v>3150</v>
      </c>
      <c r="J483" s="57" t="s">
        <v>3149</v>
      </c>
      <c r="K483" s="57" t="s">
        <v>3155</v>
      </c>
      <c r="L483" s="57" t="s">
        <v>3155</v>
      </c>
      <c r="M483" s="57" t="s">
        <v>3155</v>
      </c>
      <c r="N483" t="s">
        <v>3152</v>
      </c>
    </row>
    <row r="484" spans="1:14" x14ac:dyDescent="0.25">
      <c r="A484" t="s">
        <v>3317</v>
      </c>
      <c r="B484" t="s">
        <v>3303</v>
      </c>
      <c r="C484" t="s">
        <v>3304</v>
      </c>
      <c r="D484" s="52">
        <v>10935.9536973738</v>
      </c>
      <c r="E484" s="13">
        <v>1.0046376794283201</v>
      </c>
      <c r="F484">
        <v>40</v>
      </c>
      <c r="G484" s="57" t="s">
        <v>3151</v>
      </c>
      <c r="H484" s="57" t="s">
        <v>3149</v>
      </c>
      <c r="I484" s="57" t="s">
        <v>3151</v>
      </c>
      <c r="J484" s="57" t="s">
        <v>3149</v>
      </c>
      <c r="K484" s="57" t="s">
        <v>3150</v>
      </c>
      <c r="L484" s="57" t="s">
        <v>3155</v>
      </c>
      <c r="M484" s="57" t="s">
        <v>3155</v>
      </c>
      <c r="N484" t="s">
        <v>3152</v>
      </c>
    </row>
    <row r="485" spans="1:14" x14ac:dyDescent="0.25">
      <c r="A485" t="s">
        <v>3318</v>
      </c>
      <c r="B485" t="s">
        <v>3227</v>
      </c>
      <c r="C485" t="s">
        <v>3228</v>
      </c>
      <c r="D485" s="52">
        <v>6778.7143709215097</v>
      </c>
      <c r="E485" s="13">
        <v>0.80426214681665797</v>
      </c>
      <c r="F485">
        <v>40</v>
      </c>
      <c r="G485" s="57" t="s">
        <v>3151</v>
      </c>
      <c r="H485" s="57" t="s">
        <v>3151</v>
      </c>
      <c r="I485" s="57" t="s">
        <v>3150</v>
      </c>
      <c r="J485" s="57" t="s">
        <v>3148</v>
      </c>
      <c r="K485" s="57" t="s">
        <v>3151</v>
      </c>
      <c r="L485" s="57" t="s">
        <v>3151</v>
      </c>
      <c r="M485" s="57" t="s">
        <v>3151</v>
      </c>
      <c r="N485" t="s">
        <v>3152</v>
      </c>
    </row>
    <row r="486" spans="1:14" x14ac:dyDescent="0.25">
      <c r="A486" t="s">
        <v>3319</v>
      </c>
      <c r="B486" t="s">
        <v>3223</v>
      </c>
      <c r="C486" t="s">
        <v>3224</v>
      </c>
      <c r="D486" s="52">
        <v>3032.4614146973499</v>
      </c>
      <c r="E486" s="13">
        <v>0.82851125933619496</v>
      </c>
      <c r="F486">
        <v>40</v>
      </c>
      <c r="G486" s="57" t="s">
        <v>3151</v>
      </c>
      <c r="H486" s="57" t="s">
        <v>3151</v>
      </c>
      <c r="I486" s="57" t="s">
        <v>3155</v>
      </c>
      <c r="J486" s="57" t="s">
        <v>3148</v>
      </c>
      <c r="K486" s="57" t="s">
        <v>3151</v>
      </c>
      <c r="L486" s="57" t="s">
        <v>3149</v>
      </c>
      <c r="M486" s="57" t="s">
        <v>3150</v>
      </c>
      <c r="N486" t="s">
        <v>3152</v>
      </c>
    </row>
    <row r="487" spans="1:14" x14ac:dyDescent="0.25">
      <c r="A487" t="s">
        <v>3145</v>
      </c>
      <c r="B487" t="s">
        <v>3281</v>
      </c>
      <c r="C487" t="s">
        <v>3282</v>
      </c>
      <c r="D487" s="52">
        <v>1474.1082913555199</v>
      </c>
      <c r="E487" s="13">
        <v>0.66099785006246903</v>
      </c>
      <c r="F487">
        <v>41</v>
      </c>
      <c r="G487" s="57" t="s">
        <v>3151</v>
      </c>
      <c r="H487" s="57" t="s">
        <v>3151</v>
      </c>
      <c r="I487" s="57" t="s">
        <v>3155</v>
      </c>
      <c r="J487" s="57" t="s">
        <v>3155</v>
      </c>
      <c r="K487" s="57" t="s">
        <v>3151</v>
      </c>
      <c r="L487" s="57" t="s">
        <v>3148</v>
      </c>
      <c r="M487" s="57" t="s">
        <v>3149</v>
      </c>
      <c r="N487" t="s">
        <v>3152</v>
      </c>
    </row>
    <row r="488" spans="1:14" x14ac:dyDescent="0.25">
      <c r="A488" t="s">
        <v>3309</v>
      </c>
      <c r="B488" t="s">
        <v>3191</v>
      </c>
      <c r="C488" t="s">
        <v>3192</v>
      </c>
      <c r="D488" s="52">
        <v>1048.22683460606</v>
      </c>
      <c r="E488" s="13">
        <v>0.73774876325221095</v>
      </c>
      <c r="F488">
        <v>41</v>
      </c>
      <c r="G488" s="57" t="s">
        <v>3151</v>
      </c>
      <c r="H488" s="57" t="s">
        <v>3151</v>
      </c>
      <c r="I488" s="57" t="s">
        <v>3155</v>
      </c>
      <c r="J488" s="57" t="s">
        <v>3148</v>
      </c>
      <c r="K488" s="57" t="s">
        <v>3149</v>
      </c>
      <c r="L488" s="57" t="s">
        <v>3149</v>
      </c>
      <c r="M488" s="57" t="s">
        <v>3149</v>
      </c>
      <c r="N488" t="s">
        <v>3152</v>
      </c>
    </row>
    <row r="489" spans="1:14" x14ac:dyDescent="0.25">
      <c r="A489" t="s">
        <v>3310</v>
      </c>
      <c r="B489" t="s">
        <v>3253</v>
      </c>
      <c r="C489" t="s">
        <v>3254</v>
      </c>
      <c r="D489" s="52">
        <v>473.54759668215502</v>
      </c>
      <c r="E489" s="13">
        <v>0.68150064592295601</v>
      </c>
      <c r="F489">
        <v>41</v>
      </c>
      <c r="G489" s="57" t="s">
        <v>3151</v>
      </c>
      <c r="H489" s="57" t="s">
        <v>3149</v>
      </c>
      <c r="I489" s="57" t="s">
        <v>3149</v>
      </c>
      <c r="J489" s="57" t="s">
        <v>3148</v>
      </c>
      <c r="K489" s="57" t="s">
        <v>3155</v>
      </c>
      <c r="L489" s="57" t="s">
        <v>3155</v>
      </c>
      <c r="M489" s="57" t="s">
        <v>3155</v>
      </c>
      <c r="N489" t="s">
        <v>3152</v>
      </c>
    </row>
    <row r="490" spans="1:14" x14ac:dyDescent="0.25">
      <c r="A490" t="s">
        <v>3311</v>
      </c>
      <c r="B490" t="s">
        <v>3285</v>
      </c>
      <c r="C490" t="s">
        <v>3286</v>
      </c>
      <c r="D490" s="52">
        <v>957.87682138916398</v>
      </c>
      <c r="E490" s="13">
        <v>0.86494891858595702</v>
      </c>
      <c r="F490">
        <v>41</v>
      </c>
      <c r="G490" s="57" t="s">
        <v>3160</v>
      </c>
      <c r="H490" s="57" t="s">
        <v>3160</v>
      </c>
      <c r="I490" s="57" t="s">
        <v>3160</v>
      </c>
      <c r="J490" s="57" t="s">
        <v>3160</v>
      </c>
      <c r="K490" s="57" t="s">
        <v>3160</v>
      </c>
      <c r="L490" s="57" t="s">
        <v>3160</v>
      </c>
      <c r="M490" s="57" t="s">
        <v>3160</v>
      </c>
      <c r="N490" t="s">
        <v>3180</v>
      </c>
    </row>
    <row r="491" spans="1:14" x14ac:dyDescent="0.25">
      <c r="A491" t="s">
        <v>3312</v>
      </c>
      <c r="B491" t="s">
        <v>3221</v>
      </c>
      <c r="C491" t="s">
        <v>3222</v>
      </c>
      <c r="D491" s="52">
        <v>2254.8396848235202</v>
      </c>
      <c r="E491" s="13">
        <v>0.87475507800497698</v>
      </c>
      <c r="F491">
        <v>41</v>
      </c>
      <c r="G491" s="57" t="s">
        <v>3151</v>
      </c>
      <c r="H491" s="57" t="s">
        <v>3151</v>
      </c>
      <c r="I491" s="57" t="s">
        <v>3150</v>
      </c>
      <c r="J491" s="57" t="s">
        <v>3149</v>
      </c>
      <c r="K491" s="57" t="s">
        <v>3155</v>
      </c>
      <c r="L491" s="57" t="s">
        <v>3155</v>
      </c>
      <c r="M491" s="57" t="s">
        <v>3150</v>
      </c>
      <c r="N491" t="s">
        <v>3152</v>
      </c>
    </row>
    <row r="492" spans="1:14" x14ac:dyDescent="0.25">
      <c r="A492" t="s">
        <v>3313</v>
      </c>
      <c r="B492" t="s">
        <v>3227</v>
      </c>
      <c r="C492" t="s">
        <v>3228</v>
      </c>
      <c r="D492" s="52">
        <v>12977.1419847003</v>
      </c>
      <c r="E492" s="13">
        <v>0.90377323423883804</v>
      </c>
      <c r="F492">
        <v>41</v>
      </c>
      <c r="G492" s="57" t="s">
        <v>3151</v>
      </c>
      <c r="H492" s="57" t="s">
        <v>3149</v>
      </c>
      <c r="I492" s="57" t="s">
        <v>3150</v>
      </c>
      <c r="J492" s="57" t="s">
        <v>3148</v>
      </c>
      <c r="K492" s="57" t="s">
        <v>3148</v>
      </c>
      <c r="L492" s="57" t="s">
        <v>3149</v>
      </c>
      <c r="M492" s="57" t="s">
        <v>3149</v>
      </c>
      <c r="N492" t="s">
        <v>3152</v>
      </c>
    </row>
    <row r="493" spans="1:14" x14ac:dyDescent="0.25">
      <c r="A493" t="s">
        <v>3314</v>
      </c>
      <c r="B493" t="s">
        <v>3191</v>
      </c>
      <c r="C493" t="s">
        <v>3192</v>
      </c>
      <c r="D493" s="52">
        <v>2386.1269736682302</v>
      </c>
      <c r="E493" s="13">
        <v>0.71206434042521505</v>
      </c>
      <c r="F493">
        <v>41</v>
      </c>
      <c r="G493" s="57" t="s">
        <v>3151</v>
      </c>
      <c r="H493" s="57" t="s">
        <v>3151</v>
      </c>
      <c r="I493" s="57" t="s">
        <v>3155</v>
      </c>
      <c r="J493" s="57" t="s">
        <v>3149</v>
      </c>
      <c r="K493" s="57" t="s">
        <v>3148</v>
      </c>
      <c r="L493" s="57" t="s">
        <v>3149</v>
      </c>
      <c r="M493" s="57" t="s">
        <v>3149</v>
      </c>
      <c r="N493" t="s">
        <v>3152</v>
      </c>
    </row>
    <row r="494" spans="1:14" x14ac:dyDescent="0.25">
      <c r="A494" t="s">
        <v>3315</v>
      </c>
      <c r="B494" t="s">
        <v>3285</v>
      </c>
      <c r="C494" t="s">
        <v>3286</v>
      </c>
      <c r="D494" s="52">
        <v>1499.7907894483801</v>
      </c>
      <c r="E494" s="13">
        <v>0.86494891858595702</v>
      </c>
      <c r="F494">
        <v>41</v>
      </c>
      <c r="G494" s="57" t="s">
        <v>3160</v>
      </c>
      <c r="H494" s="57" t="s">
        <v>3160</v>
      </c>
      <c r="I494" s="57" t="s">
        <v>3160</v>
      </c>
      <c r="J494" s="57" t="s">
        <v>3160</v>
      </c>
      <c r="K494" s="57" t="s">
        <v>3160</v>
      </c>
      <c r="L494" s="57" t="s">
        <v>3160</v>
      </c>
      <c r="M494" s="57" t="s">
        <v>3160</v>
      </c>
      <c r="N494" t="s">
        <v>3180</v>
      </c>
    </row>
    <row r="495" spans="1:14" x14ac:dyDescent="0.25">
      <c r="A495" t="s">
        <v>3316</v>
      </c>
      <c r="B495" t="s">
        <v>3301</v>
      </c>
      <c r="C495" t="s">
        <v>3302</v>
      </c>
      <c r="D495" s="52">
        <v>2767.3169648200301</v>
      </c>
      <c r="E495" s="13">
        <v>0.636390502038924</v>
      </c>
      <c r="F495">
        <v>41</v>
      </c>
      <c r="G495" s="57" t="s">
        <v>3151</v>
      </c>
      <c r="H495" s="57" t="s">
        <v>3150</v>
      </c>
      <c r="I495" s="57" t="s">
        <v>3151</v>
      </c>
      <c r="J495" s="57" t="s">
        <v>3151</v>
      </c>
      <c r="K495" s="57" t="s">
        <v>3148</v>
      </c>
      <c r="L495" s="57" t="s">
        <v>3148</v>
      </c>
      <c r="M495" s="57" t="s">
        <v>3150</v>
      </c>
      <c r="N495" t="s">
        <v>3152</v>
      </c>
    </row>
    <row r="496" spans="1:14" x14ac:dyDescent="0.25">
      <c r="A496" t="s">
        <v>3317</v>
      </c>
      <c r="B496" t="s">
        <v>3257</v>
      </c>
      <c r="C496" t="s">
        <v>3258</v>
      </c>
      <c r="D496" s="52">
        <v>7726.4051160458303</v>
      </c>
      <c r="E496" s="13">
        <v>0.96478646068898199</v>
      </c>
      <c r="F496">
        <v>41</v>
      </c>
      <c r="G496" s="57" t="s">
        <v>3151</v>
      </c>
      <c r="H496" s="57" t="s">
        <v>3148</v>
      </c>
      <c r="I496" s="57" t="s">
        <v>3149</v>
      </c>
      <c r="J496" s="57" t="s">
        <v>3151</v>
      </c>
      <c r="K496" s="57" t="s">
        <v>3150</v>
      </c>
      <c r="L496" s="57" t="s">
        <v>3155</v>
      </c>
      <c r="M496" s="57" t="s">
        <v>3149</v>
      </c>
      <c r="N496" t="s">
        <v>3152</v>
      </c>
    </row>
    <row r="497" spans="1:14" x14ac:dyDescent="0.25">
      <c r="A497" t="s">
        <v>3318</v>
      </c>
      <c r="B497" t="s">
        <v>3289</v>
      </c>
      <c r="C497" t="s">
        <v>3290</v>
      </c>
      <c r="D497" s="52">
        <v>8830.4423962336095</v>
      </c>
      <c r="E497" s="13">
        <v>0.78838384224402303</v>
      </c>
      <c r="F497">
        <v>41</v>
      </c>
      <c r="G497" s="57" t="s">
        <v>3151</v>
      </c>
      <c r="H497" s="57" t="s">
        <v>3148</v>
      </c>
      <c r="I497" s="57" t="s">
        <v>3155</v>
      </c>
      <c r="J497" s="57" t="s">
        <v>3149</v>
      </c>
      <c r="K497" s="57" t="s">
        <v>3151</v>
      </c>
      <c r="L497" s="57" t="s">
        <v>3149</v>
      </c>
      <c r="M497" s="57" t="s">
        <v>3149</v>
      </c>
      <c r="N497" t="s">
        <v>3152</v>
      </c>
    </row>
    <row r="498" spans="1:14" x14ac:dyDescent="0.25">
      <c r="A498" t="s">
        <v>3319</v>
      </c>
      <c r="B498" t="s">
        <v>3191</v>
      </c>
      <c r="C498" t="s">
        <v>3192</v>
      </c>
      <c r="D498" s="52">
        <v>2557.90151937983</v>
      </c>
      <c r="E498" s="13">
        <v>0.68102880956164602</v>
      </c>
      <c r="F498">
        <v>41</v>
      </c>
      <c r="G498" s="57" t="s">
        <v>3151</v>
      </c>
      <c r="H498" s="57" t="s">
        <v>3151</v>
      </c>
      <c r="I498" s="57" t="s">
        <v>3155</v>
      </c>
      <c r="J498" s="57" t="s">
        <v>3148</v>
      </c>
      <c r="K498" s="57" t="s">
        <v>3148</v>
      </c>
      <c r="L498" s="57" t="s">
        <v>3149</v>
      </c>
      <c r="M498" s="57" t="s">
        <v>3149</v>
      </c>
      <c r="N498" t="s">
        <v>3152</v>
      </c>
    </row>
    <row r="499" spans="1:14" x14ac:dyDescent="0.25">
      <c r="A499" t="s">
        <v>3145</v>
      </c>
      <c r="B499" t="s">
        <v>3271</v>
      </c>
      <c r="C499" t="s">
        <v>3272</v>
      </c>
      <c r="D499" s="52">
        <v>1943.5372412532199</v>
      </c>
      <c r="E499" s="13">
        <v>0.65059170483089201</v>
      </c>
      <c r="F499">
        <v>42</v>
      </c>
      <c r="G499" s="57" t="s">
        <v>3151</v>
      </c>
      <c r="H499" s="57" t="s">
        <v>3148</v>
      </c>
      <c r="I499" s="57" t="s">
        <v>3149</v>
      </c>
      <c r="J499" s="57" t="s">
        <v>3149</v>
      </c>
      <c r="K499" s="57" t="s">
        <v>3150</v>
      </c>
      <c r="L499" s="57" t="s">
        <v>3151</v>
      </c>
      <c r="M499" s="57" t="s">
        <v>3148</v>
      </c>
      <c r="N499" t="s">
        <v>3152</v>
      </c>
    </row>
    <row r="500" spans="1:14" x14ac:dyDescent="0.25">
      <c r="A500" t="s">
        <v>3309</v>
      </c>
      <c r="B500" t="s">
        <v>3225</v>
      </c>
      <c r="C500" t="s">
        <v>3226</v>
      </c>
      <c r="D500" s="52">
        <v>2350.1364199872201</v>
      </c>
      <c r="E500" s="13">
        <v>0.55662764193082503</v>
      </c>
      <c r="F500">
        <v>42</v>
      </c>
      <c r="G500" s="57" t="s">
        <v>3151</v>
      </c>
      <c r="H500" s="57" t="s">
        <v>3150</v>
      </c>
      <c r="I500" s="57" t="s">
        <v>3155</v>
      </c>
      <c r="J500" s="57" t="s">
        <v>3148</v>
      </c>
      <c r="K500" s="57" t="s">
        <v>3151</v>
      </c>
      <c r="L500" s="57" t="s">
        <v>3149</v>
      </c>
      <c r="M500" s="57" t="s">
        <v>3150</v>
      </c>
      <c r="N500" t="s">
        <v>3152</v>
      </c>
    </row>
    <row r="501" spans="1:14" x14ac:dyDescent="0.25">
      <c r="A501" t="s">
        <v>3310</v>
      </c>
      <c r="B501" t="s">
        <v>3237</v>
      </c>
      <c r="C501" t="s">
        <v>3238</v>
      </c>
      <c r="D501" s="52">
        <v>1125.57717872941</v>
      </c>
      <c r="E501" s="13">
        <v>0.55755552201555103</v>
      </c>
      <c r="F501">
        <v>42</v>
      </c>
      <c r="G501" s="57" t="s">
        <v>3151</v>
      </c>
      <c r="H501" s="57" t="s">
        <v>3148</v>
      </c>
      <c r="I501" s="57" t="s">
        <v>3151</v>
      </c>
      <c r="J501" s="57" t="s">
        <v>3149</v>
      </c>
      <c r="K501" s="57" t="s">
        <v>3150</v>
      </c>
      <c r="L501" s="57" t="s">
        <v>3155</v>
      </c>
      <c r="M501" s="57" t="s">
        <v>3155</v>
      </c>
      <c r="N501" t="s">
        <v>3152</v>
      </c>
    </row>
    <row r="502" spans="1:14" x14ac:dyDescent="0.25">
      <c r="A502" t="s">
        <v>3311</v>
      </c>
      <c r="B502" t="s">
        <v>3229</v>
      </c>
      <c r="C502" t="s">
        <v>3230</v>
      </c>
      <c r="D502" s="52">
        <v>76.334611819180694</v>
      </c>
      <c r="E502" s="13">
        <v>0.836672306017477</v>
      </c>
      <c r="F502">
        <v>42</v>
      </c>
      <c r="G502" s="57" t="s">
        <v>3160</v>
      </c>
      <c r="H502" s="57" t="s">
        <v>3160</v>
      </c>
      <c r="I502" s="57" t="s">
        <v>3160</v>
      </c>
      <c r="J502" s="57" t="s">
        <v>3160</v>
      </c>
      <c r="K502" s="57" t="s">
        <v>3160</v>
      </c>
      <c r="L502" s="57" t="s">
        <v>3160</v>
      </c>
      <c r="M502" s="57" t="s">
        <v>3160</v>
      </c>
      <c r="N502" t="s">
        <v>3180</v>
      </c>
    </row>
    <row r="503" spans="1:14" x14ac:dyDescent="0.25">
      <c r="A503" t="s">
        <v>3312</v>
      </c>
      <c r="B503" t="s">
        <v>3255</v>
      </c>
      <c r="C503" t="s">
        <v>3256</v>
      </c>
      <c r="D503" s="52">
        <v>1670.52095631513</v>
      </c>
      <c r="E503" s="13">
        <v>0.80023006281279896</v>
      </c>
      <c r="F503">
        <v>42</v>
      </c>
      <c r="G503" s="57" t="s">
        <v>3151</v>
      </c>
      <c r="H503" s="57" t="s">
        <v>3155</v>
      </c>
      <c r="I503" s="57" t="s">
        <v>3149</v>
      </c>
      <c r="J503" s="57" t="s">
        <v>3151</v>
      </c>
      <c r="K503" s="57" t="s">
        <v>3150</v>
      </c>
      <c r="L503" s="57" t="s">
        <v>3150</v>
      </c>
      <c r="M503" s="57" t="s">
        <v>3148</v>
      </c>
      <c r="N503" t="s">
        <v>3152</v>
      </c>
    </row>
    <row r="504" spans="1:14" x14ac:dyDescent="0.25">
      <c r="A504" t="s">
        <v>3313</v>
      </c>
      <c r="B504" t="s">
        <v>3281</v>
      </c>
      <c r="C504" t="s">
        <v>3282</v>
      </c>
      <c r="D504" s="52">
        <v>2444.8726313304301</v>
      </c>
      <c r="E504" s="13">
        <v>0.88687720507949896</v>
      </c>
      <c r="F504">
        <v>42</v>
      </c>
      <c r="G504" s="57" t="s">
        <v>3151</v>
      </c>
      <c r="H504" s="57" t="s">
        <v>3151</v>
      </c>
      <c r="I504" s="57" t="s">
        <v>3155</v>
      </c>
      <c r="J504" s="57" t="s">
        <v>3155</v>
      </c>
      <c r="K504" s="57" t="s">
        <v>3148</v>
      </c>
      <c r="L504" s="57" t="s">
        <v>3148</v>
      </c>
      <c r="M504" s="57" t="s">
        <v>3149</v>
      </c>
      <c r="N504" t="s">
        <v>3152</v>
      </c>
    </row>
    <row r="505" spans="1:14" x14ac:dyDescent="0.25">
      <c r="A505" t="s">
        <v>3314</v>
      </c>
      <c r="B505" t="s">
        <v>3281</v>
      </c>
      <c r="C505" t="s">
        <v>3282</v>
      </c>
      <c r="D505" s="52">
        <v>1710.13679836184</v>
      </c>
      <c r="E505" s="13">
        <v>0.70469035538658797</v>
      </c>
      <c r="F505">
        <v>42</v>
      </c>
      <c r="G505" s="57" t="s">
        <v>3151</v>
      </c>
      <c r="H505" s="57" t="s">
        <v>3151</v>
      </c>
      <c r="I505" s="57" t="s">
        <v>3155</v>
      </c>
      <c r="J505" s="57" t="s">
        <v>3155</v>
      </c>
      <c r="K505" s="57" t="s">
        <v>3151</v>
      </c>
      <c r="L505" s="57" t="s">
        <v>3148</v>
      </c>
      <c r="M505" s="57" t="s">
        <v>3149</v>
      </c>
      <c r="N505" t="s">
        <v>3152</v>
      </c>
    </row>
    <row r="506" spans="1:14" x14ac:dyDescent="0.25">
      <c r="A506" t="s">
        <v>3315</v>
      </c>
      <c r="B506" t="s">
        <v>3229</v>
      </c>
      <c r="C506" t="s">
        <v>3230</v>
      </c>
      <c r="D506" s="52">
        <v>180.70774883205101</v>
      </c>
      <c r="E506" s="13">
        <v>0.836672306017477</v>
      </c>
      <c r="F506">
        <v>42</v>
      </c>
      <c r="G506" s="57" t="s">
        <v>3160</v>
      </c>
      <c r="H506" s="57" t="s">
        <v>3160</v>
      </c>
      <c r="I506" s="57" t="s">
        <v>3160</v>
      </c>
      <c r="J506" s="57" t="s">
        <v>3160</v>
      </c>
      <c r="K506" s="57" t="s">
        <v>3160</v>
      </c>
      <c r="L506" s="57" t="s">
        <v>3160</v>
      </c>
      <c r="M506" s="57" t="s">
        <v>3160</v>
      </c>
      <c r="N506" t="s">
        <v>3180</v>
      </c>
    </row>
    <row r="507" spans="1:14" x14ac:dyDescent="0.25">
      <c r="A507" t="s">
        <v>3316</v>
      </c>
      <c r="B507" t="s">
        <v>3253</v>
      </c>
      <c r="C507" t="s">
        <v>3254</v>
      </c>
      <c r="D507" s="52">
        <v>4580.7264929852499</v>
      </c>
      <c r="E507" s="13">
        <v>0.55180086217286195</v>
      </c>
      <c r="F507">
        <v>42</v>
      </c>
      <c r="G507" s="57" t="s">
        <v>3151</v>
      </c>
      <c r="H507" s="57" t="s">
        <v>3155</v>
      </c>
      <c r="I507" s="57" t="s">
        <v>3149</v>
      </c>
      <c r="J507" s="57" t="s">
        <v>3151</v>
      </c>
      <c r="K507" s="57" t="s">
        <v>3155</v>
      </c>
      <c r="L507" s="57" t="s">
        <v>3155</v>
      </c>
      <c r="M507" s="57" t="s">
        <v>3155</v>
      </c>
      <c r="N507" t="s">
        <v>3152</v>
      </c>
    </row>
    <row r="508" spans="1:14" x14ac:dyDescent="0.25">
      <c r="A508" t="s">
        <v>3317</v>
      </c>
      <c r="B508" t="s">
        <v>3277</v>
      </c>
      <c r="C508" t="s">
        <v>3278</v>
      </c>
      <c r="D508" s="52">
        <v>1566.08752602407</v>
      </c>
      <c r="E508" s="13">
        <v>0.92705043680605903</v>
      </c>
      <c r="F508">
        <v>42</v>
      </c>
      <c r="G508" s="57" t="s">
        <v>3151</v>
      </c>
      <c r="H508" s="57" t="s">
        <v>3151</v>
      </c>
      <c r="I508" s="57" t="s">
        <v>3155</v>
      </c>
      <c r="J508" s="57" t="s">
        <v>3155</v>
      </c>
      <c r="K508" s="57" t="s">
        <v>3155</v>
      </c>
      <c r="L508" s="57" t="s">
        <v>3150</v>
      </c>
      <c r="M508" s="57" t="s">
        <v>3148</v>
      </c>
      <c r="N508" t="s">
        <v>3152</v>
      </c>
    </row>
    <row r="509" spans="1:14" x14ac:dyDescent="0.25">
      <c r="A509" t="s">
        <v>3318</v>
      </c>
      <c r="B509" t="s">
        <v>3281</v>
      </c>
      <c r="C509" t="s">
        <v>3282</v>
      </c>
      <c r="D509" s="52">
        <v>1156.34443901792</v>
      </c>
      <c r="E509" s="13">
        <v>0.78167749607575998</v>
      </c>
      <c r="F509">
        <v>42</v>
      </c>
      <c r="G509" s="57" t="s">
        <v>3151</v>
      </c>
      <c r="H509" s="57" t="s">
        <v>3151</v>
      </c>
      <c r="I509" s="57" t="s">
        <v>3155</v>
      </c>
      <c r="J509" s="57" t="s">
        <v>3150</v>
      </c>
      <c r="K509" s="57" t="s">
        <v>3151</v>
      </c>
      <c r="L509" s="57" t="s">
        <v>3148</v>
      </c>
      <c r="M509" s="57" t="s">
        <v>3149</v>
      </c>
      <c r="N509" t="s">
        <v>3152</v>
      </c>
    </row>
    <row r="510" spans="1:14" x14ac:dyDescent="0.25">
      <c r="A510" t="s">
        <v>3319</v>
      </c>
      <c r="B510" t="s">
        <v>3277</v>
      </c>
      <c r="C510" t="s">
        <v>3278</v>
      </c>
      <c r="D510" s="52">
        <v>763.09537902939906</v>
      </c>
      <c r="E510" s="13">
        <v>0.65345919985195</v>
      </c>
      <c r="F510">
        <v>42</v>
      </c>
      <c r="G510" s="57" t="s">
        <v>3151</v>
      </c>
      <c r="H510" s="57" t="s">
        <v>3149</v>
      </c>
      <c r="I510" s="57" t="s">
        <v>3155</v>
      </c>
      <c r="J510" s="57" t="s">
        <v>3155</v>
      </c>
      <c r="K510" s="57" t="s">
        <v>3148</v>
      </c>
      <c r="L510" s="57" t="s">
        <v>3150</v>
      </c>
      <c r="M510" s="57" t="s">
        <v>3148</v>
      </c>
      <c r="N510" t="s">
        <v>3152</v>
      </c>
    </row>
    <row r="511" spans="1:14" x14ac:dyDescent="0.25">
      <c r="A511" t="s">
        <v>3145</v>
      </c>
      <c r="B511" t="s">
        <v>3275</v>
      </c>
      <c r="C511" t="s">
        <v>3276</v>
      </c>
      <c r="D511" s="52">
        <v>2550.6313369437498</v>
      </c>
      <c r="E511" s="13">
        <v>0.63688125438719201</v>
      </c>
      <c r="F511">
        <v>43</v>
      </c>
      <c r="G511" s="57" t="s">
        <v>3151</v>
      </c>
      <c r="H511" s="57" t="s">
        <v>3151</v>
      </c>
      <c r="I511" s="57" t="s">
        <v>3155</v>
      </c>
      <c r="J511" s="57" t="s">
        <v>3150</v>
      </c>
      <c r="K511" s="57" t="s">
        <v>3148</v>
      </c>
      <c r="L511" s="57" t="s">
        <v>3149</v>
      </c>
      <c r="M511" s="57" t="s">
        <v>3155</v>
      </c>
      <c r="N511" t="s">
        <v>3152</v>
      </c>
    </row>
    <row r="512" spans="1:14" x14ac:dyDescent="0.25">
      <c r="A512" t="s">
        <v>3309</v>
      </c>
      <c r="B512" t="s">
        <v>3223</v>
      </c>
      <c r="C512" t="s">
        <v>3224</v>
      </c>
      <c r="D512" s="52">
        <v>1679.6491938403699</v>
      </c>
      <c r="E512" s="13">
        <v>0.52150760414697495</v>
      </c>
      <c r="F512">
        <v>43</v>
      </c>
      <c r="G512" s="57" t="s">
        <v>3151</v>
      </c>
      <c r="H512" s="57" t="s">
        <v>3151</v>
      </c>
      <c r="I512" s="57" t="s">
        <v>3155</v>
      </c>
      <c r="J512" s="57" t="s">
        <v>3155</v>
      </c>
      <c r="K512" s="57" t="s">
        <v>3151</v>
      </c>
      <c r="L512" s="57" t="s">
        <v>3149</v>
      </c>
      <c r="M512" s="57" t="s">
        <v>3150</v>
      </c>
      <c r="N512" t="s">
        <v>3152</v>
      </c>
    </row>
    <row r="513" spans="1:14" x14ac:dyDescent="0.25">
      <c r="A513" t="s">
        <v>3310</v>
      </c>
      <c r="B513" t="s">
        <v>3221</v>
      </c>
      <c r="C513" t="s">
        <v>3222</v>
      </c>
      <c r="D513" s="52">
        <v>931.86188522146699</v>
      </c>
      <c r="E513" s="13">
        <v>0.554675424277141</v>
      </c>
      <c r="F513">
        <v>43</v>
      </c>
      <c r="G513" s="57" t="s">
        <v>3151</v>
      </c>
      <c r="H513" s="57" t="s">
        <v>3151</v>
      </c>
      <c r="I513" s="57" t="s">
        <v>3150</v>
      </c>
      <c r="J513" s="57" t="s">
        <v>3149</v>
      </c>
      <c r="K513" s="57" t="s">
        <v>3155</v>
      </c>
      <c r="L513" s="57" t="s">
        <v>3155</v>
      </c>
      <c r="M513" s="57" t="s">
        <v>3150</v>
      </c>
      <c r="N513" t="s">
        <v>3152</v>
      </c>
    </row>
    <row r="514" spans="1:14" x14ac:dyDescent="0.25">
      <c r="A514" t="s">
        <v>3311</v>
      </c>
      <c r="B514" t="s">
        <v>3265</v>
      </c>
      <c r="C514" t="s">
        <v>3266</v>
      </c>
      <c r="D514" s="52">
        <v>605.81616779290403</v>
      </c>
      <c r="E514" s="13">
        <v>0.82418454141919795</v>
      </c>
      <c r="F514">
        <v>43</v>
      </c>
      <c r="G514" s="57" t="s">
        <v>3160</v>
      </c>
      <c r="H514" s="57" t="s">
        <v>3160</v>
      </c>
      <c r="I514" s="57" t="s">
        <v>3160</v>
      </c>
      <c r="J514" s="57" t="s">
        <v>3160</v>
      </c>
      <c r="K514" s="57" t="s">
        <v>3160</v>
      </c>
      <c r="L514" s="57" t="s">
        <v>3160</v>
      </c>
      <c r="M514" s="57" t="s">
        <v>3160</v>
      </c>
      <c r="N514" t="s">
        <v>3180</v>
      </c>
    </row>
    <row r="515" spans="1:14" x14ac:dyDescent="0.25">
      <c r="A515" t="s">
        <v>3312</v>
      </c>
      <c r="B515" t="s">
        <v>3237</v>
      </c>
      <c r="C515" t="s">
        <v>3238</v>
      </c>
      <c r="D515" s="52">
        <v>2578.4897525517999</v>
      </c>
      <c r="E515" s="13">
        <v>0.75315549853974695</v>
      </c>
      <c r="F515">
        <v>43</v>
      </c>
      <c r="G515" s="57" t="s">
        <v>3151</v>
      </c>
      <c r="H515" s="57" t="s">
        <v>3149</v>
      </c>
      <c r="I515" s="57" t="s">
        <v>3151</v>
      </c>
      <c r="J515" s="57" t="s">
        <v>3149</v>
      </c>
      <c r="K515" s="57" t="s">
        <v>3150</v>
      </c>
      <c r="L515" s="57" t="s">
        <v>3155</v>
      </c>
      <c r="M515" s="57" t="s">
        <v>3155</v>
      </c>
      <c r="N515" t="s">
        <v>3152</v>
      </c>
    </row>
    <row r="516" spans="1:14" x14ac:dyDescent="0.25">
      <c r="A516" t="s">
        <v>3313</v>
      </c>
      <c r="B516" t="s">
        <v>3199</v>
      </c>
      <c r="C516" t="s">
        <v>3200</v>
      </c>
      <c r="D516" s="52">
        <v>5725.7693769630996</v>
      </c>
      <c r="E516" s="13">
        <v>0.87194029344861601</v>
      </c>
      <c r="F516">
        <v>43</v>
      </c>
      <c r="G516" s="57" t="s">
        <v>3151</v>
      </c>
      <c r="H516" s="57" t="s">
        <v>3148</v>
      </c>
      <c r="I516" s="57" t="s">
        <v>3150</v>
      </c>
      <c r="J516" s="57" t="s">
        <v>3149</v>
      </c>
      <c r="K516" s="57" t="s">
        <v>3148</v>
      </c>
      <c r="L516" s="57" t="s">
        <v>3151</v>
      </c>
      <c r="M516" s="57" t="s">
        <v>3151</v>
      </c>
      <c r="N516" t="s">
        <v>3152</v>
      </c>
    </row>
    <row r="517" spans="1:14" x14ac:dyDescent="0.25">
      <c r="A517" t="s">
        <v>3314</v>
      </c>
      <c r="B517" t="s">
        <v>3269</v>
      </c>
      <c r="C517" t="s">
        <v>3270</v>
      </c>
      <c r="D517" s="52">
        <v>4315.6773907738298</v>
      </c>
      <c r="E517" s="13">
        <v>0.667139571881602</v>
      </c>
      <c r="F517">
        <v>43</v>
      </c>
      <c r="G517" s="57" t="s">
        <v>3151</v>
      </c>
      <c r="H517" s="57" t="s">
        <v>3151</v>
      </c>
      <c r="I517" s="57" t="s">
        <v>3148</v>
      </c>
      <c r="J517" s="57" t="s">
        <v>3148</v>
      </c>
      <c r="K517" s="57" t="s">
        <v>3155</v>
      </c>
      <c r="L517" s="57" t="s">
        <v>3155</v>
      </c>
      <c r="M517" s="57" t="s">
        <v>3155</v>
      </c>
      <c r="N517" t="s">
        <v>3152</v>
      </c>
    </row>
    <row r="518" spans="1:14" x14ac:dyDescent="0.25">
      <c r="A518" t="s">
        <v>3315</v>
      </c>
      <c r="B518" t="s">
        <v>3168</v>
      </c>
      <c r="C518" t="s">
        <v>3169</v>
      </c>
      <c r="D518" s="52">
        <v>546.94486567833201</v>
      </c>
      <c r="E518" s="13">
        <v>0.78765921341771505</v>
      </c>
      <c r="F518">
        <v>43</v>
      </c>
      <c r="G518" s="57" t="s">
        <v>3151</v>
      </c>
      <c r="H518" s="57" t="s">
        <v>3151</v>
      </c>
      <c r="I518" s="57" t="s">
        <v>3155</v>
      </c>
      <c r="J518" s="57" t="s">
        <v>3149</v>
      </c>
      <c r="K518" s="57" t="s">
        <v>3150</v>
      </c>
      <c r="L518" s="57" t="s">
        <v>3148</v>
      </c>
      <c r="M518" s="57" t="s">
        <v>3149</v>
      </c>
      <c r="N518" t="s">
        <v>3152</v>
      </c>
    </row>
    <row r="519" spans="1:14" x14ac:dyDescent="0.25">
      <c r="A519" t="s">
        <v>3316</v>
      </c>
      <c r="B519" t="s">
        <v>3279</v>
      </c>
      <c r="C519" t="s">
        <v>3280</v>
      </c>
      <c r="D519" s="52">
        <v>1055.7468314124301</v>
      </c>
      <c r="E519" s="13">
        <v>0.53818499391525498</v>
      </c>
      <c r="F519">
        <v>43</v>
      </c>
      <c r="G519" s="57" t="s">
        <v>3151</v>
      </c>
      <c r="H519" s="57" t="s">
        <v>3149</v>
      </c>
      <c r="I519" s="57" t="s">
        <v>3151</v>
      </c>
      <c r="J519" s="57" t="s">
        <v>3155</v>
      </c>
      <c r="K519" s="57" t="s">
        <v>3148</v>
      </c>
      <c r="L519" s="57" t="s">
        <v>3148</v>
      </c>
      <c r="M519" s="57" t="s">
        <v>3155</v>
      </c>
      <c r="N519" t="s">
        <v>3152</v>
      </c>
    </row>
    <row r="520" spans="1:14" x14ac:dyDescent="0.25">
      <c r="A520" t="s">
        <v>3317</v>
      </c>
      <c r="B520" t="s">
        <v>3269</v>
      </c>
      <c r="C520" t="s">
        <v>3270</v>
      </c>
      <c r="D520" s="52">
        <v>30162.026971705902</v>
      </c>
      <c r="E520" s="13">
        <v>0.87476684269585703</v>
      </c>
      <c r="F520">
        <v>43</v>
      </c>
      <c r="G520" s="57" t="s">
        <v>3151</v>
      </c>
      <c r="H520" s="57" t="s">
        <v>3151</v>
      </c>
      <c r="I520" s="57" t="s">
        <v>3148</v>
      </c>
      <c r="J520" s="57" t="s">
        <v>3148</v>
      </c>
      <c r="K520" s="57" t="s">
        <v>3155</v>
      </c>
      <c r="L520" s="57" t="s">
        <v>3155</v>
      </c>
      <c r="M520" s="57" t="s">
        <v>3155</v>
      </c>
      <c r="N520" t="s">
        <v>3152</v>
      </c>
    </row>
    <row r="521" spans="1:14" x14ac:dyDescent="0.25">
      <c r="A521" t="s">
        <v>3318</v>
      </c>
      <c r="B521" t="s">
        <v>3257</v>
      </c>
      <c r="C521" t="s">
        <v>3258</v>
      </c>
      <c r="D521" s="52">
        <v>933.36059752968299</v>
      </c>
      <c r="E521" s="13">
        <v>0.72004365022822003</v>
      </c>
      <c r="F521">
        <v>43</v>
      </c>
      <c r="G521" s="57" t="s">
        <v>3151</v>
      </c>
      <c r="H521" s="57" t="s">
        <v>3155</v>
      </c>
      <c r="I521" s="57" t="s">
        <v>3149</v>
      </c>
      <c r="J521" s="57" t="s">
        <v>3151</v>
      </c>
      <c r="K521" s="57" t="s">
        <v>3151</v>
      </c>
      <c r="L521" s="57" t="s">
        <v>3155</v>
      </c>
      <c r="M521" s="57" t="s">
        <v>3149</v>
      </c>
      <c r="N521" t="s">
        <v>3152</v>
      </c>
    </row>
    <row r="522" spans="1:14" x14ac:dyDescent="0.25">
      <c r="A522" t="s">
        <v>3319</v>
      </c>
      <c r="B522" t="s">
        <v>3273</v>
      </c>
      <c r="C522" t="s">
        <v>3274</v>
      </c>
      <c r="D522" s="52">
        <v>5606.4901220296597</v>
      </c>
      <c r="E522" s="13">
        <v>0.63657182460414496</v>
      </c>
      <c r="F522">
        <v>43</v>
      </c>
      <c r="G522" s="57" t="s">
        <v>3151</v>
      </c>
      <c r="H522" s="57" t="s">
        <v>3151</v>
      </c>
      <c r="I522" s="57" t="s">
        <v>3149</v>
      </c>
      <c r="J522" s="57" t="s">
        <v>3155</v>
      </c>
      <c r="K522" s="57" t="s">
        <v>3151</v>
      </c>
      <c r="L522" s="57" t="s">
        <v>3151</v>
      </c>
      <c r="M522" s="57" t="s">
        <v>3155</v>
      </c>
      <c r="N522" t="s">
        <v>3152</v>
      </c>
    </row>
    <row r="523" spans="1:14" x14ac:dyDescent="0.25">
      <c r="A523" t="s">
        <v>3145</v>
      </c>
      <c r="B523" t="s">
        <v>3265</v>
      </c>
      <c r="C523" t="s">
        <v>3266</v>
      </c>
      <c r="D523" s="52">
        <v>4119.0853864709597</v>
      </c>
      <c r="E523" s="13">
        <v>0.59104965186752401</v>
      </c>
      <c r="F523">
        <v>44</v>
      </c>
      <c r="G523" s="57" t="s">
        <v>3151</v>
      </c>
      <c r="H523" s="57" t="s">
        <v>3151</v>
      </c>
      <c r="I523" s="57" t="s">
        <v>3148</v>
      </c>
      <c r="J523" s="57" t="s">
        <v>3149</v>
      </c>
      <c r="K523" s="57" t="s">
        <v>3155</v>
      </c>
      <c r="L523" s="57" t="s">
        <v>3150</v>
      </c>
      <c r="M523" s="57" t="s">
        <v>3148</v>
      </c>
      <c r="N523" t="s">
        <v>3152</v>
      </c>
    </row>
    <row r="524" spans="1:14" x14ac:dyDescent="0.25">
      <c r="A524" t="s">
        <v>3309</v>
      </c>
      <c r="B524" t="s">
        <v>3168</v>
      </c>
      <c r="C524" t="s">
        <v>3169</v>
      </c>
      <c r="D524" s="52">
        <v>673.38924001165901</v>
      </c>
      <c r="E524" s="13">
        <v>0.52082143937398495</v>
      </c>
      <c r="F524">
        <v>44</v>
      </c>
      <c r="G524" s="57" t="s">
        <v>3151</v>
      </c>
      <c r="H524" s="57" t="s">
        <v>3151</v>
      </c>
      <c r="I524" s="57" t="s">
        <v>3155</v>
      </c>
      <c r="J524" s="57" t="s">
        <v>3150</v>
      </c>
      <c r="K524" s="57" t="s">
        <v>3151</v>
      </c>
      <c r="L524" s="57" t="s">
        <v>3148</v>
      </c>
      <c r="M524" s="57" t="s">
        <v>3149</v>
      </c>
      <c r="N524" t="s">
        <v>3152</v>
      </c>
    </row>
    <row r="525" spans="1:14" x14ac:dyDescent="0.25">
      <c r="A525" t="s">
        <v>3310</v>
      </c>
      <c r="B525" t="s">
        <v>3223</v>
      </c>
      <c r="C525" t="s">
        <v>3224</v>
      </c>
      <c r="D525" s="52">
        <v>1145.76325546619</v>
      </c>
      <c r="E525" s="13">
        <v>0.55466552000040703</v>
      </c>
      <c r="F525">
        <v>44</v>
      </c>
      <c r="G525" s="57" t="s">
        <v>3151</v>
      </c>
      <c r="H525" s="57" t="s">
        <v>3151</v>
      </c>
      <c r="I525" s="57" t="s">
        <v>3155</v>
      </c>
      <c r="J525" s="57" t="s">
        <v>3155</v>
      </c>
      <c r="K525" s="57" t="s">
        <v>3151</v>
      </c>
      <c r="L525" s="57" t="s">
        <v>3149</v>
      </c>
      <c r="M525" s="57" t="s">
        <v>3150</v>
      </c>
      <c r="N525" t="s">
        <v>3152</v>
      </c>
    </row>
    <row r="526" spans="1:14" x14ac:dyDescent="0.25">
      <c r="A526" t="s">
        <v>3311</v>
      </c>
      <c r="B526" t="s">
        <v>3235</v>
      </c>
      <c r="C526" t="s">
        <v>3236</v>
      </c>
      <c r="D526" s="52">
        <v>1037.16630043235</v>
      </c>
      <c r="E526" s="13">
        <v>0.69507093282543397</v>
      </c>
      <c r="F526">
        <v>44</v>
      </c>
      <c r="G526" s="57" t="s">
        <v>3151</v>
      </c>
      <c r="H526" s="57" t="s">
        <v>3148</v>
      </c>
      <c r="I526" s="57" t="s">
        <v>3155</v>
      </c>
      <c r="J526" s="57" t="s">
        <v>3148</v>
      </c>
      <c r="K526" s="57" t="s">
        <v>3150</v>
      </c>
      <c r="L526" s="57" t="s">
        <v>3155</v>
      </c>
      <c r="M526" s="57" t="s">
        <v>3155</v>
      </c>
      <c r="N526" t="s">
        <v>3152</v>
      </c>
    </row>
    <row r="527" spans="1:14" x14ac:dyDescent="0.25">
      <c r="A527" t="s">
        <v>3312</v>
      </c>
      <c r="B527" t="s">
        <v>3273</v>
      </c>
      <c r="C527" t="s">
        <v>3274</v>
      </c>
      <c r="D527" s="52">
        <v>2655.6751729185798</v>
      </c>
      <c r="E527" s="13">
        <v>0.74148144700944796</v>
      </c>
      <c r="F527">
        <v>44</v>
      </c>
      <c r="G527" s="57" t="s">
        <v>3151</v>
      </c>
      <c r="H527" s="57" t="s">
        <v>3151</v>
      </c>
      <c r="I527" s="57" t="s">
        <v>3148</v>
      </c>
      <c r="J527" s="57" t="s">
        <v>3155</v>
      </c>
      <c r="K527" s="57" t="s">
        <v>3149</v>
      </c>
      <c r="L527" s="57" t="s">
        <v>3151</v>
      </c>
      <c r="M527" s="57" t="s">
        <v>3155</v>
      </c>
      <c r="N527" t="s">
        <v>3152</v>
      </c>
    </row>
    <row r="528" spans="1:14" x14ac:dyDescent="0.25">
      <c r="A528" t="s">
        <v>3313</v>
      </c>
      <c r="B528" t="s">
        <v>3181</v>
      </c>
      <c r="C528" t="s">
        <v>3182</v>
      </c>
      <c r="D528" s="52">
        <v>1819.4858489609701</v>
      </c>
      <c r="E528" s="13">
        <v>0.85925923357876399</v>
      </c>
      <c r="F528">
        <v>44</v>
      </c>
      <c r="G528" s="57" t="s">
        <v>3151</v>
      </c>
      <c r="H528" s="57" t="s">
        <v>3151</v>
      </c>
      <c r="I528" s="57" t="s">
        <v>3151</v>
      </c>
      <c r="J528" s="57" t="s">
        <v>3148</v>
      </c>
      <c r="K528" s="57" t="s">
        <v>3148</v>
      </c>
      <c r="L528" s="57" t="s">
        <v>3149</v>
      </c>
      <c r="M528" s="57" t="s">
        <v>3150</v>
      </c>
      <c r="N528" t="s">
        <v>3152</v>
      </c>
    </row>
    <row r="529" spans="1:14" x14ac:dyDescent="0.25">
      <c r="A529" t="s">
        <v>3314</v>
      </c>
      <c r="B529" t="s">
        <v>3172</v>
      </c>
      <c r="C529" t="s">
        <v>3173</v>
      </c>
      <c r="D529" s="52">
        <v>776.97247296164903</v>
      </c>
      <c r="E529" s="13">
        <v>0.63169268627444797</v>
      </c>
      <c r="F529">
        <v>44</v>
      </c>
      <c r="G529" s="57" t="s">
        <v>3151</v>
      </c>
      <c r="H529" s="57" t="s">
        <v>3149</v>
      </c>
      <c r="I529" s="57" t="s">
        <v>3148</v>
      </c>
      <c r="J529" s="57" t="s">
        <v>3148</v>
      </c>
      <c r="K529" s="57" t="s">
        <v>3149</v>
      </c>
      <c r="L529" s="57" t="s">
        <v>3148</v>
      </c>
      <c r="M529" s="57" t="s">
        <v>3149</v>
      </c>
      <c r="N529" t="s">
        <v>3152</v>
      </c>
    </row>
    <row r="530" spans="1:14" x14ac:dyDescent="0.25">
      <c r="A530" t="s">
        <v>3315</v>
      </c>
      <c r="B530" t="s">
        <v>3269</v>
      </c>
      <c r="C530" t="s">
        <v>3270</v>
      </c>
      <c r="D530" s="52">
        <v>733.760518097513</v>
      </c>
      <c r="E530" s="13">
        <v>0.77976861824211396</v>
      </c>
      <c r="F530">
        <v>44</v>
      </c>
      <c r="G530" s="57" t="s">
        <v>3151</v>
      </c>
      <c r="H530" s="57" t="s">
        <v>3151</v>
      </c>
      <c r="I530" s="57" t="s">
        <v>3148</v>
      </c>
      <c r="J530" s="57" t="s">
        <v>3150</v>
      </c>
      <c r="K530" s="57" t="s">
        <v>3155</v>
      </c>
      <c r="L530" s="57" t="s">
        <v>3155</v>
      </c>
      <c r="M530" s="57" t="s">
        <v>3155</v>
      </c>
      <c r="N530" t="s">
        <v>3152</v>
      </c>
    </row>
    <row r="531" spans="1:14" x14ac:dyDescent="0.25">
      <c r="A531" t="s">
        <v>3316</v>
      </c>
      <c r="B531" t="s">
        <v>3193</v>
      </c>
      <c r="C531" t="s">
        <v>3194</v>
      </c>
      <c r="D531" s="52">
        <v>912.439539788964</v>
      </c>
      <c r="E531" s="13">
        <v>0.53235517197603399</v>
      </c>
      <c r="F531">
        <v>44</v>
      </c>
      <c r="G531" s="57" t="s">
        <v>3151</v>
      </c>
      <c r="H531" s="57" t="s">
        <v>3149</v>
      </c>
      <c r="I531" s="57" t="s">
        <v>3148</v>
      </c>
      <c r="J531" s="57" t="s">
        <v>3149</v>
      </c>
      <c r="K531" s="57" t="s">
        <v>3148</v>
      </c>
      <c r="L531" s="57" t="s">
        <v>3149</v>
      </c>
      <c r="M531" s="57" t="s">
        <v>3151</v>
      </c>
      <c r="N531" t="s">
        <v>3152</v>
      </c>
    </row>
    <row r="532" spans="1:14" x14ac:dyDescent="0.25">
      <c r="A532" t="s">
        <v>3317</v>
      </c>
      <c r="B532" t="s">
        <v>3271</v>
      </c>
      <c r="C532" t="s">
        <v>3272</v>
      </c>
      <c r="D532" s="52">
        <v>4242.00693473704</v>
      </c>
      <c r="E532" s="13">
        <v>0.87359002069078096</v>
      </c>
      <c r="F532">
        <v>44</v>
      </c>
      <c r="G532" s="57" t="s">
        <v>3151</v>
      </c>
      <c r="H532" s="57" t="s">
        <v>3151</v>
      </c>
      <c r="I532" s="57" t="s">
        <v>3151</v>
      </c>
      <c r="J532" s="57" t="s">
        <v>3148</v>
      </c>
      <c r="K532" s="57" t="s">
        <v>3150</v>
      </c>
      <c r="L532" s="57" t="s">
        <v>3151</v>
      </c>
      <c r="M532" s="57" t="s">
        <v>3148</v>
      </c>
      <c r="N532" t="s">
        <v>3152</v>
      </c>
    </row>
    <row r="533" spans="1:14" x14ac:dyDescent="0.25">
      <c r="A533" t="s">
        <v>3318</v>
      </c>
      <c r="B533" t="s">
        <v>3253</v>
      </c>
      <c r="C533" t="s">
        <v>3254</v>
      </c>
      <c r="D533" s="52">
        <v>1526.91982191132</v>
      </c>
      <c r="E533" s="13">
        <v>0.68302180556328296</v>
      </c>
      <c r="F533">
        <v>44</v>
      </c>
      <c r="G533" s="57" t="s">
        <v>3151</v>
      </c>
      <c r="H533" s="57" t="s">
        <v>3148</v>
      </c>
      <c r="I533" s="57" t="s">
        <v>3149</v>
      </c>
      <c r="J533" s="57" t="s">
        <v>3149</v>
      </c>
      <c r="K533" s="57" t="s">
        <v>3155</v>
      </c>
      <c r="L533" s="57" t="s">
        <v>3155</v>
      </c>
      <c r="M533" s="57" t="s">
        <v>3155</v>
      </c>
      <c r="N533" t="s">
        <v>3152</v>
      </c>
    </row>
    <row r="534" spans="1:14" x14ac:dyDescent="0.25">
      <c r="A534" t="s">
        <v>3319</v>
      </c>
      <c r="B534" t="s">
        <v>3225</v>
      </c>
      <c r="C534" t="s">
        <v>3226</v>
      </c>
      <c r="D534" s="52">
        <v>5360.4521835494597</v>
      </c>
      <c r="E534" s="13">
        <v>0.61417465891969902</v>
      </c>
      <c r="F534">
        <v>44</v>
      </c>
      <c r="G534" s="57" t="s">
        <v>3151</v>
      </c>
      <c r="H534" s="57" t="s">
        <v>3148</v>
      </c>
      <c r="I534" s="57" t="s">
        <v>3155</v>
      </c>
      <c r="J534" s="57" t="s">
        <v>3148</v>
      </c>
      <c r="K534" s="57" t="s">
        <v>3151</v>
      </c>
      <c r="L534" s="57" t="s">
        <v>3149</v>
      </c>
      <c r="M534" s="57" t="s">
        <v>3148</v>
      </c>
      <c r="N534" t="s">
        <v>3152</v>
      </c>
    </row>
    <row r="535" spans="1:14" x14ac:dyDescent="0.25">
      <c r="A535" t="s">
        <v>3145</v>
      </c>
      <c r="B535" t="s">
        <v>3227</v>
      </c>
      <c r="C535" t="s">
        <v>3228</v>
      </c>
      <c r="D535" s="52">
        <v>7002.7206442302604</v>
      </c>
      <c r="E535" s="13">
        <v>0.54457241898407305</v>
      </c>
      <c r="F535">
        <v>45</v>
      </c>
      <c r="G535" s="57" t="s">
        <v>3151</v>
      </c>
      <c r="H535" s="57" t="s">
        <v>3149</v>
      </c>
      <c r="I535" s="57" t="s">
        <v>3150</v>
      </c>
      <c r="J535" s="57" t="s">
        <v>3148</v>
      </c>
      <c r="K535" s="57" t="s">
        <v>3148</v>
      </c>
      <c r="L535" s="57" t="s">
        <v>3149</v>
      </c>
      <c r="M535" s="57" t="s">
        <v>3149</v>
      </c>
      <c r="N535" t="s">
        <v>3152</v>
      </c>
    </row>
    <row r="536" spans="1:14" x14ac:dyDescent="0.25">
      <c r="A536" t="s">
        <v>3309</v>
      </c>
      <c r="B536" t="s">
        <v>3213</v>
      </c>
      <c r="C536" t="s">
        <v>3214</v>
      </c>
      <c r="D536" s="52">
        <v>102.771526745597</v>
      </c>
      <c r="E536" s="13">
        <v>0.470222403983236</v>
      </c>
      <c r="F536">
        <v>45</v>
      </c>
      <c r="G536" s="57" t="s">
        <v>3160</v>
      </c>
      <c r="H536" s="57" t="s">
        <v>3160</v>
      </c>
      <c r="I536" s="57" t="s">
        <v>3160</v>
      </c>
      <c r="J536" s="57" t="s">
        <v>3160</v>
      </c>
      <c r="K536" s="57" t="s">
        <v>3160</v>
      </c>
      <c r="L536" s="57" t="s">
        <v>3160</v>
      </c>
      <c r="M536" s="57" t="s">
        <v>3160</v>
      </c>
      <c r="N536" t="s">
        <v>3180</v>
      </c>
    </row>
    <row r="537" spans="1:14" x14ac:dyDescent="0.25">
      <c r="A537" t="s">
        <v>3310</v>
      </c>
      <c r="B537" t="s">
        <v>3279</v>
      </c>
      <c r="C537" t="s">
        <v>3280</v>
      </c>
      <c r="D537" s="52">
        <v>444.54409965166002</v>
      </c>
      <c r="E537" s="13">
        <v>0.49245150176549402</v>
      </c>
      <c r="F537">
        <v>45</v>
      </c>
      <c r="G537" s="57" t="s">
        <v>3149</v>
      </c>
      <c r="H537" s="57" t="s">
        <v>3149</v>
      </c>
      <c r="I537" s="57" t="s">
        <v>3151</v>
      </c>
      <c r="J537" s="57" t="s">
        <v>3155</v>
      </c>
      <c r="K537" s="57" t="s">
        <v>3150</v>
      </c>
      <c r="L537" s="57" t="s">
        <v>3148</v>
      </c>
      <c r="M537" s="57" t="s">
        <v>3155</v>
      </c>
      <c r="N537" t="s">
        <v>3152</v>
      </c>
    </row>
    <row r="538" spans="1:14" x14ac:dyDescent="0.25">
      <c r="A538" t="s">
        <v>3311</v>
      </c>
      <c r="B538" t="s">
        <v>3162</v>
      </c>
      <c r="C538" t="s">
        <v>3163</v>
      </c>
      <c r="D538" s="52">
        <v>704.15122484697702</v>
      </c>
      <c r="E538" s="13">
        <v>0.68558423517416001</v>
      </c>
      <c r="F538">
        <v>45</v>
      </c>
      <c r="G538" s="57" t="s">
        <v>3151</v>
      </c>
      <c r="H538" s="57" t="s">
        <v>3151</v>
      </c>
      <c r="I538" s="57" t="s">
        <v>3155</v>
      </c>
      <c r="J538" s="57" t="s">
        <v>3149</v>
      </c>
      <c r="K538" s="57" t="s">
        <v>3148</v>
      </c>
      <c r="L538" s="57" t="s">
        <v>3149</v>
      </c>
      <c r="M538" s="57" t="s">
        <v>3149</v>
      </c>
      <c r="N538" t="s">
        <v>3152</v>
      </c>
    </row>
    <row r="539" spans="1:14" x14ac:dyDescent="0.25">
      <c r="A539" t="s">
        <v>3312</v>
      </c>
      <c r="B539" t="s">
        <v>3279</v>
      </c>
      <c r="C539" t="s">
        <v>3280</v>
      </c>
      <c r="D539" s="52">
        <v>782.37828740553698</v>
      </c>
      <c r="E539" s="13">
        <v>0.64227488688588197</v>
      </c>
      <c r="F539">
        <v>45</v>
      </c>
      <c r="G539" s="57" t="s">
        <v>3151</v>
      </c>
      <c r="H539" s="57" t="s">
        <v>3151</v>
      </c>
      <c r="I539" s="57" t="s">
        <v>3151</v>
      </c>
      <c r="J539" s="57" t="s">
        <v>3155</v>
      </c>
      <c r="K539" s="57" t="s">
        <v>3150</v>
      </c>
      <c r="L539" s="57" t="s">
        <v>3148</v>
      </c>
      <c r="M539" s="57" t="s">
        <v>3155</v>
      </c>
      <c r="N539" t="s">
        <v>3152</v>
      </c>
    </row>
    <row r="540" spans="1:14" x14ac:dyDescent="0.25">
      <c r="A540" t="s">
        <v>3313</v>
      </c>
      <c r="B540" t="s">
        <v>3211</v>
      </c>
      <c r="C540" t="s">
        <v>3212</v>
      </c>
      <c r="D540" s="52">
        <v>956.04029505908397</v>
      </c>
      <c r="E540" s="13">
        <v>0.82842977337407397</v>
      </c>
      <c r="F540">
        <v>45</v>
      </c>
      <c r="G540" s="57" t="s">
        <v>3151</v>
      </c>
      <c r="H540" s="57" t="s">
        <v>3150</v>
      </c>
      <c r="I540" s="57" t="s">
        <v>3148</v>
      </c>
      <c r="J540" s="57" t="s">
        <v>3149</v>
      </c>
      <c r="K540" s="57" t="s">
        <v>3150</v>
      </c>
      <c r="L540" s="57" t="s">
        <v>3149</v>
      </c>
      <c r="M540" s="57" t="s">
        <v>3149</v>
      </c>
      <c r="N540" t="s">
        <v>3152</v>
      </c>
    </row>
    <row r="541" spans="1:14" x14ac:dyDescent="0.25">
      <c r="A541" t="s">
        <v>3314</v>
      </c>
      <c r="B541" t="s">
        <v>3255</v>
      </c>
      <c r="C541" t="s">
        <v>3256</v>
      </c>
      <c r="D541" s="52">
        <v>2870.71691721347</v>
      </c>
      <c r="E541" s="13">
        <v>0.60437187353062205</v>
      </c>
      <c r="F541">
        <v>45</v>
      </c>
      <c r="G541" s="57" t="s">
        <v>3151</v>
      </c>
      <c r="H541" s="57" t="s">
        <v>3155</v>
      </c>
      <c r="I541" s="57" t="s">
        <v>3149</v>
      </c>
      <c r="J541" s="57" t="s">
        <v>3151</v>
      </c>
      <c r="K541" s="57" t="s">
        <v>3148</v>
      </c>
      <c r="L541" s="57" t="s">
        <v>3150</v>
      </c>
      <c r="M541" s="57" t="s">
        <v>3148</v>
      </c>
      <c r="N541" t="s">
        <v>3152</v>
      </c>
    </row>
    <row r="542" spans="1:14" x14ac:dyDescent="0.25">
      <c r="A542" t="s">
        <v>3315</v>
      </c>
      <c r="B542" t="s">
        <v>3249</v>
      </c>
      <c r="C542" t="s">
        <v>3250</v>
      </c>
      <c r="D542" s="52">
        <v>356.157703776613</v>
      </c>
      <c r="E542" s="13">
        <v>0.71380949108933001</v>
      </c>
      <c r="F542">
        <v>45</v>
      </c>
      <c r="G542" s="57" t="s">
        <v>3151</v>
      </c>
      <c r="H542" s="57" t="s">
        <v>3150</v>
      </c>
      <c r="I542" s="57" t="s">
        <v>3151</v>
      </c>
      <c r="J542" s="57" t="s">
        <v>3148</v>
      </c>
      <c r="K542" s="57" t="s">
        <v>3155</v>
      </c>
      <c r="L542" s="57" t="s">
        <v>3155</v>
      </c>
      <c r="M542" s="57" t="s">
        <v>3149</v>
      </c>
      <c r="N542" t="s">
        <v>3152</v>
      </c>
    </row>
    <row r="543" spans="1:14" x14ac:dyDescent="0.25">
      <c r="A543" t="s">
        <v>3316</v>
      </c>
      <c r="B543" t="s">
        <v>3213</v>
      </c>
      <c r="C543" t="s">
        <v>3214</v>
      </c>
      <c r="D543" s="52">
        <v>446.74165812446103</v>
      </c>
      <c r="E543" s="13">
        <v>0.470222403983236</v>
      </c>
      <c r="F543">
        <v>45</v>
      </c>
      <c r="G543" s="57" t="s">
        <v>3160</v>
      </c>
      <c r="H543" s="57" t="s">
        <v>3160</v>
      </c>
      <c r="I543" s="57" t="s">
        <v>3160</v>
      </c>
      <c r="J543" s="57" t="s">
        <v>3160</v>
      </c>
      <c r="K543" s="57" t="s">
        <v>3160</v>
      </c>
      <c r="L543" s="57" t="s">
        <v>3160</v>
      </c>
      <c r="M543" s="57" t="s">
        <v>3160</v>
      </c>
      <c r="N543" t="s">
        <v>3180</v>
      </c>
    </row>
    <row r="544" spans="1:14" x14ac:dyDescent="0.25">
      <c r="A544" t="s">
        <v>3317</v>
      </c>
      <c r="B544" t="s">
        <v>3285</v>
      </c>
      <c r="C544" t="s">
        <v>3286</v>
      </c>
      <c r="D544" s="52">
        <v>16191.6630816781</v>
      </c>
      <c r="E544" s="13">
        <v>0.87269617621518003</v>
      </c>
      <c r="F544">
        <v>45</v>
      </c>
      <c r="G544" s="57" t="s">
        <v>3151</v>
      </c>
      <c r="H544" s="57" t="s">
        <v>3149</v>
      </c>
      <c r="I544" s="57" t="s">
        <v>3155</v>
      </c>
      <c r="J544" s="57" t="s">
        <v>3148</v>
      </c>
      <c r="K544" s="57" t="s">
        <v>3151</v>
      </c>
      <c r="L544" s="57" t="s">
        <v>3150</v>
      </c>
      <c r="M544" s="57" t="s">
        <v>3149</v>
      </c>
      <c r="N544" t="s">
        <v>3152</v>
      </c>
    </row>
    <row r="545" spans="1:14" x14ac:dyDescent="0.25">
      <c r="A545" t="s">
        <v>3318</v>
      </c>
      <c r="B545" t="s">
        <v>3231</v>
      </c>
      <c r="C545" t="s">
        <v>3232</v>
      </c>
      <c r="D545" s="52">
        <v>1611.3838805457599</v>
      </c>
      <c r="E545" s="13">
        <v>0.67467626487076204</v>
      </c>
      <c r="F545">
        <v>45</v>
      </c>
      <c r="G545" s="57" t="s">
        <v>3151</v>
      </c>
      <c r="H545" s="57" t="s">
        <v>3149</v>
      </c>
      <c r="I545" s="57" t="s">
        <v>3150</v>
      </c>
      <c r="J545" s="57" t="s">
        <v>3148</v>
      </c>
      <c r="K545" s="57" t="s">
        <v>3148</v>
      </c>
      <c r="L545" s="57" t="s">
        <v>3150</v>
      </c>
      <c r="M545" s="57" t="s">
        <v>3148</v>
      </c>
      <c r="N545" t="s">
        <v>3152</v>
      </c>
    </row>
    <row r="546" spans="1:14" x14ac:dyDescent="0.25">
      <c r="A546" t="s">
        <v>3319</v>
      </c>
      <c r="B546" t="s">
        <v>3193</v>
      </c>
      <c r="C546" t="s">
        <v>3194</v>
      </c>
      <c r="D546" s="52">
        <v>2524.0545814903198</v>
      </c>
      <c r="E546" s="13">
        <v>0.59085853767128305</v>
      </c>
      <c r="F546">
        <v>45</v>
      </c>
      <c r="G546" s="57" t="s">
        <v>3151</v>
      </c>
      <c r="H546" s="57" t="s">
        <v>3149</v>
      </c>
      <c r="I546" s="57" t="s">
        <v>3149</v>
      </c>
      <c r="J546" s="57" t="s">
        <v>3148</v>
      </c>
      <c r="K546" s="57" t="s">
        <v>3149</v>
      </c>
      <c r="L546" s="57" t="s">
        <v>3149</v>
      </c>
      <c r="M546" s="57" t="s">
        <v>3151</v>
      </c>
      <c r="N546" t="s">
        <v>3152</v>
      </c>
    </row>
    <row r="547" spans="1:14" x14ac:dyDescent="0.25">
      <c r="A547" t="s">
        <v>3145</v>
      </c>
      <c r="B547" t="s">
        <v>3221</v>
      </c>
      <c r="C547" t="s">
        <v>3222</v>
      </c>
      <c r="D547" s="52">
        <v>2456.01719405324</v>
      </c>
      <c r="E547" s="13">
        <v>0.53496564575896199</v>
      </c>
      <c r="F547">
        <v>46</v>
      </c>
      <c r="G547" s="57" t="s">
        <v>3151</v>
      </c>
      <c r="H547" s="57" t="s">
        <v>3151</v>
      </c>
      <c r="I547" s="57" t="s">
        <v>3150</v>
      </c>
      <c r="J547" s="57" t="s">
        <v>3149</v>
      </c>
      <c r="K547" s="57" t="s">
        <v>3155</v>
      </c>
      <c r="L547" s="57" t="s">
        <v>3155</v>
      </c>
      <c r="M547" s="57" t="s">
        <v>3150</v>
      </c>
      <c r="N547" t="s">
        <v>3152</v>
      </c>
    </row>
    <row r="548" spans="1:14" x14ac:dyDescent="0.25">
      <c r="A548" t="s">
        <v>3309</v>
      </c>
      <c r="B548" t="s">
        <v>3233</v>
      </c>
      <c r="C548" t="s">
        <v>3234</v>
      </c>
      <c r="D548" s="52">
        <v>244.86963761722299</v>
      </c>
      <c r="E548" s="13">
        <v>0.46786084820784601</v>
      </c>
      <c r="F548">
        <v>46</v>
      </c>
      <c r="G548" s="57" t="s">
        <v>3160</v>
      </c>
      <c r="H548" s="57" t="s">
        <v>3160</v>
      </c>
      <c r="I548" s="57" t="s">
        <v>3160</v>
      </c>
      <c r="J548" s="57" t="s">
        <v>3160</v>
      </c>
      <c r="K548" s="57" t="s">
        <v>3160</v>
      </c>
      <c r="L548" s="57" t="s">
        <v>3160</v>
      </c>
      <c r="M548" s="57" t="s">
        <v>3160</v>
      </c>
      <c r="N548" t="s">
        <v>3180</v>
      </c>
    </row>
    <row r="549" spans="1:14" x14ac:dyDescent="0.25">
      <c r="A549" t="s">
        <v>3310</v>
      </c>
      <c r="B549" t="s">
        <v>3213</v>
      </c>
      <c r="C549" t="s">
        <v>3214</v>
      </c>
      <c r="D549" s="52">
        <v>232.11241438998999</v>
      </c>
      <c r="E549" s="13">
        <v>0.470222403983236</v>
      </c>
      <c r="F549">
        <v>46</v>
      </c>
      <c r="G549" s="57" t="s">
        <v>3160</v>
      </c>
      <c r="H549" s="57" t="s">
        <v>3160</v>
      </c>
      <c r="I549" s="57" t="s">
        <v>3160</v>
      </c>
      <c r="J549" s="57" t="s">
        <v>3160</v>
      </c>
      <c r="K549" s="57" t="s">
        <v>3160</v>
      </c>
      <c r="L549" s="57" t="s">
        <v>3160</v>
      </c>
      <c r="M549" s="57" t="s">
        <v>3160</v>
      </c>
      <c r="N549" t="s">
        <v>3180</v>
      </c>
    </row>
    <row r="550" spans="1:14" x14ac:dyDescent="0.25">
      <c r="A550" t="s">
        <v>3311</v>
      </c>
      <c r="B550" t="s">
        <v>3199</v>
      </c>
      <c r="C550" t="s">
        <v>3200</v>
      </c>
      <c r="D550" s="52">
        <v>891.65063460771501</v>
      </c>
      <c r="E550" s="13">
        <v>0.68281650871413502</v>
      </c>
      <c r="F550">
        <v>46</v>
      </c>
      <c r="G550" s="57" t="s">
        <v>3160</v>
      </c>
      <c r="H550" s="57" t="s">
        <v>3160</v>
      </c>
      <c r="I550" s="57" t="s">
        <v>3160</v>
      </c>
      <c r="J550" s="57" t="s">
        <v>3160</v>
      </c>
      <c r="K550" s="57" t="s">
        <v>3160</v>
      </c>
      <c r="L550" s="57" t="s">
        <v>3160</v>
      </c>
      <c r="M550" s="57" t="s">
        <v>3160</v>
      </c>
      <c r="N550" t="s">
        <v>3180</v>
      </c>
    </row>
    <row r="551" spans="1:14" x14ac:dyDescent="0.25">
      <c r="A551" t="s">
        <v>3312</v>
      </c>
      <c r="B551" t="s">
        <v>3203</v>
      </c>
      <c r="C551" t="s">
        <v>3204</v>
      </c>
      <c r="D551" s="52">
        <v>298.05825042392303</v>
      </c>
      <c r="E551" s="13">
        <v>0.52914854226167296</v>
      </c>
      <c r="F551">
        <v>46</v>
      </c>
      <c r="G551" s="57" t="s">
        <v>3151</v>
      </c>
      <c r="H551" s="57" t="s">
        <v>3151</v>
      </c>
      <c r="I551" s="57" t="s">
        <v>3149</v>
      </c>
      <c r="J551" s="57" t="s">
        <v>3155</v>
      </c>
      <c r="K551" s="57" t="s">
        <v>3148</v>
      </c>
      <c r="L551" s="57" t="s">
        <v>3151</v>
      </c>
      <c r="M551" s="57" t="s">
        <v>3151</v>
      </c>
      <c r="N551" t="s">
        <v>3152</v>
      </c>
    </row>
    <row r="552" spans="1:14" x14ac:dyDescent="0.25">
      <c r="A552" t="s">
        <v>3313</v>
      </c>
      <c r="B552" t="s">
        <v>3172</v>
      </c>
      <c r="C552" t="s">
        <v>3173</v>
      </c>
      <c r="D552" s="52">
        <v>1497.57906341637</v>
      </c>
      <c r="E552" s="13">
        <v>0.80148201558424603</v>
      </c>
      <c r="F552">
        <v>46</v>
      </c>
      <c r="G552" s="57" t="s">
        <v>3151</v>
      </c>
      <c r="H552" s="57" t="s">
        <v>3151</v>
      </c>
      <c r="I552" s="57" t="s">
        <v>3148</v>
      </c>
      <c r="J552" s="57" t="s">
        <v>3148</v>
      </c>
      <c r="K552" s="57" t="s">
        <v>3149</v>
      </c>
      <c r="L552" s="57" t="s">
        <v>3148</v>
      </c>
      <c r="M552" s="57" t="s">
        <v>3149</v>
      </c>
      <c r="N552" t="s">
        <v>3152</v>
      </c>
    </row>
    <row r="553" spans="1:14" x14ac:dyDescent="0.25">
      <c r="A553" t="s">
        <v>3314</v>
      </c>
      <c r="B553" t="s">
        <v>3265</v>
      </c>
      <c r="C553" t="s">
        <v>3266</v>
      </c>
      <c r="D553" s="52">
        <v>5143.4934757933097</v>
      </c>
      <c r="E553" s="13">
        <v>0.51881312041083405</v>
      </c>
      <c r="F553">
        <v>46</v>
      </c>
      <c r="G553" s="57" t="s">
        <v>3151</v>
      </c>
      <c r="H553" s="57" t="s">
        <v>3148</v>
      </c>
      <c r="I553" s="57" t="s">
        <v>3148</v>
      </c>
      <c r="J553" s="57" t="s">
        <v>3149</v>
      </c>
      <c r="K553" s="57" t="s">
        <v>3155</v>
      </c>
      <c r="L553" s="57" t="s">
        <v>3150</v>
      </c>
      <c r="M553" s="57" t="s">
        <v>3148</v>
      </c>
      <c r="N553" t="s">
        <v>3152</v>
      </c>
    </row>
    <row r="554" spans="1:14" x14ac:dyDescent="0.25">
      <c r="A554" t="s">
        <v>3315</v>
      </c>
      <c r="B554" t="s">
        <v>3243</v>
      </c>
      <c r="C554" t="s">
        <v>3244</v>
      </c>
      <c r="D554" s="52">
        <v>950.11444470165895</v>
      </c>
      <c r="E554" s="13">
        <v>0.63757418999642501</v>
      </c>
      <c r="F554">
        <v>46</v>
      </c>
      <c r="G554" s="57" t="s">
        <v>3160</v>
      </c>
      <c r="H554" s="57" t="s">
        <v>3160</v>
      </c>
      <c r="I554" s="57" t="s">
        <v>3160</v>
      </c>
      <c r="J554" s="57" t="s">
        <v>3160</v>
      </c>
      <c r="K554" s="57" t="s">
        <v>3160</v>
      </c>
      <c r="L554" s="57" t="s">
        <v>3160</v>
      </c>
      <c r="M554" s="57" t="s">
        <v>3160</v>
      </c>
      <c r="N554" t="s">
        <v>3180</v>
      </c>
    </row>
    <row r="555" spans="1:14" x14ac:dyDescent="0.25">
      <c r="A555" t="s">
        <v>3316</v>
      </c>
      <c r="B555" t="s">
        <v>3233</v>
      </c>
      <c r="C555" t="s">
        <v>3234</v>
      </c>
      <c r="D555" s="52">
        <v>801.79511548637299</v>
      </c>
      <c r="E555" s="13">
        <v>0.46786084820784601</v>
      </c>
      <c r="F555">
        <v>46</v>
      </c>
      <c r="G555" s="57" t="s">
        <v>3160</v>
      </c>
      <c r="H555" s="57" t="s">
        <v>3160</v>
      </c>
      <c r="I555" s="57" t="s">
        <v>3160</v>
      </c>
      <c r="J555" s="57" t="s">
        <v>3160</v>
      </c>
      <c r="K555" s="57" t="s">
        <v>3160</v>
      </c>
      <c r="L555" s="57" t="s">
        <v>3160</v>
      </c>
      <c r="M555" s="57" t="s">
        <v>3160</v>
      </c>
      <c r="N555" t="s">
        <v>3180</v>
      </c>
    </row>
    <row r="556" spans="1:14" x14ac:dyDescent="0.25">
      <c r="A556" t="s">
        <v>3317</v>
      </c>
      <c r="B556" t="s">
        <v>3162</v>
      </c>
      <c r="C556" t="s">
        <v>3163</v>
      </c>
      <c r="D556" s="52">
        <v>4365.7811817778002</v>
      </c>
      <c r="E556" s="13">
        <v>0.84960843647555895</v>
      </c>
      <c r="F556">
        <v>46</v>
      </c>
      <c r="G556" s="57" t="s">
        <v>3151</v>
      </c>
      <c r="H556" s="57" t="s">
        <v>3151</v>
      </c>
      <c r="I556" s="57" t="s">
        <v>3155</v>
      </c>
      <c r="J556" s="57" t="s">
        <v>3150</v>
      </c>
      <c r="K556" s="57" t="s">
        <v>3149</v>
      </c>
      <c r="L556" s="57" t="s">
        <v>3149</v>
      </c>
      <c r="M556" s="57" t="s">
        <v>3149</v>
      </c>
      <c r="N556" t="s">
        <v>3152</v>
      </c>
    </row>
    <row r="557" spans="1:14" x14ac:dyDescent="0.25">
      <c r="A557" t="s">
        <v>3318</v>
      </c>
      <c r="B557" t="s">
        <v>3162</v>
      </c>
      <c r="C557" t="s">
        <v>3163</v>
      </c>
      <c r="D557" s="52">
        <v>1673.9104734026901</v>
      </c>
      <c r="E557" s="13">
        <v>0.65695442072226695</v>
      </c>
      <c r="F557">
        <v>46</v>
      </c>
      <c r="G557" s="57" t="s">
        <v>3151</v>
      </c>
      <c r="H557" s="57" t="s">
        <v>3151</v>
      </c>
      <c r="I557" s="57" t="s">
        <v>3155</v>
      </c>
      <c r="J557" s="57" t="s">
        <v>3150</v>
      </c>
      <c r="K557" s="57" t="s">
        <v>3151</v>
      </c>
      <c r="L557" s="57" t="s">
        <v>3149</v>
      </c>
      <c r="M557" s="57" t="s">
        <v>3149</v>
      </c>
      <c r="N557" t="s">
        <v>3152</v>
      </c>
    </row>
    <row r="558" spans="1:14" x14ac:dyDescent="0.25">
      <c r="A558" t="s">
        <v>3319</v>
      </c>
      <c r="B558" t="s">
        <v>3153</v>
      </c>
      <c r="C558" t="s">
        <v>3154</v>
      </c>
      <c r="D558" s="52">
        <v>1893.09356886807</v>
      </c>
      <c r="E558" s="13">
        <v>0.55381332461049204</v>
      </c>
      <c r="F558">
        <v>46</v>
      </c>
      <c r="G558" s="57" t="s">
        <v>3151</v>
      </c>
      <c r="H558" s="57" t="s">
        <v>3151</v>
      </c>
      <c r="I558" s="57" t="s">
        <v>3150</v>
      </c>
      <c r="J558" s="57" t="s">
        <v>3155</v>
      </c>
      <c r="K558" s="57" t="s">
        <v>3149</v>
      </c>
      <c r="L558" s="57" t="s">
        <v>3149</v>
      </c>
      <c r="M558" s="57" t="s">
        <v>3149</v>
      </c>
      <c r="N558" t="s">
        <v>3152</v>
      </c>
    </row>
    <row r="559" spans="1:14" x14ac:dyDescent="0.25">
      <c r="A559" t="s">
        <v>3145</v>
      </c>
      <c r="B559" t="s">
        <v>3199</v>
      </c>
      <c r="C559" t="s">
        <v>3200</v>
      </c>
      <c r="D559" s="52">
        <v>3892.8195127151698</v>
      </c>
      <c r="E559" s="13">
        <v>0.48675482666884201</v>
      </c>
      <c r="F559">
        <v>47</v>
      </c>
      <c r="G559" s="57" t="s">
        <v>3149</v>
      </c>
      <c r="H559" s="57" t="s">
        <v>3148</v>
      </c>
      <c r="I559" s="57" t="s">
        <v>3150</v>
      </c>
      <c r="J559" s="57" t="s">
        <v>3149</v>
      </c>
      <c r="K559" s="57" t="s">
        <v>3150</v>
      </c>
      <c r="L559" s="57" t="s">
        <v>3151</v>
      </c>
      <c r="M559" s="57" t="s">
        <v>3151</v>
      </c>
      <c r="N559" t="s">
        <v>3152</v>
      </c>
    </row>
    <row r="560" spans="1:14" x14ac:dyDescent="0.25">
      <c r="A560" t="s">
        <v>3309</v>
      </c>
      <c r="B560" t="s">
        <v>3257</v>
      </c>
      <c r="C560" t="s">
        <v>3258</v>
      </c>
      <c r="D560" s="52">
        <v>669.04679068452901</v>
      </c>
      <c r="E560" s="13">
        <v>0.463235597436159</v>
      </c>
      <c r="F560">
        <v>47</v>
      </c>
      <c r="G560" s="57" t="s">
        <v>3160</v>
      </c>
      <c r="H560" s="57" t="s">
        <v>3160</v>
      </c>
      <c r="I560" s="57" t="s">
        <v>3160</v>
      </c>
      <c r="J560" s="57" t="s">
        <v>3160</v>
      </c>
      <c r="K560" s="57" t="s">
        <v>3160</v>
      </c>
      <c r="L560" s="57" t="s">
        <v>3160</v>
      </c>
      <c r="M560" s="57" t="s">
        <v>3160</v>
      </c>
      <c r="N560" t="s">
        <v>3180</v>
      </c>
    </row>
    <row r="561" spans="1:14" x14ac:dyDescent="0.25">
      <c r="A561" t="s">
        <v>3310</v>
      </c>
      <c r="B561" t="s">
        <v>3273</v>
      </c>
      <c r="C561" t="s">
        <v>3274</v>
      </c>
      <c r="D561" s="52">
        <v>1327.8611007068801</v>
      </c>
      <c r="E561" s="13">
        <v>0.46891832840990899</v>
      </c>
      <c r="F561">
        <v>47</v>
      </c>
      <c r="G561" s="57" t="s">
        <v>3149</v>
      </c>
      <c r="H561" s="57" t="s">
        <v>3151</v>
      </c>
      <c r="I561" s="57" t="s">
        <v>3149</v>
      </c>
      <c r="J561" s="57" t="s">
        <v>3155</v>
      </c>
      <c r="K561" s="57" t="s">
        <v>3151</v>
      </c>
      <c r="L561" s="57" t="s">
        <v>3151</v>
      </c>
      <c r="M561" s="57" t="s">
        <v>3155</v>
      </c>
      <c r="N561" t="s">
        <v>3152</v>
      </c>
    </row>
    <row r="562" spans="1:14" x14ac:dyDescent="0.25">
      <c r="A562" t="s">
        <v>3311</v>
      </c>
      <c r="B562" t="s">
        <v>3243</v>
      </c>
      <c r="C562" t="s">
        <v>3244</v>
      </c>
      <c r="D562" s="52">
        <v>534.058443772489</v>
      </c>
      <c r="E562" s="13">
        <v>0.63757418999642501</v>
      </c>
      <c r="F562">
        <v>47</v>
      </c>
      <c r="G562" s="57" t="s">
        <v>3160</v>
      </c>
      <c r="H562" s="57" t="s">
        <v>3160</v>
      </c>
      <c r="I562" s="57" t="s">
        <v>3160</v>
      </c>
      <c r="J562" s="57" t="s">
        <v>3160</v>
      </c>
      <c r="K562" s="57" t="s">
        <v>3160</v>
      </c>
      <c r="L562" s="57" t="s">
        <v>3160</v>
      </c>
      <c r="M562" s="57" t="s">
        <v>3160</v>
      </c>
      <c r="N562" t="s">
        <v>3180</v>
      </c>
    </row>
    <row r="563" spans="1:14" x14ac:dyDescent="0.25">
      <c r="A563" t="s">
        <v>3312</v>
      </c>
      <c r="B563" t="s">
        <v>3287</v>
      </c>
      <c r="C563" t="s">
        <v>3288</v>
      </c>
      <c r="D563" s="52">
        <v>1215.19975244069</v>
      </c>
      <c r="E563" s="13">
        <v>0.51252743438132298</v>
      </c>
      <c r="F563">
        <v>47</v>
      </c>
      <c r="G563" s="57" t="s">
        <v>3151</v>
      </c>
      <c r="H563" s="57" t="s">
        <v>3148</v>
      </c>
      <c r="I563" s="57" t="s">
        <v>3155</v>
      </c>
      <c r="J563" s="57" t="s">
        <v>3155</v>
      </c>
      <c r="K563" s="57" t="s">
        <v>3149</v>
      </c>
      <c r="L563" s="57" t="s">
        <v>3148</v>
      </c>
      <c r="M563" s="57" t="s">
        <v>3148</v>
      </c>
      <c r="N563" t="s">
        <v>3152</v>
      </c>
    </row>
    <row r="564" spans="1:14" x14ac:dyDescent="0.25">
      <c r="A564" t="s">
        <v>3313</v>
      </c>
      <c r="B564" t="s">
        <v>3197</v>
      </c>
      <c r="C564" t="s">
        <v>3198</v>
      </c>
      <c r="D564" s="52">
        <v>3144.83907484673</v>
      </c>
      <c r="E564" s="13">
        <v>0.79751287857189301</v>
      </c>
      <c r="F564">
        <v>47</v>
      </c>
      <c r="G564" s="57" t="s">
        <v>3151</v>
      </c>
      <c r="H564" s="57" t="s">
        <v>3151</v>
      </c>
      <c r="I564" s="57" t="s">
        <v>3155</v>
      </c>
      <c r="J564" s="57" t="s">
        <v>3155</v>
      </c>
      <c r="K564" s="57" t="s">
        <v>3151</v>
      </c>
      <c r="L564" s="57" t="s">
        <v>3151</v>
      </c>
      <c r="M564" s="57" t="s">
        <v>3151</v>
      </c>
      <c r="N564" t="s">
        <v>3152</v>
      </c>
    </row>
    <row r="565" spans="1:14" x14ac:dyDescent="0.25">
      <c r="A565" t="s">
        <v>3314</v>
      </c>
      <c r="B565" t="s">
        <v>3249</v>
      </c>
      <c r="C565" t="s">
        <v>3250</v>
      </c>
      <c r="D565" s="52">
        <v>1565.3558348459901</v>
      </c>
      <c r="E565" s="13">
        <v>0.51507570573136996</v>
      </c>
      <c r="F565">
        <v>47</v>
      </c>
      <c r="G565" s="57" t="s">
        <v>3151</v>
      </c>
      <c r="H565" s="57" t="s">
        <v>3150</v>
      </c>
      <c r="I565" s="57" t="s">
        <v>3151</v>
      </c>
      <c r="J565" s="57" t="s">
        <v>3148</v>
      </c>
      <c r="K565" s="57" t="s">
        <v>3155</v>
      </c>
      <c r="L565" s="57" t="s">
        <v>3155</v>
      </c>
      <c r="M565" s="57" t="s">
        <v>3149</v>
      </c>
      <c r="N565" t="s">
        <v>3152</v>
      </c>
    </row>
    <row r="566" spans="1:14" x14ac:dyDescent="0.25">
      <c r="A566" t="s">
        <v>3315</v>
      </c>
      <c r="B566" t="s">
        <v>3281</v>
      </c>
      <c r="C566" t="s">
        <v>3282</v>
      </c>
      <c r="D566" s="52">
        <v>449.50346346023701</v>
      </c>
      <c r="E566" s="13">
        <v>0.60422261462564497</v>
      </c>
      <c r="F566">
        <v>47</v>
      </c>
      <c r="G566" s="57" t="s">
        <v>3151</v>
      </c>
      <c r="H566" s="57" t="s">
        <v>3151</v>
      </c>
      <c r="I566" s="57" t="s">
        <v>3155</v>
      </c>
      <c r="J566" s="57" t="s">
        <v>3155</v>
      </c>
      <c r="K566" s="57" t="s">
        <v>3151</v>
      </c>
      <c r="L566" s="57" t="s">
        <v>3148</v>
      </c>
      <c r="M566" s="57" t="s">
        <v>3149</v>
      </c>
      <c r="N566" t="s">
        <v>3152</v>
      </c>
    </row>
    <row r="567" spans="1:14" x14ac:dyDescent="0.25">
      <c r="A567" t="s">
        <v>3316</v>
      </c>
      <c r="B567" t="s">
        <v>3249</v>
      </c>
      <c r="C567" t="s">
        <v>3250</v>
      </c>
      <c r="D567" s="52">
        <v>1743.50465291913</v>
      </c>
      <c r="E567" s="13">
        <v>0.46588741449127102</v>
      </c>
      <c r="F567">
        <v>47</v>
      </c>
      <c r="G567" s="57" t="s">
        <v>3149</v>
      </c>
      <c r="H567" s="57" t="s">
        <v>3148</v>
      </c>
      <c r="I567" s="57" t="s">
        <v>3151</v>
      </c>
      <c r="J567" s="57" t="s">
        <v>3148</v>
      </c>
      <c r="K567" s="57" t="s">
        <v>3155</v>
      </c>
      <c r="L567" s="57" t="s">
        <v>3155</v>
      </c>
      <c r="M567" s="57" t="s">
        <v>3149</v>
      </c>
      <c r="N567" t="s">
        <v>3152</v>
      </c>
    </row>
    <row r="568" spans="1:14" x14ac:dyDescent="0.25">
      <c r="A568" t="s">
        <v>3317</v>
      </c>
      <c r="B568" t="s">
        <v>3279</v>
      </c>
      <c r="C568" t="s">
        <v>3280</v>
      </c>
      <c r="D568" s="52">
        <v>3151.0597644904601</v>
      </c>
      <c r="E568" s="13">
        <v>0.80338679315191697</v>
      </c>
      <c r="F568">
        <v>47</v>
      </c>
      <c r="G568" s="57" t="s">
        <v>3151</v>
      </c>
      <c r="H568" s="57" t="s">
        <v>3149</v>
      </c>
      <c r="I568" s="57" t="s">
        <v>3151</v>
      </c>
      <c r="J568" s="57" t="s">
        <v>3155</v>
      </c>
      <c r="K568" s="57" t="s">
        <v>3155</v>
      </c>
      <c r="L568" s="57" t="s">
        <v>3148</v>
      </c>
      <c r="M568" s="57" t="s">
        <v>3155</v>
      </c>
      <c r="N568" t="s">
        <v>3152</v>
      </c>
    </row>
    <row r="569" spans="1:14" x14ac:dyDescent="0.25">
      <c r="A569" t="s">
        <v>3318</v>
      </c>
      <c r="B569" t="s">
        <v>3197</v>
      </c>
      <c r="C569" t="s">
        <v>3198</v>
      </c>
      <c r="D569" s="52">
        <v>1460.7805482793001</v>
      </c>
      <c r="E569" s="13">
        <v>0.58478164698206103</v>
      </c>
      <c r="F569">
        <v>47</v>
      </c>
      <c r="G569" s="57" t="s">
        <v>3151</v>
      </c>
      <c r="H569" s="57" t="s">
        <v>3151</v>
      </c>
      <c r="I569" s="57" t="s">
        <v>3155</v>
      </c>
      <c r="J569" s="57" t="s">
        <v>3148</v>
      </c>
      <c r="K569" s="57" t="s">
        <v>3151</v>
      </c>
      <c r="L569" s="57" t="s">
        <v>3151</v>
      </c>
      <c r="M569" s="57" t="s">
        <v>3151</v>
      </c>
      <c r="N569" t="s">
        <v>3152</v>
      </c>
    </row>
    <row r="570" spans="1:14" x14ac:dyDescent="0.25">
      <c r="A570" t="s">
        <v>3319</v>
      </c>
      <c r="B570" t="s">
        <v>3253</v>
      </c>
      <c r="C570" t="s">
        <v>3254</v>
      </c>
      <c r="D570" s="52">
        <v>2469.83311853341</v>
      </c>
      <c r="E570" s="13">
        <v>0.53075178591871397</v>
      </c>
      <c r="F570">
        <v>47</v>
      </c>
      <c r="G570" s="57" t="s">
        <v>3151</v>
      </c>
      <c r="H570" s="57" t="s">
        <v>3151</v>
      </c>
      <c r="I570" s="57" t="s">
        <v>3149</v>
      </c>
      <c r="J570" s="57" t="s">
        <v>3149</v>
      </c>
      <c r="K570" s="57" t="s">
        <v>3155</v>
      </c>
      <c r="L570" s="57" t="s">
        <v>3155</v>
      </c>
      <c r="M570" s="57" t="s">
        <v>3155</v>
      </c>
      <c r="N570" t="s">
        <v>3152</v>
      </c>
    </row>
    <row r="571" spans="1:14" x14ac:dyDescent="0.25">
      <c r="A571" t="s">
        <v>3145</v>
      </c>
      <c r="B571" t="s">
        <v>3197</v>
      </c>
      <c r="C571" t="s">
        <v>3198</v>
      </c>
      <c r="D571" s="52">
        <v>3342.9717538857999</v>
      </c>
      <c r="E571" s="13">
        <v>0.48200559593394499</v>
      </c>
      <c r="F571">
        <v>48</v>
      </c>
      <c r="G571" s="57" t="s">
        <v>3149</v>
      </c>
      <c r="H571" s="57" t="s">
        <v>3151</v>
      </c>
      <c r="I571" s="57" t="s">
        <v>3155</v>
      </c>
      <c r="J571" s="57" t="s">
        <v>3155</v>
      </c>
      <c r="K571" s="57" t="s">
        <v>3151</v>
      </c>
      <c r="L571" s="57" t="s">
        <v>3151</v>
      </c>
      <c r="M571" s="57" t="s">
        <v>3151</v>
      </c>
      <c r="N571" t="s">
        <v>3152</v>
      </c>
    </row>
    <row r="572" spans="1:14" x14ac:dyDescent="0.25">
      <c r="A572" t="s">
        <v>3309</v>
      </c>
      <c r="B572" t="s">
        <v>3205</v>
      </c>
      <c r="C572" t="s">
        <v>3206</v>
      </c>
      <c r="D572" s="52">
        <v>528.22610891321597</v>
      </c>
      <c r="E572" s="13">
        <v>0.427654327183839</v>
      </c>
      <c r="F572">
        <v>48</v>
      </c>
      <c r="G572" s="57" t="s">
        <v>3160</v>
      </c>
      <c r="H572" s="57" t="s">
        <v>3160</v>
      </c>
      <c r="I572" s="57" t="s">
        <v>3160</v>
      </c>
      <c r="J572" s="57" t="s">
        <v>3160</v>
      </c>
      <c r="K572" s="57" t="s">
        <v>3160</v>
      </c>
      <c r="L572" s="57" t="s">
        <v>3160</v>
      </c>
      <c r="M572" s="57" t="s">
        <v>3160</v>
      </c>
      <c r="N572" t="s">
        <v>3180</v>
      </c>
    </row>
    <row r="573" spans="1:14" x14ac:dyDescent="0.25">
      <c r="A573" t="s">
        <v>3310</v>
      </c>
      <c r="B573" t="s">
        <v>3233</v>
      </c>
      <c r="C573" t="s">
        <v>3234</v>
      </c>
      <c r="D573" s="52">
        <v>169.918974493647</v>
      </c>
      <c r="E573" s="13">
        <v>0.46786084820784601</v>
      </c>
      <c r="F573">
        <v>48</v>
      </c>
      <c r="G573" s="57" t="s">
        <v>3160</v>
      </c>
      <c r="H573" s="57" t="s">
        <v>3160</v>
      </c>
      <c r="I573" s="57" t="s">
        <v>3160</v>
      </c>
      <c r="J573" s="57" t="s">
        <v>3160</v>
      </c>
      <c r="K573" s="57" t="s">
        <v>3160</v>
      </c>
      <c r="L573" s="57" t="s">
        <v>3160</v>
      </c>
      <c r="M573" s="57" t="s">
        <v>3160</v>
      </c>
      <c r="N573" t="s">
        <v>3180</v>
      </c>
    </row>
    <row r="574" spans="1:14" x14ac:dyDescent="0.25">
      <c r="A574" t="s">
        <v>3311</v>
      </c>
      <c r="B574" t="s">
        <v>3269</v>
      </c>
      <c r="C574" t="s">
        <v>3270</v>
      </c>
      <c r="D574" s="52">
        <v>301.385459399708</v>
      </c>
      <c r="E574" s="13">
        <v>0.57732175937536601</v>
      </c>
      <c r="F574">
        <v>48</v>
      </c>
      <c r="G574" s="57" t="s">
        <v>3160</v>
      </c>
      <c r="H574" s="57" t="s">
        <v>3160</v>
      </c>
      <c r="I574" s="57" t="s">
        <v>3160</v>
      </c>
      <c r="J574" s="57" t="s">
        <v>3160</v>
      </c>
      <c r="K574" s="57" t="s">
        <v>3160</v>
      </c>
      <c r="L574" s="57" t="s">
        <v>3160</v>
      </c>
      <c r="M574" s="57" t="s">
        <v>3160</v>
      </c>
      <c r="N574" t="s">
        <v>3180</v>
      </c>
    </row>
    <row r="575" spans="1:14" x14ac:dyDescent="0.25">
      <c r="A575" t="s">
        <v>3312</v>
      </c>
      <c r="B575" t="s">
        <v>3249</v>
      </c>
      <c r="C575" t="s">
        <v>3250</v>
      </c>
      <c r="D575" s="52">
        <v>1100.5339845718599</v>
      </c>
      <c r="E575" s="13">
        <v>0.47176135270511899</v>
      </c>
      <c r="F575">
        <v>48</v>
      </c>
      <c r="G575" s="57" t="s">
        <v>3149</v>
      </c>
      <c r="H575" s="57" t="s">
        <v>3151</v>
      </c>
      <c r="I575" s="57" t="s">
        <v>3151</v>
      </c>
      <c r="J575" s="57" t="s">
        <v>3148</v>
      </c>
      <c r="K575" s="57" t="s">
        <v>3155</v>
      </c>
      <c r="L575" s="57" t="s">
        <v>3155</v>
      </c>
      <c r="M575" s="57" t="s">
        <v>3149</v>
      </c>
      <c r="N575" t="s">
        <v>3152</v>
      </c>
    </row>
    <row r="576" spans="1:14" x14ac:dyDescent="0.25">
      <c r="A576" t="s">
        <v>3313</v>
      </c>
      <c r="B576" t="s">
        <v>3257</v>
      </c>
      <c r="C576" t="s">
        <v>3258</v>
      </c>
      <c r="D576" s="52">
        <v>2487.44554449815</v>
      </c>
      <c r="E576" s="13">
        <v>0.76617644288088804</v>
      </c>
      <c r="F576">
        <v>48</v>
      </c>
      <c r="G576" s="57" t="s">
        <v>3151</v>
      </c>
      <c r="H576" s="57" t="s">
        <v>3149</v>
      </c>
      <c r="I576" s="57" t="s">
        <v>3149</v>
      </c>
      <c r="J576" s="57" t="s">
        <v>3151</v>
      </c>
      <c r="K576" s="57" t="s">
        <v>3155</v>
      </c>
      <c r="L576" s="57" t="s">
        <v>3155</v>
      </c>
      <c r="M576" s="57" t="s">
        <v>3149</v>
      </c>
      <c r="N576" t="s">
        <v>3152</v>
      </c>
    </row>
    <row r="577" spans="1:14" x14ac:dyDescent="0.25">
      <c r="A577" t="s">
        <v>3314</v>
      </c>
      <c r="B577" t="s">
        <v>3287</v>
      </c>
      <c r="C577" t="s">
        <v>3288</v>
      </c>
      <c r="D577" s="52">
        <v>1687.8878028165</v>
      </c>
      <c r="E577" s="13">
        <v>0.48402488366822999</v>
      </c>
      <c r="F577">
        <v>48</v>
      </c>
      <c r="G577" s="57" t="s">
        <v>3149</v>
      </c>
      <c r="H577" s="57" t="s">
        <v>3149</v>
      </c>
      <c r="I577" s="57" t="s">
        <v>3155</v>
      </c>
      <c r="J577" s="57" t="s">
        <v>3155</v>
      </c>
      <c r="K577" s="57" t="s">
        <v>3150</v>
      </c>
      <c r="L577" s="57" t="s">
        <v>3149</v>
      </c>
      <c r="M577" s="57" t="s">
        <v>3148</v>
      </c>
      <c r="N577" t="s">
        <v>3152</v>
      </c>
    </row>
    <row r="578" spans="1:14" x14ac:dyDescent="0.25">
      <c r="A578" t="s">
        <v>3315</v>
      </c>
      <c r="B578" t="s">
        <v>3199</v>
      </c>
      <c r="C578" t="s">
        <v>3200</v>
      </c>
      <c r="D578" s="52">
        <v>1497.02254309509</v>
      </c>
      <c r="E578" s="13">
        <v>0.55239262114930898</v>
      </c>
      <c r="F578">
        <v>48</v>
      </c>
      <c r="G578" s="57" t="s">
        <v>3151</v>
      </c>
      <c r="H578" s="57" t="s">
        <v>3150</v>
      </c>
      <c r="I578" s="57" t="s">
        <v>3150</v>
      </c>
      <c r="J578" s="57" t="s">
        <v>3149</v>
      </c>
      <c r="K578" s="57" t="s">
        <v>3148</v>
      </c>
      <c r="L578" s="57" t="s">
        <v>3151</v>
      </c>
      <c r="M578" s="57" t="s">
        <v>3149</v>
      </c>
      <c r="N578" t="s">
        <v>3152</v>
      </c>
    </row>
    <row r="579" spans="1:14" x14ac:dyDescent="0.25">
      <c r="A579" t="s">
        <v>3316</v>
      </c>
      <c r="B579" t="s">
        <v>3162</v>
      </c>
      <c r="C579" t="s">
        <v>3163</v>
      </c>
      <c r="D579" s="52">
        <v>1881.7270237982</v>
      </c>
      <c r="E579" s="13">
        <v>0.42841474634590399</v>
      </c>
      <c r="F579">
        <v>48</v>
      </c>
      <c r="G579" s="57" t="s">
        <v>3149</v>
      </c>
      <c r="H579" s="57" t="s">
        <v>3151</v>
      </c>
      <c r="I579" s="57" t="s">
        <v>3155</v>
      </c>
      <c r="J579" s="57" t="s">
        <v>3150</v>
      </c>
      <c r="K579" s="57" t="s">
        <v>3149</v>
      </c>
      <c r="L579" s="57" t="s">
        <v>3149</v>
      </c>
      <c r="M579" s="57" t="s">
        <v>3149</v>
      </c>
      <c r="N579" t="s">
        <v>3152</v>
      </c>
    </row>
    <row r="580" spans="1:14" x14ac:dyDescent="0.25">
      <c r="A580" t="s">
        <v>3317</v>
      </c>
      <c r="B580" t="s">
        <v>3273</v>
      </c>
      <c r="C580" t="s">
        <v>3274</v>
      </c>
      <c r="D580" s="52">
        <v>11164.6318769311</v>
      </c>
      <c r="E580" s="13">
        <v>0.78303662261568197</v>
      </c>
      <c r="F580">
        <v>48</v>
      </c>
      <c r="G580" s="57" t="s">
        <v>3151</v>
      </c>
      <c r="H580" s="57" t="s">
        <v>3151</v>
      </c>
      <c r="I580" s="57" t="s">
        <v>3148</v>
      </c>
      <c r="J580" s="57" t="s">
        <v>3155</v>
      </c>
      <c r="K580" s="57" t="s">
        <v>3150</v>
      </c>
      <c r="L580" s="57" t="s">
        <v>3151</v>
      </c>
      <c r="M580" s="57" t="s">
        <v>3155</v>
      </c>
      <c r="N580" t="s">
        <v>3152</v>
      </c>
    </row>
    <row r="581" spans="1:14" x14ac:dyDescent="0.25">
      <c r="A581" t="s">
        <v>3318</v>
      </c>
      <c r="B581" t="s">
        <v>3303</v>
      </c>
      <c r="C581" t="s">
        <v>3304</v>
      </c>
      <c r="D581" s="52">
        <v>2546.3793160698201</v>
      </c>
      <c r="E581" s="13">
        <v>0.55634728660769395</v>
      </c>
      <c r="F581">
        <v>48</v>
      </c>
      <c r="G581" s="57" t="s">
        <v>3151</v>
      </c>
      <c r="H581" s="57" t="s">
        <v>3148</v>
      </c>
      <c r="I581" s="57" t="s">
        <v>3151</v>
      </c>
      <c r="J581" s="57" t="s">
        <v>3149</v>
      </c>
      <c r="K581" s="57" t="s">
        <v>3148</v>
      </c>
      <c r="L581" s="57" t="s">
        <v>3155</v>
      </c>
      <c r="M581" s="57" t="s">
        <v>3155</v>
      </c>
      <c r="N581" t="s">
        <v>3152</v>
      </c>
    </row>
    <row r="582" spans="1:14" x14ac:dyDescent="0.25">
      <c r="A582" t="s">
        <v>3319</v>
      </c>
      <c r="B582" t="s">
        <v>3275</v>
      </c>
      <c r="C582" t="s">
        <v>3276</v>
      </c>
      <c r="D582" s="52">
        <v>6748.3788659352904</v>
      </c>
      <c r="E582" s="13">
        <v>0.50627898715917596</v>
      </c>
      <c r="F582">
        <v>48</v>
      </c>
      <c r="G582" s="57" t="s">
        <v>3149</v>
      </c>
      <c r="H582" s="57" t="s">
        <v>3151</v>
      </c>
      <c r="I582" s="57" t="s">
        <v>3155</v>
      </c>
      <c r="J582" s="57" t="s">
        <v>3155</v>
      </c>
      <c r="K582" s="57" t="s">
        <v>3151</v>
      </c>
      <c r="L582" s="57" t="s">
        <v>3149</v>
      </c>
      <c r="M582" s="57" t="s">
        <v>3150</v>
      </c>
      <c r="N582" t="s">
        <v>3152</v>
      </c>
    </row>
    <row r="583" spans="1:14" x14ac:dyDescent="0.25">
      <c r="A583" t="s">
        <v>3145</v>
      </c>
      <c r="B583" t="s">
        <v>3229</v>
      </c>
      <c r="C583" t="s">
        <v>3230</v>
      </c>
      <c r="D583" s="52">
        <v>1232.8758719316199</v>
      </c>
      <c r="E583" s="13">
        <v>0.47800286060071601</v>
      </c>
      <c r="F583">
        <v>49</v>
      </c>
      <c r="G583" s="57" t="s">
        <v>3149</v>
      </c>
      <c r="H583" s="57" t="s">
        <v>3151</v>
      </c>
      <c r="I583" s="57" t="s">
        <v>3150</v>
      </c>
      <c r="J583" s="57" t="s">
        <v>3148</v>
      </c>
      <c r="K583" s="57" t="s">
        <v>3150</v>
      </c>
      <c r="L583" s="57" t="s">
        <v>3150</v>
      </c>
      <c r="M583" s="57" t="s">
        <v>3149</v>
      </c>
      <c r="N583" t="s">
        <v>3152</v>
      </c>
    </row>
    <row r="584" spans="1:14" x14ac:dyDescent="0.25">
      <c r="A584" t="s">
        <v>3309</v>
      </c>
      <c r="B584" t="s">
        <v>3271</v>
      </c>
      <c r="C584" t="s">
        <v>3272</v>
      </c>
      <c r="D584" s="52">
        <v>1686.1918926235501</v>
      </c>
      <c r="E584" s="13">
        <v>0.39208554843378202</v>
      </c>
      <c r="F584">
        <v>49</v>
      </c>
      <c r="G584" s="57" t="s">
        <v>3149</v>
      </c>
      <c r="H584" s="57" t="s">
        <v>3150</v>
      </c>
      <c r="I584" s="57" t="s">
        <v>3151</v>
      </c>
      <c r="J584" s="57" t="s">
        <v>3149</v>
      </c>
      <c r="K584" s="57" t="s">
        <v>3150</v>
      </c>
      <c r="L584" s="57" t="s">
        <v>3151</v>
      </c>
      <c r="M584" s="57" t="s">
        <v>3148</v>
      </c>
      <c r="N584" t="s">
        <v>3152</v>
      </c>
    </row>
    <row r="585" spans="1:14" x14ac:dyDescent="0.25">
      <c r="A585" t="s">
        <v>3310</v>
      </c>
      <c r="B585" t="s">
        <v>3257</v>
      </c>
      <c r="C585" t="s">
        <v>3258</v>
      </c>
      <c r="D585" s="52">
        <v>664.98806871892702</v>
      </c>
      <c r="E585" s="13">
        <v>0.463235597436159</v>
      </c>
      <c r="F585">
        <v>49</v>
      </c>
      <c r="G585" s="57" t="s">
        <v>3160</v>
      </c>
      <c r="H585" s="57" t="s">
        <v>3160</v>
      </c>
      <c r="I585" s="57" t="s">
        <v>3160</v>
      </c>
      <c r="J585" s="57" t="s">
        <v>3160</v>
      </c>
      <c r="K585" s="57" t="s">
        <v>3160</v>
      </c>
      <c r="L585" s="57" t="s">
        <v>3160</v>
      </c>
      <c r="M585" s="57" t="s">
        <v>3160</v>
      </c>
      <c r="N585" t="s">
        <v>3180</v>
      </c>
    </row>
    <row r="586" spans="1:14" x14ac:dyDescent="0.25">
      <c r="A586" t="s">
        <v>3311</v>
      </c>
      <c r="B586" t="s">
        <v>3203</v>
      </c>
      <c r="C586" t="s">
        <v>3204</v>
      </c>
      <c r="D586" s="52">
        <v>135.41696359046401</v>
      </c>
      <c r="E586" s="13">
        <v>0.55319415489046997</v>
      </c>
      <c r="F586">
        <v>49</v>
      </c>
      <c r="G586" s="57" t="s">
        <v>3160</v>
      </c>
      <c r="H586" s="57" t="s">
        <v>3160</v>
      </c>
      <c r="I586" s="57" t="s">
        <v>3160</v>
      </c>
      <c r="J586" s="57" t="s">
        <v>3160</v>
      </c>
      <c r="K586" s="57" t="s">
        <v>3160</v>
      </c>
      <c r="L586" s="57" t="s">
        <v>3160</v>
      </c>
      <c r="M586" s="57" t="s">
        <v>3160</v>
      </c>
      <c r="N586" t="s">
        <v>3180</v>
      </c>
    </row>
    <row r="587" spans="1:14" x14ac:dyDescent="0.25">
      <c r="A587" t="s">
        <v>3312</v>
      </c>
      <c r="B587" t="s">
        <v>3213</v>
      </c>
      <c r="C587" t="s">
        <v>3214</v>
      </c>
      <c r="D587" s="52">
        <v>305.722165869739</v>
      </c>
      <c r="E587" s="13">
        <v>0.470222403983236</v>
      </c>
      <c r="F587">
        <v>49</v>
      </c>
      <c r="G587" s="57" t="s">
        <v>3160</v>
      </c>
      <c r="H587" s="57" t="s">
        <v>3160</v>
      </c>
      <c r="I587" s="57" t="s">
        <v>3160</v>
      </c>
      <c r="J587" s="57" t="s">
        <v>3160</v>
      </c>
      <c r="K587" s="57" t="s">
        <v>3160</v>
      </c>
      <c r="L587" s="57" t="s">
        <v>3160</v>
      </c>
      <c r="M587" s="57" t="s">
        <v>3160</v>
      </c>
      <c r="N587" t="s">
        <v>3180</v>
      </c>
    </row>
    <row r="588" spans="1:14" x14ac:dyDescent="0.25">
      <c r="A588" t="s">
        <v>3313</v>
      </c>
      <c r="B588" t="s">
        <v>3275</v>
      </c>
      <c r="C588" t="s">
        <v>3276</v>
      </c>
      <c r="D588" s="52">
        <v>5784.6534883940503</v>
      </c>
      <c r="E588" s="13">
        <v>0.67779975296433803</v>
      </c>
      <c r="F588">
        <v>49</v>
      </c>
      <c r="G588" s="57" t="s">
        <v>3151</v>
      </c>
      <c r="H588" s="57" t="s">
        <v>3151</v>
      </c>
      <c r="I588" s="57" t="s">
        <v>3155</v>
      </c>
      <c r="J588" s="57" t="s">
        <v>3148</v>
      </c>
      <c r="K588" s="57" t="s">
        <v>3149</v>
      </c>
      <c r="L588" s="57" t="s">
        <v>3151</v>
      </c>
      <c r="M588" s="57" t="s">
        <v>3155</v>
      </c>
      <c r="N588" t="s">
        <v>3152</v>
      </c>
    </row>
    <row r="589" spans="1:14" x14ac:dyDescent="0.25">
      <c r="A589" t="s">
        <v>3314</v>
      </c>
      <c r="B589" t="s">
        <v>3213</v>
      </c>
      <c r="C589" t="s">
        <v>3214</v>
      </c>
      <c r="D589" s="52">
        <v>668.72364224276896</v>
      </c>
      <c r="E589" s="13">
        <v>0.470222403983236</v>
      </c>
      <c r="F589">
        <v>49</v>
      </c>
      <c r="G589" s="57" t="s">
        <v>3160</v>
      </c>
      <c r="H589" s="57" t="s">
        <v>3160</v>
      </c>
      <c r="I589" s="57" t="s">
        <v>3160</v>
      </c>
      <c r="J589" s="57" t="s">
        <v>3160</v>
      </c>
      <c r="K589" s="57" t="s">
        <v>3160</v>
      </c>
      <c r="L589" s="57" t="s">
        <v>3160</v>
      </c>
      <c r="M589" s="57" t="s">
        <v>3160</v>
      </c>
      <c r="N589" t="s">
        <v>3180</v>
      </c>
    </row>
    <row r="590" spans="1:14" x14ac:dyDescent="0.25">
      <c r="A590" t="s">
        <v>3315</v>
      </c>
      <c r="B590" t="s">
        <v>3273</v>
      </c>
      <c r="C590" t="s">
        <v>3274</v>
      </c>
      <c r="D590" s="52">
        <v>899.61006674307998</v>
      </c>
      <c r="E590" s="13">
        <v>0.49843826649347001</v>
      </c>
      <c r="F590">
        <v>49</v>
      </c>
      <c r="G590" s="57" t="s">
        <v>3149</v>
      </c>
      <c r="H590" s="57" t="s">
        <v>3151</v>
      </c>
      <c r="I590" s="57" t="s">
        <v>3149</v>
      </c>
      <c r="J590" s="57" t="s">
        <v>3155</v>
      </c>
      <c r="K590" s="57" t="s">
        <v>3149</v>
      </c>
      <c r="L590" s="57" t="s">
        <v>3151</v>
      </c>
      <c r="M590" s="57" t="s">
        <v>3155</v>
      </c>
      <c r="N590" t="s">
        <v>3152</v>
      </c>
    </row>
    <row r="591" spans="1:14" x14ac:dyDescent="0.25">
      <c r="A591" t="s">
        <v>3316</v>
      </c>
      <c r="B591" t="s">
        <v>3153</v>
      </c>
      <c r="C591" t="s">
        <v>3154</v>
      </c>
      <c r="D591" s="52">
        <v>1359.8389727804999</v>
      </c>
      <c r="E591" s="13">
        <v>0.35995399282164903</v>
      </c>
      <c r="F591">
        <v>49</v>
      </c>
      <c r="G591" s="57" t="s">
        <v>3149</v>
      </c>
      <c r="H591" s="57" t="s">
        <v>3151</v>
      </c>
      <c r="I591" s="57" t="s">
        <v>3150</v>
      </c>
      <c r="J591" s="57" t="s">
        <v>3155</v>
      </c>
      <c r="K591" s="57" t="s">
        <v>3151</v>
      </c>
      <c r="L591" s="57" t="s">
        <v>3149</v>
      </c>
      <c r="M591" s="57" t="s">
        <v>3149</v>
      </c>
      <c r="N591" t="s">
        <v>3152</v>
      </c>
    </row>
    <row r="592" spans="1:14" x14ac:dyDescent="0.25">
      <c r="A592" t="s">
        <v>3317</v>
      </c>
      <c r="B592" t="s">
        <v>3153</v>
      </c>
      <c r="C592" t="s">
        <v>3154</v>
      </c>
      <c r="D592" s="52">
        <v>4635.3358938945103</v>
      </c>
      <c r="E592" s="13">
        <v>0.75095235024046303</v>
      </c>
      <c r="F592">
        <v>49</v>
      </c>
      <c r="G592" s="57" t="s">
        <v>3151</v>
      </c>
      <c r="H592" s="57" t="s">
        <v>3151</v>
      </c>
      <c r="I592" s="57" t="s">
        <v>3150</v>
      </c>
      <c r="J592" s="57" t="s">
        <v>3150</v>
      </c>
      <c r="K592" s="57" t="s">
        <v>3149</v>
      </c>
      <c r="L592" s="57" t="s">
        <v>3149</v>
      </c>
      <c r="M592" s="57" t="s">
        <v>3149</v>
      </c>
      <c r="N592" t="s">
        <v>3152</v>
      </c>
    </row>
    <row r="593" spans="1:14" x14ac:dyDescent="0.25">
      <c r="A593" t="s">
        <v>3318</v>
      </c>
      <c r="B593" t="s">
        <v>3265</v>
      </c>
      <c r="C593" t="s">
        <v>3266</v>
      </c>
      <c r="D593" s="52">
        <v>3349.35119284753</v>
      </c>
      <c r="E593" s="13">
        <v>0.54504600651091095</v>
      </c>
      <c r="F593">
        <v>49</v>
      </c>
      <c r="G593" s="57" t="s">
        <v>3151</v>
      </c>
      <c r="H593" s="57" t="s">
        <v>3150</v>
      </c>
      <c r="I593" s="57" t="s">
        <v>3148</v>
      </c>
      <c r="J593" s="57" t="s">
        <v>3149</v>
      </c>
      <c r="K593" s="57" t="s">
        <v>3155</v>
      </c>
      <c r="L593" s="57" t="s">
        <v>3150</v>
      </c>
      <c r="M593" s="57" t="s">
        <v>3148</v>
      </c>
      <c r="N593" t="s">
        <v>3152</v>
      </c>
    </row>
    <row r="594" spans="1:14" x14ac:dyDescent="0.25">
      <c r="A594" t="s">
        <v>3319</v>
      </c>
      <c r="B594" t="s">
        <v>3233</v>
      </c>
      <c r="C594" t="s">
        <v>3234</v>
      </c>
      <c r="D594" s="52">
        <v>834.51174112996398</v>
      </c>
      <c r="E594" s="13">
        <v>0.46786084820784601</v>
      </c>
      <c r="F594">
        <v>49</v>
      </c>
      <c r="G594" s="57" t="s">
        <v>3160</v>
      </c>
      <c r="H594" s="57" t="s">
        <v>3160</v>
      </c>
      <c r="I594" s="57" t="s">
        <v>3160</v>
      </c>
      <c r="J594" s="57" t="s">
        <v>3160</v>
      </c>
      <c r="K594" s="57" t="s">
        <v>3160</v>
      </c>
      <c r="L594" s="57" t="s">
        <v>3160</v>
      </c>
      <c r="M594" s="57" t="s">
        <v>3160</v>
      </c>
      <c r="N594" t="s">
        <v>3180</v>
      </c>
    </row>
    <row r="595" spans="1:14" x14ac:dyDescent="0.25">
      <c r="A595" t="s">
        <v>3145</v>
      </c>
      <c r="B595" t="s">
        <v>3213</v>
      </c>
      <c r="C595" t="s">
        <v>3214</v>
      </c>
      <c r="D595" s="52">
        <v>477.43502971504802</v>
      </c>
      <c r="E595" s="13">
        <v>0.470222403983236</v>
      </c>
      <c r="F595">
        <v>50</v>
      </c>
      <c r="G595" s="57" t="s">
        <v>3160</v>
      </c>
      <c r="H595" s="57" t="s">
        <v>3160</v>
      </c>
      <c r="I595" s="57" t="s">
        <v>3160</v>
      </c>
      <c r="J595" s="57" t="s">
        <v>3160</v>
      </c>
      <c r="K595" s="57" t="s">
        <v>3160</v>
      </c>
      <c r="L595" s="57" t="s">
        <v>3160</v>
      </c>
      <c r="M595" s="57" t="s">
        <v>3160</v>
      </c>
      <c r="N595" t="s">
        <v>3180</v>
      </c>
    </row>
    <row r="596" spans="1:14" x14ac:dyDescent="0.25">
      <c r="A596" t="s">
        <v>3309</v>
      </c>
      <c r="B596" t="s">
        <v>3275</v>
      </c>
      <c r="C596" t="s">
        <v>3276</v>
      </c>
      <c r="D596" s="52">
        <v>1638.09490895764</v>
      </c>
      <c r="E596" s="13">
        <v>0.34655351062795298</v>
      </c>
      <c r="F596">
        <v>50</v>
      </c>
      <c r="G596" s="57" t="s">
        <v>3149</v>
      </c>
      <c r="H596" s="57" t="s">
        <v>3151</v>
      </c>
      <c r="I596" s="57" t="s">
        <v>3155</v>
      </c>
      <c r="J596" s="57" t="s">
        <v>3150</v>
      </c>
      <c r="K596" s="57" t="s">
        <v>3151</v>
      </c>
      <c r="L596" s="57" t="s">
        <v>3149</v>
      </c>
      <c r="M596" s="57" t="s">
        <v>3155</v>
      </c>
      <c r="N596" t="s">
        <v>3152</v>
      </c>
    </row>
    <row r="597" spans="1:14" x14ac:dyDescent="0.25">
      <c r="A597" t="s">
        <v>3310</v>
      </c>
      <c r="B597" t="s">
        <v>3197</v>
      </c>
      <c r="C597" t="s">
        <v>3198</v>
      </c>
      <c r="D597" s="52">
        <v>1091.0568409678101</v>
      </c>
      <c r="E597" s="13">
        <v>0.46302945782725302</v>
      </c>
      <c r="F597">
        <v>50</v>
      </c>
      <c r="G597" s="57" t="s">
        <v>3149</v>
      </c>
      <c r="H597" s="57" t="s">
        <v>3151</v>
      </c>
      <c r="I597" s="57" t="s">
        <v>3155</v>
      </c>
      <c r="J597" s="57" t="s">
        <v>3155</v>
      </c>
      <c r="K597" s="57" t="s">
        <v>3151</v>
      </c>
      <c r="L597" s="57" t="s">
        <v>3151</v>
      </c>
      <c r="M597" s="57" t="s">
        <v>3149</v>
      </c>
      <c r="N597" t="s">
        <v>3152</v>
      </c>
    </row>
    <row r="598" spans="1:14" x14ac:dyDescent="0.25">
      <c r="A598" t="s">
        <v>3311</v>
      </c>
      <c r="B598" t="s">
        <v>3213</v>
      </c>
      <c r="C598" t="s">
        <v>3214</v>
      </c>
      <c r="D598" s="52">
        <v>50.083513078478298</v>
      </c>
      <c r="E598" s="13">
        <v>0.470222403983236</v>
      </c>
      <c r="F598">
        <v>50</v>
      </c>
      <c r="G598" s="57" t="s">
        <v>3160</v>
      </c>
      <c r="H598" s="57" t="s">
        <v>3160</v>
      </c>
      <c r="I598" s="57" t="s">
        <v>3160</v>
      </c>
      <c r="J598" s="57" t="s">
        <v>3160</v>
      </c>
      <c r="K598" s="57" t="s">
        <v>3160</v>
      </c>
      <c r="L598" s="57" t="s">
        <v>3160</v>
      </c>
      <c r="M598" s="57" t="s">
        <v>3160</v>
      </c>
      <c r="N598" t="s">
        <v>3180</v>
      </c>
    </row>
    <row r="599" spans="1:14" x14ac:dyDescent="0.25">
      <c r="A599" t="s">
        <v>3312</v>
      </c>
      <c r="B599" t="s">
        <v>3233</v>
      </c>
      <c r="C599" t="s">
        <v>3234</v>
      </c>
      <c r="D599" s="52">
        <v>612.66068696909804</v>
      </c>
      <c r="E599" s="13">
        <v>0.46786084820784601</v>
      </c>
      <c r="F599">
        <v>50</v>
      </c>
      <c r="G599" s="57" t="s">
        <v>3160</v>
      </c>
      <c r="H599" s="57" t="s">
        <v>3160</v>
      </c>
      <c r="I599" s="57" t="s">
        <v>3160</v>
      </c>
      <c r="J599" s="57" t="s">
        <v>3160</v>
      </c>
      <c r="K599" s="57" t="s">
        <v>3160</v>
      </c>
      <c r="L599" s="57" t="s">
        <v>3160</v>
      </c>
      <c r="M599" s="57" t="s">
        <v>3160</v>
      </c>
      <c r="N599" t="s">
        <v>3180</v>
      </c>
    </row>
    <row r="600" spans="1:14" x14ac:dyDescent="0.25">
      <c r="A600" t="s">
        <v>3313</v>
      </c>
      <c r="B600" t="s">
        <v>3247</v>
      </c>
      <c r="C600" t="s">
        <v>3248</v>
      </c>
      <c r="D600" s="52">
        <v>533.47056263510603</v>
      </c>
      <c r="E600" s="13">
        <v>0.61312475845481595</v>
      </c>
      <c r="F600">
        <v>50</v>
      </c>
      <c r="G600" s="57" t="s">
        <v>3151</v>
      </c>
      <c r="H600" s="57" t="s">
        <v>3151</v>
      </c>
      <c r="I600" s="57" t="s">
        <v>3148</v>
      </c>
      <c r="J600" s="57" t="s">
        <v>3155</v>
      </c>
      <c r="K600" s="57" t="s">
        <v>3155</v>
      </c>
      <c r="L600" s="57" t="s">
        <v>3150</v>
      </c>
      <c r="M600" s="57" t="s">
        <v>3150</v>
      </c>
      <c r="N600" t="s">
        <v>3152</v>
      </c>
    </row>
    <row r="601" spans="1:14" x14ac:dyDescent="0.25">
      <c r="A601" t="s">
        <v>3314</v>
      </c>
      <c r="B601" t="s">
        <v>3233</v>
      </c>
      <c r="C601" t="s">
        <v>3234</v>
      </c>
      <c r="D601" s="52">
        <v>545.69133268073494</v>
      </c>
      <c r="E601" s="13">
        <v>0.46786084820784601</v>
      </c>
      <c r="F601">
        <v>50</v>
      </c>
      <c r="G601" s="57" t="s">
        <v>3160</v>
      </c>
      <c r="H601" s="57" t="s">
        <v>3160</v>
      </c>
      <c r="I601" s="57" t="s">
        <v>3160</v>
      </c>
      <c r="J601" s="57" t="s">
        <v>3160</v>
      </c>
      <c r="K601" s="57" t="s">
        <v>3160</v>
      </c>
      <c r="L601" s="57" t="s">
        <v>3160</v>
      </c>
      <c r="M601" s="57" t="s">
        <v>3160</v>
      </c>
      <c r="N601" t="s">
        <v>3180</v>
      </c>
    </row>
    <row r="602" spans="1:14" x14ac:dyDescent="0.25">
      <c r="A602" t="s">
        <v>3315</v>
      </c>
      <c r="B602" t="s">
        <v>3213</v>
      </c>
      <c r="C602" t="s">
        <v>3214</v>
      </c>
      <c r="D602" s="52">
        <v>343.08200097106499</v>
      </c>
      <c r="E602" s="13">
        <v>0.470222403983236</v>
      </c>
      <c r="F602">
        <v>50</v>
      </c>
      <c r="G602" s="57" t="s">
        <v>3160</v>
      </c>
      <c r="H602" s="57" t="s">
        <v>3160</v>
      </c>
      <c r="I602" s="57" t="s">
        <v>3160</v>
      </c>
      <c r="J602" s="57" t="s">
        <v>3160</v>
      </c>
      <c r="K602" s="57" t="s">
        <v>3160</v>
      </c>
      <c r="L602" s="57" t="s">
        <v>3160</v>
      </c>
      <c r="M602" s="57" t="s">
        <v>3160</v>
      </c>
      <c r="N602" t="s">
        <v>3180</v>
      </c>
    </row>
    <row r="603" spans="1:14" x14ac:dyDescent="0.25">
      <c r="A603" t="s">
        <v>3316</v>
      </c>
      <c r="B603" t="s">
        <v>3289</v>
      </c>
      <c r="C603" t="s">
        <v>3290</v>
      </c>
      <c r="D603" s="52">
        <v>13536.295103843901</v>
      </c>
      <c r="E603" s="13">
        <v>0.29345214615716297</v>
      </c>
      <c r="F603">
        <v>50</v>
      </c>
      <c r="G603" s="57" t="s">
        <v>3149</v>
      </c>
      <c r="H603" s="57" t="s">
        <v>3150</v>
      </c>
      <c r="I603" s="57" t="s">
        <v>3155</v>
      </c>
      <c r="J603" s="57" t="s">
        <v>3148</v>
      </c>
      <c r="K603" s="57" t="s">
        <v>3151</v>
      </c>
      <c r="L603" s="57" t="s">
        <v>3149</v>
      </c>
      <c r="M603" s="57" t="s">
        <v>3149</v>
      </c>
      <c r="N603" t="s">
        <v>3152</v>
      </c>
    </row>
    <row r="604" spans="1:14" x14ac:dyDescent="0.25">
      <c r="A604" t="s">
        <v>3317</v>
      </c>
      <c r="B604" t="s">
        <v>3201</v>
      </c>
      <c r="C604" t="s">
        <v>3202</v>
      </c>
      <c r="D604" s="52">
        <v>9411.6191037776407</v>
      </c>
      <c r="E604" s="13">
        <v>0.70323515635279599</v>
      </c>
      <c r="F604">
        <v>50</v>
      </c>
      <c r="G604" s="57" t="s">
        <v>3151</v>
      </c>
      <c r="H604" s="57" t="s">
        <v>3148</v>
      </c>
      <c r="I604" s="57" t="s">
        <v>3148</v>
      </c>
      <c r="J604" s="57" t="s">
        <v>3151</v>
      </c>
      <c r="K604" s="57" t="s">
        <v>3150</v>
      </c>
      <c r="L604" s="57" t="s">
        <v>3148</v>
      </c>
      <c r="M604" s="57" t="s">
        <v>3148</v>
      </c>
      <c r="N604" t="s">
        <v>3152</v>
      </c>
    </row>
    <row r="605" spans="1:14" x14ac:dyDescent="0.25">
      <c r="A605" t="s">
        <v>3318</v>
      </c>
      <c r="B605" t="s">
        <v>3146</v>
      </c>
      <c r="C605" t="s">
        <v>3147</v>
      </c>
      <c r="D605" s="52">
        <v>679.77923731160104</v>
      </c>
      <c r="E605" s="13">
        <v>0.49962571536686101</v>
      </c>
      <c r="F605">
        <v>50</v>
      </c>
      <c r="G605" s="57" t="s">
        <v>3149</v>
      </c>
      <c r="H605" s="57" t="s">
        <v>3151</v>
      </c>
      <c r="I605" s="57" t="s">
        <v>3149</v>
      </c>
      <c r="J605" s="57" t="s">
        <v>3148</v>
      </c>
      <c r="K605" s="57" t="s">
        <v>3149</v>
      </c>
      <c r="L605" s="57" t="s">
        <v>3149</v>
      </c>
      <c r="M605" s="57" t="s">
        <v>3151</v>
      </c>
      <c r="N605" t="s">
        <v>3152</v>
      </c>
    </row>
    <row r="606" spans="1:14" x14ac:dyDescent="0.25">
      <c r="A606" t="s">
        <v>3319</v>
      </c>
      <c r="B606" t="s">
        <v>3305</v>
      </c>
      <c r="C606" t="s">
        <v>3306</v>
      </c>
      <c r="D606" s="52">
        <v>5125.2349696231004</v>
      </c>
      <c r="E606" s="13">
        <v>0.45435436673130802</v>
      </c>
      <c r="F606">
        <v>50</v>
      </c>
      <c r="G606" s="57" t="s">
        <v>3149</v>
      </c>
      <c r="H606" s="57" t="s">
        <v>3151</v>
      </c>
      <c r="I606" s="57" t="s">
        <v>3150</v>
      </c>
      <c r="J606" s="57" t="s">
        <v>3148</v>
      </c>
      <c r="K606" s="57" t="s">
        <v>3149</v>
      </c>
      <c r="L606" s="57" t="s">
        <v>3150</v>
      </c>
      <c r="M606" s="57" t="s">
        <v>3155</v>
      </c>
      <c r="N606" t="s">
        <v>3152</v>
      </c>
    </row>
    <row r="607" spans="1:14" x14ac:dyDescent="0.25">
      <c r="A607" t="s">
        <v>3145</v>
      </c>
      <c r="B607" t="s">
        <v>3233</v>
      </c>
      <c r="C607" t="s">
        <v>3234</v>
      </c>
      <c r="D607" s="52">
        <v>492.26097271713797</v>
      </c>
      <c r="E607" s="13">
        <v>0.46786084820784601</v>
      </c>
      <c r="F607">
        <v>51</v>
      </c>
      <c r="G607" s="57" t="s">
        <v>3160</v>
      </c>
      <c r="H607" s="57" t="s">
        <v>3160</v>
      </c>
      <c r="I607" s="57" t="s">
        <v>3160</v>
      </c>
      <c r="J607" s="57" t="s">
        <v>3160</v>
      </c>
      <c r="K607" s="57" t="s">
        <v>3160</v>
      </c>
      <c r="L607" s="57" t="s">
        <v>3160</v>
      </c>
      <c r="M607" s="57" t="s">
        <v>3160</v>
      </c>
      <c r="N607" t="s">
        <v>3180</v>
      </c>
    </row>
    <row r="608" spans="1:14" x14ac:dyDescent="0.25">
      <c r="A608" t="s">
        <v>3309</v>
      </c>
      <c r="B608" t="s">
        <v>3247</v>
      </c>
      <c r="C608" t="s">
        <v>3248</v>
      </c>
      <c r="D608" s="52">
        <v>85.182391118532806</v>
      </c>
      <c r="E608" s="13">
        <v>0.30163509998490301</v>
      </c>
      <c r="F608">
        <v>51</v>
      </c>
      <c r="G608" s="57" t="s">
        <v>3160</v>
      </c>
      <c r="H608" s="57" t="s">
        <v>3160</v>
      </c>
      <c r="I608" s="57" t="s">
        <v>3160</v>
      </c>
      <c r="J608" s="57" t="s">
        <v>3160</v>
      </c>
      <c r="K608" s="57" t="s">
        <v>3160</v>
      </c>
      <c r="L608" s="57" t="s">
        <v>3160</v>
      </c>
      <c r="M608" s="57" t="s">
        <v>3160</v>
      </c>
      <c r="N608" t="s">
        <v>3180</v>
      </c>
    </row>
    <row r="609" spans="1:14" x14ac:dyDescent="0.25">
      <c r="A609" t="s">
        <v>3310</v>
      </c>
      <c r="B609" t="s">
        <v>3191</v>
      </c>
      <c r="C609" t="s">
        <v>3192</v>
      </c>
      <c r="D609" s="52">
        <v>1102.3164397456901</v>
      </c>
      <c r="E609" s="13">
        <v>0.46160106115205601</v>
      </c>
      <c r="F609">
        <v>51</v>
      </c>
      <c r="G609" s="57" t="s">
        <v>3149</v>
      </c>
      <c r="H609" s="57" t="s">
        <v>3151</v>
      </c>
      <c r="I609" s="57" t="s">
        <v>3155</v>
      </c>
      <c r="J609" s="57" t="s">
        <v>3149</v>
      </c>
      <c r="K609" s="57" t="s">
        <v>3148</v>
      </c>
      <c r="L609" s="57" t="s">
        <v>3149</v>
      </c>
      <c r="M609" s="57" t="s">
        <v>3149</v>
      </c>
      <c r="N609" t="s">
        <v>3152</v>
      </c>
    </row>
    <row r="610" spans="1:14" x14ac:dyDescent="0.25">
      <c r="A610" t="s">
        <v>3311</v>
      </c>
      <c r="B610" t="s">
        <v>3233</v>
      </c>
      <c r="C610" t="s">
        <v>3234</v>
      </c>
      <c r="D610" s="52">
        <v>87.842467268333806</v>
      </c>
      <c r="E610" s="13">
        <v>0.46786084820784601</v>
      </c>
      <c r="F610">
        <v>51</v>
      </c>
      <c r="G610" s="57" t="s">
        <v>3160</v>
      </c>
      <c r="H610" s="57" t="s">
        <v>3160</v>
      </c>
      <c r="I610" s="57" t="s">
        <v>3160</v>
      </c>
      <c r="J610" s="57" t="s">
        <v>3160</v>
      </c>
      <c r="K610" s="57" t="s">
        <v>3160</v>
      </c>
      <c r="L610" s="57" t="s">
        <v>3160</v>
      </c>
      <c r="M610" s="57" t="s">
        <v>3160</v>
      </c>
      <c r="N610" t="s">
        <v>3180</v>
      </c>
    </row>
    <row r="611" spans="1:14" x14ac:dyDescent="0.25">
      <c r="A611" t="s">
        <v>3312</v>
      </c>
      <c r="B611" t="s">
        <v>3289</v>
      </c>
      <c r="C611" t="s">
        <v>3290</v>
      </c>
      <c r="D611" s="52">
        <v>9860.6234155790899</v>
      </c>
      <c r="E611" s="13">
        <v>0.42028942114463202</v>
      </c>
      <c r="F611">
        <v>51</v>
      </c>
      <c r="G611" s="57" t="s">
        <v>3149</v>
      </c>
      <c r="H611" s="57" t="s">
        <v>3148</v>
      </c>
      <c r="I611" s="57" t="s">
        <v>3155</v>
      </c>
      <c r="J611" s="57" t="s">
        <v>3148</v>
      </c>
      <c r="K611" s="57" t="s">
        <v>3151</v>
      </c>
      <c r="L611" s="57" t="s">
        <v>3149</v>
      </c>
      <c r="M611" s="57" t="s">
        <v>3149</v>
      </c>
      <c r="N611" t="s">
        <v>3152</v>
      </c>
    </row>
    <row r="612" spans="1:14" x14ac:dyDescent="0.25">
      <c r="A612" t="s">
        <v>3313</v>
      </c>
      <c r="B612" t="s">
        <v>3253</v>
      </c>
      <c r="C612" t="s">
        <v>3254</v>
      </c>
      <c r="D612" s="52">
        <v>15735.946819385699</v>
      </c>
      <c r="E612" s="13">
        <v>0.60080767337920504</v>
      </c>
      <c r="F612">
        <v>51</v>
      </c>
      <c r="G612" s="57" t="s">
        <v>3151</v>
      </c>
      <c r="H612" s="57" t="s">
        <v>3150</v>
      </c>
      <c r="I612" s="57" t="s">
        <v>3149</v>
      </c>
      <c r="J612" s="57" t="s">
        <v>3151</v>
      </c>
      <c r="K612" s="57" t="s">
        <v>3155</v>
      </c>
      <c r="L612" s="57" t="s">
        <v>3155</v>
      </c>
      <c r="M612" s="57" t="s">
        <v>3155</v>
      </c>
      <c r="N612" t="s">
        <v>3152</v>
      </c>
    </row>
    <row r="613" spans="1:14" x14ac:dyDescent="0.25">
      <c r="A613" t="s">
        <v>3314</v>
      </c>
      <c r="B613" t="s">
        <v>3146</v>
      </c>
      <c r="C613" t="s">
        <v>3147</v>
      </c>
      <c r="D613" s="52">
        <v>866.38958017654704</v>
      </c>
      <c r="E613" s="13">
        <v>0.41329436303295902</v>
      </c>
      <c r="F613">
        <v>51</v>
      </c>
      <c r="G613" s="57" t="s">
        <v>3149</v>
      </c>
      <c r="H613" s="57" t="s">
        <v>3151</v>
      </c>
      <c r="I613" s="57" t="s">
        <v>3149</v>
      </c>
      <c r="J613" s="57" t="s">
        <v>3150</v>
      </c>
      <c r="K613" s="57" t="s">
        <v>3148</v>
      </c>
      <c r="L613" s="57" t="s">
        <v>3151</v>
      </c>
      <c r="M613" s="57" t="s">
        <v>3151</v>
      </c>
      <c r="N613" t="s">
        <v>3152</v>
      </c>
    </row>
    <row r="614" spans="1:14" x14ac:dyDescent="0.25">
      <c r="A614" t="s">
        <v>3315</v>
      </c>
      <c r="B614" t="s">
        <v>3233</v>
      </c>
      <c r="C614" t="s">
        <v>3234</v>
      </c>
      <c r="D614" s="52">
        <v>58.617093300727802</v>
      </c>
      <c r="E614" s="13">
        <v>0.46786084820784601</v>
      </c>
      <c r="F614">
        <v>51</v>
      </c>
      <c r="G614" s="57" t="s">
        <v>3160</v>
      </c>
      <c r="H614" s="57" t="s">
        <v>3160</v>
      </c>
      <c r="I614" s="57" t="s">
        <v>3160</v>
      </c>
      <c r="J614" s="57" t="s">
        <v>3160</v>
      </c>
      <c r="K614" s="57" t="s">
        <v>3160</v>
      </c>
      <c r="L614" s="57" t="s">
        <v>3160</v>
      </c>
      <c r="M614" s="57" t="s">
        <v>3160</v>
      </c>
      <c r="N614" t="s">
        <v>3180</v>
      </c>
    </row>
    <row r="615" spans="1:14" x14ac:dyDescent="0.25">
      <c r="A615" t="s">
        <v>3316</v>
      </c>
      <c r="B615" t="s">
        <v>3257</v>
      </c>
      <c r="C615" t="s">
        <v>3258</v>
      </c>
      <c r="D615" s="52">
        <v>1612.5770565693799</v>
      </c>
      <c r="E615" s="13">
        <v>0.28528962855676798</v>
      </c>
      <c r="F615">
        <v>51</v>
      </c>
      <c r="G615" s="57" t="s">
        <v>3149</v>
      </c>
      <c r="H615" s="57" t="s">
        <v>3150</v>
      </c>
      <c r="I615" s="57" t="s">
        <v>3149</v>
      </c>
      <c r="J615" s="57" t="s">
        <v>3151</v>
      </c>
      <c r="K615" s="57" t="s">
        <v>3150</v>
      </c>
      <c r="L615" s="57" t="s">
        <v>3155</v>
      </c>
      <c r="M615" s="57" t="s">
        <v>3149</v>
      </c>
      <c r="N615" t="s">
        <v>3152</v>
      </c>
    </row>
    <row r="616" spans="1:14" x14ac:dyDescent="0.25">
      <c r="A616" t="s">
        <v>3317</v>
      </c>
      <c r="B616" t="s">
        <v>3233</v>
      </c>
      <c r="C616" t="s">
        <v>3234</v>
      </c>
      <c r="D616" s="52">
        <v>3710.6794800409202</v>
      </c>
      <c r="E616" s="13">
        <v>0.69475731209355795</v>
      </c>
      <c r="F616">
        <v>51</v>
      </c>
      <c r="G616" s="57" t="s">
        <v>3151</v>
      </c>
      <c r="H616" s="57" t="s">
        <v>3149</v>
      </c>
      <c r="I616" s="57" t="s">
        <v>3149</v>
      </c>
      <c r="J616" s="57" t="s">
        <v>3151</v>
      </c>
      <c r="K616" s="57" t="s">
        <v>3155</v>
      </c>
      <c r="L616" s="57" t="s">
        <v>3155</v>
      </c>
      <c r="M616" s="57" t="s">
        <v>3151</v>
      </c>
      <c r="N616" t="s">
        <v>3152</v>
      </c>
    </row>
    <row r="617" spans="1:14" x14ac:dyDescent="0.25">
      <c r="A617" t="s">
        <v>3318</v>
      </c>
      <c r="B617" t="s">
        <v>3213</v>
      </c>
      <c r="C617" t="s">
        <v>3214</v>
      </c>
      <c r="D617" s="52">
        <v>181.26941423837499</v>
      </c>
      <c r="E617" s="13">
        <v>0.470222403983236</v>
      </c>
      <c r="F617">
        <v>51</v>
      </c>
      <c r="G617" s="57" t="s">
        <v>3160</v>
      </c>
      <c r="H617" s="57" t="s">
        <v>3160</v>
      </c>
      <c r="I617" s="57" t="s">
        <v>3160</v>
      </c>
      <c r="J617" s="57" t="s">
        <v>3160</v>
      </c>
      <c r="K617" s="57" t="s">
        <v>3160</v>
      </c>
      <c r="L617" s="57" t="s">
        <v>3160</v>
      </c>
      <c r="M617" s="57" t="s">
        <v>3160</v>
      </c>
      <c r="N617" t="s">
        <v>3180</v>
      </c>
    </row>
    <row r="618" spans="1:14" x14ac:dyDescent="0.25">
      <c r="A618" t="s">
        <v>3319</v>
      </c>
      <c r="B618" t="s">
        <v>3243</v>
      </c>
      <c r="C618" t="s">
        <v>3244</v>
      </c>
      <c r="D618" s="52">
        <v>4586.0347955809202</v>
      </c>
      <c r="E618" s="13">
        <v>0.43785922248864501</v>
      </c>
      <c r="F618">
        <v>51</v>
      </c>
      <c r="G618" s="57" t="s">
        <v>3149</v>
      </c>
      <c r="H618" s="57" t="s">
        <v>3150</v>
      </c>
      <c r="I618" s="57" t="s">
        <v>3150</v>
      </c>
      <c r="J618" s="57" t="s">
        <v>3151</v>
      </c>
      <c r="K618" s="57" t="s">
        <v>3150</v>
      </c>
      <c r="L618" s="57" t="s">
        <v>3155</v>
      </c>
      <c r="M618" s="57" t="s">
        <v>3150</v>
      </c>
      <c r="N618" t="s">
        <v>3152</v>
      </c>
    </row>
    <row r="619" spans="1:14" x14ac:dyDescent="0.25">
      <c r="A619" t="s">
        <v>3145</v>
      </c>
      <c r="B619" t="s">
        <v>3205</v>
      </c>
      <c r="C619" t="s">
        <v>3206</v>
      </c>
      <c r="D619" s="52">
        <v>623.30713407844598</v>
      </c>
      <c r="E619" s="13">
        <v>0.427654327183839</v>
      </c>
      <c r="F619">
        <v>52</v>
      </c>
      <c r="G619" s="57" t="s">
        <v>3160</v>
      </c>
      <c r="H619" s="57" t="s">
        <v>3160</v>
      </c>
      <c r="I619" s="57" t="s">
        <v>3160</v>
      </c>
      <c r="J619" s="57" t="s">
        <v>3160</v>
      </c>
      <c r="K619" s="57" t="s">
        <v>3160</v>
      </c>
      <c r="L619" s="57" t="s">
        <v>3160</v>
      </c>
      <c r="M619" s="57" t="s">
        <v>3160</v>
      </c>
      <c r="N619" t="s">
        <v>3180</v>
      </c>
    </row>
    <row r="620" spans="1:14" x14ac:dyDescent="0.25">
      <c r="A620" t="s">
        <v>3309</v>
      </c>
      <c r="B620" t="s">
        <v>3156</v>
      </c>
      <c r="C620" t="s">
        <v>3157</v>
      </c>
      <c r="D620" s="52">
        <v>296.29191010123299</v>
      </c>
      <c r="E620" s="13">
        <v>0.27885008470949002</v>
      </c>
      <c r="F620">
        <v>52</v>
      </c>
      <c r="G620" s="57" t="s">
        <v>3160</v>
      </c>
      <c r="H620" s="57" t="s">
        <v>3160</v>
      </c>
      <c r="I620" s="57" t="s">
        <v>3160</v>
      </c>
      <c r="J620" s="57" t="s">
        <v>3160</v>
      </c>
      <c r="K620" s="57" t="s">
        <v>3160</v>
      </c>
      <c r="L620" s="57" t="s">
        <v>3160</v>
      </c>
      <c r="M620" s="57" t="s">
        <v>3160</v>
      </c>
      <c r="N620" t="s">
        <v>3180</v>
      </c>
    </row>
    <row r="621" spans="1:14" x14ac:dyDescent="0.25">
      <c r="A621" t="s">
        <v>3310</v>
      </c>
      <c r="B621" t="s">
        <v>3205</v>
      </c>
      <c r="C621" t="s">
        <v>3206</v>
      </c>
      <c r="D621" s="52">
        <v>659.388857999023</v>
      </c>
      <c r="E621" s="13">
        <v>0.427654327183839</v>
      </c>
      <c r="F621">
        <v>52</v>
      </c>
      <c r="G621" s="57" t="s">
        <v>3160</v>
      </c>
      <c r="H621" s="57" t="s">
        <v>3160</v>
      </c>
      <c r="I621" s="57" t="s">
        <v>3160</v>
      </c>
      <c r="J621" s="57" t="s">
        <v>3160</v>
      </c>
      <c r="K621" s="57" t="s">
        <v>3160</v>
      </c>
      <c r="L621" s="57" t="s">
        <v>3160</v>
      </c>
      <c r="M621" s="57" t="s">
        <v>3160</v>
      </c>
      <c r="N621" t="s">
        <v>3180</v>
      </c>
    </row>
    <row r="622" spans="1:14" x14ac:dyDescent="0.25">
      <c r="A622" t="s">
        <v>3311</v>
      </c>
      <c r="B622" t="s">
        <v>3257</v>
      </c>
      <c r="C622" t="s">
        <v>3258</v>
      </c>
      <c r="D622" s="52">
        <v>388.52916326959001</v>
      </c>
      <c r="E622" s="13">
        <v>0.463235597436159</v>
      </c>
      <c r="F622">
        <v>52</v>
      </c>
      <c r="G622" s="57" t="s">
        <v>3160</v>
      </c>
      <c r="H622" s="57" t="s">
        <v>3160</v>
      </c>
      <c r="I622" s="57" t="s">
        <v>3160</v>
      </c>
      <c r="J622" s="57" t="s">
        <v>3160</v>
      </c>
      <c r="K622" s="57" t="s">
        <v>3160</v>
      </c>
      <c r="L622" s="57" t="s">
        <v>3160</v>
      </c>
      <c r="M622" s="57" t="s">
        <v>3160</v>
      </c>
      <c r="N622" t="s">
        <v>3180</v>
      </c>
    </row>
    <row r="623" spans="1:14" x14ac:dyDescent="0.25">
      <c r="A623" t="s">
        <v>3312</v>
      </c>
      <c r="B623" t="s">
        <v>3303</v>
      </c>
      <c r="C623" t="s">
        <v>3304</v>
      </c>
      <c r="D623" s="52">
        <v>2978.52933168146</v>
      </c>
      <c r="E623" s="13">
        <v>0.41557075032680801</v>
      </c>
      <c r="F623">
        <v>52</v>
      </c>
      <c r="G623" s="57" t="s">
        <v>3149</v>
      </c>
      <c r="H623" s="57" t="s">
        <v>3150</v>
      </c>
      <c r="I623" s="57" t="s">
        <v>3151</v>
      </c>
      <c r="J623" s="57" t="s">
        <v>3148</v>
      </c>
      <c r="K623" s="57" t="s">
        <v>3148</v>
      </c>
      <c r="L623" s="57" t="s">
        <v>3155</v>
      </c>
      <c r="M623" s="57" t="s">
        <v>3155</v>
      </c>
      <c r="N623" t="s">
        <v>3152</v>
      </c>
    </row>
    <row r="624" spans="1:14" x14ac:dyDescent="0.25">
      <c r="A624" t="s">
        <v>3313</v>
      </c>
      <c r="B624" t="s">
        <v>3273</v>
      </c>
      <c r="C624" t="s">
        <v>3274</v>
      </c>
      <c r="D624" s="52">
        <v>5596.7219015967003</v>
      </c>
      <c r="E624" s="13">
        <v>0.60021048494860896</v>
      </c>
      <c r="F624">
        <v>52</v>
      </c>
      <c r="G624" s="57" t="s">
        <v>3151</v>
      </c>
      <c r="H624" s="57" t="s">
        <v>3151</v>
      </c>
      <c r="I624" s="57" t="s">
        <v>3148</v>
      </c>
      <c r="J624" s="57" t="s">
        <v>3155</v>
      </c>
      <c r="K624" s="57" t="s">
        <v>3148</v>
      </c>
      <c r="L624" s="57" t="s">
        <v>3151</v>
      </c>
      <c r="M624" s="57" t="s">
        <v>3155</v>
      </c>
      <c r="N624" t="s">
        <v>3152</v>
      </c>
    </row>
    <row r="625" spans="1:14" x14ac:dyDescent="0.25">
      <c r="A625" t="s">
        <v>3314</v>
      </c>
      <c r="B625" t="s">
        <v>3197</v>
      </c>
      <c r="C625" t="s">
        <v>3198</v>
      </c>
      <c r="D625" s="52">
        <v>3073.1854224930898</v>
      </c>
      <c r="E625" s="13">
        <v>0.38322984241937202</v>
      </c>
      <c r="F625">
        <v>52</v>
      </c>
      <c r="G625" s="57" t="s">
        <v>3149</v>
      </c>
      <c r="H625" s="57" t="s">
        <v>3151</v>
      </c>
      <c r="I625" s="57" t="s">
        <v>3155</v>
      </c>
      <c r="J625" s="57" t="s">
        <v>3155</v>
      </c>
      <c r="K625" s="57" t="s">
        <v>3151</v>
      </c>
      <c r="L625" s="57" t="s">
        <v>3151</v>
      </c>
      <c r="M625" s="57" t="s">
        <v>3149</v>
      </c>
      <c r="N625" t="s">
        <v>3152</v>
      </c>
    </row>
    <row r="626" spans="1:14" x14ac:dyDescent="0.25">
      <c r="A626" t="s">
        <v>3315</v>
      </c>
      <c r="B626" t="s">
        <v>3257</v>
      </c>
      <c r="C626" t="s">
        <v>3258</v>
      </c>
      <c r="D626" s="52">
        <v>467.25179681597501</v>
      </c>
      <c r="E626" s="13">
        <v>0.463235597436159</v>
      </c>
      <c r="F626">
        <v>52</v>
      </c>
      <c r="G626" s="57" t="s">
        <v>3160</v>
      </c>
      <c r="H626" s="57" t="s">
        <v>3160</v>
      </c>
      <c r="I626" s="57" t="s">
        <v>3160</v>
      </c>
      <c r="J626" s="57" t="s">
        <v>3160</v>
      </c>
      <c r="K626" s="57" t="s">
        <v>3160</v>
      </c>
      <c r="L626" s="57" t="s">
        <v>3160</v>
      </c>
      <c r="M626" s="57" t="s">
        <v>3160</v>
      </c>
      <c r="N626" t="s">
        <v>3180</v>
      </c>
    </row>
    <row r="627" spans="1:14" x14ac:dyDescent="0.25">
      <c r="A627" t="s">
        <v>3316</v>
      </c>
      <c r="B627" t="s">
        <v>3269</v>
      </c>
      <c r="C627" t="s">
        <v>3270</v>
      </c>
      <c r="D627" s="52">
        <v>4426.4926144322299</v>
      </c>
      <c r="E627" s="13">
        <v>0.26284759311738798</v>
      </c>
      <c r="F627">
        <v>52</v>
      </c>
      <c r="G627" s="57" t="s">
        <v>3149</v>
      </c>
      <c r="H627" s="57" t="s">
        <v>3151</v>
      </c>
      <c r="I627" s="57" t="s">
        <v>3148</v>
      </c>
      <c r="J627" s="57" t="s">
        <v>3148</v>
      </c>
      <c r="K627" s="57" t="s">
        <v>3155</v>
      </c>
      <c r="L627" s="57" t="s">
        <v>3155</v>
      </c>
      <c r="M627" s="57" t="s">
        <v>3155</v>
      </c>
      <c r="N627" t="s">
        <v>3152</v>
      </c>
    </row>
    <row r="628" spans="1:14" x14ac:dyDescent="0.25">
      <c r="A628" t="s">
        <v>3317</v>
      </c>
      <c r="B628" t="s">
        <v>3267</v>
      </c>
      <c r="C628" t="s">
        <v>3268</v>
      </c>
      <c r="D628" s="52">
        <v>10702.059513082801</v>
      </c>
      <c r="E628" s="13">
        <v>0.68523400391526801</v>
      </c>
      <c r="F628">
        <v>52</v>
      </c>
      <c r="G628" s="57" t="s">
        <v>3151</v>
      </c>
      <c r="H628" s="57" t="s">
        <v>3155</v>
      </c>
      <c r="I628" s="57" t="s">
        <v>3148</v>
      </c>
      <c r="J628" s="57" t="s">
        <v>3151</v>
      </c>
      <c r="K628" s="57" t="s">
        <v>3155</v>
      </c>
      <c r="L628" s="57" t="s">
        <v>3150</v>
      </c>
      <c r="M628" s="57" t="s">
        <v>3148</v>
      </c>
      <c r="N628" t="s">
        <v>3152</v>
      </c>
    </row>
    <row r="629" spans="1:14" x14ac:dyDescent="0.25">
      <c r="A629" t="s">
        <v>3318</v>
      </c>
      <c r="B629" t="s">
        <v>3223</v>
      </c>
      <c r="C629" t="s">
        <v>3224</v>
      </c>
      <c r="D629" s="52">
        <v>1824.40374723116</v>
      </c>
      <c r="E629" s="13">
        <v>0.47010964029923802</v>
      </c>
      <c r="F629">
        <v>52</v>
      </c>
      <c r="G629" s="57" t="s">
        <v>3149</v>
      </c>
      <c r="H629" s="57" t="s">
        <v>3151</v>
      </c>
      <c r="I629" s="57" t="s">
        <v>3155</v>
      </c>
      <c r="J629" s="57" t="s">
        <v>3148</v>
      </c>
      <c r="K629" s="57" t="s">
        <v>3151</v>
      </c>
      <c r="L629" s="57" t="s">
        <v>3149</v>
      </c>
      <c r="M629" s="57" t="s">
        <v>3150</v>
      </c>
      <c r="N629" t="s">
        <v>3152</v>
      </c>
    </row>
    <row r="630" spans="1:14" x14ac:dyDescent="0.25">
      <c r="A630" t="s">
        <v>3319</v>
      </c>
      <c r="B630" t="s">
        <v>3181</v>
      </c>
      <c r="C630" t="s">
        <v>3182</v>
      </c>
      <c r="D630" s="52">
        <v>544.31892471839603</v>
      </c>
      <c r="E630" s="13">
        <v>0.43674523654647401</v>
      </c>
      <c r="F630">
        <v>52</v>
      </c>
      <c r="G630" s="57" t="s">
        <v>3149</v>
      </c>
      <c r="H630" s="57" t="s">
        <v>3151</v>
      </c>
      <c r="I630" s="57" t="s">
        <v>3151</v>
      </c>
      <c r="J630" s="57" t="s">
        <v>3149</v>
      </c>
      <c r="K630" s="57" t="s">
        <v>3148</v>
      </c>
      <c r="L630" s="57" t="s">
        <v>3149</v>
      </c>
      <c r="M630" s="57" t="s">
        <v>3150</v>
      </c>
      <c r="N630" t="s">
        <v>3152</v>
      </c>
    </row>
    <row r="631" spans="1:14" x14ac:dyDescent="0.25">
      <c r="A631" t="s">
        <v>3145</v>
      </c>
      <c r="B631" t="s">
        <v>3245</v>
      </c>
      <c r="C631" t="s">
        <v>3246</v>
      </c>
      <c r="D631" s="52">
        <v>2981.5958752299598</v>
      </c>
      <c r="E631" s="13">
        <v>0.40366270569335</v>
      </c>
      <c r="F631">
        <v>53</v>
      </c>
      <c r="G631" s="57" t="s">
        <v>3149</v>
      </c>
      <c r="H631" s="57" t="s">
        <v>3151</v>
      </c>
      <c r="I631" s="57" t="s">
        <v>3150</v>
      </c>
      <c r="J631" s="57" t="s">
        <v>3148</v>
      </c>
      <c r="K631" s="57" t="s">
        <v>3155</v>
      </c>
      <c r="L631" s="57" t="s">
        <v>3155</v>
      </c>
      <c r="M631" s="57" t="s">
        <v>3155</v>
      </c>
      <c r="N631" t="s">
        <v>3152</v>
      </c>
    </row>
    <row r="632" spans="1:14" x14ac:dyDescent="0.25">
      <c r="A632" t="s">
        <v>3309</v>
      </c>
      <c r="B632" t="s">
        <v>3215</v>
      </c>
      <c r="C632" t="s">
        <v>3216</v>
      </c>
      <c r="D632" s="52">
        <v>1218.70346135095</v>
      </c>
      <c r="E632" s="13">
        <v>0.22905299176764801</v>
      </c>
      <c r="F632">
        <v>53</v>
      </c>
      <c r="G632" s="57" t="s">
        <v>3149</v>
      </c>
      <c r="H632" s="57" t="s">
        <v>3148</v>
      </c>
      <c r="I632" s="57" t="s">
        <v>3148</v>
      </c>
      <c r="J632" s="57" t="s">
        <v>3150</v>
      </c>
      <c r="K632" s="57" t="s">
        <v>3151</v>
      </c>
      <c r="L632" s="57" t="s">
        <v>3148</v>
      </c>
      <c r="M632" s="57" t="s">
        <v>3149</v>
      </c>
      <c r="N632" t="s">
        <v>3152</v>
      </c>
    </row>
    <row r="633" spans="1:14" x14ac:dyDescent="0.25">
      <c r="A633" t="s">
        <v>3310</v>
      </c>
      <c r="B633" t="s">
        <v>3271</v>
      </c>
      <c r="C633" t="s">
        <v>3272</v>
      </c>
      <c r="D633" s="52">
        <v>929.47184164082603</v>
      </c>
      <c r="E633" s="13">
        <v>0.31056032236389702</v>
      </c>
      <c r="F633">
        <v>53</v>
      </c>
      <c r="G633" s="57" t="s">
        <v>3149</v>
      </c>
      <c r="H633" s="57" t="s">
        <v>3151</v>
      </c>
      <c r="I633" s="57" t="s">
        <v>3151</v>
      </c>
      <c r="J633" s="57" t="s">
        <v>3148</v>
      </c>
      <c r="K633" s="57" t="s">
        <v>3150</v>
      </c>
      <c r="L633" s="57" t="s">
        <v>3151</v>
      </c>
      <c r="M633" s="57" t="s">
        <v>3148</v>
      </c>
      <c r="N633" t="s">
        <v>3152</v>
      </c>
    </row>
    <row r="634" spans="1:14" x14ac:dyDescent="0.25">
      <c r="A634" t="s">
        <v>3311</v>
      </c>
      <c r="B634" t="s">
        <v>3205</v>
      </c>
      <c r="C634" t="s">
        <v>3206</v>
      </c>
      <c r="D634" s="52">
        <v>136.33440883561599</v>
      </c>
      <c r="E634" s="13">
        <v>0.427654327183839</v>
      </c>
      <c r="F634">
        <v>53</v>
      </c>
      <c r="G634" s="57" t="s">
        <v>3160</v>
      </c>
      <c r="H634" s="57" t="s">
        <v>3160</v>
      </c>
      <c r="I634" s="57" t="s">
        <v>3160</v>
      </c>
      <c r="J634" s="57" t="s">
        <v>3160</v>
      </c>
      <c r="K634" s="57" t="s">
        <v>3160</v>
      </c>
      <c r="L634" s="57" t="s">
        <v>3160</v>
      </c>
      <c r="M634" s="57" t="s">
        <v>3160</v>
      </c>
      <c r="N634" t="s">
        <v>3180</v>
      </c>
    </row>
    <row r="635" spans="1:14" x14ac:dyDescent="0.25">
      <c r="A635" t="s">
        <v>3312</v>
      </c>
      <c r="B635" t="s">
        <v>3199</v>
      </c>
      <c r="C635" t="s">
        <v>3200</v>
      </c>
      <c r="D635" s="52">
        <v>3100.1072277451499</v>
      </c>
      <c r="E635" s="13">
        <v>0.39988380085248598</v>
      </c>
      <c r="F635">
        <v>53</v>
      </c>
      <c r="G635" s="57" t="s">
        <v>3149</v>
      </c>
      <c r="H635" s="57" t="s">
        <v>3151</v>
      </c>
      <c r="I635" s="57" t="s">
        <v>3150</v>
      </c>
      <c r="J635" s="57" t="s">
        <v>3149</v>
      </c>
      <c r="K635" s="57" t="s">
        <v>3149</v>
      </c>
      <c r="L635" s="57" t="s">
        <v>3151</v>
      </c>
      <c r="M635" s="57" t="s">
        <v>3151</v>
      </c>
      <c r="N635" t="s">
        <v>3152</v>
      </c>
    </row>
    <row r="636" spans="1:14" x14ac:dyDescent="0.25">
      <c r="A636" t="s">
        <v>3313</v>
      </c>
      <c r="B636" t="s">
        <v>3225</v>
      </c>
      <c r="C636" t="s">
        <v>3226</v>
      </c>
      <c r="D636" s="52">
        <v>9628.2459680156098</v>
      </c>
      <c r="E636" s="13">
        <v>0.56662075049173799</v>
      </c>
      <c r="F636">
        <v>53</v>
      </c>
      <c r="G636" s="57" t="s">
        <v>3151</v>
      </c>
      <c r="H636" s="57" t="s">
        <v>3149</v>
      </c>
      <c r="I636" s="57" t="s">
        <v>3155</v>
      </c>
      <c r="J636" s="57" t="s">
        <v>3148</v>
      </c>
      <c r="K636" s="57" t="s">
        <v>3149</v>
      </c>
      <c r="L636" s="57" t="s">
        <v>3149</v>
      </c>
      <c r="M636" s="57" t="s">
        <v>3148</v>
      </c>
      <c r="N636" t="s">
        <v>3152</v>
      </c>
    </row>
    <row r="637" spans="1:14" x14ac:dyDescent="0.25">
      <c r="A637" t="s">
        <v>3314</v>
      </c>
      <c r="B637" t="s">
        <v>3273</v>
      </c>
      <c r="C637" t="s">
        <v>3274</v>
      </c>
      <c r="D637" s="52">
        <v>3132.2910603487699</v>
      </c>
      <c r="E637" s="13">
        <v>0.37910160734864601</v>
      </c>
      <c r="F637">
        <v>53</v>
      </c>
      <c r="G637" s="57" t="s">
        <v>3149</v>
      </c>
      <c r="H637" s="57" t="s">
        <v>3151</v>
      </c>
      <c r="I637" s="57" t="s">
        <v>3148</v>
      </c>
      <c r="J637" s="57" t="s">
        <v>3155</v>
      </c>
      <c r="K637" s="57" t="s">
        <v>3150</v>
      </c>
      <c r="L637" s="57" t="s">
        <v>3151</v>
      </c>
      <c r="M637" s="57" t="s">
        <v>3155</v>
      </c>
      <c r="N637" t="s">
        <v>3152</v>
      </c>
    </row>
    <row r="638" spans="1:14" x14ac:dyDescent="0.25">
      <c r="A638" t="s">
        <v>3315</v>
      </c>
      <c r="B638" t="s">
        <v>3223</v>
      </c>
      <c r="C638" t="s">
        <v>3224</v>
      </c>
      <c r="D638" s="52">
        <v>985.816258561729</v>
      </c>
      <c r="E638" s="13">
        <v>0.370229572570758</v>
      </c>
      <c r="F638">
        <v>53</v>
      </c>
      <c r="G638" s="57" t="s">
        <v>3149</v>
      </c>
      <c r="H638" s="57" t="s">
        <v>3151</v>
      </c>
      <c r="I638" s="57" t="s">
        <v>3155</v>
      </c>
      <c r="J638" s="57" t="s">
        <v>3148</v>
      </c>
      <c r="K638" s="57" t="s">
        <v>3149</v>
      </c>
      <c r="L638" s="57" t="s">
        <v>3149</v>
      </c>
      <c r="M638" s="57" t="s">
        <v>3150</v>
      </c>
      <c r="N638" t="s">
        <v>3152</v>
      </c>
    </row>
    <row r="639" spans="1:14" x14ac:dyDescent="0.25">
      <c r="A639" t="s">
        <v>3316</v>
      </c>
      <c r="B639" t="s">
        <v>3247</v>
      </c>
      <c r="C639" t="s">
        <v>3248</v>
      </c>
      <c r="D639" s="52">
        <v>267.19187993314199</v>
      </c>
      <c r="E639" s="13">
        <v>0.232172428322928</v>
      </c>
      <c r="F639">
        <v>53</v>
      </c>
      <c r="G639" s="57" t="s">
        <v>3149</v>
      </c>
      <c r="H639" s="57" t="s">
        <v>3151</v>
      </c>
      <c r="I639" s="57" t="s">
        <v>3148</v>
      </c>
      <c r="J639" s="57" t="s">
        <v>3155</v>
      </c>
      <c r="K639" s="57" t="s">
        <v>3155</v>
      </c>
      <c r="L639" s="57" t="s">
        <v>3150</v>
      </c>
      <c r="M639" s="57" t="s">
        <v>3150</v>
      </c>
      <c r="N639" t="s">
        <v>3152</v>
      </c>
    </row>
    <row r="640" spans="1:14" x14ac:dyDescent="0.25">
      <c r="A640" t="s">
        <v>3317</v>
      </c>
      <c r="B640" t="s">
        <v>3275</v>
      </c>
      <c r="C640" t="s">
        <v>3276</v>
      </c>
      <c r="D640" s="52">
        <v>11493.3163883651</v>
      </c>
      <c r="E640" s="13">
        <v>0.62393859223738501</v>
      </c>
      <c r="F640">
        <v>53</v>
      </c>
      <c r="G640" s="57" t="s">
        <v>3151</v>
      </c>
      <c r="H640" s="57" t="s">
        <v>3151</v>
      </c>
      <c r="I640" s="57" t="s">
        <v>3155</v>
      </c>
      <c r="J640" s="57" t="s">
        <v>3148</v>
      </c>
      <c r="K640" s="57" t="s">
        <v>3150</v>
      </c>
      <c r="L640" s="57" t="s">
        <v>3149</v>
      </c>
      <c r="M640" s="57" t="s">
        <v>3155</v>
      </c>
      <c r="N640" t="s">
        <v>3152</v>
      </c>
    </row>
    <row r="641" spans="1:14" x14ac:dyDescent="0.25">
      <c r="A641" t="s">
        <v>3318</v>
      </c>
      <c r="B641" t="s">
        <v>3233</v>
      </c>
      <c r="C641" t="s">
        <v>3234</v>
      </c>
      <c r="D641" s="52">
        <v>512.99097904211499</v>
      </c>
      <c r="E641" s="13">
        <v>0.46786084820784601</v>
      </c>
      <c r="F641">
        <v>53</v>
      </c>
      <c r="G641" s="57" t="s">
        <v>3160</v>
      </c>
      <c r="H641" s="57" t="s">
        <v>3160</v>
      </c>
      <c r="I641" s="57" t="s">
        <v>3160</v>
      </c>
      <c r="J641" s="57" t="s">
        <v>3160</v>
      </c>
      <c r="K641" s="57" t="s">
        <v>3160</v>
      </c>
      <c r="L641" s="57" t="s">
        <v>3160</v>
      </c>
      <c r="M641" s="57" t="s">
        <v>3160</v>
      </c>
      <c r="N641" t="s">
        <v>3180</v>
      </c>
    </row>
    <row r="642" spans="1:14" x14ac:dyDescent="0.25">
      <c r="A642" t="s">
        <v>3319</v>
      </c>
      <c r="B642" t="s">
        <v>3263</v>
      </c>
      <c r="C642" t="s">
        <v>3264</v>
      </c>
      <c r="D642" s="52">
        <v>12837.1837729376</v>
      </c>
      <c r="E642" s="13">
        <v>0.41070219426851401</v>
      </c>
      <c r="F642">
        <v>53</v>
      </c>
      <c r="G642" s="57" t="s">
        <v>3149</v>
      </c>
      <c r="H642" s="57" t="s">
        <v>3149</v>
      </c>
      <c r="I642" s="57" t="s">
        <v>3150</v>
      </c>
      <c r="J642" s="57" t="s">
        <v>3148</v>
      </c>
      <c r="K642" s="57" t="s">
        <v>3148</v>
      </c>
      <c r="L642" s="57" t="s">
        <v>3148</v>
      </c>
      <c r="M642" s="57" t="s">
        <v>3155</v>
      </c>
      <c r="N642" t="s">
        <v>3152</v>
      </c>
    </row>
    <row r="643" spans="1:14" x14ac:dyDescent="0.25">
      <c r="A643" t="s">
        <v>3145</v>
      </c>
      <c r="B643" t="s">
        <v>3231</v>
      </c>
      <c r="C643" t="s">
        <v>3232</v>
      </c>
      <c r="D643" s="52">
        <v>921.21423152908596</v>
      </c>
      <c r="E643" s="13">
        <v>0.359122686576267</v>
      </c>
      <c r="F643">
        <v>54</v>
      </c>
      <c r="G643" s="57" t="s">
        <v>3149</v>
      </c>
      <c r="H643" s="57" t="s">
        <v>3148</v>
      </c>
      <c r="I643" s="57" t="s">
        <v>3150</v>
      </c>
      <c r="J643" s="57" t="s">
        <v>3148</v>
      </c>
      <c r="K643" s="57" t="s">
        <v>3155</v>
      </c>
      <c r="L643" s="57" t="s">
        <v>3150</v>
      </c>
      <c r="M643" s="57" t="s">
        <v>3149</v>
      </c>
      <c r="N643" t="s">
        <v>3152</v>
      </c>
    </row>
    <row r="644" spans="1:14" x14ac:dyDescent="0.25">
      <c r="A644" t="s">
        <v>3309</v>
      </c>
      <c r="B644" t="s">
        <v>3243</v>
      </c>
      <c r="C644" t="s">
        <v>3244</v>
      </c>
      <c r="D644" s="52">
        <v>1387.3808543975899</v>
      </c>
      <c r="E644" s="13">
        <v>0.202082685923577</v>
      </c>
      <c r="F644">
        <v>54</v>
      </c>
      <c r="G644" s="57" t="s">
        <v>3149</v>
      </c>
      <c r="H644" s="57" t="s">
        <v>3155</v>
      </c>
      <c r="I644" s="57" t="s">
        <v>3148</v>
      </c>
      <c r="J644" s="57" t="s">
        <v>3151</v>
      </c>
      <c r="K644" s="57" t="s">
        <v>3150</v>
      </c>
      <c r="L644" s="57" t="s">
        <v>3155</v>
      </c>
      <c r="M644" s="57" t="s">
        <v>3150</v>
      </c>
      <c r="N644" t="s">
        <v>3152</v>
      </c>
    </row>
    <row r="645" spans="1:14" x14ac:dyDescent="0.25">
      <c r="A645" t="s">
        <v>3310</v>
      </c>
      <c r="B645" t="s">
        <v>3247</v>
      </c>
      <c r="C645" t="s">
        <v>3248</v>
      </c>
      <c r="D645" s="52">
        <v>78.722657084024704</v>
      </c>
      <c r="E645" s="13">
        <v>0.30163509998490301</v>
      </c>
      <c r="F645">
        <v>54</v>
      </c>
      <c r="G645" s="57" t="s">
        <v>3160</v>
      </c>
      <c r="H645" s="57" t="s">
        <v>3160</v>
      </c>
      <c r="I645" s="57" t="s">
        <v>3160</v>
      </c>
      <c r="J645" s="57" t="s">
        <v>3160</v>
      </c>
      <c r="K645" s="57" t="s">
        <v>3160</v>
      </c>
      <c r="L645" s="57" t="s">
        <v>3160</v>
      </c>
      <c r="M645" s="57" t="s">
        <v>3160</v>
      </c>
      <c r="N645" t="s">
        <v>3180</v>
      </c>
    </row>
    <row r="646" spans="1:14" x14ac:dyDescent="0.25">
      <c r="A646" t="s">
        <v>3311</v>
      </c>
      <c r="B646" t="s">
        <v>3247</v>
      </c>
      <c r="C646" t="s">
        <v>3248</v>
      </c>
      <c r="D646" s="52">
        <v>79.053875955678905</v>
      </c>
      <c r="E646" s="13">
        <v>0.30163509998490301</v>
      </c>
      <c r="F646">
        <v>54</v>
      </c>
      <c r="G646" s="57" t="s">
        <v>3160</v>
      </c>
      <c r="H646" s="57" t="s">
        <v>3160</v>
      </c>
      <c r="I646" s="57" t="s">
        <v>3160</v>
      </c>
      <c r="J646" s="57" t="s">
        <v>3160</v>
      </c>
      <c r="K646" s="57" t="s">
        <v>3160</v>
      </c>
      <c r="L646" s="57" t="s">
        <v>3160</v>
      </c>
      <c r="M646" s="57" t="s">
        <v>3160</v>
      </c>
      <c r="N646" t="s">
        <v>3180</v>
      </c>
    </row>
    <row r="647" spans="1:14" x14ac:dyDescent="0.25">
      <c r="A647" t="s">
        <v>3312</v>
      </c>
      <c r="B647" t="s">
        <v>3275</v>
      </c>
      <c r="C647" t="s">
        <v>3276</v>
      </c>
      <c r="D647" s="52">
        <v>2384.34083899197</v>
      </c>
      <c r="E647" s="13">
        <v>0.36375626534411798</v>
      </c>
      <c r="F647">
        <v>54</v>
      </c>
      <c r="G647" s="57" t="s">
        <v>3149</v>
      </c>
      <c r="H647" s="57" t="s">
        <v>3151</v>
      </c>
      <c r="I647" s="57" t="s">
        <v>3155</v>
      </c>
      <c r="J647" s="57" t="s">
        <v>3150</v>
      </c>
      <c r="K647" s="57" t="s">
        <v>3149</v>
      </c>
      <c r="L647" s="57" t="s">
        <v>3149</v>
      </c>
      <c r="M647" s="57" t="s">
        <v>3155</v>
      </c>
      <c r="N647" t="s">
        <v>3152</v>
      </c>
    </row>
    <row r="648" spans="1:14" x14ac:dyDescent="0.25">
      <c r="A648" t="s">
        <v>3313</v>
      </c>
      <c r="B648" t="s">
        <v>3267</v>
      </c>
      <c r="C648" t="s">
        <v>3268</v>
      </c>
      <c r="D648" s="52">
        <v>5270.2525076253496</v>
      </c>
      <c r="E648" s="13">
        <v>0.47502010298855701</v>
      </c>
      <c r="F648">
        <v>54</v>
      </c>
      <c r="G648" s="57" t="s">
        <v>3149</v>
      </c>
      <c r="H648" s="57" t="s">
        <v>3155</v>
      </c>
      <c r="I648" s="57" t="s">
        <v>3148</v>
      </c>
      <c r="J648" s="57" t="s">
        <v>3151</v>
      </c>
      <c r="K648" s="57" t="s">
        <v>3155</v>
      </c>
      <c r="L648" s="57" t="s">
        <v>3150</v>
      </c>
      <c r="M648" s="57" t="s">
        <v>3148</v>
      </c>
      <c r="N648" t="s">
        <v>3152</v>
      </c>
    </row>
    <row r="649" spans="1:14" x14ac:dyDescent="0.25">
      <c r="A649" t="s">
        <v>3314</v>
      </c>
      <c r="B649" t="s">
        <v>3247</v>
      </c>
      <c r="C649" t="s">
        <v>3248</v>
      </c>
      <c r="D649" s="52">
        <v>302.515160364915</v>
      </c>
      <c r="E649" s="13">
        <v>0.30163509998490301</v>
      </c>
      <c r="F649">
        <v>54</v>
      </c>
      <c r="G649" s="57" t="s">
        <v>3160</v>
      </c>
      <c r="H649" s="57" t="s">
        <v>3160</v>
      </c>
      <c r="I649" s="57" t="s">
        <v>3160</v>
      </c>
      <c r="J649" s="57" t="s">
        <v>3160</v>
      </c>
      <c r="K649" s="57" t="s">
        <v>3160</v>
      </c>
      <c r="L649" s="57" t="s">
        <v>3160</v>
      </c>
      <c r="M649" s="57" t="s">
        <v>3160</v>
      </c>
      <c r="N649" t="s">
        <v>3180</v>
      </c>
    </row>
    <row r="650" spans="1:14" x14ac:dyDescent="0.25">
      <c r="A650" t="s">
        <v>3315</v>
      </c>
      <c r="B650" t="s">
        <v>3247</v>
      </c>
      <c r="C650" t="s">
        <v>3248</v>
      </c>
      <c r="D650" s="52">
        <v>88.955213555311403</v>
      </c>
      <c r="E650" s="13">
        <v>0.30163509998490301</v>
      </c>
      <c r="F650">
        <v>54</v>
      </c>
      <c r="G650" s="57" t="s">
        <v>3160</v>
      </c>
      <c r="H650" s="57" t="s">
        <v>3160</v>
      </c>
      <c r="I650" s="57" t="s">
        <v>3160</v>
      </c>
      <c r="J650" s="57" t="s">
        <v>3160</v>
      </c>
      <c r="K650" s="57" t="s">
        <v>3160</v>
      </c>
      <c r="L650" s="57" t="s">
        <v>3160</v>
      </c>
      <c r="M650" s="57" t="s">
        <v>3160</v>
      </c>
      <c r="N650" t="s">
        <v>3180</v>
      </c>
    </row>
    <row r="651" spans="1:14" x14ac:dyDescent="0.25">
      <c r="A651" t="s">
        <v>3316</v>
      </c>
      <c r="B651" t="s">
        <v>3265</v>
      </c>
      <c r="C651" t="s">
        <v>3266</v>
      </c>
      <c r="D651" s="52">
        <v>4587.84567042656</v>
      </c>
      <c r="E651" s="13">
        <v>0.16108151820619701</v>
      </c>
      <c r="F651">
        <v>54</v>
      </c>
      <c r="G651" s="57" t="s">
        <v>3149</v>
      </c>
      <c r="H651" s="57" t="s">
        <v>3150</v>
      </c>
      <c r="I651" s="57" t="s">
        <v>3148</v>
      </c>
      <c r="J651" s="57" t="s">
        <v>3151</v>
      </c>
      <c r="K651" s="57" t="s">
        <v>3155</v>
      </c>
      <c r="L651" s="57" t="s">
        <v>3150</v>
      </c>
      <c r="M651" s="57" t="s">
        <v>3148</v>
      </c>
      <c r="N651" t="s">
        <v>3152</v>
      </c>
    </row>
    <row r="652" spans="1:14" x14ac:dyDescent="0.25">
      <c r="A652" t="s">
        <v>3317</v>
      </c>
      <c r="B652" t="s">
        <v>3199</v>
      </c>
      <c r="C652" t="s">
        <v>3200</v>
      </c>
      <c r="D652" s="52">
        <v>7735.8047874558897</v>
      </c>
      <c r="E652" s="13">
        <v>0.59899253112792095</v>
      </c>
      <c r="F652">
        <v>54</v>
      </c>
      <c r="G652" s="57" t="s">
        <v>3151</v>
      </c>
      <c r="H652" s="57" t="s">
        <v>3149</v>
      </c>
      <c r="I652" s="57" t="s">
        <v>3150</v>
      </c>
      <c r="J652" s="57" t="s">
        <v>3149</v>
      </c>
      <c r="K652" s="57" t="s">
        <v>3148</v>
      </c>
      <c r="L652" s="57" t="s">
        <v>3151</v>
      </c>
      <c r="M652" s="57" t="s">
        <v>3149</v>
      </c>
      <c r="N652" t="s">
        <v>3152</v>
      </c>
    </row>
    <row r="653" spans="1:14" x14ac:dyDescent="0.25">
      <c r="A653" t="s">
        <v>3318</v>
      </c>
      <c r="B653" t="s">
        <v>3273</v>
      </c>
      <c r="C653" t="s">
        <v>3274</v>
      </c>
      <c r="D653" s="52">
        <v>3577.9362131292401</v>
      </c>
      <c r="E653" s="13">
        <v>0.44625431224774198</v>
      </c>
      <c r="F653">
        <v>54</v>
      </c>
      <c r="G653" s="57" t="s">
        <v>3149</v>
      </c>
      <c r="H653" s="57" t="s">
        <v>3151</v>
      </c>
      <c r="I653" s="57" t="s">
        <v>3149</v>
      </c>
      <c r="J653" s="57" t="s">
        <v>3148</v>
      </c>
      <c r="K653" s="57" t="s">
        <v>3151</v>
      </c>
      <c r="L653" s="57" t="s">
        <v>3151</v>
      </c>
      <c r="M653" s="57" t="s">
        <v>3155</v>
      </c>
      <c r="N653" t="s">
        <v>3152</v>
      </c>
    </row>
    <row r="654" spans="1:14" x14ac:dyDescent="0.25">
      <c r="A654" t="s">
        <v>3319</v>
      </c>
      <c r="B654" t="s">
        <v>3291</v>
      </c>
      <c r="C654" t="s">
        <v>3292</v>
      </c>
      <c r="D654" s="52">
        <v>338.66882633883699</v>
      </c>
      <c r="E654" s="13">
        <v>0.35141758288008701</v>
      </c>
      <c r="F654">
        <v>54</v>
      </c>
      <c r="G654" s="57" t="s">
        <v>3149</v>
      </c>
      <c r="H654" s="57" t="s">
        <v>3151</v>
      </c>
      <c r="I654" s="57" t="s">
        <v>3155</v>
      </c>
      <c r="J654" s="57" t="s">
        <v>3155</v>
      </c>
      <c r="K654" s="57" t="s">
        <v>3151</v>
      </c>
      <c r="L654" s="57" t="s">
        <v>3150</v>
      </c>
      <c r="M654" s="57" t="s">
        <v>3150</v>
      </c>
      <c r="N654" t="s">
        <v>3152</v>
      </c>
    </row>
    <row r="655" spans="1:14" x14ac:dyDescent="0.25">
      <c r="A655" t="s">
        <v>3145</v>
      </c>
      <c r="B655" t="s">
        <v>3247</v>
      </c>
      <c r="C655" t="s">
        <v>3248</v>
      </c>
      <c r="D655" s="52">
        <v>146.56558808322899</v>
      </c>
      <c r="E655" s="13">
        <v>0.30163509998490301</v>
      </c>
      <c r="F655">
        <v>55</v>
      </c>
      <c r="G655" s="57" t="s">
        <v>3160</v>
      </c>
      <c r="H655" s="57" t="s">
        <v>3160</v>
      </c>
      <c r="I655" s="57" t="s">
        <v>3160</v>
      </c>
      <c r="J655" s="57" t="s">
        <v>3160</v>
      </c>
      <c r="K655" s="57" t="s">
        <v>3160</v>
      </c>
      <c r="L655" s="57" t="s">
        <v>3160</v>
      </c>
      <c r="M655" s="57" t="s">
        <v>3160</v>
      </c>
      <c r="N655" t="s">
        <v>3180</v>
      </c>
    </row>
    <row r="656" spans="1:14" x14ac:dyDescent="0.25">
      <c r="A656" t="s">
        <v>3309</v>
      </c>
      <c r="B656" t="s">
        <v>3279</v>
      </c>
      <c r="C656" t="s">
        <v>3280</v>
      </c>
      <c r="D656" s="52">
        <v>658.89905478653498</v>
      </c>
      <c r="E656" s="13">
        <v>0.19534212985398799</v>
      </c>
      <c r="F656">
        <v>55</v>
      </c>
      <c r="G656" s="57" t="s">
        <v>3149</v>
      </c>
      <c r="H656" s="57" t="s">
        <v>3148</v>
      </c>
      <c r="I656" s="57" t="s">
        <v>3151</v>
      </c>
      <c r="J656" s="57" t="s">
        <v>3155</v>
      </c>
      <c r="K656" s="57" t="s">
        <v>3150</v>
      </c>
      <c r="L656" s="57" t="s">
        <v>3148</v>
      </c>
      <c r="M656" s="57" t="s">
        <v>3155</v>
      </c>
      <c r="N656" t="s">
        <v>3152</v>
      </c>
    </row>
    <row r="657" spans="1:14" x14ac:dyDescent="0.25">
      <c r="A657" t="s">
        <v>3310</v>
      </c>
      <c r="B657" t="s">
        <v>3275</v>
      </c>
      <c r="C657" t="s">
        <v>3276</v>
      </c>
      <c r="D657" s="52">
        <v>1230.2094831357299</v>
      </c>
      <c r="E657" s="13">
        <v>0.29283018427379598</v>
      </c>
      <c r="F657">
        <v>55</v>
      </c>
      <c r="G657" s="57" t="s">
        <v>3149</v>
      </c>
      <c r="H657" s="57" t="s">
        <v>3151</v>
      </c>
      <c r="I657" s="57" t="s">
        <v>3155</v>
      </c>
      <c r="J657" s="57" t="s">
        <v>3155</v>
      </c>
      <c r="K657" s="57" t="s">
        <v>3151</v>
      </c>
      <c r="L657" s="57" t="s">
        <v>3149</v>
      </c>
      <c r="M657" s="57" t="s">
        <v>3155</v>
      </c>
      <c r="N657" t="s">
        <v>3152</v>
      </c>
    </row>
    <row r="658" spans="1:14" x14ac:dyDescent="0.25">
      <c r="A658" t="s">
        <v>3311</v>
      </c>
      <c r="B658" t="s">
        <v>3215</v>
      </c>
      <c r="C658" t="s">
        <v>3216</v>
      </c>
      <c r="D658" s="52">
        <v>445.20792136313798</v>
      </c>
      <c r="E658" s="13">
        <v>0.28917061958089602</v>
      </c>
      <c r="F658">
        <v>55</v>
      </c>
      <c r="G658" s="57" t="s">
        <v>3149</v>
      </c>
      <c r="H658" s="57" t="s">
        <v>3148</v>
      </c>
      <c r="I658" s="57" t="s">
        <v>3148</v>
      </c>
      <c r="J658" s="57" t="s">
        <v>3148</v>
      </c>
      <c r="K658" s="57" t="s">
        <v>3151</v>
      </c>
      <c r="L658" s="57" t="s">
        <v>3148</v>
      </c>
      <c r="M658" s="57" t="s">
        <v>3148</v>
      </c>
      <c r="N658" t="s">
        <v>3152</v>
      </c>
    </row>
    <row r="659" spans="1:14" x14ac:dyDescent="0.25">
      <c r="A659" t="s">
        <v>3312</v>
      </c>
      <c r="B659" t="s">
        <v>3271</v>
      </c>
      <c r="C659" t="s">
        <v>3272</v>
      </c>
      <c r="D659" s="52">
        <v>1422.83505053197</v>
      </c>
      <c r="E659" s="13">
        <v>0.27871155041234802</v>
      </c>
      <c r="F659">
        <v>55</v>
      </c>
      <c r="G659" s="57" t="s">
        <v>3149</v>
      </c>
      <c r="H659" s="57" t="s">
        <v>3151</v>
      </c>
      <c r="I659" s="57" t="s">
        <v>3151</v>
      </c>
      <c r="J659" s="57" t="s">
        <v>3148</v>
      </c>
      <c r="K659" s="57" t="s">
        <v>3150</v>
      </c>
      <c r="L659" s="57" t="s">
        <v>3151</v>
      </c>
      <c r="M659" s="57" t="s">
        <v>3148</v>
      </c>
      <c r="N659" t="s">
        <v>3152</v>
      </c>
    </row>
    <row r="660" spans="1:14" x14ac:dyDescent="0.25">
      <c r="A660" t="s">
        <v>3313</v>
      </c>
      <c r="B660" t="s">
        <v>3213</v>
      </c>
      <c r="C660" t="s">
        <v>3214</v>
      </c>
      <c r="D660" s="52">
        <v>788.01209193947705</v>
      </c>
      <c r="E660" s="13">
        <v>0.470222403983236</v>
      </c>
      <c r="F660">
        <v>55</v>
      </c>
      <c r="G660" s="57" t="s">
        <v>3160</v>
      </c>
      <c r="H660" s="57" t="s">
        <v>3160</v>
      </c>
      <c r="I660" s="57" t="s">
        <v>3160</v>
      </c>
      <c r="J660" s="57" t="s">
        <v>3160</v>
      </c>
      <c r="K660" s="57" t="s">
        <v>3160</v>
      </c>
      <c r="L660" s="57" t="s">
        <v>3160</v>
      </c>
      <c r="M660" s="57" t="s">
        <v>3160</v>
      </c>
      <c r="N660" t="s">
        <v>3180</v>
      </c>
    </row>
    <row r="661" spans="1:14" x14ac:dyDescent="0.25">
      <c r="A661" t="s">
        <v>3314</v>
      </c>
      <c r="B661" t="s">
        <v>3263</v>
      </c>
      <c r="C661" t="s">
        <v>3264</v>
      </c>
      <c r="D661" s="52">
        <v>9510.5459538812393</v>
      </c>
      <c r="E661" s="13">
        <v>0.23788255396878699</v>
      </c>
      <c r="F661">
        <v>55</v>
      </c>
      <c r="G661" s="57" t="s">
        <v>3149</v>
      </c>
      <c r="H661" s="57" t="s">
        <v>3148</v>
      </c>
      <c r="I661" s="57" t="s">
        <v>3150</v>
      </c>
      <c r="J661" s="57" t="s">
        <v>3150</v>
      </c>
      <c r="K661" s="57" t="s">
        <v>3148</v>
      </c>
      <c r="L661" s="57" t="s">
        <v>3148</v>
      </c>
      <c r="M661" s="57" t="s">
        <v>3150</v>
      </c>
      <c r="N661" t="s">
        <v>3152</v>
      </c>
    </row>
    <row r="662" spans="1:14" x14ac:dyDescent="0.25">
      <c r="A662" t="s">
        <v>3315</v>
      </c>
      <c r="B662" t="s">
        <v>3156</v>
      </c>
      <c r="C662" t="s">
        <v>3157</v>
      </c>
      <c r="D662" s="52">
        <v>182.17831766268699</v>
      </c>
      <c r="E662" s="13">
        <v>0.27885008470949002</v>
      </c>
      <c r="F662">
        <v>55</v>
      </c>
      <c r="G662" s="57" t="s">
        <v>3160</v>
      </c>
      <c r="H662" s="57" t="s">
        <v>3160</v>
      </c>
      <c r="I662" s="57" t="s">
        <v>3160</v>
      </c>
      <c r="J662" s="57" t="s">
        <v>3160</v>
      </c>
      <c r="K662" s="57" t="s">
        <v>3160</v>
      </c>
      <c r="L662" s="57" t="s">
        <v>3160</v>
      </c>
      <c r="M662" s="57" t="s">
        <v>3160</v>
      </c>
      <c r="N662" t="s">
        <v>3180</v>
      </c>
    </row>
    <row r="663" spans="1:14" x14ac:dyDescent="0.25">
      <c r="A663" t="s">
        <v>3316</v>
      </c>
      <c r="B663" t="s">
        <v>3263</v>
      </c>
      <c r="C663" t="s">
        <v>3264</v>
      </c>
      <c r="D663" s="52">
        <v>8569.9166652108706</v>
      </c>
      <c r="E663" s="13">
        <v>0.15624664392277299</v>
      </c>
      <c r="F663">
        <v>55</v>
      </c>
      <c r="G663" s="57" t="s">
        <v>3149</v>
      </c>
      <c r="H663" s="57" t="s">
        <v>3151</v>
      </c>
      <c r="I663" s="57" t="s">
        <v>3150</v>
      </c>
      <c r="J663" s="57" t="s">
        <v>3148</v>
      </c>
      <c r="K663" s="57" t="s">
        <v>3148</v>
      </c>
      <c r="L663" s="57" t="s">
        <v>3148</v>
      </c>
      <c r="M663" s="57" t="s">
        <v>3150</v>
      </c>
      <c r="N663" t="s">
        <v>3152</v>
      </c>
    </row>
    <row r="664" spans="1:14" x14ac:dyDescent="0.25">
      <c r="A664" t="s">
        <v>3317</v>
      </c>
      <c r="B664" t="s">
        <v>3146</v>
      </c>
      <c r="C664" t="s">
        <v>3147</v>
      </c>
      <c r="D664" s="52">
        <v>1039.3162261186901</v>
      </c>
      <c r="E664" s="13">
        <v>0.58396071300699504</v>
      </c>
      <c r="F664">
        <v>55</v>
      </c>
      <c r="G664" s="57" t="s">
        <v>3151</v>
      </c>
      <c r="H664" s="57" t="s">
        <v>3151</v>
      </c>
      <c r="I664" s="57" t="s">
        <v>3149</v>
      </c>
      <c r="J664" s="57" t="s">
        <v>3150</v>
      </c>
      <c r="K664" s="57" t="s">
        <v>3148</v>
      </c>
      <c r="L664" s="57" t="s">
        <v>3149</v>
      </c>
      <c r="M664" s="57" t="s">
        <v>3151</v>
      </c>
      <c r="N664" t="s">
        <v>3152</v>
      </c>
    </row>
    <row r="665" spans="1:14" x14ac:dyDescent="0.25">
      <c r="A665" t="s">
        <v>3318</v>
      </c>
      <c r="B665" t="s">
        <v>3205</v>
      </c>
      <c r="C665" t="s">
        <v>3206</v>
      </c>
      <c r="D665" s="52">
        <v>331.973054826809</v>
      </c>
      <c r="E665" s="13">
        <v>0.427654327183839</v>
      </c>
      <c r="F665">
        <v>55</v>
      </c>
      <c r="G665" s="57" t="s">
        <v>3160</v>
      </c>
      <c r="H665" s="57" t="s">
        <v>3160</v>
      </c>
      <c r="I665" s="57" t="s">
        <v>3160</v>
      </c>
      <c r="J665" s="57" t="s">
        <v>3160</v>
      </c>
      <c r="K665" s="57" t="s">
        <v>3160</v>
      </c>
      <c r="L665" s="57" t="s">
        <v>3160</v>
      </c>
      <c r="M665" s="57" t="s">
        <v>3160</v>
      </c>
      <c r="N665" t="s">
        <v>3180</v>
      </c>
    </row>
    <row r="666" spans="1:14" x14ac:dyDescent="0.25">
      <c r="A666" t="s">
        <v>3319</v>
      </c>
      <c r="B666" t="s">
        <v>3146</v>
      </c>
      <c r="C666" t="s">
        <v>3147</v>
      </c>
      <c r="D666" s="52">
        <v>883.917075756994</v>
      </c>
      <c r="E666" s="13">
        <v>0.34611307515779599</v>
      </c>
      <c r="F666">
        <v>55</v>
      </c>
      <c r="G666" s="57" t="s">
        <v>3149</v>
      </c>
      <c r="H666" s="57" t="s">
        <v>3151</v>
      </c>
      <c r="I666" s="57" t="s">
        <v>3149</v>
      </c>
      <c r="J666" s="57" t="s">
        <v>3148</v>
      </c>
      <c r="K666" s="57" t="s">
        <v>3148</v>
      </c>
      <c r="L666" s="57" t="s">
        <v>3151</v>
      </c>
      <c r="M666" s="57" t="s">
        <v>3151</v>
      </c>
      <c r="N666" t="s">
        <v>3152</v>
      </c>
    </row>
    <row r="667" spans="1:14" x14ac:dyDescent="0.25">
      <c r="A667" t="s">
        <v>3145</v>
      </c>
      <c r="B667" t="s">
        <v>3279</v>
      </c>
      <c r="C667" t="s">
        <v>3280</v>
      </c>
      <c r="D667" s="52">
        <v>1050.6743984438001</v>
      </c>
      <c r="E667" s="13">
        <v>0.272318610567722</v>
      </c>
      <c r="F667">
        <v>56</v>
      </c>
      <c r="G667" s="57" t="s">
        <v>3149</v>
      </c>
      <c r="H667" s="57" t="s">
        <v>3148</v>
      </c>
      <c r="I667" s="57" t="s">
        <v>3151</v>
      </c>
      <c r="J667" s="57" t="s">
        <v>3155</v>
      </c>
      <c r="K667" s="57" t="s">
        <v>3155</v>
      </c>
      <c r="L667" s="57" t="s">
        <v>3148</v>
      </c>
      <c r="M667" s="57" t="s">
        <v>3155</v>
      </c>
      <c r="N667" t="s">
        <v>3152</v>
      </c>
    </row>
    <row r="668" spans="1:14" x14ac:dyDescent="0.25">
      <c r="A668" t="s">
        <v>3309</v>
      </c>
      <c r="B668" t="s">
        <v>3267</v>
      </c>
      <c r="C668" t="s">
        <v>3268</v>
      </c>
      <c r="D668" s="52">
        <v>1260.2011455833899</v>
      </c>
      <c r="E668" s="13">
        <v>3.4764543231317897E-2</v>
      </c>
      <c r="F668">
        <v>56</v>
      </c>
      <c r="G668" s="57" t="s">
        <v>3160</v>
      </c>
      <c r="H668" s="57" t="s">
        <v>3160</v>
      </c>
      <c r="I668" s="57" t="s">
        <v>3160</v>
      </c>
      <c r="J668" s="57" t="s">
        <v>3160</v>
      </c>
      <c r="K668" s="57" t="s">
        <v>3160</v>
      </c>
      <c r="L668" s="57" t="s">
        <v>3160</v>
      </c>
      <c r="M668" s="57" t="s">
        <v>3160</v>
      </c>
      <c r="N668" t="s">
        <v>3180</v>
      </c>
    </row>
    <row r="669" spans="1:14" x14ac:dyDescent="0.25">
      <c r="A669" t="s">
        <v>3310</v>
      </c>
      <c r="B669" t="s">
        <v>3156</v>
      </c>
      <c r="C669" t="s">
        <v>3157</v>
      </c>
      <c r="D669" s="52">
        <v>223.20332599414999</v>
      </c>
      <c r="E669" s="13">
        <v>0.27885008470949002</v>
      </c>
      <c r="F669">
        <v>56</v>
      </c>
      <c r="G669" s="57" t="s">
        <v>3160</v>
      </c>
      <c r="H669" s="57" t="s">
        <v>3160</v>
      </c>
      <c r="I669" s="57" t="s">
        <v>3160</v>
      </c>
      <c r="J669" s="57" t="s">
        <v>3160</v>
      </c>
      <c r="K669" s="57" t="s">
        <v>3160</v>
      </c>
      <c r="L669" s="57" t="s">
        <v>3160</v>
      </c>
      <c r="M669" s="57" t="s">
        <v>3160</v>
      </c>
      <c r="N669" t="s">
        <v>3180</v>
      </c>
    </row>
    <row r="670" spans="1:14" x14ac:dyDescent="0.25">
      <c r="A670" t="s">
        <v>3311</v>
      </c>
      <c r="B670" t="s">
        <v>3156</v>
      </c>
      <c r="C670" t="s">
        <v>3157</v>
      </c>
      <c r="D670" s="52">
        <v>304.84445493413602</v>
      </c>
      <c r="E670" s="13">
        <v>0.27885008470949002</v>
      </c>
      <c r="F670">
        <v>56</v>
      </c>
      <c r="G670" s="57" t="s">
        <v>3160</v>
      </c>
      <c r="H670" s="57" t="s">
        <v>3160</v>
      </c>
      <c r="I670" s="57" t="s">
        <v>3160</v>
      </c>
      <c r="J670" s="57" t="s">
        <v>3160</v>
      </c>
      <c r="K670" s="57" t="s">
        <v>3160</v>
      </c>
      <c r="L670" s="57" t="s">
        <v>3160</v>
      </c>
      <c r="M670" s="57" t="s">
        <v>3160</v>
      </c>
      <c r="N670" t="s">
        <v>3180</v>
      </c>
    </row>
    <row r="671" spans="1:14" x14ac:dyDescent="0.25">
      <c r="A671" t="s">
        <v>3312</v>
      </c>
      <c r="B671" t="s">
        <v>3277</v>
      </c>
      <c r="C671" t="s">
        <v>3278</v>
      </c>
      <c r="D671" s="52">
        <v>326.15792810976598</v>
      </c>
      <c r="E671" s="13">
        <v>0.22184482699837599</v>
      </c>
      <c r="F671">
        <v>56</v>
      </c>
      <c r="G671" s="57" t="s">
        <v>3160</v>
      </c>
      <c r="H671" s="57" t="s">
        <v>3160</v>
      </c>
      <c r="I671" s="57" t="s">
        <v>3160</v>
      </c>
      <c r="J671" s="57" t="s">
        <v>3160</v>
      </c>
      <c r="K671" s="57" t="s">
        <v>3160</v>
      </c>
      <c r="L671" s="57" t="s">
        <v>3160</v>
      </c>
      <c r="M671" s="57" t="s">
        <v>3160</v>
      </c>
      <c r="N671" t="s">
        <v>3180</v>
      </c>
    </row>
    <row r="672" spans="1:14" x14ac:dyDescent="0.25">
      <c r="A672" t="s">
        <v>3313</v>
      </c>
      <c r="B672" t="s">
        <v>3178</v>
      </c>
      <c r="C672" t="s">
        <v>3179</v>
      </c>
      <c r="D672" s="52">
        <v>972.43047199930697</v>
      </c>
      <c r="E672" s="13">
        <v>0.46229334898152302</v>
      </c>
      <c r="F672">
        <v>56</v>
      </c>
      <c r="G672" s="57" t="s">
        <v>3149</v>
      </c>
      <c r="H672" s="57" t="s">
        <v>3151</v>
      </c>
      <c r="I672" s="57" t="s">
        <v>3148</v>
      </c>
      <c r="J672" s="57" t="s">
        <v>3148</v>
      </c>
      <c r="K672" s="57" t="s">
        <v>3149</v>
      </c>
      <c r="L672" s="57" t="s">
        <v>3149</v>
      </c>
      <c r="M672" s="57" t="s">
        <v>3151</v>
      </c>
      <c r="N672" t="s">
        <v>3152</v>
      </c>
    </row>
    <row r="673" spans="1:14" x14ac:dyDescent="0.25">
      <c r="A673" t="s">
        <v>3314</v>
      </c>
      <c r="B673" t="s">
        <v>3303</v>
      </c>
      <c r="C673" t="s">
        <v>3304</v>
      </c>
      <c r="D673" s="52">
        <v>4186.8910103559101</v>
      </c>
      <c r="E673" s="13">
        <v>0.22647709831242399</v>
      </c>
      <c r="F673">
        <v>56</v>
      </c>
      <c r="G673" s="57" t="s">
        <v>3149</v>
      </c>
      <c r="H673" s="57" t="s">
        <v>3150</v>
      </c>
      <c r="I673" s="57" t="s">
        <v>3151</v>
      </c>
      <c r="J673" s="57" t="s">
        <v>3149</v>
      </c>
      <c r="K673" s="57" t="s">
        <v>3148</v>
      </c>
      <c r="L673" s="57" t="s">
        <v>3155</v>
      </c>
      <c r="M673" s="57" t="s">
        <v>3155</v>
      </c>
      <c r="N673" t="s">
        <v>3152</v>
      </c>
    </row>
    <row r="674" spans="1:14" x14ac:dyDescent="0.25">
      <c r="A674" t="s">
        <v>3315</v>
      </c>
      <c r="B674" t="s">
        <v>3205</v>
      </c>
      <c r="C674" t="s">
        <v>3206</v>
      </c>
      <c r="D674" s="52">
        <v>529.21008006774002</v>
      </c>
      <c r="E674" s="13">
        <v>0.26882927473792601</v>
      </c>
      <c r="F674">
        <v>56</v>
      </c>
      <c r="G674" s="57" t="s">
        <v>3149</v>
      </c>
      <c r="H674" s="57" t="s">
        <v>3150</v>
      </c>
      <c r="I674" s="57" t="s">
        <v>3149</v>
      </c>
      <c r="J674" s="57" t="s">
        <v>3149</v>
      </c>
      <c r="K674" s="57" t="s">
        <v>3150</v>
      </c>
      <c r="L674" s="57" t="s">
        <v>3150</v>
      </c>
      <c r="M674" s="57" t="s">
        <v>3151</v>
      </c>
      <c r="N674" t="s">
        <v>3152</v>
      </c>
    </row>
    <row r="675" spans="1:14" x14ac:dyDescent="0.25">
      <c r="A675" t="s">
        <v>3316</v>
      </c>
      <c r="B675" t="s">
        <v>3225</v>
      </c>
      <c r="C675" t="s">
        <v>3226</v>
      </c>
      <c r="D675" s="52">
        <v>5189.8482570548604</v>
      </c>
      <c r="E675" s="13">
        <v>0.153544405801708</v>
      </c>
      <c r="F675">
        <v>56</v>
      </c>
      <c r="G675" s="57" t="s">
        <v>3149</v>
      </c>
      <c r="H675" s="57" t="s">
        <v>3149</v>
      </c>
      <c r="I675" s="57" t="s">
        <v>3155</v>
      </c>
      <c r="J675" s="57" t="s">
        <v>3148</v>
      </c>
      <c r="K675" s="57" t="s">
        <v>3148</v>
      </c>
      <c r="L675" s="57" t="s">
        <v>3149</v>
      </c>
      <c r="M675" s="57" t="s">
        <v>3150</v>
      </c>
      <c r="N675" t="s">
        <v>3152</v>
      </c>
    </row>
    <row r="676" spans="1:14" x14ac:dyDescent="0.25">
      <c r="A676" t="s">
        <v>3317</v>
      </c>
      <c r="B676" t="s">
        <v>3156</v>
      </c>
      <c r="C676" t="s">
        <v>3157</v>
      </c>
      <c r="D676" s="52">
        <v>1356.9983095938201</v>
      </c>
      <c r="E676" s="13">
        <v>0.55731519065312496</v>
      </c>
      <c r="F676">
        <v>56</v>
      </c>
      <c r="G676" s="57" t="s">
        <v>3151</v>
      </c>
      <c r="H676" s="57" t="s">
        <v>3148</v>
      </c>
      <c r="I676" s="57" t="s">
        <v>3149</v>
      </c>
      <c r="J676" s="57" t="s">
        <v>3149</v>
      </c>
      <c r="K676" s="57" t="s">
        <v>3155</v>
      </c>
      <c r="L676" s="57" t="s">
        <v>3150</v>
      </c>
      <c r="M676" s="57" t="s">
        <v>3149</v>
      </c>
      <c r="N676" t="s">
        <v>3152</v>
      </c>
    </row>
    <row r="677" spans="1:14" x14ac:dyDescent="0.25">
      <c r="A677" t="s">
        <v>3318</v>
      </c>
      <c r="B677" t="s">
        <v>3156</v>
      </c>
      <c r="C677" t="s">
        <v>3157</v>
      </c>
      <c r="D677" s="52">
        <v>541.21458146327905</v>
      </c>
      <c r="E677" s="13">
        <v>0.27885008470949002</v>
      </c>
      <c r="F677">
        <v>56</v>
      </c>
      <c r="G677" s="57" t="s">
        <v>3160</v>
      </c>
      <c r="H677" s="57" t="s">
        <v>3160</v>
      </c>
      <c r="I677" s="57" t="s">
        <v>3160</v>
      </c>
      <c r="J677" s="57" t="s">
        <v>3160</v>
      </c>
      <c r="K677" s="57" t="s">
        <v>3160</v>
      </c>
      <c r="L677" s="57" t="s">
        <v>3160</v>
      </c>
      <c r="M677" s="57" t="s">
        <v>3160</v>
      </c>
      <c r="N677" t="s">
        <v>3180</v>
      </c>
    </row>
    <row r="678" spans="1:14" x14ac:dyDescent="0.25">
      <c r="A678" t="s">
        <v>3319</v>
      </c>
      <c r="B678" t="s">
        <v>3185</v>
      </c>
      <c r="C678" t="s">
        <v>3186</v>
      </c>
      <c r="D678" s="52">
        <v>1953.37266663318</v>
      </c>
      <c r="E678" s="13">
        <v>0.26198631551039597</v>
      </c>
      <c r="F678">
        <v>56</v>
      </c>
      <c r="G678" s="57" t="s">
        <v>3149</v>
      </c>
      <c r="H678" s="57" t="s">
        <v>3151</v>
      </c>
      <c r="I678" s="57" t="s">
        <v>3155</v>
      </c>
      <c r="J678" s="57" t="s">
        <v>3149</v>
      </c>
      <c r="K678" s="57" t="s">
        <v>3148</v>
      </c>
      <c r="L678" s="57" t="s">
        <v>3151</v>
      </c>
      <c r="M678" s="57" t="s">
        <v>3149</v>
      </c>
      <c r="N678" t="s">
        <v>3152</v>
      </c>
    </row>
    <row r="679" spans="1:14" x14ac:dyDescent="0.25">
      <c r="A679" t="s">
        <v>3145</v>
      </c>
      <c r="B679" t="s">
        <v>3156</v>
      </c>
      <c r="C679" t="s">
        <v>3157</v>
      </c>
      <c r="D679" s="52">
        <v>449.72035621595398</v>
      </c>
      <c r="E679" s="13">
        <v>0.26388699896222501</v>
      </c>
      <c r="F679">
        <v>57</v>
      </c>
      <c r="G679" s="57" t="s">
        <v>3149</v>
      </c>
      <c r="H679" s="57" t="s">
        <v>3148</v>
      </c>
      <c r="I679" s="57" t="s">
        <v>3149</v>
      </c>
      <c r="J679" s="57" t="s">
        <v>3149</v>
      </c>
      <c r="K679" s="57" t="s">
        <v>3155</v>
      </c>
      <c r="L679" s="57" t="s">
        <v>3148</v>
      </c>
      <c r="M679" s="57" t="s">
        <v>3149</v>
      </c>
      <c r="N679" t="s">
        <v>3152</v>
      </c>
    </row>
    <row r="680" spans="1:14" x14ac:dyDescent="0.25">
      <c r="A680" t="s">
        <v>3309</v>
      </c>
      <c r="B680" t="s">
        <v>3158</v>
      </c>
      <c r="C680" t="s">
        <v>3159</v>
      </c>
      <c r="D680" s="52">
        <v>6.87591168074366</v>
      </c>
      <c r="E680" s="13">
        <v>3.4556293042655298E-2</v>
      </c>
      <c r="F680">
        <v>57</v>
      </c>
      <c r="G680" s="57" t="s">
        <v>3160</v>
      </c>
      <c r="H680" s="57" t="s">
        <v>3160</v>
      </c>
      <c r="I680" s="57" t="s">
        <v>3160</v>
      </c>
      <c r="J680" s="57" t="s">
        <v>3160</v>
      </c>
      <c r="K680" s="57" t="s">
        <v>3160</v>
      </c>
      <c r="L680" s="57" t="s">
        <v>3160</v>
      </c>
      <c r="M680" s="57" t="s">
        <v>3160</v>
      </c>
      <c r="N680" t="s">
        <v>3161</v>
      </c>
    </row>
    <row r="681" spans="1:14" x14ac:dyDescent="0.25">
      <c r="A681" t="s">
        <v>3310</v>
      </c>
      <c r="B681" t="s">
        <v>3303</v>
      </c>
      <c r="C681" t="s">
        <v>3304</v>
      </c>
      <c r="D681" s="52">
        <v>1742.0496015137001</v>
      </c>
      <c r="E681" s="13">
        <v>0.26948549070723599</v>
      </c>
      <c r="F681">
        <v>57</v>
      </c>
      <c r="G681" s="57" t="s">
        <v>3149</v>
      </c>
      <c r="H681" s="57" t="s">
        <v>3148</v>
      </c>
      <c r="I681" s="57" t="s">
        <v>3151</v>
      </c>
      <c r="J681" s="57" t="s">
        <v>3149</v>
      </c>
      <c r="K681" s="57" t="s">
        <v>3148</v>
      </c>
      <c r="L681" s="57" t="s">
        <v>3155</v>
      </c>
      <c r="M681" s="57" t="s">
        <v>3155</v>
      </c>
      <c r="N681" t="s">
        <v>3152</v>
      </c>
    </row>
    <row r="682" spans="1:14" x14ac:dyDescent="0.25">
      <c r="A682" t="s">
        <v>3311</v>
      </c>
      <c r="B682" t="s">
        <v>3277</v>
      </c>
      <c r="C682" t="s">
        <v>3278</v>
      </c>
      <c r="D682" s="52">
        <v>72.234365792308907</v>
      </c>
      <c r="E682" s="13">
        <v>0.22184482699837599</v>
      </c>
      <c r="F682">
        <v>57</v>
      </c>
      <c r="G682" s="57" t="s">
        <v>3160</v>
      </c>
      <c r="H682" s="57" t="s">
        <v>3160</v>
      </c>
      <c r="I682" s="57" t="s">
        <v>3160</v>
      </c>
      <c r="J682" s="57" t="s">
        <v>3160</v>
      </c>
      <c r="K682" s="57" t="s">
        <v>3160</v>
      </c>
      <c r="L682" s="57" t="s">
        <v>3160</v>
      </c>
      <c r="M682" s="57" t="s">
        <v>3160</v>
      </c>
      <c r="N682" t="s">
        <v>3180</v>
      </c>
    </row>
    <row r="683" spans="1:14" x14ac:dyDescent="0.25">
      <c r="A683" t="s">
        <v>3312</v>
      </c>
      <c r="B683" t="s">
        <v>3305</v>
      </c>
      <c r="C683" t="s">
        <v>3306</v>
      </c>
      <c r="D683" s="52">
        <v>2779.5275965934502</v>
      </c>
      <c r="E683" s="13">
        <v>0.19745169429773601</v>
      </c>
      <c r="F683">
        <v>57</v>
      </c>
      <c r="G683" s="57" t="s">
        <v>3149</v>
      </c>
      <c r="H683" s="57" t="s">
        <v>3151</v>
      </c>
      <c r="I683" s="57" t="s">
        <v>3150</v>
      </c>
      <c r="J683" s="57" t="s">
        <v>3155</v>
      </c>
      <c r="K683" s="57" t="s">
        <v>3151</v>
      </c>
      <c r="L683" s="57" t="s">
        <v>3150</v>
      </c>
      <c r="M683" s="57" t="s">
        <v>3155</v>
      </c>
      <c r="N683" t="s">
        <v>3152</v>
      </c>
    </row>
    <row r="684" spans="1:14" x14ac:dyDescent="0.25">
      <c r="A684" t="s">
        <v>3313</v>
      </c>
      <c r="B684" t="s">
        <v>3269</v>
      </c>
      <c r="C684" t="s">
        <v>3270</v>
      </c>
      <c r="D684" s="52">
        <v>11721.3718969683</v>
      </c>
      <c r="E684" s="13">
        <v>0.41868444567807001</v>
      </c>
      <c r="F684">
        <v>57</v>
      </c>
      <c r="G684" s="57" t="s">
        <v>3149</v>
      </c>
      <c r="H684" s="57" t="s">
        <v>3151</v>
      </c>
      <c r="I684" s="57" t="s">
        <v>3148</v>
      </c>
      <c r="J684" s="57" t="s">
        <v>3148</v>
      </c>
      <c r="K684" s="57" t="s">
        <v>3155</v>
      </c>
      <c r="L684" s="57" t="s">
        <v>3155</v>
      </c>
      <c r="M684" s="57" t="s">
        <v>3155</v>
      </c>
      <c r="N684" t="s">
        <v>3152</v>
      </c>
    </row>
    <row r="685" spans="1:14" x14ac:dyDescent="0.25">
      <c r="A685" t="s">
        <v>3314</v>
      </c>
      <c r="B685" t="s">
        <v>3243</v>
      </c>
      <c r="C685" t="s">
        <v>3244</v>
      </c>
      <c r="D685" s="52">
        <v>3848.6606676868701</v>
      </c>
      <c r="E685" s="13">
        <v>0.22629888826965699</v>
      </c>
      <c r="F685">
        <v>57</v>
      </c>
      <c r="G685" s="57" t="s">
        <v>3149</v>
      </c>
      <c r="H685" s="57" t="s">
        <v>3150</v>
      </c>
      <c r="I685" s="57" t="s">
        <v>3148</v>
      </c>
      <c r="J685" s="57" t="s">
        <v>3151</v>
      </c>
      <c r="K685" s="57" t="s">
        <v>3150</v>
      </c>
      <c r="L685" s="57" t="s">
        <v>3155</v>
      </c>
      <c r="M685" s="57" t="s">
        <v>3150</v>
      </c>
      <c r="N685" t="s">
        <v>3152</v>
      </c>
    </row>
    <row r="686" spans="1:14" x14ac:dyDescent="0.25">
      <c r="A686" t="s">
        <v>3315</v>
      </c>
      <c r="B686" t="s">
        <v>3277</v>
      </c>
      <c r="C686" t="s">
        <v>3278</v>
      </c>
      <c r="D686" s="52">
        <v>112.17692140434799</v>
      </c>
      <c r="E686" s="13">
        <v>0.22184482699837599</v>
      </c>
      <c r="F686">
        <v>57</v>
      </c>
      <c r="G686" s="57" t="s">
        <v>3160</v>
      </c>
      <c r="H686" s="57" t="s">
        <v>3160</v>
      </c>
      <c r="I686" s="57" t="s">
        <v>3160</v>
      </c>
      <c r="J686" s="57" t="s">
        <v>3160</v>
      </c>
      <c r="K686" s="57" t="s">
        <v>3160</v>
      </c>
      <c r="L686" s="57" t="s">
        <v>3160</v>
      </c>
      <c r="M686" s="57" t="s">
        <v>3160</v>
      </c>
      <c r="N686" t="s">
        <v>3180</v>
      </c>
    </row>
    <row r="687" spans="1:14" x14ac:dyDescent="0.25">
      <c r="A687" t="s">
        <v>3316</v>
      </c>
      <c r="B687" t="s">
        <v>3201</v>
      </c>
      <c r="C687" t="s">
        <v>3202</v>
      </c>
      <c r="D687" s="52">
        <v>3661.4009219856598</v>
      </c>
      <c r="E687" s="13">
        <v>8.3902768170783001E-2</v>
      </c>
      <c r="F687">
        <v>57</v>
      </c>
      <c r="G687" s="57" t="s">
        <v>3148</v>
      </c>
      <c r="H687" s="57" t="s">
        <v>3155</v>
      </c>
      <c r="I687" s="57" t="s">
        <v>3148</v>
      </c>
      <c r="J687" s="57" t="s">
        <v>3151</v>
      </c>
      <c r="K687" s="57" t="s">
        <v>3150</v>
      </c>
      <c r="L687" s="57" t="s">
        <v>3148</v>
      </c>
      <c r="M687" s="57" t="s">
        <v>3148</v>
      </c>
      <c r="N687" t="s">
        <v>3152</v>
      </c>
    </row>
    <row r="688" spans="1:14" x14ac:dyDescent="0.25">
      <c r="A688" t="s">
        <v>3317</v>
      </c>
      <c r="B688" t="s">
        <v>3197</v>
      </c>
      <c r="C688" t="s">
        <v>3198</v>
      </c>
      <c r="D688" s="52">
        <v>3447.9830689577698</v>
      </c>
      <c r="E688" s="13">
        <v>0.55160404598893698</v>
      </c>
      <c r="F688">
        <v>57</v>
      </c>
      <c r="G688" s="57" t="s">
        <v>3151</v>
      </c>
      <c r="H688" s="57" t="s">
        <v>3151</v>
      </c>
      <c r="I688" s="57" t="s">
        <v>3155</v>
      </c>
      <c r="J688" s="57" t="s">
        <v>3155</v>
      </c>
      <c r="K688" s="57" t="s">
        <v>3149</v>
      </c>
      <c r="L688" s="57" t="s">
        <v>3151</v>
      </c>
      <c r="M688" s="57" t="s">
        <v>3151</v>
      </c>
      <c r="N688" t="s">
        <v>3152</v>
      </c>
    </row>
    <row r="689" spans="1:14" x14ac:dyDescent="0.25">
      <c r="A689" t="s">
        <v>3318</v>
      </c>
      <c r="B689" t="s">
        <v>3153</v>
      </c>
      <c r="C689" t="s">
        <v>3154</v>
      </c>
      <c r="D689" s="52">
        <v>1226.3868640271301</v>
      </c>
      <c r="E689" s="13">
        <v>0.26798805610736198</v>
      </c>
      <c r="F689">
        <v>57</v>
      </c>
      <c r="G689" s="57" t="s">
        <v>3149</v>
      </c>
      <c r="H689" s="57" t="s">
        <v>3151</v>
      </c>
      <c r="I689" s="57" t="s">
        <v>3150</v>
      </c>
      <c r="J689" s="57" t="s">
        <v>3155</v>
      </c>
      <c r="K689" s="57" t="s">
        <v>3151</v>
      </c>
      <c r="L689" s="57" t="s">
        <v>3149</v>
      </c>
      <c r="M689" s="57" t="s">
        <v>3149</v>
      </c>
      <c r="N689" t="s">
        <v>3152</v>
      </c>
    </row>
    <row r="690" spans="1:14" x14ac:dyDescent="0.25">
      <c r="A690" t="s">
        <v>3319</v>
      </c>
      <c r="B690" t="s">
        <v>3265</v>
      </c>
      <c r="C690" t="s">
        <v>3266</v>
      </c>
      <c r="D690" s="52">
        <v>5562.4809015851697</v>
      </c>
      <c r="E690" s="13">
        <v>0.254651465903525</v>
      </c>
      <c r="F690">
        <v>57</v>
      </c>
      <c r="G690" s="57" t="s">
        <v>3149</v>
      </c>
      <c r="H690" s="57" t="s">
        <v>3150</v>
      </c>
      <c r="I690" s="57" t="s">
        <v>3148</v>
      </c>
      <c r="J690" s="57" t="s">
        <v>3149</v>
      </c>
      <c r="K690" s="57" t="s">
        <v>3155</v>
      </c>
      <c r="L690" s="57" t="s">
        <v>3150</v>
      </c>
      <c r="M690" s="57" t="s">
        <v>3148</v>
      </c>
      <c r="N690" t="s">
        <v>3152</v>
      </c>
    </row>
    <row r="691" spans="1:14" x14ac:dyDescent="0.25">
      <c r="A691" t="s">
        <v>3145</v>
      </c>
      <c r="B691" t="s">
        <v>3305</v>
      </c>
      <c r="C691" t="s">
        <v>3306</v>
      </c>
      <c r="D691" s="52">
        <v>3436.9225939135099</v>
      </c>
      <c r="E691" s="13">
        <v>0.24763706985898901</v>
      </c>
      <c r="F691">
        <v>58</v>
      </c>
      <c r="G691" s="57" t="s">
        <v>3149</v>
      </c>
      <c r="H691" s="57" t="s">
        <v>3149</v>
      </c>
      <c r="I691" s="57" t="s">
        <v>3150</v>
      </c>
      <c r="J691" s="57" t="s">
        <v>3148</v>
      </c>
      <c r="K691" s="57" t="s">
        <v>3148</v>
      </c>
      <c r="L691" s="57" t="s">
        <v>3150</v>
      </c>
      <c r="M691" s="57" t="s">
        <v>3155</v>
      </c>
      <c r="N691" t="s">
        <v>3152</v>
      </c>
    </row>
    <row r="692" spans="1:14" x14ac:dyDescent="0.25">
      <c r="A692" t="s">
        <v>3309</v>
      </c>
      <c r="B692" t="s">
        <v>3261</v>
      </c>
      <c r="C692" t="s">
        <v>3262</v>
      </c>
      <c r="D692" s="52">
        <v>1693.58692391096</v>
      </c>
      <c r="E692" s="13">
        <v>-3.5952102975606297E-2</v>
      </c>
      <c r="F692">
        <v>58</v>
      </c>
      <c r="G692" s="57" t="s">
        <v>3148</v>
      </c>
      <c r="H692" s="57" t="s">
        <v>3151</v>
      </c>
      <c r="I692" s="57" t="s">
        <v>3155</v>
      </c>
      <c r="J692" s="57" t="s">
        <v>3155</v>
      </c>
      <c r="K692" s="57" t="s">
        <v>3151</v>
      </c>
      <c r="L692" s="57" t="s">
        <v>3151</v>
      </c>
      <c r="M692" s="57" t="s">
        <v>3150</v>
      </c>
      <c r="N692" t="s">
        <v>3152</v>
      </c>
    </row>
    <row r="693" spans="1:14" x14ac:dyDescent="0.25">
      <c r="A693" t="s">
        <v>3310</v>
      </c>
      <c r="B693" t="s">
        <v>3225</v>
      </c>
      <c r="C693" t="s">
        <v>3226</v>
      </c>
      <c r="D693" s="52">
        <v>2068.3088292914599</v>
      </c>
      <c r="E693" s="13">
        <v>0.231938962074142</v>
      </c>
      <c r="F693">
        <v>58</v>
      </c>
      <c r="G693" s="57" t="s">
        <v>3149</v>
      </c>
      <c r="H693" s="57" t="s">
        <v>3150</v>
      </c>
      <c r="I693" s="57" t="s">
        <v>3155</v>
      </c>
      <c r="J693" s="57" t="s">
        <v>3150</v>
      </c>
      <c r="K693" s="57" t="s">
        <v>3151</v>
      </c>
      <c r="L693" s="57" t="s">
        <v>3149</v>
      </c>
      <c r="M693" s="57" t="s">
        <v>3150</v>
      </c>
      <c r="N693" t="s">
        <v>3152</v>
      </c>
    </row>
    <row r="694" spans="1:14" x14ac:dyDescent="0.25">
      <c r="A694" t="s">
        <v>3311</v>
      </c>
      <c r="B694" t="s">
        <v>3239</v>
      </c>
      <c r="C694" t="s">
        <v>3240</v>
      </c>
      <c r="D694" s="52">
        <v>511.16847718909003</v>
      </c>
      <c r="E694" s="13">
        <v>0.19901297997963899</v>
      </c>
      <c r="F694">
        <v>58</v>
      </c>
      <c r="G694" s="57" t="s">
        <v>3149</v>
      </c>
      <c r="H694" s="57" t="s">
        <v>3149</v>
      </c>
      <c r="I694" s="57" t="s">
        <v>3155</v>
      </c>
      <c r="J694" s="57" t="s">
        <v>3150</v>
      </c>
      <c r="K694" s="57" t="s">
        <v>3148</v>
      </c>
      <c r="L694" s="57" t="s">
        <v>3150</v>
      </c>
      <c r="M694" s="57" t="s">
        <v>3149</v>
      </c>
      <c r="N694" t="s">
        <v>3152</v>
      </c>
    </row>
    <row r="695" spans="1:14" x14ac:dyDescent="0.25">
      <c r="A695" t="s">
        <v>3312</v>
      </c>
      <c r="B695" t="s">
        <v>3223</v>
      </c>
      <c r="C695" t="s">
        <v>3224</v>
      </c>
      <c r="D695" s="52">
        <v>3984.0744339778098</v>
      </c>
      <c r="E695" s="13">
        <v>0.17148706096722599</v>
      </c>
      <c r="F695">
        <v>58</v>
      </c>
      <c r="G695" s="57" t="s">
        <v>3149</v>
      </c>
      <c r="H695" s="57" t="s">
        <v>3151</v>
      </c>
      <c r="I695" s="57" t="s">
        <v>3155</v>
      </c>
      <c r="J695" s="57" t="s">
        <v>3148</v>
      </c>
      <c r="K695" s="57" t="s">
        <v>3151</v>
      </c>
      <c r="L695" s="57" t="s">
        <v>3149</v>
      </c>
      <c r="M695" s="57" t="s">
        <v>3150</v>
      </c>
      <c r="N695" t="s">
        <v>3152</v>
      </c>
    </row>
    <row r="696" spans="1:14" x14ac:dyDescent="0.25">
      <c r="A696" t="s">
        <v>3313</v>
      </c>
      <c r="B696" t="s">
        <v>3223</v>
      </c>
      <c r="C696" t="s">
        <v>3224</v>
      </c>
      <c r="D696" s="52">
        <v>7376.7099547030602</v>
      </c>
      <c r="E696" s="13">
        <v>0.29158777784746998</v>
      </c>
      <c r="F696">
        <v>58</v>
      </c>
      <c r="G696" s="57" t="s">
        <v>3149</v>
      </c>
      <c r="H696" s="57" t="s">
        <v>3151</v>
      </c>
      <c r="I696" s="57" t="s">
        <v>3155</v>
      </c>
      <c r="J696" s="57" t="s">
        <v>3150</v>
      </c>
      <c r="K696" s="57" t="s">
        <v>3151</v>
      </c>
      <c r="L696" s="57" t="s">
        <v>3149</v>
      </c>
      <c r="M696" s="57" t="s">
        <v>3150</v>
      </c>
      <c r="N696" t="s">
        <v>3152</v>
      </c>
    </row>
    <row r="697" spans="1:14" x14ac:dyDescent="0.25">
      <c r="A697" t="s">
        <v>3314</v>
      </c>
      <c r="B697" t="s">
        <v>3277</v>
      </c>
      <c r="C697" t="s">
        <v>3278</v>
      </c>
      <c r="D697" s="52">
        <v>295.99596473184499</v>
      </c>
      <c r="E697" s="13">
        <v>0.22184482699837599</v>
      </c>
      <c r="F697">
        <v>58</v>
      </c>
      <c r="G697" s="57" t="s">
        <v>3160</v>
      </c>
      <c r="H697" s="57" t="s">
        <v>3160</v>
      </c>
      <c r="I697" s="57" t="s">
        <v>3160</v>
      </c>
      <c r="J697" s="57" t="s">
        <v>3160</v>
      </c>
      <c r="K697" s="57" t="s">
        <v>3160</v>
      </c>
      <c r="L697" s="57" t="s">
        <v>3160</v>
      </c>
      <c r="M697" s="57" t="s">
        <v>3160</v>
      </c>
      <c r="N697" t="s">
        <v>3180</v>
      </c>
    </row>
    <row r="698" spans="1:14" x14ac:dyDescent="0.25">
      <c r="A698" t="s">
        <v>3315</v>
      </c>
      <c r="B698" t="s">
        <v>3275</v>
      </c>
      <c r="C698" t="s">
        <v>3276</v>
      </c>
      <c r="D698" s="52">
        <v>816.39045900207998</v>
      </c>
      <c r="E698" s="13">
        <v>0.21304256899899199</v>
      </c>
      <c r="F698">
        <v>58</v>
      </c>
      <c r="G698" s="57" t="s">
        <v>3149</v>
      </c>
      <c r="H698" s="57" t="s">
        <v>3151</v>
      </c>
      <c r="I698" s="57" t="s">
        <v>3155</v>
      </c>
      <c r="J698" s="57" t="s">
        <v>3150</v>
      </c>
      <c r="K698" s="57" t="s">
        <v>3151</v>
      </c>
      <c r="L698" s="57" t="s">
        <v>3151</v>
      </c>
      <c r="M698" s="57" t="s">
        <v>3155</v>
      </c>
      <c r="N698" t="s">
        <v>3152</v>
      </c>
    </row>
    <row r="699" spans="1:14" x14ac:dyDescent="0.25">
      <c r="A699" t="s">
        <v>3316</v>
      </c>
      <c r="B699" t="s">
        <v>3303</v>
      </c>
      <c r="C699" t="s">
        <v>3304</v>
      </c>
      <c r="D699" s="52">
        <v>3270.8500768348299</v>
      </c>
      <c r="E699" s="13">
        <v>7.1196966296821096E-2</v>
      </c>
      <c r="F699">
        <v>58</v>
      </c>
      <c r="G699" s="57" t="s">
        <v>3148</v>
      </c>
      <c r="H699" s="57" t="s">
        <v>3148</v>
      </c>
      <c r="I699" s="57" t="s">
        <v>3151</v>
      </c>
      <c r="J699" s="57" t="s">
        <v>3149</v>
      </c>
      <c r="K699" s="57" t="s">
        <v>3148</v>
      </c>
      <c r="L699" s="57" t="s">
        <v>3155</v>
      </c>
      <c r="M699" s="57" t="s">
        <v>3155</v>
      </c>
      <c r="N699" t="s">
        <v>3152</v>
      </c>
    </row>
    <row r="700" spans="1:14" x14ac:dyDescent="0.25">
      <c r="A700" t="s">
        <v>3317</v>
      </c>
      <c r="B700" t="s">
        <v>3213</v>
      </c>
      <c r="C700" t="s">
        <v>3214</v>
      </c>
      <c r="D700" s="52">
        <v>837.700620876774</v>
      </c>
      <c r="E700" s="13">
        <v>0.470222403983236</v>
      </c>
      <c r="F700">
        <v>58</v>
      </c>
      <c r="G700" s="57" t="s">
        <v>3160</v>
      </c>
      <c r="H700" s="57" t="s">
        <v>3160</v>
      </c>
      <c r="I700" s="57" t="s">
        <v>3160</v>
      </c>
      <c r="J700" s="57" t="s">
        <v>3160</v>
      </c>
      <c r="K700" s="57" t="s">
        <v>3160</v>
      </c>
      <c r="L700" s="57" t="s">
        <v>3160</v>
      </c>
      <c r="M700" s="57" t="s">
        <v>3160</v>
      </c>
      <c r="N700" t="s">
        <v>3180</v>
      </c>
    </row>
    <row r="701" spans="1:14" x14ac:dyDescent="0.25">
      <c r="A701" t="s">
        <v>3318</v>
      </c>
      <c r="B701" t="s">
        <v>3243</v>
      </c>
      <c r="C701" t="s">
        <v>3244</v>
      </c>
      <c r="D701" s="52">
        <v>2840.3497738012502</v>
      </c>
      <c r="E701" s="13">
        <v>0.25728854191385903</v>
      </c>
      <c r="F701">
        <v>58</v>
      </c>
      <c r="G701" s="57" t="s">
        <v>3149</v>
      </c>
      <c r="H701" s="57" t="s">
        <v>3155</v>
      </c>
      <c r="I701" s="57" t="s">
        <v>3148</v>
      </c>
      <c r="J701" s="57" t="s">
        <v>3151</v>
      </c>
      <c r="K701" s="57" t="s">
        <v>3155</v>
      </c>
      <c r="L701" s="57" t="s">
        <v>3155</v>
      </c>
      <c r="M701" s="57" t="s">
        <v>3150</v>
      </c>
      <c r="N701" t="s">
        <v>3152</v>
      </c>
    </row>
    <row r="702" spans="1:14" x14ac:dyDescent="0.25">
      <c r="A702" t="s">
        <v>3319</v>
      </c>
      <c r="B702" t="s">
        <v>3279</v>
      </c>
      <c r="C702" t="s">
        <v>3280</v>
      </c>
      <c r="D702" s="52">
        <v>1714.1540000889099</v>
      </c>
      <c r="E702" s="13">
        <v>0.232923747143369</v>
      </c>
      <c r="F702">
        <v>58</v>
      </c>
      <c r="G702" s="57" t="s">
        <v>3149</v>
      </c>
      <c r="H702" s="57" t="s">
        <v>3151</v>
      </c>
      <c r="I702" s="57" t="s">
        <v>3151</v>
      </c>
      <c r="J702" s="57" t="s">
        <v>3155</v>
      </c>
      <c r="K702" s="57" t="s">
        <v>3148</v>
      </c>
      <c r="L702" s="57" t="s">
        <v>3148</v>
      </c>
      <c r="M702" s="57" t="s">
        <v>3155</v>
      </c>
      <c r="N702" t="s">
        <v>3152</v>
      </c>
    </row>
    <row r="703" spans="1:14" x14ac:dyDescent="0.25">
      <c r="A703" t="s">
        <v>3145</v>
      </c>
      <c r="B703" t="s">
        <v>3277</v>
      </c>
      <c r="C703" t="s">
        <v>3278</v>
      </c>
      <c r="D703" s="52">
        <v>253.09597515624901</v>
      </c>
      <c r="E703" s="13">
        <v>0.22184482699837599</v>
      </c>
      <c r="F703">
        <v>59</v>
      </c>
      <c r="G703" s="57" t="s">
        <v>3160</v>
      </c>
      <c r="H703" s="57" t="s">
        <v>3160</v>
      </c>
      <c r="I703" s="57" t="s">
        <v>3160</v>
      </c>
      <c r="J703" s="57" t="s">
        <v>3160</v>
      </c>
      <c r="K703" s="57" t="s">
        <v>3160</v>
      </c>
      <c r="L703" s="57" t="s">
        <v>3160</v>
      </c>
      <c r="M703" s="57" t="s">
        <v>3160</v>
      </c>
      <c r="N703" t="s">
        <v>3180</v>
      </c>
    </row>
    <row r="704" spans="1:14" x14ac:dyDescent="0.25">
      <c r="A704" t="s">
        <v>3309</v>
      </c>
      <c r="B704" t="s">
        <v>3241</v>
      </c>
      <c r="C704" t="s">
        <v>3242</v>
      </c>
      <c r="D704" s="52">
        <v>437.72588904656101</v>
      </c>
      <c r="E704" s="13">
        <v>-3.85767986768017E-2</v>
      </c>
      <c r="F704">
        <v>59</v>
      </c>
      <c r="G704" s="57" t="s">
        <v>3160</v>
      </c>
      <c r="H704" s="57" t="s">
        <v>3160</v>
      </c>
      <c r="I704" s="57" t="s">
        <v>3160</v>
      </c>
      <c r="J704" s="57" t="s">
        <v>3160</v>
      </c>
      <c r="K704" s="57" t="s">
        <v>3160</v>
      </c>
      <c r="L704" s="57" t="s">
        <v>3160</v>
      </c>
      <c r="M704" s="57" t="s">
        <v>3160</v>
      </c>
      <c r="N704" t="s">
        <v>3180</v>
      </c>
    </row>
    <row r="705" spans="1:14" x14ac:dyDescent="0.25">
      <c r="A705" t="s">
        <v>3310</v>
      </c>
      <c r="B705" t="s">
        <v>3277</v>
      </c>
      <c r="C705" t="s">
        <v>3278</v>
      </c>
      <c r="D705" s="52">
        <v>171.239454481981</v>
      </c>
      <c r="E705" s="13">
        <v>0.22184482699837599</v>
      </c>
      <c r="F705">
        <v>59</v>
      </c>
      <c r="G705" s="57" t="s">
        <v>3160</v>
      </c>
      <c r="H705" s="57" t="s">
        <v>3160</v>
      </c>
      <c r="I705" s="57" t="s">
        <v>3160</v>
      </c>
      <c r="J705" s="57" t="s">
        <v>3160</v>
      </c>
      <c r="K705" s="57" t="s">
        <v>3160</v>
      </c>
      <c r="L705" s="57" t="s">
        <v>3160</v>
      </c>
      <c r="M705" s="57" t="s">
        <v>3160</v>
      </c>
      <c r="N705" t="s">
        <v>3180</v>
      </c>
    </row>
    <row r="706" spans="1:14" x14ac:dyDescent="0.25">
      <c r="A706" t="s">
        <v>3311</v>
      </c>
      <c r="B706" t="s">
        <v>3225</v>
      </c>
      <c r="C706" t="s">
        <v>3226</v>
      </c>
      <c r="D706" s="52">
        <v>688.95775018685094</v>
      </c>
      <c r="E706" s="13">
        <v>0.192407265214011</v>
      </c>
      <c r="F706">
        <v>59</v>
      </c>
      <c r="G706" s="57" t="s">
        <v>3160</v>
      </c>
      <c r="H706" s="57" t="s">
        <v>3160</v>
      </c>
      <c r="I706" s="57" t="s">
        <v>3160</v>
      </c>
      <c r="J706" s="57" t="s">
        <v>3160</v>
      </c>
      <c r="K706" s="57" t="s">
        <v>3160</v>
      </c>
      <c r="L706" s="57" t="s">
        <v>3160</v>
      </c>
      <c r="M706" s="57" t="s">
        <v>3160</v>
      </c>
      <c r="N706" t="s">
        <v>3180</v>
      </c>
    </row>
    <row r="707" spans="1:14" x14ac:dyDescent="0.25">
      <c r="A707" t="s">
        <v>3312</v>
      </c>
      <c r="B707" t="s">
        <v>3225</v>
      </c>
      <c r="C707" t="s">
        <v>3226</v>
      </c>
      <c r="D707" s="52">
        <v>5387.9214736731101</v>
      </c>
      <c r="E707" s="13">
        <v>0.13661530990218501</v>
      </c>
      <c r="F707">
        <v>59</v>
      </c>
      <c r="G707" s="57" t="s">
        <v>3149</v>
      </c>
      <c r="H707" s="57" t="s">
        <v>3149</v>
      </c>
      <c r="I707" s="57" t="s">
        <v>3155</v>
      </c>
      <c r="J707" s="57" t="s">
        <v>3148</v>
      </c>
      <c r="K707" s="57" t="s">
        <v>3151</v>
      </c>
      <c r="L707" s="57" t="s">
        <v>3149</v>
      </c>
      <c r="M707" s="57" t="s">
        <v>3148</v>
      </c>
      <c r="N707" t="s">
        <v>3152</v>
      </c>
    </row>
    <row r="708" spans="1:14" x14ac:dyDescent="0.25">
      <c r="A708" t="s">
        <v>3313</v>
      </c>
      <c r="B708" t="s">
        <v>3305</v>
      </c>
      <c r="C708" t="s">
        <v>3306</v>
      </c>
      <c r="D708" s="52">
        <v>7439.98107994361</v>
      </c>
      <c r="E708" s="13">
        <v>0.15387708822606999</v>
      </c>
      <c r="F708">
        <v>59</v>
      </c>
      <c r="G708" s="57" t="s">
        <v>3149</v>
      </c>
      <c r="H708" s="57" t="s">
        <v>3151</v>
      </c>
      <c r="I708" s="57" t="s">
        <v>3150</v>
      </c>
      <c r="J708" s="57" t="s">
        <v>3148</v>
      </c>
      <c r="K708" s="57" t="s">
        <v>3149</v>
      </c>
      <c r="L708" s="57" t="s">
        <v>3150</v>
      </c>
      <c r="M708" s="57" t="s">
        <v>3155</v>
      </c>
      <c r="N708" t="s">
        <v>3152</v>
      </c>
    </row>
    <row r="709" spans="1:14" x14ac:dyDescent="0.25">
      <c r="A709" t="s">
        <v>3314</v>
      </c>
      <c r="B709" t="s">
        <v>3289</v>
      </c>
      <c r="C709" t="s">
        <v>3290</v>
      </c>
      <c r="D709" s="52">
        <v>15159.9739163471</v>
      </c>
      <c r="E709" s="13">
        <v>0.19983844999941899</v>
      </c>
      <c r="F709">
        <v>59</v>
      </c>
      <c r="G709" s="57" t="s">
        <v>3149</v>
      </c>
      <c r="H709" s="57" t="s">
        <v>3155</v>
      </c>
      <c r="I709" s="57" t="s">
        <v>3155</v>
      </c>
      <c r="J709" s="57" t="s">
        <v>3148</v>
      </c>
      <c r="K709" s="57" t="s">
        <v>3151</v>
      </c>
      <c r="L709" s="57" t="s">
        <v>3149</v>
      </c>
      <c r="M709" s="57" t="s">
        <v>3149</v>
      </c>
      <c r="N709" t="s">
        <v>3152</v>
      </c>
    </row>
    <row r="710" spans="1:14" x14ac:dyDescent="0.25">
      <c r="A710" t="s">
        <v>3315</v>
      </c>
      <c r="B710" t="s">
        <v>3263</v>
      </c>
      <c r="C710" t="s">
        <v>3264</v>
      </c>
      <c r="D710" s="52">
        <v>2425.3655291426599</v>
      </c>
      <c r="E710" s="13">
        <v>0.205014528367752</v>
      </c>
      <c r="F710">
        <v>59</v>
      </c>
      <c r="G710" s="57" t="s">
        <v>3149</v>
      </c>
      <c r="H710" s="57" t="s">
        <v>3150</v>
      </c>
      <c r="I710" s="57" t="s">
        <v>3150</v>
      </c>
      <c r="J710" s="57" t="s">
        <v>3148</v>
      </c>
      <c r="K710" s="57" t="s">
        <v>3148</v>
      </c>
      <c r="L710" s="57" t="s">
        <v>3148</v>
      </c>
      <c r="M710" s="57" t="s">
        <v>3150</v>
      </c>
      <c r="N710" t="s">
        <v>3152</v>
      </c>
    </row>
    <row r="711" spans="1:14" x14ac:dyDescent="0.25">
      <c r="A711" t="s">
        <v>3316</v>
      </c>
      <c r="B711" t="s">
        <v>3158</v>
      </c>
      <c r="C711" t="s">
        <v>3159</v>
      </c>
      <c r="D711" s="52">
        <v>7.7600300717476003</v>
      </c>
      <c r="E711" s="13">
        <v>3.4556293042655298E-2</v>
      </c>
      <c r="F711">
        <v>59</v>
      </c>
      <c r="G711" s="57" t="s">
        <v>3160</v>
      </c>
      <c r="H711" s="57" t="s">
        <v>3160</v>
      </c>
      <c r="I711" s="57" t="s">
        <v>3160</v>
      </c>
      <c r="J711" s="57" t="s">
        <v>3160</v>
      </c>
      <c r="K711" s="57" t="s">
        <v>3160</v>
      </c>
      <c r="L711" s="57" t="s">
        <v>3160</v>
      </c>
      <c r="M711" s="57" t="s">
        <v>3160</v>
      </c>
      <c r="N711" t="s">
        <v>3161</v>
      </c>
    </row>
    <row r="712" spans="1:14" x14ac:dyDescent="0.25">
      <c r="A712" t="s">
        <v>3317</v>
      </c>
      <c r="B712" t="s">
        <v>3247</v>
      </c>
      <c r="C712" t="s">
        <v>3248</v>
      </c>
      <c r="D712" s="52">
        <v>1757.19657409502</v>
      </c>
      <c r="E712" s="13">
        <v>0.43328563371892098</v>
      </c>
      <c r="F712">
        <v>59</v>
      </c>
      <c r="G712" s="57" t="s">
        <v>3149</v>
      </c>
      <c r="H712" s="57" t="s">
        <v>3151</v>
      </c>
      <c r="I712" s="57" t="s">
        <v>3148</v>
      </c>
      <c r="J712" s="57" t="s">
        <v>3150</v>
      </c>
      <c r="K712" s="57" t="s">
        <v>3155</v>
      </c>
      <c r="L712" s="57" t="s">
        <v>3150</v>
      </c>
      <c r="M712" s="57" t="s">
        <v>3150</v>
      </c>
      <c r="N712" t="s">
        <v>3152</v>
      </c>
    </row>
    <row r="713" spans="1:14" x14ac:dyDescent="0.25">
      <c r="A713" t="s">
        <v>3318</v>
      </c>
      <c r="B713" t="s">
        <v>3261</v>
      </c>
      <c r="C713" t="s">
        <v>3262</v>
      </c>
      <c r="D713" s="52">
        <v>2366.1272334128898</v>
      </c>
      <c r="E713" s="13">
        <v>0.23159894661039901</v>
      </c>
      <c r="F713">
        <v>59</v>
      </c>
      <c r="G713" s="57" t="s">
        <v>3149</v>
      </c>
      <c r="H713" s="57" t="s">
        <v>3151</v>
      </c>
      <c r="I713" s="57" t="s">
        <v>3155</v>
      </c>
      <c r="J713" s="57" t="s">
        <v>3155</v>
      </c>
      <c r="K713" s="57" t="s">
        <v>3151</v>
      </c>
      <c r="L713" s="57" t="s">
        <v>3151</v>
      </c>
      <c r="M713" s="57" t="s">
        <v>3150</v>
      </c>
      <c r="N713" t="s">
        <v>3152</v>
      </c>
    </row>
    <row r="714" spans="1:14" x14ac:dyDescent="0.25">
      <c r="A714" t="s">
        <v>3319</v>
      </c>
      <c r="B714" t="s">
        <v>3287</v>
      </c>
      <c r="C714" t="s">
        <v>3288</v>
      </c>
      <c r="D714" s="52">
        <v>1571.43931444908</v>
      </c>
      <c r="E714" s="13">
        <v>0.22140218047435301</v>
      </c>
      <c r="F714">
        <v>59</v>
      </c>
      <c r="G714" s="57" t="s">
        <v>3149</v>
      </c>
      <c r="H714" s="57" t="s">
        <v>3149</v>
      </c>
      <c r="I714" s="57" t="s">
        <v>3155</v>
      </c>
      <c r="J714" s="57" t="s">
        <v>3150</v>
      </c>
      <c r="K714" s="57" t="s">
        <v>3149</v>
      </c>
      <c r="L714" s="57" t="s">
        <v>3149</v>
      </c>
      <c r="M714" s="57" t="s">
        <v>3148</v>
      </c>
      <c r="N714" t="s">
        <v>3152</v>
      </c>
    </row>
    <row r="715" spans="1:14" x14ac:dyDescent="0.25">
      <c r="A715" t="s">
        <v>3145</v>
      </c>
      <c r="B715" t="s">
        <v>3253</v>
      </c>
      <c r="C715" t="s">
        <v>3254</v>
      </c>
      <c r="D715" s="52">
        <v>2407.55214338736</v>
      </c>
      <c r="E715" s="13">
        <v>0.156859409023312</v>
      </c>
      <c r="F715">
        <v>60</v>
      </c>
      <c r="G715" s="57" t="s">
        <v>3149</v>
      </c>
      <c r="H715" s="57" t="s">
        <v>3150</v>
      </c>
      <c r="I715" s="57" t="s">
        <v>3149</v>
      </c>
      <c r="J715" s="57" t="s">
        <v>3151</v>
      </c>
      <c r="K715" s="57" t="s">
        <v>3155</v>
      </c>
      <c r="L715" s="57" t="s">
        <v>3155</v>
      </c>
      <c r="M715" s="57" t="s">
        <v>3155</v>
      </c>
      <c r="N715" t="s">
        <v>3152</v>
      </c>
    </row>
    <row r="716" spans="1:14" x14ac:dyDescent="0.25">
      <c r="A716" t="s">
        <v>3309</v>
      </c>
      <c r="B716" t="s">
        <v>3303</v>
      </c>
      <c r="C716" t="s">
        <v>3304</v>
      </c>
      <c r="D716" s="52">
        <v>1615.8227288852299</v>
      </c>
      <c r="E716" s="13">
        <v>-0.100787563904063</v>
      </c>
      <c r="F716">
        <v>60</v>
      </c>
      <c r="G716" s="57" t="s">
        <v>3148</v>
      </c>
      <c r="H716" s="57" t="s">
        <v>3148</v>
      </c>
      <c r="I716" s="57" t="s">
        <v>3151</v>
      </c>
      <c r="J716" s="57" t="s">
        <v>3149</v>
      </c>
      <c r="K716" s="57" t="s">
        <v>3150</v>
      </c>
      <c r="L716" s="57" t="s">
        <v>3155</v>
      </c>
      <c r="M716" s="57" t="s">
        <v>3155</v>
      </c>
      <c r="N716" t="s">
        <v>3152</v>
      </c>
    </row>
    <row r="717" spans="1:14" x14ac:dyDescent="0.25">
      <c r="A717" t="s">
        <v>3310</v>
      </c>
      <c r="B717" t="s">
        <v>3289</v>
      </c>
      <c r="C717" t="s">
        <v>3290</v>
      </c>
      <c r="D717" s="52">
        <v>6300.4310123441201</v>
      </c>
      <c r="E717" s="13">
        <v>0.164522811662622</v>
      </c>
      <c r="F717">
        <v>60</v>
      </c>
      <c r="G717" s="57" t="s">
        <v>3149</v>
      </c>
      <c r="H717" s="57" t="s">
        <v>3150</v>
      </c>
      <c r="I717" s="57" t="s">
        <v>3155</v>
      </c>
      <c r="J717" s="57" t="s">
        <v>3148</v>
      </c>
      <c r="K717" s="57" t="s">
        <v>3151</v>
      </c>
      <c r="L717" s="57" t="s">
        <v>3149</v>
      </c>
      <c r="M717" s="57" t="s">
        <v>3149</v>
      </c>
      <c r="N717" t="s">
        <v>3152</v>
      </c>
    </row>
    <row r="718" spans="1:14" x14ac:dyDescent="0.25">
      <c r="A718" t="s">
        <v>3311</v>
      </c>
      <c r="B718" t="s">
        <v>3255</v>
      </c>
      <c r="C718" t="s">
        <v>3256</v>
      </c>
      <c r="D718" s="52">
        <v>448.87301640330401</v>
      </c>
      <c r="E718" s="13">
        <v>0.18755098378938001</v>
      </c>
      <c r="F718">
        <v>60</v>
      </c>
      <c r="G718" s="57" t="s">
        <v>3160</v>
      </c>
      <c r="H718" s="57" t="s">
        <v>3160</v>
      </c>
      <c r="I718" s="57" t="s">
        <v>3160</v>
      </c>
      <c r="J718" s="57" t="s">
        <v>3160</v>
      </c>
      <c r="K718" s="57" t="s">
        <v>3160</v>
      </c>
      <c r="L718" s="57" t="s">
        <v>3160</v>
      </c>
      <c r="M718" s="57" t="s">
        <v>3160</v>
      </c>
      <c r="N718" t="s">
        <v>3180</v>
      </c>
    </row>
    <row r="719" spans="1:14" x14ac:dyDescent="0.25">
      <c r="A719" t="s">
        <v>3312</v>
      </c>
      <c r="B719" t="s">
        <v>3231</v>
      </c>
      <c r="C719" t="s">
        <v>3232</v>
      </c>
      <c r="D719" s="52">
        <v>1308.4956241054099</v>
      </c>
      <c r="E719" s="13">
        <v>6.5742478903557902E-2</v>
      </c>
      <c r="F719">
        <v>60</v>
      </c>
      <c r="G719" s="57" t="s">
        <v>3148</v>
      </c>
      <c r="H719" s="57" t="s">
        <v>3150</v>
      </c>
      <c r="I719" s="57" t="s">
        <v>3150</v>
      </c>
      <c r="J719" s="57" t="s">
        <v>3148</v>
      </c>
      <c r="K719" s="57" t="s">
        <v>3150</v>
      </c>
      <c r="L719" s="57" t="s">
        <v>3150</v>
      </c>
      <c r="M719" s="57" t="s">
        <v>3149</v>
      </c>
      <c r="N719" t="s">
        <v>3152</v>
      </c>
    </row>
    <row r="720" spans="1:14" x14ac:dyDescent="0.25">
      <c r="A720" t="s">
        <v>3313</v>
      </c>
      <c r="B720" t="s">
        <v>3158</v>
      </c>
      <c r="C720" t="s">
        <v>3159</v>
      </c>
      <c r="D720" s="52">
        <v>45.852218503028602</v>
      </c>
      <c r="E720" s="13">
        <v>3.4556293042655298E-2</v>
      </c>
      <c r="F720">
        <v>60</v>
      </c>
      <c r="G720" s="57" t="s">
        <v>3160</v>
      </c>
      <c r="H720" s="57" t="s">
        <v>3160</v>
      </c>
      <c r="I720" s="57" t="s">
        <v>3160</v>
      </c>
      <c r="J720" s="57" t="s">
        <v>3160</v>
      </c>
      <c r="K720" s="57" t="s">
        <v>3160</v>
      </c>
      <c r="L720" s="57" t="s">
        <v>3160</v>
      </c>
      <c r="M720" s="57" t="s">
        <v>3160</v>
      </c>
      <c r="N720" t="s">
        <v>3161</v>
      </c>
    </row>
    <row r="721" spans="1:14" x14ac:dyDescent="0.25">
      <c r="A721" t="s">
        <v>3314</v>
      </c>
      <c r="B721" t="s">
        <v>3237</v>
      </c>
      <c r="C721" t="s">
        <v>3238</v>
      </c>
      <c r="D721" s="52">
        <v>3503.3569563153701</v>
      </c>
      <c r="E721" s="13">
        <v>0.17397321536155699</v>
      </c>
      <c r="F721">
        <v>60</v>
      </c>
      <c r="G721" s="57" t="s">
        <v>3149</v>
      </c>
      <c r="H721" s="57" t="s">
        <v>3148</v>
      </c>
      <c r="I721" s="57" t="s">
        <v>3151</v>
      </c>
      <c r="J721" s="57" t="s">
        <v>3151</v>
      </c>
      <c r="K721" s="57" t="s">
        <v>3150</v>
      </c>
      <c r="L721" s="57" t="s">
        <v>3155</v>
      </c>
      <c r="M721" s="57" t="s">
        <v>3155</v>
      </c>
      <c r="N721" t="s">
        <v>3152</v>
      </c>
    </row>
    <row r="722" spans="1:14" x14ac:dyDescent="0.25">
      <c r="A722" t="s">
        <v>3315</v>
      </c>
      <c r="B722" t="s">
        <v>3255</v>
      </c>
      <c r="C722" t="s">
        <v>3256</v>
      </c>
      <c r="D722" s="52">
        <v>785.63206266397697</v>
      </c>
      <c r="E722" s="13">
        <v>0.18755098378938001</v>
      </c>
      <c r="F722">
        <v>60</v>
      </c>
      <c r="G722" s="57" t="s">
        <v>3160</v>
      </c>
      <c r="H722" s="57" t="s">
        <v>3160</v>
      </c>
      <c r="I722" s="57" t="s">
        <v>3160</v>
      </c>
      <c r="J722" s="57" t="s">
        <v>3160</v>
      </c>
      <c r="K722" s="57" t="s">
        <v>3160</v>
      </c>
      <c r="L722" s="57" t="s">
        <v>3160</v>
      </c>
      <c r="M722" s="57" t="s">
        <v>3160</v>
      </c>
      <c r="N722" t="s">
        <v>3180</v>
      </c>
    </row>
    <row r="723" spans="1:14" x14ac:dyDescent="0.25">
      <c r="A723" t="s">
        <v>3316</v>
      </c>
      <c r="B723" t="s">
        <v>3199</v>
      </c>
      <c r="C723" t="s">
        <v>3200</v>
      </c>
      <c r="D723" s="52">
        <v>5349.0080342405499</v>
      </c>
      <c r="E723" s="13">
        <v>5.7615700675186596E-3</v>
      </c>
      <c r="F723">
        <v>60</v>
      </c>
      <c r="G723" s="57" t="s">
        <v>3148</v>
      </c>
      <c r="H723" s="57" t="s">
        <v>3155</v>
      </c>
      <c r="I723" s="57" t="s">
        <v>3150</v>
      </c>
      <c r="J723" s="57" t="s">
        <v>3151</v>
      </c>
      <c r="K723" s="57" t="s">
        <v>3148</v>
      </c>
      <c r="L723" s="57" t="s">
        <v>3151</v>
      </c>
      <c r="M723" s="57" t="s">
        <v>3151</v>
      </c>
      <c r="N723" t="s">
        <v>3152</v>
      </c>
    </row>
    <row r="724" spans="1:14" x14ac:dyDescent="0.25">
      <c r="A724" t="s">
        <v>3317</v>
      </c>
      <c r="B724" t="s">
        <v>3205</v>
      </c>
      <c r="C724" t="s">
        <v>3206</v>
      </c>
      <c r="D724" s="52">
        <v>1214.3820296670499</v>
      </c>
      <c r="E724" s="13">
        <v>0.416783314735788</v>
      </c>
      <c r="F724">
        <v>60</v>
      </c>
      <c r="G724" s="57" t="s">
        <v>3149</v>
      </c>
      <c r="H724" s="57" t="s">
        <v>3148</v>
      </c>
      <c r="I724" s="57" t="s">
        <v>3149</v>
      </c>
      <c r="J724" s="57" t="s">
        <v>3150</v>
      </c>
      <c r="K724" s="57" t="s">
        <v>3150</v>
      </c>
      <c r="L724" s="57" t="s">
        <v>3150</v>
      </c>
      <c r="M724" s="57" t="s">
        <v>3151</v>
      </c>
      <c r="N724" t="s">
        <v>3152</v>
      </c>
    </row>
    <row r="725" spans="1:14" x14ac:dyDescent="0.25">
      <c r="A725" t="s">
        <v>3318</v>
      </c>
      <c r="B725" t="s">
        <v>3275</v>
      </c>
      <c r="C725" t="s">
        <v>3276</v>
      </c>
      <c r="D725" s="52">
        <v>5292.8067962774003</v>
      </c>
      <c r="E725" s="13">
        <v>0.15679593047830301</v>
      </c>
      <c r="F725">
        <v>60</v>
      </c>
      <c r="G725" s="57" t="s">
        <v>3149</v>
      </c>
      <c r="H725" s="57" t="s">
        <v>3151</v>
      </c>
      <c r="I725" s="57" t="s">
        <v>3155</v>
      </c>
      <c r="J725" s="57" t="s">
        <v>3148</v>
      </c>
      <c r="K725" s="57" t="s">
        <v>3151</v>
      </c>
      <c r="L725" s="57" t="s">
        <v>3149</v>
      </c>
      <c r="M725" s="57" t="s">
        <v>3150</v>
      </c>
      <c r="N725" t="s">
        <v>3152</v>
      </c>
    </row>
    <row r="726" spans="1:14" x14ac:dyDescent="0.25">
      <c r="A726" t="s">
        <v>3319</v>
      </c>
      <c r="B726" t="s">
        <v>3267</v>
      </c>
      <c r="C726" t="s">
        <v>3268</v>
      </c>
      <c r="D726" s="52">
        <v>4235.9904729952405</v>
      </c>
      <c r="E726" s="13">
        <v>0.16049479510505599</v>
      </c>
      <c r="F726">
        <v>60</v>
      </c>
      <c r="G726" s="57" t="s">
        <v>3149</v>
      </c>
      <c r="H726" s="57" t="s">
        <v>3155</v>
      </c>
      <c r="I726" s="57" t="s">
        <v>3148</v>
      </c>
      <c r="J726" s="57" t="s">
        <v>3151</v>
      </c>
      <c r="K726" s="57" t="s">
        <v>3155</v>
      </c>
      <c r="L726" s="57" t="s">
        <v>3148</v>
      </c>
      <c r="M726" s="57" t="s">
        <v>3148</v>
      </c>
      <c r="N726" t="s">
        <v>3152</v>
      </c>
    </row>
    <row r="727" spans="1:14" x14ac:dyDescent="0.25">
      <c r="A727" t="s">
        <v>3145</v>
      </c>
      <c r="B727" t="s">
        <v>3249</v>
      </c>
      <c r="C727" t="s">
        <v>3250</v>
      </c>
      <c r="D727" s="52">
        <v>993.68607590137196</v>
      </c>
      <c r="E727" s="13">
        <v>0.12099934293846901</v>
      </c>
      <c r="F727">
        <v>61</v>
      </c>
      <c r="G727" s="57" t="s">
        <v>3149</v>
      </c>
      <c r="H727" s="57" t="s">
        <v>3150</v>
      </c>
      <c r="I727" s="57" t="s">
        <v>3151</v>
      </c>
      <c r="J727" s="57" t="s">
        <v>3148</v>
      </c>
      <c r="K727" s="57" t="s">
        <v>3155</v>
      </c>
      <c r="L727" s="57" t="s">
        <v>3155</v>
      </c>
      <c r="M727" s="57" t="s">
        <v>3149</v>
      </c>
      <c r="N727" t="s">
        <v>3152</v>
      </c>
    </row>
    <row r="728" spans="1:14" x14ac:dyDescent="0.25">
      <c r="A728" t="s">
        <v>3309</v>
      </c>
      <c r="B728" t="s">
        <v>3146</v>
      </c>
      <c r="C728" t="s">
        <v>3147</v>
      </c>
      <c r="D728" s="52">
        <v>1133.61907509097</v>
      </c>
      <c r="E728" s="13">
        <v>-0.15086564564569999</v>
      </c>
      <c r="F728">
        <v>61</v>
      </c>
      <c r="G728" s="57" t="s">
        <v>3148</v>
      </c>
      <c r="H728" s="57" t="s">
        <v>3149</v>
      </c>
      <c r="I728" s="57" t="s">
        <v>3148</v>
      </c>
      <c r="J728" s="57" t="s">
        <v>3148</v>
      </c>
      <c r="K728" s="57" t="s">
        <v>3151</v>
      </c>
      <c r="L728" s="57" t="s">
        <v>3149</v>
      </c>
      <c r="M728" s="57" t="s">
        <v>3151</v>
      </c>
      <c r="N728" t="s">
        <v>3152</v>
      </c>
    </row>
    <row r="729" spans="1:14" x14ac:dyDescent="0.25">
      <c r="A729" t="s">
        <v>3310</v>
      </c>
      <c r="B729" t="s">
        <v>3281</v>
      </c>
      <c r="C729" t="s">
        <v>3282</v>
      </c>
      <c r="D729" s="52">
        <v>574.14361971942799</v>
      </c>
      <c r="E729" s="13">
        <v>0.12781459280259699</v>
      </c>
      <c r="F729">
        <v>61</v>
      </c>
      <c r="G729" s="57" t="s">
        <v>3149</v>
      </c>
      <c r="H729" s="57" t="s">
        <v>3151</v>
      </c>
      <c r="I729" s="57" t="s">
        <v>3155</v>
      </c>
      <c r="J729" s="57" t="s">
        <v>3155</v>
      </c>
      <c r="K729" s="57" t="s">
        <v>3151</v>
      </c>
      <c r="L729" s="57" t="s">
        <v>3148</v>
      </c>
      <c r="M729" s="57" t="s">
        <v>3149</v>
      </c>
      <c r="N729" t="s">
        <v>3152</v>
      </c>
    </row>
    <row r="730" spans="1:14" x14ac:dyDescent="0.25">
      <c r="A730" t="s">
        <v>3311</v>
      </c>
      <c r="B730" t="s">
        <v>3146</v>
      </c>
      <c r="C730" t="s">
        <v>3147</v>
      </c>
      <c r="D730" s="52">
        <v>750.84489801328903</v>
      </c>
      <c r="E730" s="13">
        <v>4.7692372619877001E-2</v>
      </c>
      <c r="F730">
        <v>61</v>
      </c>
      <c r="G730" s="57" t="s">
        <v>3148</v>
      </c>
      <c r="H730" s="57" t="s">
        <v>3149</v>
      </c>
      <c r="I730" s="57" t="s">
        <v>3149</v>
      </c>
      <c r="J730" s="57" t="s">
        <v>3148</v>
      </c>
      <c r="K730" s="57" t="s">
        <v>3149</v>
      </c>
      <c r="L730" s="57" t="s">
        <v>3151</v>
      </c>
      <c r="M730" s="57" t="s">
        <v>3151</v>
      </c>
      <c r="N730" t="s">
        <v>3152</v>
      </c>
    </row>
    <row r="731" spans="1:14" x14ac:dyDescent="0.25">
      <c r="A731" t="s">
        <v>3312</v>
      </c>
      <c r="B731" t="s">
        <v>3158</v>
      </c>
      <c r="C731" t="s">
        <v>3159</v>
      </c>
      <c r="D731" s="52">
        <v>43.971648538737</v>
      </c>
      <c r="E731" s="13">
        <v>3.4556293042655298E-2</v>
      </c>
      <c r="F731">
        <v>61</v>
      </c>
      <c r="G731" s="57" t="s">
        <v>3160</v>
      </c>
      <c r="H731" s="57" t="s">
        <v>3160</v>
      </c>
      <c r="I731" s="57" t="s">
        <v>3160</v>
      </c>
      <c r="J731" s="57" t="s">
        <v>3160</v>
      </c>
      <c r="K731" s="57" t="s">
        <v>3160</v>
      </c>
      <c r="L731" s="57" t="s">
        <v>3160</v>
      </c>
      <c r="M731" s="57" t="s">
        <v>3160</v>
      </c>
      <c r="N731" t="s">
        <v>3161</v>
      </c>
    </row>
    <row r="732" spans="1:14" x14ac:dyDescent="0.25">
      <c r="A732" t="s">
        <v>3313</v>
      </c>
      <c r="B732" t="s">
        <v>3153</v>
      </c>
      <c r="C732" t="s">
        <v>3154</v>
      </c>
      <c r="D732" s="52">
        <v>2476.5369188438799</v>
      </c>
      <c r="E732" s="13">
        <v>-3.2378341515836101E-2</v>
      </c>
      <c r="F732">
        <v>61</v>
      </c>
      <c r="G732" s="57" t="s">
        <v>3148</v>
      </c>
      <c r="H732" s="57" t="s">
        <v>3151</v>
      </c>
      <c r="I732" s="57" t="s">
        <v>3150</v>
      </c>
      <c r="J732" s="57" t="s">
        <v>3155</v>
      </c>
      <c r="K732" s="57" t="s">
        <v>3149</v>
      </c>
      <c r="L732" s="57" t="s">
        <v>3149</v>
      </c>
      <c r="M732" s="57" t="s">
        <v>3149</v>
      </c>
      <c r="N732" t="s">
        <v>3152</v>
      </c>
    </row>
    <row r="733" spans="1:14" x14ac:dyDescent="0.25">
      <c r="A733" t="s">
        <v>3314</v>
      </c>
      <c r="B733" t="s">
        <v>3275</v>
      </c>
      <c r="C733" t="s">
        <v>3276</v>
      </c>
      <c r="D733" s="52">
        <v>3055.2067308353799</v>
      </c>
      <c r="E733" s="13">
        <v>0.16197148164084299</v>
      </c>
      <c r="F733">
        <v>61</v>
      </c>
      <c r="G733" s="57" t="s">
        <v>3149</v>
      </c>
      <c r="H733" s="57" t="s">
        <v>3149</v>
      </c>
      <c r="I733" s="57" t="s">
        <v>3155</v>
      </c>
      <c r="J733" s="57" t="s">
        <v>3148</v>
      </c>
      <c r="K733" s="57" t="s">
        <v>3148</v>
      </c>
      <c r="L733" s="57" t="s">
        <v>3151</v>
      </c>
      <c r="M733" s="57" t="s">
        <v>3155</v>
      </c>
      <c r="N733" t="s">
        <v>3152</v>
      </c>
    </row>
    <row r="734" spans="1:14" x14ac:dyDescent="0.25">
      <c r="A734" t="s">
        <v>3315</v>
      </c>
      <c r="B734" t="s">
        <v>3235</v>
      </c>
      <c r="C734" t="s">
        <v>3236</v>
      </c>
      <c r="D734" s="52">
        <v>1401.9572292719099</v>
      </c>
      <c r="E734" s="13">
        <v>0.12677874429828101</v>
      </c>
      <c r="F734">
        <v>61</v>
      </c>
      <c r="G734" s="57" t="s">
        <v>3149</v>
      </c>
      <c r="H734" s="57" t="s">
        <v>3151</v>
      </c>
      <c r="I734" s="57" t="s">
        <v>3155</v>
      </c>
      <c r="J734" s="57" t="s">
        <v>3150</v>
      </c>
      <c r="K734" s="57" t="s">
        <v>3148</v>
      </c>
      <c r="L734" s="57" t="s">
        <v>3155</v>
      </c>
      <c r="M734" s="57" t="s">
        <v>3155</v>
      </c>
      <c r="N734" t="s">
        <v>3152</v>
      </c>
    </row>
    <row r="735" spans="1:14" x14ac:dyDescent="0.25">
      <c r="A735" t="s">
        <v>3316</v>
      </c>
      <c r="B735" t="s">
        <v>3261</v>
      </c>
      <c r="C735" t="s">
        <v>3262</v>
      </c>
      <c r="D735" s="52">
        <v>3276.72031982205</v>
      </c>
      <c r="E735" s="13">
        <v>-1.15044899114022E-2</v>
      </c>
      <c r="F735">
        <v>61</v>
      </c>
      <c r="G735" s="57" t="s">
        <v>3148</v>
      </c>
      <c r="H735" s="57" t="s">
        <v>3151</v>
      </c>
      <c r="I735" s="57" t="s">
        <v>3155</v>
      </c>
      <c r="J735" s="57" t="s">
        <v>3155</v>
      </c>
      <c r="K735" s="57" t="s">
        <v>3151</v>
      </c>
      <c r="L735" s="57" t="s">
        <v>3151</v>
      </c>
      <c r="M735" s="57" t="s">
        <v>3150</v>
      </c>
      <c r="N735" t="s">
        <v>3152</v>
      </c>
    </row>
    <row r="736" spans="1:14" x14ac:dyDescent="0.25">
      <c r="A736" t="s">
        <v>3317</v>
      </c>
      <c r="B736" t="s">
        <v>3241</v>
      </c>
      <c r="C736" t="s">
        <v>3242</v>
      </c>
      <c r="D736" s="52">
        <v>5983.2641037209696</v>
      </c>
      <c r="E736" s="13">
        <v>0.39613230377134601</v>
      </c>
      <c r="F736">
        <v>61</v>
      </c>
      <c r="G736" s="57" t="s">
        <v>3149</v>
      </c>
      <c r="H736" s="57" t="s">
        <v>3151</v>
      </c>
      <c r="I736" s="57" t="s">
        <v>3148</v>
      </c>
      <c r="J736" s="57" t="s">
        <v>3148</v>
      </c>
      <c r="K736" s="57" t="s">
        <v>3150</v>
      </c>
      <c r="L736" s="57" t="s">
        <v>3155</v>
      </c>
      <c r="M736" s="57" t="s">
        <v>3155</v>
      </c>
      <c r="N736" t="s">
        <v>3152</v>
      </c>
    </row>
    <row r="737" spans="1:14" x14ac:dyDescent="0.25">
      <c r="A737" t="s">
        <v>3318</v>
      </c>
      <c r="B737" t="s">
        <v>3269</v>
      </c>
      <c r="C737" t="s">
        <v>3270</v>
      </c>
      <c r="D737" s="52">
        <v>2693.9129618300399</v>
      </c>
      <c r="E737" s="13">
        <v>8.1603936423407505E-2</v>
      </c>
      <c r="F737">
        <v>61</v>
      </c>
      <c r="G737" s="57" t="s">
        <v>3148</v>
      </c>
      <c r="H737" s="57" t="s">
        <v>3151</v>
      </c>
      <c r="I737" s="57" t="s">
        <v>3148</v>
      </c>
      <c r="J737" s="57" t="s">
        <v>3150</v>
      </c>
      <c r="K737" s="57" t="s">
        <v>3155</v>
      </c>
      <c r="L737" s="57" t="s">
        <v>3155</v>
      </c>
      <c r="M737" s="57" t="s">
        <v>3155</v>
      </c>
      <c r="N737" t="s">
        <v>3152</v>
      </c>
    </row>
    <row r="738" spans="1:14" x14ac:dyDescent="0.25">
      <c r="A738" t="s">
        <v>3319</v>
      </c>
      <c r="B738" t="s">
        <v>3289</v>
      </c>
      <c r="C738" t="s">
        <v>3290</v>
      </c>
      <c r="D738" s="52">
        <v>13531.1880775151</v>
      </c>
      <c r="E738" s="13">
        <v>0.14724709062185801</v>
      </c>
      <c r="F738">
        <v>61</v>
      </c>
      <c r="G738" s="57" t="s">
        <v>3149</v>
      </c>
      <c r="H738" s="57" t="s">
        <v>3150</v>
      </c>
      <c r="I738" s="57" t="s">
        <v>3155</v>
      </c>
      <c r="J738" s="57" t="s">
        <v>3149</v>
      </c>
      <c r="K738" s="57" t="s">
        <v>3151</v>
      </c>
      <c r="L738" s="57" t="s">
        <v>3149</v>
      </c>
      <c r="M738" s="57" t="s">
        <v>3149</v>
      </c>
      <c r="N738" t="s">
        <v>3152</v>
      </c>
    </row>
    <row r="739" spans="1:14" x14ac:dyDescent="0.25">
      <c r="A739" t="s">
        <v>3145</v>
      </c>
      <c r="B739" t="s">
        <v>3289</v>
      </c>
      <c r="C739" t="s">
        <v>3290</v>
      </c>
      <c r="D739" s="52">
        <v>10178.4742401167</v>
      </c>
      <c r="E739" s="13">
        <v>8.7758022943334596E-2</v>
      </c>
      <c r="F739">
        <v>62</v>
      </c>
      <c r="G739" s="57" t="s">
        <v>3148</v>
      </c>
      <c r="H739" s="57" t="s">
        <v>3150</v>
      </c>
      <c r="I739" s="57" t="s">
        <v>3155</v>
      </c>
      <c r="J739" s="57" t="s">
        <v>3149</v>
      </c>
      <c r="K739" s="57" t="s">
        <v>3151</v>
      </c>
      <c r="L739" s="57" t="s">
        <v>3149</v>
      </c>
      <c r="M739" s="57" t="s">
        <v>3149</v>
      </c>
      <c r="N739" t="s">
        <v>3152</v>
      </c>
    </row>
    <row r="740" spans="1:14" x14ac:dyDescent="0.25">
      <c r="A740" t="s">
        <v>3309</v>
      </c>
      <c r="B740" t="s">
        <v>3295</v>
      </c>
      <c r="C740" t="s">
        <v>3296</v>
      </c>
      <c r="D740" s="52">
        <v>562.13079830893605</v>
      </c>
      <c r="E740" s="13">
        <v>-0.15897051019787001</v>
      </c>
      <c r="F740">
        <v>62</v>
      </c>
      <c r="G740" s="57" t="s">
        <v>3148</v>
      </c>
      <c r="H740" s="57" t="s">
        <v>3150</v>
      </c>
      <c r="I740" s="57" t="s">
        <v>3148</v>
      </c>
      <c r="J740" s="57" t="s">
        <v>3155</v>
      </c>
      <c r="K740" s="57" t="s">
        <v>3150</v>
      </c>
      <c r="L740" s="57" t="s">
        <v>3150</v>
      </c>
      <c r="M740" s="57" t="s">
        <v>3148</v>
      </c>
      <c r="N740" t="s">
        <v>3152</v>
      </c>
    </row>
    <row r="741" spans="1:14" x14ac:dyDescent="0.25">
      <c r="A741" t="s">
        <v>3310</v>
      </c>
      <c r="B741" t="s">
        <v>3243</v>
      </c>
      <c r="C741" t="s">
        <v>3244</v>
      </c>
      <c r="D741" s="52">
        <v>1144.98378173982</v>
      </c>
      <c r="E741" s="13">
        <v>0.119702813217925</v>
      </c>
      <c r="F741">
        <v>62</v>
      </c>
      <c r="G741" s="57" t="s">
        <v>3149</v>
      </c>
      <c r="H741" s="57" t="s">
        <v>3150</v>
      </c>
      <c r="I741" s="57" t="s">
        <v>3148</v>
      </c>
      <c r="J741" s="57" t="s">
        <v>3151</v>
      </c>
      <c r="K741" s="57" t="s">
        <v>3150</v>
      </c>
      <c r="L741" s="57" t="s">
        <v>3155</v>
      </c>
      <c r="M741" s="57" t="s">
        <v>3150</v>
      </c>
      <c r="N741" t="s">
        <v>3152</v>
      </c>
    </row>
    <row r="742" spans="1:14" x14ac:dyDescent="0.25">
      <c r="A742" t="s">
        <v>3311</v>
      </c>
      <c r="B742" t="s">
        <v>3267</v>
      </c>
      <c r="C742" t="s">
        <v>3268</v>
      </c>
      <c r="D742" s="52">
        <v>353.138212004818</v>
      </c>
      <c r="E742" s="13">
        <v>3.4764543231317897E-2</v>
      </c>
      <c r="F742">
        <v>62</v>
      </c>
      <c r="G742" s="57" t="s">
        <v>3160</v>
      </c>
      <c r="H742" s="57" t="s">
        <v>3160</v>
      </c>
      <c r="I742" s="57" t="s">
        <v>3160</v>
      </c>
      <c r="J742" s="57" t="s">
        <v>3160</v>
      </c>
      <c r="K742" s="57" t="s">
        <v>3160</v>
      </c>
      <c r="L742" s="57" t="s">
        <v>3160</v>
      </c>
      <c r="M742" s="57" t="s">
        <v>3160</v>
      </c>
      <c r="N742" t="s">
        <v>3180</v>
      </c>
    </row>
    <row r="743" spans="1:14" x14ac:dyDescent="0.25">
      <c r="A743" t="s">
        <v>3312</v>
      </c>
      <c r="B743" t="s">
        <v>3205</v>
      </c>
      <c r="C743" t="s">
        <v>3206</v>
      </c>
      <c r="D743" s="52">
        <v>862.01313291766098</v>
      </c>
      <c r="E743" s="13">
        <v>-4.3338984978292097E-2</v>
      </c>
      <c r="F743">
        <v>62</v>
      </c>
      <c r="G743" s="57" t="s">
        <v>3148</v>
      </c>
      <c r="H743" s="57" t="s">
        <v>3149</v>
      </c>
      <c r="I743" s="57" t="s">
        <v>3149</v>
      </c>
      <c r="J743" s="57" t="s">
        <v>3148</v>
      </c>
      <c r="K743" s="57" t="s">
        <v>3148</v>
      </c>
      <c r="L743" s="57" t="s">
        <v>3150</v>
      </c>
      <c r="M743" s="57" t="s">
        <v>3151</v>
      </c>
      <c r="N743" t="s">
        <v>3152</v>
      </c>
    </row>
    <row r="744" spans="1:14" x14ac:dyDescent="0.25">
      <c r="A744" t="s">
        <v>3313</v>
      </c>
      <c r="B744" t="s">
        <v>3146</v>
      </c>
      <c r="C744" t="s">
        <v>3147</v>
      </c>
      <c r="D744" s="52">
        <v>961.67033733850201</v>
      </c>
      <c r="E744" s="13">
        <v>-7.7842475524056501E-2</v>
      </c>
      <c r="F744">
        <v>62</v>
      </c>
      <c r="G744" s="57" t="s">
        <v>3148</v>
      </c>
      <c r="H744" s="57" t="s">
        <v>3151</v>
      </c>
      <c r="I744" s="57" t="s">
        <v>3149</v>
      </c>
      <c r="J744" s="57" t="s">
        <v>3155</v>
      </c>
      <c r="K744" s="57" t="s">
        <v>3149</v>
      </c>
      <c r="L744" s="57" t="s">
        <v>3149</v>
      </c>
      <c r="M744" s="57" t="s">
        <v>3151</v>
      </c>
      <c r="N744" t="s">
        <v>3152</v>
      </c>
    </row>
    <row r="745" spans="1:14" x14ac:dyDescent="0.25">
      <c r="A745" t="s">
        <v>3314</v>
      </c>
      <c r="B745" t="s">
        <v>3158</v>
      </c>
      <c r="C745" t="s">
        <v>3159</v>
      </c>
      <c r="D745" s="52">
        <v>3.1329555040516301</v>
      </c>
      <c r="E745" s="13">
        <v>3.4556293042655298E-2</v>
      </c>
      <c r="F745">
        <v>62</v>
      </c>
      <c r="G745" s="57" t="s">
        <v>3160</v>
      </c>
      <c r="H745" s="57" t="s">
        <v>3160</v>
      </c>
      <c r="I745" s="57" t="s">
        <v>3160</v>
      </c>
      <c r="J745" s="57" t="s">
        <v>3160</v>
      </c>
      <c r="K745" s="57" t="s">
        <v>3160</v>
      </c>
      <c r="L745" s="57" t="s">
        <v>3160</v>
      </c>
      <c r="M745" s="57" t="s">
        <v>3160</v>
      </c>
      <c r="N745" t="s">
        <v>3161</v>
      </c>
    </row>
    <row r="746" spans="1:14" x14ac:dyDescent="0.25">
      <c r="A746" t="s">
        <v>3315</v>
      </c>
      <c r="B746" t="s">
        <v>3305</v>
      </c>
      <c r="C746" t="s">
        <v>3306</v>
      </c>
      <c r="D746" s="52">
        <v>1189.31920529949</v>
      </c>
      <c r="E746" s="13">
        <v>0.111257160566075</v>
      </c>
      <c r="F746">
        <v>62</v>
      </c>
      <c r="G746" s="57" t="s">
        <v>3149</v>
      </c>
      <c r="H746" s="57" t="s">
        <v>3149</v>
      </c>
      <c r="I746" s="57" t="s">
        <v>3150</v>
      </c>
      <c r="J746" s="57" t="s">
        <v>3150</v>
      </c>
      <c r="K746" s="57" t="s">
        <v>3149</v>
      </c>
      <c r="L746" s="57" t="s">
        <v>3150</v>
      </c>
      <c r="M746" s="57" t="s">
        <v>3150</v>
      </c>
      <c r="N746" t="s">
        <v>3152</v>
      </c>
    </row>
    <row r="747" spans="1:14" x14ac:dyDescent="0.25">
      <c r="A747" t="s">
        <v>3316</v>
      </c>
      <c r="B747" t="s">
        <v>3241</v>
      </c>
      <c r="C747" t="s">
        <v>3242</v>
      </c>
      <c r="D747" s="52">
        <v>1312.9538627079401</v>
      </c>
      <c r="E747" s="13">
        <v>-3.85767986768017E-2</v>
      </c>
      <c r="F747">
        <v>62</v>
      </c>
      <c r="G747" s="57" t="s">
        <v>3160</v>
      </c>
      <c r="H747" s="57" t="s">
        <v>3160</v>
      </c>
      <c r="I747" s="57" t="s">
        <v>3160</v>
      </c>
      <c r="J747" s="57" t="s">
        <v>3160</v>
      </c>
      <c r="K747" s="57" t="s">
        <v>3160</v>
      </c>
      <c r="L747" s="57" t="s">
        <v>3160</v>
      </c>
      <c r="M747" s="57" t="s">
        <v>3160</v>
      </c>
      <c r="N747" t="s">
        <v>3180</v>
      </c>
    </row>
    <row r="748" spans="1:14" x14ac:dyDescent="0.25">
      <c r="A748" t="s">
        <v>3317</v>
      </c>
      <c r="B748" t="s">
        <v>3255</v>
      </c>
      <c r="C748" t="s">
        <v>3256</v>
      </c>
      <c r="D748" s="52">
        <v>9707.7026437736895</v>
      </c>
      <c r="E748" s="13">
        <v>0.39262257554836799</v>
      </c>
      <c r="F748">
        <v>62</v>
      </c>
      <c r="G748" s="57" t="s">
        <v>3149</v>
      </c>
      <c r="H748" s="57" t="s">
        <v>3150</v>
      </c>
      <c r="I748" s="57" t="s">
        <v>3149</v>
      </c>
      <c r="J748" s="57" t="s">
        <v>3151</v>
      </c>
      <c r="K748" s="57" t="s">
        <v>3150</v>
      </c>
      <c r="L748" s="57" t="s">
        <v>3150</v>
      </c>
      <c r="M748" s="57" t="s">
        <v>3148</v>
      </c>
      <c r="N748" t="s">
        <v>3152</v>
      </c>
    </row>
    <row r="749" spans="1:14" x14ac:dyDescent="0.25">
      <c r="A749" t="s">
        <v>3318</v>
      </c>
      <c r="B749" t="s">
        <v>3225</v>
      </c>
      <c r="C749" t="s">
        <v>3226</v>
      </c>
      <c r="D749" s="52">
        <v>2599.8880284567699</v>
      </c>
      <c r="E749" s="13">
        <v>8.1058000993918106E-2</v>
      </c>
      <c r="F749">
        <v>62</v>
      </c>
      <c r="G749" s="57" t="s">
        <v>3148</v>
      </c>
      <c r="H749" s="57" t="s">
        <v>3149</v>
      </c>
      <c r="I749" s="57" t="s">
        <v>3155</v>
      </c>
      <c r="J749" s="57" t="s">
        <v>3148</v>
      </c>
      <c r="K749" s="57" t="s">
        <v>3151</v>
      </c>
      <c r="L749" s="57" t="s">
        <v>3149</v>
      </c>
      <c r="M749" s="57" t="s">
        <v>3148</v>
      </c>
      <c r="N749" t="s">
        <v>3152</v>
      </c>
    </row>
    <row r="750" spans="1:14" x14ac:dyDescent="0.25">
      <c r="A750" t="s">
        <v>3319</v>
      </c>
      <c r="B750" t="s">
        <v>3156</v>
      </c>
      <c r="C750" t="s">
        <v>3157</v>
      </c>
      <c r="D750" s="52">
        <v>620.94829550183601</v>
      </c>
      <c r="E750" s="13">
        <v>8.0013266778019704E-2</v>
      </c>
      <c r="F750">
        <v>62</v>
      </c>
      <c r="G750" s="57" t="s">
        <v>3148</v>
      </c>
      <c r="H750" s="57" t="s">
        <v>3148</v>
      </c>
      <c r="I750" s="57" t="s">
        <v>3149</v>
      </c>
      <c r="J750" s="57" t="s">
        <v>3149</v>
      </c>
      <c r="K750" s="57" t="s">
        <v>3155</v>
      </c>
      <c r="L750" s="57" t="s">
        <v>3150</v>
      </c>
      <c r="M750" s="57" t="s">
        <v>3149</v>
      </c>
      <c r="N750" t="s">
        <v>3152</v>
      </c>
    </row>
    <row r="751" spans="1:14" x14ac:dyDescent="0.25">
      <c r="A751" t="s">
        <v>3145</v>
      </c>
      <c r="B751" t="s">
        <v>3243</v>
      </c>
      <c r="C751" t="s">
        <v>3244</v>
      </c>
      <c r="D751" s="52">
        <v>3127.2448058069099</v>
      </c>
      <c r="E751" s="13">
        <v>8.4150470867141197E-2</v>
      </c>
      <c r="F751">
        <v>63</v>
      </c>
      <c r="G751" s="57" t="s">
        <v>3148</v>
      </c>
      <c r="H751" s="57" t="s">
        <v>3150</v>
      </c>
      <c r="I751" s="57" t="s">
        <v>3150</v>
      </c>
      <c r="J751" s="57" t="s">
        <v>3151</v>
      </c>
      <c r="K751" s="57" t="s">
        <v>3150</v>
      </c>
      <c r="L751" s="57" t="s">
        <v>3155</v>
      </c>
      <c r="M751" s="57" t="s">
        <v>3150</v>
      </c>
      <c r="N751" t="s">
        <v>3152</v>
      </c>
    </row>
    <row r="752" spans="1:14" x14ac:dyDescent="0.25">
      <c r="A752" t="s">
        <v>3309</v>
      </c>
      <c r="B752" t="s">
        <v>3199</v>
      </c>
      <c r="C752" t="s">
        <v>3200</v>
      </c>
      <c r="D752" s="52">
        <v>1581.6279597012999</v>
      </c>
      <c r="E752" s="13">
        <v>-0.19757184722946</v>
      </c>
      <c r="F752">
        <v>63</v>
      </c>
      <c r="G752" s="57" t="s">
        <v>3148</v>
      </c>
      <c r="H752" s="57" t="s">
        <v>3150</v>
      </c>
      <c r="I752" s="57" t="s">
        <v>3150</v>
      </c>
      <c r="J752" s="57" t="s">
        <v>3149</v>
      </c>
      <c r="K752" s="57" t="s">
        <v>3148</v>
      </c>
      <c r="L752" s="57" t="s">
        <v>3151</v>
      </c>
      <c r="M752" s="57" t="s">
        <v>3151</v>
      </c>
      <c r="N752" t="s">
        <v>3152</v>
      </c>
    </row>
    <row r="753" spans="1:14" x14ac:dyDescent="0.25">
      <c r="A753" t="s">
        <v>3310</v>
      </c>
      <c r="B753" t="s">
        <v>3267</v>
      </c>
      <c r="C753" t="s">
        <v>3268</v>
      </c>
      <c r="D753" s="52">
        <v>941.25812742861501</v>
      </c>
      <c r="E753" s="13">
        <v>3.4764543231317897E-2</v>
      </c>
      <c r="F753">
        <v>63</v>
      </c>
      <c r="G753" s="57" t="s">
        <v>3160</v>
      </c>
      <c r="H753" s="57" t="s">
        <v>3160</v>
      </c>
      <c r="I753" s="57" t="s">
        <v>3160</v>
      </c>
      <c r="J753" s="57" t="s">
        <v>3160</v>
      </c>
      <c r="K753" s="57" t="s">
        <v>3160</v>
      </c>
      <c r="L753" s="57" t="s">
        <v>3160</v>
      </c>
      <c r="M753" s="57" t="s">
        <v>3160</v>
      </c>
      <c r="N753" t="s">
        <v>3180</v>
      </c>
    </row>
    <row r="754" spans="1:14" x14ac:dyDescent="0.25">
      <c r="A754" t="s">
        <v>3311</v>
      </c>
      <c r="B754" t="s">
        <v>3158</v>
      </c>
      <c r="C754" t="s">
        <v>3159</v>
      </c>
      <c r="D754" s="52">
        <v>6.0884512574922702</v>
      </c>
      <c r="E754" s="13">
        <v>3.4556293042655298E-2</v>
      </c>
      <c r="F754">
        <v>63</v>
      </c>
      <c r="G754" s="57" t="s">
        <v>3160</v>
      </c>
      <c r="H754" s="57" t="s">
        <v>3160</v>
      </c>
      <c r="I754" s="57" t="s">
        <v>3160</v>
      </c>
      <c r="J754" s="57" t="s">
        <v>3160</v>
      </c>
      <c r="K754" s="57" t="s">
        <v>3160</v>
      </c>
      <c r="L754" s="57" t="s">
        <v>3160</v>
      </c>
      <c r="M754" s="57" t="s">
        <v>3160</v>
      </c>
      <c r="N754" t="s">
        <v>3161</v>
      </c>
    </row>
    <row r="755" spans="1:14" x14ac:dyDescent="0.25">
      <c r="A755" t="s">
        <v>3312</v>
      </c>
      <c r="B755" t="s">
        <v>3153</v>
      </c>
      <c r="C755" t="s">
        <v>3154</v>
      </c>
      <c r="D755" s="52">
        <v>2606.92766587798</v>
      </c>
      <c r="E755" s="13">
        <v>-5.8365076711755698E-2</v>
      </c>
      <c r="F755">
        <v>63</v>
      </c>
      <c r="G755" s="57" t="s">
        <v>3148</v>
      </c>
      <c r="H755" s="57" t="s">
        <v>3151</v>
      </c>
      <c r="I755" s="57" t="s">
        <v>3150</v>
      </c>
      <c r="J755" s="57" t="s">
        <v>3155</v>
      </c>
      <c r="K755" s="57" t="s">
        <v>3151</v>
      </c>
      <c r="L755" s="57" t="s">
        <v>3149</v>
      </c>
      <c r="M755" s="57" t="s">
        <v>3149</v>
      </c>
      <c r="N755" t="s">
        <v>3152</v>
      </c>
    </row>
    <row r="756" spans="1:14" x14ac:dyDescent="0.25">
      <c r="A756" t="s">
        <v>3313</v>
      </c>
      <c r="B756" t="s">
        <v>3263</v>
      </c>
      <c r="C756" t="s">
        <v>3264</v>
      </c>
      <c r="D756" s="52">
        <v>14372.7995028185</v>
      </c>
      <c r="E756" s="13">
        <v>-9.7464514217592002E-2</v>
      </c>
      <c r="F756">
        <v>63</v>
      </c>
      <c r="G756" s="57" t="s">
        <v>3148</v>
      </c>
      <c r="H756" s="57" t="s">
        <v>3149</v>
      </c>
      <c r="I756" s="57" t="s">
        <v>3150</v>
      </c>
      <c r="J756" s="57" t="s">
        <v>3148</v>
      </c>
      <c r="K756" s="57" t="s">
        <v>3148</v>
      </c>
      <c r="L756" s="57" t="s">
        <v>3148</v>
      </c>
      <c r="M756" s="57" t="s">
        <v>3150</v>
      </c>
      <c r="N756" t="s">
        <v>3152</v>
      </c>
    </row>
    <row r="757" spans="1:14" x14ac:dyDescent="0.25">
      <c r="A757" t="s">
        <v>3314</v>
      </c>
      <c r="B757" t="s">
        <v>3231</v>
      </c>
      <c r="C757" t="s">
        <v>3232</v>
      </c>
      <c r="D757" s="52">
        <v>1390.1177360894601</v>
      </c>
      <c r="E757" s="13">
        <v>-6.2484790080548303E-2</v>
      </c>
      <c r="F757">
        <v>63</v>
      </c>
      <c r="G757" s="57" t="s">
        <v>3160</v>
      </c>
      <c r="H757" s="57" t="s">
        <v>3160</v>
      </c>
      <c r="I757" s="57" t="s">
        <v>3160</v>
      </c>
      <c r="J757" s="57" t="s">
        <v>3160</v>
      </c>
      <c r="K757" s="57" t="s">
        <v>3160</v>
      </c>
      <c r="L757" s="57" t="s">
        <v>3160</v>
      </c>
      <c r="M757" s="57" t="s">
        <v>3160</v>
      </c>
      <c r="N757" t="s">
        <v>3180</v>
      </c>
    </row>
    <row r="758" spans="1:14" x14ac:dyDescent="0.25">
      <c r="A758" t="s">
        <v>3315</v>
      </c>
      <c r="B758" t="s">
        <v>3267</v>
      </c>
      <c r="C758" t="s">
        <v>3268</v>
      </c>
      <c r="D758" s="52">
        <v>708.56216698468097</v>
      </c>
      <c r="E758" s="13">
        <v>3.4764543231317897E-2</v>
      </c>
      <c r="F758">
        <v>63</v>
      </c>
      <c r="G758" s="57" t="s">
        <v>3160</v>
      </c>
      <c r="H758" s="57" t="s">
        <v>3160</v>
      </c>
      <c r="I758" s="57" t="s">
        <v>3160</v>
      </c>
      <c r="J758" s="57" t="s">
        <v>3160</v>
      </c>
      <c r="K758" s="57" t="s">
        <v>3160</v>
      </c>
      <c r="L758" s="57" t="s">
        <v>3160</v>
      </c>
      <c r="M758" s="57" t="s">
        <v>3160</v>
      </c>
      <c r="N758" t="s">
        <v>3180</v>
      </c>
    </row>
    <row r="759" spans="1:14" x14ac:dyDescent="0.25">
      <c r="A759" t="s">
        <v>3316</v>
      </c>
      <c r="B759" t="s">
        <v>3223</v>
      </c>
      <c r="C759" t="s">
        <v>3224</v>
      </c>
      <c r="D759" s="52">
        <v>3503.7645769405999</v>
      </c>
      <c r="E759" s="13">
        <v>-4.5765816377054701E-2</v>
      </c>
      <c r="F759">
        <v>63</v>
      </c>
      <c r="G759" s="57" t="s">
        <v>3148</v>
      </c>
      <c r="H759" s="57" t="s">
        <v>3151</v>
      </c>
      <c r="I759" s="57" t="s">
        <v>3155</v>
      </c>
      <c r="J759" s="57" t="s">
        <v>3150</v>
      </c>
      <c r="K759" s="57" t="s">
        <v>3151</v>
      </c>
      <c r="L759" s="57" t="s">
        <v>3149</v>
      </c>
      <c r="M759" s="57" t="s">
        <v>3150</v>
      </c>
      <c r="N759" t="s">
        <v>3152</v>
      </c>
    </row>
    <row r="760" spans="1:14" x14ac:dyDescent="0.25">
      <c r="A760" t="s">
        <v>3317</v>
      </c>
      <c r="B760" t="s">
        <v>3203</v>
      </c>
      <c r="C760" t="s">
        <v>3204</v>
      </c>
      <c r="D760" s="52">
        <v>425.20867439300099</v>
      </c>
      <c r="E760" s="13">
        <v>0.28325940063434801</v>
      </c>
      <c r="F760">
        <v>63</v>
      </c>
      <c r="G760" s="57" t="s">
        <v>3149</v>
      </c>
      <c r="H760" s="57" t="s">
        <v>3151</v>
      </c>
      <c r="I760" s="57" t="s">
        <v>3149</v>
      </c>
      <c r="J760" s="57" t="s">
        <v>3155</v>
      </c>
      <c r="K760" s="57" t="s">
        <v>3150</v>
      </c>
      <c r="L760" s="57" t="s">
        <v>3151</v>
      </c>
      <c r="M760" s="57" t="s">
        <v>3151</v>
      </c>
      <c r="N760" t="s">
        <v>3152</v>
      </c>
    </row>
    <row r="761" spans="1:14" x14ac:dyDescent="0.25">
      <c r="A761" t="s">
        <v>3318</v>
      </c>
      <c r="B761" t="s">
        <v>3241</v>
      </c>
      <c r="C761" t="s">
        <v>3242</v>
      </c>
      <c r="D761" s="52">
        <v>964.12672649123101</v>
      </c>
      <c r="E761" s="13">
        <v>6.5343238330761E-2</v>
      </c>
      <c r="F761">
        <v>63</v>
      </c>
      <c r="G761" s="57" t="s">
        <v>3148</v>
      </c>
      <c r="H761" s="57" t="s">
        <v>3151</v>
      </c>
      <c r="I761" s="57" t="s">
        <v>3148</v>
      </c>
      <c r="J761" s="57" t="s">
        <v>3148</v>
      </c>
      <c r="K761" s="57" t="s">
        <v>3150</v>
      </c>
      <c r="L761" s="57" t="s">
        <v>3155</v>
      </c>
      <c r="M761" s="57" t="s">
        <v>3155</v>
      </c>
      <c r="N761" t="s">
        <v>3152</v>
      </c>
    </row>
    <row r="762" spans="1:14" x14ac:dyDescent="0.25">
      <c r="A762" t="s">
        <v>3319</v>
      </c>
      <c r="B762" t="s">
        <v>3158</v>
      </c>
      <c r="C762" t="s">
        <v>3159</v>
      </c>
      <c r="D762" s="52">
        <v>19.897271326319299</v>
      </c>
      <c r="E762" s="13">
        <v>3.4556293042655298E-2</v>
      </c>
      <c r="F762">
        <v>63</v>
      </c>
      <c r="G762" s="57" t="s">
        <v>3160</v>
      </c>
      <c r="H762" s="57" t="s">
        <v>3160</v>
      </c>
      <c r="I762" s="57" t="s">
        <v>3160</v>
      </c>
      <c r="J762" s="57" t="s">
        <v>3160</v>
      </c>
      <c r="K762" s="57" t="s">
        <v>3160</v>
      </c>
      <c r="L762" s="57" t="s">
        <v>3160</v>
      </c>
      <c r="M762" s="57" t="s">
        <v>3160</v>
      </c>
      <c r="N762" t="s">
        <v>3161</v>
      </c>
    </row>
    <row r="763" spans="1:14" x14ac:dyDescent="0.25">
      <c r="A763" t="s">
        <v>3145</v>
      </c>
      <c r="B763" t="s">
        <v>3146</v>
      </c>
      <c r="C763" t="s">
        <v>3147</v>
      </c>
      <c r="D763" s="52">
        <v>1303.36067771222</v>
      </c>
      <c r="E763" s="13">
        <v>7.5431488571685995E-2</v>
      </c>
      <c r="F763">
        <v>64</v>
      </c>
      <c r="G763" s="57" t="s">
        <v>3148</v>
      </c>
      <c r="H763" s="57" t="s">
        <v>3149</v>
      </c>
      <c r="I763" s="57" t="s">
        <v>3149</v>
      </c>
      <c r="J763" s="57" t="s">
        <v>3149</v>
      </c>
      <c r="K763" s="57" t="s">
        <v>3150</v>
      </c>
      <c r="L763" s="57" t="s">
        <v>3149</v>
      </c>
      <c r="M763" s="57" t="s">
        <v>3151</v>
      </c>
      <c r="N763" t="s">
        <v>3152</v>
      </c>
    </row>
    <row r="764" spans="1:14" x14ac:dyDescent="0.25">
      <c r="A764" t="s">
        <v>3309</v>
      </c>
      <c r="B764" t="s">
        <v>3269</v>
      </c>
      <c r="C764" t="s">
        <v>3270</v>
      </c>
      <c r="D764" s="52">
        <v>1095.9134368934999</v>
      </c>
      <c r="E764" s="13">
        <v>-0.220074439453979</v>
      </c>
      <c r="F764">
        <v>64</v>
      </c>
      <c r="G764" s="57" t="s">
        <v>3148</v>
      </c>
      <c r="H764" s="57" t="s">
        <v>3151</v>
      </c>
      <c r="I764" s="57" t="s">
        <v>3148</v>
      </c>
      <c r="J764" s="57" t="s">
        <v>3150</v>
      </c>
      <c r="K764" s="57" t="s">
        <v>3155</v>
      </c>
      <c r="L764" s="57" t="s">
        <v>3155</v>
      </c>
      <c r="M764" s="57" t="s">
        <v>3155</v>
      </c>
      <c r="N764" t="s">
        <v>3152</v>
      </c>
    </row>
    <row r="765" spans="1:14" x14ac:dyDescent="0.25">
      <c r="A765" t="s">
        <v>3310</v>
      </c>
      <c r="B765" t="s">
        <v>3158</v>
      </c>
      <c r="C765" t="s">
        <v>3159</v>
      </c>
      <c r="D765" s="52">
        <v>20.5217878251323</v>
      </c>
      <c r="E765" s="13">
        <v>3.4556293042655298E-2</v>
      </c>
      <c r="F765">
        <v>64</v>
      </c>
      <c r="G765" s="57" t="s">
        <v>3160</v>
      </c>
      <c r="H765" s="57" t="s">
        <v>3160</v>
      </c>
      <c r="I765" s="57" t="s">
        <v>3160</v>
      </c>
      <c r="J765" s="57" t="s">
        <v>3160</v>
      </c>
      <c r="K765" s="57" t="s">
        <v>3160</v>
      </c>
      <c r="L765" s="57" t="s">
        <v>3160</v>
      </c>
      <c r="M765" s="57" t="s">
        <v>3160</v>
      </c>
      <c r="N765" t="s">
        <v>3161</v>
      </c>
    </row>
    <row r="766" spans="1:14" x14ac:dyDescent="0.25">
      <c r="A766" t="s">
        <v>3311</v>
      </c>
      <c r="B766" t="s">
        <v>3289</v>
      </c>
      <c r="C766" t="s">
        <v>3290</v>
      </c>
      <c r="D766" s="52">
        <v>3511.5049533117299</v>
      </c>
      <c r="E766" s="13">
        <v>2.3779568515757899E-2</v>
      </c>
      <c r="F766">
        <v>64</v>
      </c>
      <c r="G766" s="57" t="s">
        <v>3148</v>
      </c>
      <c r="H766" s="57" t="s">
        <v>3155</v>
      </c>
      <c r="I766" s="57" t="s">
        <v>3155</v>
      </c>
      <c r="J766" s="57" t="s">
        <v>3151</v>
      </c>
      <c r="K766" s="57" t="s">
        <v>3151</v>
      </c>
      <c r="L766" s="57" t="s">
        <v>3149</v>
      </c>
      <c r="M766" s="57" t="s">
        <v>3149</v>
      </c>
      <c r="N766" t="s">
        <v>3152</v>
      </c>
    </row>
    <row r="767" spans="1:14" x14ac:dyDescent="0.25">
      <c r="A767" t="s">
        <v>3312</v>
      </c>
      <c r="B767" t="s">
        <v>3257</v>
      </c>
      <c r="C767" t="s">
        <v>3258</v>
      </c>
      <c r="D767" s="52">
        <v>1225.22708115053</v>
      </c>
      <c r="E767" s="13">
        <v>-0.11023117536723701</v>
      </c>
      <c r="F767">
        <v>64</v>
      </c>
      <c r="G767" s="57" t="s">
        <v>3148</v>
      </c>
      <c r="H767" s="57" t="s">
        <v>3150</v>
      </c>
      <c r="I767" s="57" t="s">
        <v>3149</v>
      </c>
      <c r="J767" s="57" t="s">
        <v>3151</v>
      </c>
      <c r="K767" s="57" t="s">
        <v>3150</v>
      </c>
      <c r="L767" s="57" t="s">
        <v>3155</v>
      </c>
      <c r="M767" s="57" t="s">
        <v>3149</v>
      </c>
      <c r="N767" t="s">
        <v>3152</v>
      </c>
    </row>
    <row r="768" spans="1:14" x14ac:dyDescent="0.25">
      <c r="A768" t="s">
        <v>3313</v>
      </c>
      <c r="B768" t="s">
        <v>3205</v>
      </c>
      <c r="C768" t="s">
        <v>3206</v>
      </c>
      <c r="D768" s="52">
        <v>1242.1136437185701</v>
      </c>
      <c r="E768" s="13">
        <v>-0.103976681351843</v>
      </c>
      <c r="F768">
        <v>64</v>
      </c>
      <c r="G768" s="57" t="s">
        <v>3148</v>
      </c>
      <c r="H768" s="57" t="s">
        <v>3150</v>
      </c>
      <c r="I768" s="57" t="s">
        <v>3149</v>
      </c>
      <c r="J768" s="57" t="s">
        <v>3148</v>
      </c>
      <c r="K768" s="57" t="s">
        <v>3150</v>
      </c>
      <c r="L768" s="57" t="s">
        <v>3150</v>
      </c>
      <c r="M768" s="57" t="s">
        <v>3151</v>
      </c>
      <c r="N768" t="s">
        <v>3152</v>
      </c>
    </row>
    <row r="769" spans="1:14" x14ac:dyDescent="0.25">
      <c r="A769" t="s">
        <v>3314</v>
      </c>
      <c r="B769" t="s">
        <v>3241</v>
      </c>
      <c r="C769" t="s">
        <v>3242</v>
      </c>
      <c r="D769" s="52">
        <v>1233.1819190358999</v>
      </c>
      <c r="E769" s="13">
        <v>-7.5040821382634904E-2</v>
      </c>
      <c r="F769">
        <v>64</v>
      </c>
      <c r="G769" s="57" t="s">
        <v>3148</v>
      </c>
      <c r="H769" s="57" t="s">
        <v>3149</v>
      </c>
      <c r="I769" s="57" t="s">
        <v>3148</v>
      </c>
      <c r="J769" s="57" t="s">
        <v>3150</v>
      </c>
      <c r="K769" s="57" t="s">
        <v>3150</v>
      </c>
      <c r="L769" s="57" t="s">
        <v>3155</v>
      </c>
      <c r="M769" s="57" t="s">
        <v>3155</v>
      </c>
      <c r="N769" t="s">
        <v>3152</v>
      </c>
    </row>
    <row r="770" spans="1:14" x14ac:dyDescent="0.25">
      <c r="A770" t="s">
        <v>3315</v>
      </c>
      <c r="B770" t="s">
        <v>3158</v>
      </c>
      <c r="C770" t="s">
        <v>3159</v>
      </c>
      <c r="D770" s="52">
        <v>9.5209375226893496</v>
      </c>
      <c r="E770" s="13">
        <v>3.4556293042655298E-2</v>
      </c>
      <c r="F770">
        <v>64</v>
      </c>
      <c r="G770" s="57" t="s">
        <v>3160</v>
      </c>
      <c r="H770" s="57" t="s">
        <v>3160</v>
      </c>
      <c r="I770" s="57" t="s">
        <v>3160</v>
      </c>
      <c r="J770" s="57" t="s">
        <v>3160</v>
      </c>
      <c r="K770" s="57" t="s">
        <v>3160</v>
      </c>
      <c r="L770" s="57" t="s">
        <v>3160</v>
      </c>
      <c r="M770" s="57" t="s">
        <v>3160</v>
      </c>
      <c r="N770" t="s">
        <v>3161</v>
      </c>
    </row>
    <row r="771" spans="1:14" x14ac:dyDescent="0.25">
      <c r="A771" t="s">
        <v>3316</v>
      </c>
      <c r="B771" t="s">
        <v>3146</v>
      </c>
      <c r="C771" t="s">
        <v>3147</v>
      </c>
      <c r="D771" s="52">
        <v>1182.4058164825699</v>
      </c>
      <c r="E771" s="13">
        <v>-6.05685069548818E-2</v>
      </c>
      <c r="F771">
        <v>64</v>
      </c>
      <c r="G771" s="57" t="s">
        <v>3148</v>
      </c>
      <c r="H771" s="57" t="s">
        <v>3151</v>
      </c>
      <c r="I771" s="57" t="s">
        <v>3148</v>
      </c>
      <c r="J771" s="57" t="s">
        <v>3150</v>
      </c>
      <c r="K771" s="57" t="s">
        <v>3151</v>
      </c>
      <c r="L771" s="57" t="s">
        <v>3149</v>
      </c>
      <c r="M771" s="57" t="s">
        <v>3151</v>
      </c>
      <c r="N771" t="s">
        <v>3152</v>
      </c>
    </row>
    <row r="772" spans="1:14" x14ac:dyDescent="0.25">
      <c r="A772" t="s">
        <v>3317</v>
      </c>
      <c r="B772" t="s">
        <v>3225</v>
      </c>
      <c r="C772" t="s">
        <v>3226</v>
      </c>
      <c r="D772" s="52">
        <v>15122.9629249222</v>
      </c>
      <c r="E772" s="13">
        <v>0.169579467643419</v>
      </c>
      <c r="F772">
        <v>64</v>
      </c>
      <c r="G772" s="57" t="s">
        <v>3149</v>
      </c>
      <c r="H772" s="57" t="s">
        <v>3148</v>
      </c>
      <c r="I772" s="57" t="s">
        <v>3155</v>
      </c>
      <c r="J772" s="57" t="s">
        <v>3148</v>
      </c>
      <c r="K772" s="57" t="s">
        <v>3148</v>
      </c>
      <c r="L772" s="57" t="s">
        <v>3149</v>
      </c>
      <c r="M772" s="57" t="s">
        <v>3148</v>
      </c>
      <c r="N772" t="s">
        <v>3152</v>
      </c>
    </row>
    <row r="773" spans="1:14" x14ac:dyDescent="0.25">
      <c r="A773" t="s">
        <v>3318</v>
      </c>
      <c r="B773" t="s">
        <v>3158</v>
      </c>
      <c r="C773" t="s">
        <v>3159</v>
      </c>
      <c r="D773" s="52">
        <v>10.891452332726301</v>
      </c>
      <c r="E773" s="13">
        <v>3.4556293042655298E-2</v>
      </c>
      <c r="F773">
        <v>64</v>
      </c>
      <c r="G773" s="57" t="s">
        <v>3160</v>
      </c>
      <c r="H773" s="57" t="s">
        <v>3160</v>
      </c>
      <c r="I773" s="57" t="s">
        <v>3160</v>
      </c>
      <c r="J773" s="57" t="s">
        <v>3160</v>
      </c>
      <c r="K773" s="57" t="s">
        <v>3160</v>
      </c>
      <c r="L773" s="57" t="s">
        <v>3160</v>
      </c>
      <c r="M773" s="57" t="s">
        <v>3160</v>
      </c>
      <c r="N773" t="s">
        <v>3161</v>
      </c>
    </row>
    <row r="774" spans="1:14" x14ac:dyDescent="0.25">
      <c r="A774" t="s">
        <v>3319</v>
      </c>
      <c r="B774" t="s">
        <v>3231</v>
      </c>
      <c r="C774" t="s">
        <v>3232</v>
      </c>
      <c r="D774" s="52">
        <v>1704.10050432655</v>
      </c>
      <c r="E774" s="13">
        <v>-2.21397444416081E-2</v>
      </c>
      <c r="F774">
        <v>64</v>
      </c>
      <c r="G774" s="57" t="s">
        <v>3148</v>
      </c>
      <c r="H774" s="57" t="s">
        <v>3148</v>
      </c>
      <c r="I774" s="57" t="s">
        <v>3150</v>
      </c>
      <c r="J774" s="57" t="s">
        <v>3150</v>
      </c>
      <c r="K774" s="57" t="s">
        <v>3148</v>
      </c>
      <c r="L774" s="57" t="s">
        <v>3150</v>
      </c>
      <c r="M774" s="57" t="s">
        <v>3149</v>
      </c>
      <c r="N774" t="s">
        <v>3152</v>
      </c>
    </row>
    <row r="775" spans="1:14" x14ac:dyDescent="0.25">
      <c r="A775" t="s">
        <v>3145</v>
      </c>
      <c r="B775" t="s">
        <v>3203</v>
      </c>
      <c r="C775" t="s">
        <v>3204</v>
      </c>
      <c r="D775" s="52">
        <v>317.44334844127798</v>
      </c>
      <c r="E775" s="13">
        <v>5.8449793468662699E-2</v>
      </c>
      <c r="F775">
        <v>65</v>
      </c>
      <c r="G775" s="57" t="s">
        <v>3148</v>
      </c>
      <c r="H775" s="57" t="s">
        <v>3151</v>
      </c>
      <c r="I775" s="57" t="s">
        <v>3149</v>
      </c>
      <c r="J775" s="57" t="s">
        <v>3148</v>
      </c>
      <c r="K775" s="57" t="s">
        <v>3149</v>
      </c>
      <c r="L775" s="57" t="s">
        <v>3151</v>
      </c>
      <c r="M775" s="57" t="s">
        <v>3151</v>
      </c>
      <c r="N775" t="s">
        <v>3152</v>
      </c>
    </row>
    <row r="776" spans="1:14" x14ac:dyDescent="0.25">
      <c r="A776" t="s">
        <v>3309</v>
      </c>
      <c r="B776" t="s">
        <v>3289</v>
      </c>
      <c r="C776" t="s">
        <v>3290</v>
      </c>
      <c r="D776" s="52">
        <v>7341.4863973687497</v>
      </c>
      <c r="E776" s="13">
        <v>-0.32034115079062703</v>
      </c>
      <c r="F776">
        <v>65</v>
      </c>
      <c r="G776" s="57" t="s">
        <v>3150</v>
      </c>
      <c r="H776" s="57" t="s">
        <v>3155</v>
      </c>
      <c r="I776" s="57" t="s">
        <v>3155</v>
      </c>
      <c r="J776" s="57" t="s">
        <v>3149</v>
      </c>
      <c r="K776" s="57" t="s">
        <v>3151</v>
      </c>
      <c r="L776" s="57" t="s">
        <v>3149</v>
      </c>
      <c r="M776" s="57" t="s">
        <v>3149</v>
      </c>
      <c r="N776" t="s">
        <v>3152</v>
      </c>
    </row>
    <row r="777" spans="1:14" x14ac:dyDescent="0.25">
      <c r="A777" t="s">
        <v>3310</v>
      </c>
      <c r="B777" t="s">
        <v>3241</v>
      </c>
      <c r="C777" t="s">
        <v>3242</v>
      </c>
      <c r="D777" s="52">
        <v>479.67385690810102</v>
      </c>
      <c r="E777" s="13">
        <v>-3.85767986768017E-2</v>
      </c>
      <c r="F777">
        <v>65</v>
      </c>
      <c r="G777" s="57" t="s">
        <v>3160</v>
      </c>
      <c r="H777" s="57" t="s">
        <v>3160</v>
      </c>
      <c r="I777" s="57" t="s">
        <v>3160</v>
      </c>
      <c r="J777" s="57" t="s">
        <v>3160</v>
      </c>
      <c r="K777" s="57" t="s">
        <v>3160</v>
      </c>
      <c r="L777" s="57" t="s">
        <v>3160</v>
      </c>
      <c r="M777" s="57" t="s">
        <v>3160</v>
      </c>
      <c r="N777" t="s">
        <v>3180</v>
      </c>
    </row>
    <row r="778" spans="1:14" x14ac:dyDescent="0.25">
      <c r="A778" t="s">
        <v>3311</v>
      </c>
      <c r="B778" t="s">
        <v>3241</v>
      </c>
      <c r="C778" t="s">
        <v>3242</v>
      </c>
      <c r="D778" s="52">
        <v>130.36829106382001</v>
      </c>
      <c r="E778" s="13">
        <v>-3.85767986768017E-2</v>
      </c>
      <c r="F778">
        <v>65</v>
      </c>
      <c r="G778" s="57" t="s">
        <v>3160</v>
      </c>
      <c r="H778" s="57" t="s">
        <v>3160</v>
      </c>
      <c r="I778" s="57" t="s">
        <v>3160</v>
      </c>
      <c r="J778" s="57" t="s">
        <v>3160</v>
      </c>
      <c r="K778" s="57" t="s">
        <v>3160</v>
      </c>
      <c r="L778" s="57" t="s">
        <v>3160</v>
      </c>
      <c r="M778" s="57" t="s">
        <v>3160</v>
      </c>
      <c r="N778" t="s">
        <v>3180</v>
      </c>
    </row>
    <row r="779" spans="1:14" x14ac:dyDescent="0.25">
      <c r="A779" t="s">
        <v>3312</v>
      </c>
      <c r="B779" t="s">
        <v>3146</v>
      </c>
      <c r="C779" t="s">
        <v>3147</v>
      </c>
      <c r="D779" s="52">
        <v>1249.0995612921499</v>
      </c>
      <c r="E779" s="13">
        <v>-0.14391531671778299</v>
      </c>
      <c r="F779">
        <v>65</v>
      </c>
      <c r="G779" s="57" t="s">
        <v>3148</v>
      </c>
      <c r="H779" s="57" t="s">
        <v>3151</v>
      </c>
      <c r="I779" s="57" t="s">
        <v>3148</v>
      </c>
      <c r="J779" s="57" t="s">
        <v>3155</v>
      </c>
      <c r="K779" s="57" t="s">
        <v>3151</v>
      </c>
      <c r="L779" s="57" t="s">
        <v>3148</v>
      </c>
      <c r="M779" s="57" t="s">
        <v>3151</v>
      </c>
      <c r="N779" t="s">
        <v>3152</v>
      </c>
    </row>
    <row r="780" spans="1:14" x14ac:dyDescent="0.25">
      <c r="A780" t="s">
        <v>3313</v>
      </c>
      <c r="B780" t="s">
        <v>3233</v>
      </c>
      <c r="C780" t="s">
        <v>3234</v>
      </c>
      <c r="D780" s="52">
        <v>1530.71486578953</v>
      </c>
      <c r="E780" s="13">
        <v>-0.108913234426083</v>
      </c>
      <c r="F780">
        <v>65</v>
      </c>
      <c r="G780" s="57" t="s">
        <v>3148</v>
      </c>
      <c r="H780" s="57" t="s">
        <v>3151</v>
      </c>
      <c r="I780" s="57" t="s">
        <v>3149</v>
      </c>
      <c r="J780" s="57" t="s">
        <v>3149</v>
      </c>
      <c r="K780" s="57" t="s">
        <v>3150</v>
      </c>
      <c r="L780" s="57" t="s">
        <v>3155</v>
      </c>
      <c r="M780" s="57" t="s">
        <v>3151</v>
      </c>
      <c r="N780" t="s">
        <v>3152</v>
      </c>
    </row>
    <row r="781" spans="1:14" x14ac:dyDescent="0.25">
      <c r="A781" t="s">
        <v>3314</v>
      </c>
      <c r="B781" t="s">
        <v>3153</v>
      </c>
      <c r="C781" t="s">
        <v>3154</v>
      </c>
      <c r="D781" s="52">
        <v>2208.0142069071298</v>
      </c>
      <c r="E781" s="13">
        <v>-0.15350611784503401</v>
      </c>
      <c r="F781">
        <v>65</v>
      </c>
      <c r="G781" s="57" t="s">
        <v>3148</v>
      </c>
      <c r="H781" s="57" t="s">
        <v>3151</v>
      </c>
      <c r="I781" s="57" t="s">
        <v>3150</v>
      </c>
      <c r="J781" s="57" t="s">
        <v>3155</v>
      </c>
      <c r="K781" s="57" t="s">
        <v>3149</v>
      </c>
      <c r="L781" s="57" t="s">
        <v>3149</v>
      </c>
      <c r="M781" s="57" t="s">
        <v>3149</v>
      </c>
      <c r="N781" t="s">
        <v>3152</v>
      </c>
    </row>
    <row r="782" spans="1:14" x14ac:dyDescent="0.25">
      <c r="A782" t="s">
        <v>3315</v>
      </c>
      <c r="B782" t="s">
        <v>3153</v>
      </c>
      <c r="C782" t="s">
        <v>3154</v>
      </c>
      <c r="D782" s="52">
        <v>387.37473040573502</v>
      </c>
      <c r="E782" s="13">
        <v>-1.7813272624055802E-2</v>
      </c>
      <c r="F782">
        <v>65</v>
      </c>
      <c r="G782" s="57" t="s">
        <v>3148</v>
      </c>
      <c r="H782" s="57" t="s">
        <v>3151</v>
      </c>
      <c r="I782" s="57" t="s">
        <v>3150</v>
      </c>
      <c r="J782" s="57" t="s">
        <v>3155</v>
      </c>
      <c r="K782" s="57" t="s">
        <v>3151</v>
      </c>
      <c r="L782" s="57" t="s">
        <v>3149</v>
      </c>
      <c r="M782" s="57" t="s">
        <v>3149</v>
      </c>
      <c r="N782" t="s">
        <v>3152</v>
      </c>
    </row>
    <row r="783" spans="1:14" x14ac:dyDescent="0.25">
      <c r="A783" t="s">
        <v>3316</v>
      </c>
      <c r="B783" t="s">
        <v>3156</v>
      </c>
      <c r="C783" t="s">
        <v>3157</v>
      </c>
      <c r="D783" s="52">
        <v>936.75659862197199</v>
      </c>
      <c r="E783" s="13">
        <v>-0.14988554713545199</v>
      </c>
      <c r="F783">
        <v>65</v>
      </c>
      <c r="G783" s="57" t="s">
        <v>3148</v>
      </c>
      <c r="H783" s="57" t="s">
        <v>3150</v>
      </c>
      <c r="I783" s="57" t="s">
        <v>3149</v>
      </c>
      <c r="J783" s="57" t="s">
        <v>3149</v>
      </c>
      <c r="K783" s="57" t="s">
        <v>3150</v>
      </c>
      <c r="L783" s="57" t="s">
        <v>3150</v>
      </c>
      <c r="M783" s="57" t="s">
        <v>3151</v>
      </c>
      <c r="N783" t="s">
        <v>3152</v>
      </c>
    </row>
    <row r="784" spans="1:14" x14ac:dyDescent="0.25">
      <c r="A784" t="s">
        <v>3317</v>
      </c>
      <c r="B784" t="s">
        <v>3223</v>
      </c>
      <c r="C784" t="s">
        <v>3224</v>
      </c>
      <c r="D784" s="52">
        <v>12768.782169733</v>
      </c>
      <c r="E784" s="13">
        <v>0.16445437574121699</v>
      </c>
      <c r="F784">
        <v>65</v>
      </c>
      <c r="G784" s="57" t="s">
        <v>3149</v>
      </c>
      <c r="H784" s="57" t="s">
        <v>3151</v>
      </c>
      <c r="I784" s="57" t="s">
        <v>3155</v>
      </c>
      <c r="J784" s="57" t="s">
        <v>3150</v>
      </c>
      <c r="K784" s="57" t="s">
        <v>3151</v>
      </c>
      <c r="L784" s="57" t="s">
        <v>3149</v>
      </c>
      <c r="M784" s="57" t="s">
        <v>3150</v>
      </c>
      <c r="N784" t="s">
        <v>3152</v>
      </c>
    </row>
    <row r="785" spans="1:14" x14ac:dyDescent="0.25">
      <c r="A785" t="s">
        <v>3318</v>
      </c>
      <c r="B785" t="s">
        <v>3293</v>
      </c>
      <c r="C785" t="s">
        <v>3294</v>
      </c>
      <c r="D785" s="52">
        <v>610.67867438009205</v>
      </c>
      <c r="E785" s="13">
        <v>-0.13081515348255801</v>
      </c>
      <c r="F785">
        <v>65</v>
      </c>
      <c r="G785" s="57" t="s">
        <v>3148</v>
      </c>
      <c r="H785" s="57" t="s">
        <v>3151</v>
      </c>
      <c r="I785" s="57" t="s">
        <v>3149</v>
      </c>
      <c r="J785" s="57" t="s">
        <v>3155</v>
      </c>
      <c r="K785" s="57" t="s">
        <v>3150</v>
      </c>
      <c r="L785" s="57" t="s">
        <v>3155</v>
      </c>
      <c r="M785" s="57" t="s">
        <v>3150</v>
      </c>
      <c r="N785" t="s">
        <v>3152</v>
      </c>
    </row>
    <row r="786" spans="1:14" x14ac:dyDescent="0.25">
      <c r="A786" t="s">
        <v>3319</v>
      </c>
      <c r="B786" t="s">
        <v>3269</v>
      </c>
      <c r="C786" t="s">
        <v>3270</v>
      </c>
      <c r="D786" s="52">
        <v>5587.6208152592599</v>
      </c>
      <c r="E786" s="13">
        <v>-5.2850908790884901E-2</v>
      </c>
      <c r="F786">
        <v>65</v>
      </c>
      <c r="G786" s="57" t="s">
        <v>3148</v>
      </c>
      <c r="H786" s="57" t="s">
        <v>3151</v>
      </c>
      <c r="I786" s="57" t="s">
        <v>3148</v>
      </c>
      <c r="J786" s="57" t="s">
        <v>3155</v>
      </c>
      <c r="K786" s="57" t="s">
        <v>3155</v>
      </c>
      <c r="L786" s="57" t="s">
        <v>3155</v>
      </c>
      <c r="M786" s="57" t="s">
        <v>3155</v>
      </c>
      <c r="N786" t="s">
        <v>3152</v>
      </c>
    </row>
    <row r="787" spans="1:14" x14ac:dyDescent="0.25">
      <c r="A787" t="s">
        <v>3145</v>
      </c>
      <c r="B787" t="s">
        <v>3158</v>
      </c>
      <c r="C787" t="s">
        <v>3159</v>
      </c>
      <c r="D787" s="52">
        <v>14.0269397397166</v>
      </c>
      <c r="E787" s="13">
        <v>3.4556293042655298E-2</v>
      </c>
      <c r="F787">
        <v>66</v>
      </c>
      <c r="G787" s="57" t="s">
        <v>3160</v>
      </c>
      <c r="H787" s="57" t="s">
        <v>3160</v>
      </c>
      <c r="I787" s="57" t="s">
        <v>3160</v>
      </c>
      <c r="J787" s="57" t="s">
        <v>3160</v>
      </c>
      <c r="K787" s="57" t="s">
        <v>3160</v>
      </c>
      <c r="L787" s="57" t="s">
        <v>3160</v>
      </c>
      <c r="M787" s="57" t="s">
        <v>3160</v>
      </c>
      <c r="N787" t="s">
        <v>3161</v>
      </c>
    </row>
    <row r="788" spans="1:14" x14ac:dyDescent="0.25">
      <c r="A788" t="s">
        <v>3309</v>
      </c>
      <c r="B788" t="s">
        <v>3153</v>
      </c>
      <c r="C788" t="s">
        <v>3154</v>
      </c>
      <c r="D788" s="52">
        <v>938.06838609041199</v>
      </c>
      <c r="E788" s="13">
        <v>-0.44292051634429902</v>
      </c>
      <c r="F788">
        <v>66</v>
      </c>
      <c r="G788" s="57" t="s">
        <v>3150</v>
      </c>
      <c r="H788" s="57" t="s">
        <v>3151</v>
      </c>
      <c r="I788" s="57" t="s">
        <v>3150</v>
      </c>
      <c r="J788" s="57" t="s">
        <v>3155</v>
      </c>
      <c r="K788" s="57" t="s">
        <v>3151</v>
      </c>
      <c r="L788" s="57" t="s">
        <v>3149</v>
      </c>
      <c r="M788" s="57" t="s">
        <v>3149</v>
      </c>
      <c r="N788" t="s">
        <v>3152</v>
      </c>
    </row>
    <row r="789" spans="1:14" x14ac:dyDescent="0.25">
      <c r="A789" t="s">
        <v>3310</v>
      </c>
      <c r="B789" t="s">
        <v>3305</v>
      </c>
      <c r="C789" t="s">
        <v>3306</v>
      </c>
      <c r="D789" s="52">
        <v>1672.4753034441301</v>
      </c>
      <c r="E789" s="13">
        <v>-6.2564124518502601E-2</v>
      </c>
      <c r="F789">
        <v>66</v>
      </c>
      <c r="G789" s="57" t="s">
        <v>3148</v>
      </c>
      <c r="H789" s="57" t="s">
        <v>3151</v>
      </c>
      <c r="I789" s="57" t="s">
        <v>3150</v>
      </c>
      <c r="J789" s="57" t="s">
        <v>3155</v>
      </c>
      <c r="K789" s="57" t="s">
        <v>3151</v>
      </c>
      <c r="L789" s="57" t="s">
        <v>3150</v>
      </c>
      <c r="M789" s="57" t="s">
        <v>3150</v>
      </c>
      <c r="N789" t="s">
        <v>3152</v>
      </c>
    </row>
    <row r="790" spans="1:14" x14ac:dyDescent="0.25">
      <c r="A790" t="s">
        <v>3311</v>
      </c>
      <c r="B790" t="s">
        <v>3231</v>
      </c>
      <c r="C790" t="s">
        <v>3232</v>
      </c>
      <c r="D790" s="52">
        <v>166.99685482089899</v>
      </c>
      <c r="E790" s="13">
        <v>-6.2484790080548303E-2</v>
      </c>
      <c r="F790">
        <v>66</v>
      </c>
      <c r="G790" s="57" t="s">
        <v>3160</v>
      </c>
      <c r="H790" s="57" t="s">
        <v>3160</v>
      </c>
      <c r="I790" s="57" t="s">
        <v>3160</v>
      </c>
      <c r="J790" s="57" t="s">
        <v>3160</v>
      </c>
      <c r="K790" s="57" t="s">
        <v>3160</v>
      </c>
      <c r="L790" s="57" t="s">
        <v>3160</v>
      </c>
      <c r="M790" s="57" t="s">
        <v>3160</v>
      </c>
      <c r="N790" t="s">
        <v>3180</v>
      </c>
    </row>
    <row r="791" spans="1:14" x14ac:dyDescent="0.25">
      <c r="A791" t="s">
        <v>3312</v>
      </c>
      <c r="B791" t="s">
        <v>3235</v>
      </c>
      <c r="C791" t="s">
        <v>3236</v>
      </c>
      <c r="D791" s="52">
        <v>3752.9159960509101</v>
      </c>
      <c r="E791" s="13">
        <v>-0.214221832800467</v>
      </c>
      <c r="F791">
        <v>66</v>
      </c>
      <c r="G791" s="57" t="s">
        <v>3148</v>
      </c>
      <c r="H791" s="57" t="s">
        <v>3151</v>
      </c>
      <c r="I791" s="57" t="s">
        <v>3155</v>
      </c>
      <c r="J791" s="57" t="s">
        <v>3155</v>
      </c>
      <c r="K791" s="57" t="s">
        <v>3148</v>
      </c>
      <c r="L791" s="57" t="s">
        <v>3155</v>
      </c>
      <c r="M791" s="57" t="s">
        <v>3155</v>
      </c>
      <c r="N791" t="s">
        <v>3152</v>
      </c>
    </row>
    <row r="792" spans="1:14" x14ac:dyDescent="0.25">
      <c r="A792" t="s">
        <v>3313</v>
      </c>
      <c r="B792" t="s">
        <v>3235</v>
      </c>
      <c r="C792" t="s">
        <v>3236</v>
      </c>
      <c r="D792" s="52">
        <v>7058.3858355658704</v>
      </c>
      <c r="E792" s="13">
        <v>-0.14200040680716799</v>
      </c>
      <c r="F792">
        <v>66</v>
      </c>
      <c r="G792" s="57" t="s">
        <v>3148</v>
      </c>
      <c r="H792" s="57" t="s">
        <v>3151</v>
      </c>
      <c r="I792" s="57" t="s">
        <v>3155</v>
      </c>
      <c r="J792" s="57" t="s">
        <v>3155</v>
      </c>
      <c r="K792" s="57" t="s">
        <v>3148</v>
      </c>
      <c r="L792" s="57" t="s">
        <v>3155</v>
      </c>
      <c r="M792" s="57" t="s">
        <v>3155</v>
      </c>
      <c r="N792" t="s">
        <v>3152</v>
      </c>
    </row>
    <row r="793" spans="1:14" x14ac:dyDescent="0.25">
      <c r="A793" t="s">
        <v>3314</v>
      </c>
      <c r="B793" t="s">
        <v>3235</v>
      </c>
      <c r="C793" t="s">
        <v>3236</v>
      </c>
      <c r="D793" s="52">
        <v>4692.00801686047</v>
      </c>
      <c r="E793" s="13">
        <v>-0.173326034472295</v>
      </c>
      <c r="F793">
        <v>66</v>
      </c>
      <c r="G793" s="57" t="s">
        <v>3148</v>
      </c>
      <c r="H793" s="57" t="s">
        <v>3151</v>
      </c>
      <c r="I793" s="57" t="s">
        <v>3155</v>
      </c>
      <c r="J793" s="57" t="s">
        <v>3150</v>
      </c>
      <c r="K793" s="57" t="s">
        <v>3148</v>
      </c>
      <c r="L793" s="57" t="s">
        <v>3155</v>
      </c>
      <c r="M793" s="57" t="s">
        <v>3155</v>
      </c>
      <c r="N793" t="s">
        <v>3152</v>
      </c>
    </row>
    <row r="794" spans="1:14" x14ac:dyDescent="0.25">
      <c r="A794" t="s">
        <v>3315</v>
      </c>
      <c r="B794" t="s">
        <v>3241</v>
      </c>
      <c r="C794" t="s">
        <v>3242</v>
      </c>
      <c r="D794" s="52">
        <v>338.57345934299201</v>
      </c>
      <c r="E794" s="13">
        <v>-3.85767986768017E-2</v>
      </c>
      <c r="F794">
        <v>66</v>
      </c>
      <c r="G794" s="57" t="s">
        <v>3160</v>
      </c>
      <c r="H794" s="57" t="s">
        <v>3160</v>
      </c>
      <c r="I794" s="57" t="s">
        <v>3160</v>
      </c>
      <c r="J794" s="57" t="s">
        <v>3160</v>
      </c>
      <c r="K794" s="57" t="s">
        <v>3160</v>
      </c>
      <c r="L794" s="57" t="s">
        <v>3160</v>
      </c>
      <c r="M794" s="57" t="s">
        <v>3160</v>
      </c>
      <c r="N794" t="s">
        <v>3180</v>
      </c>
    </row>
    <row r="795" spans="1:14" x14ac:dyDescent="0.25">
      <c r="A795" t="s">
        <v>3316</v>
      </c>
      <c r="B795" t="s">
        <v>3243</v>
      </c>
      <c r="C795" t="s">
        <v>3244</v>
      </c>
      <c r="D795" s="52">
        <v>3845.6130857878002</v>
      </c>
      <c r="E795" s="13">
        <v>-0.19808653724141601</v>
      </c>
      <c r="F795">
        <v>66</v>
      </c>
      <c r="G795" s="57" t="s">
        <v>3148</v>
      </c>
      <c r="H795" s="57" t="s">
        <v>3155</v>
      </c>
      <c r="I795" s="57" t="s">
        <v>3150</v>
      </c>
      <c r="J795" s="57" t="s">
        <v>3151</v>
      </c>
      <c r="K795" s="57" t="s">
        <v>3150</v>
      </c>
      <c r="L795" s="57" t="s">
        <v>3155</v>
      </c>
      <c r="M795" s="57" t="s">
        <v>3150</v>
      </c>
      <c r="N795" t="s">
        <v>3152</v>
      </c>
    </row>
    <row r="796" spans="1:14" x14ac:dyDescent="0.25">
      <c r="A796" t="s">
        <v>3317</v>
      </c>
      <c r="B796" t="s">
        <v>3289</v>
      </c>
      <c r="C796" t="s">
        <v>3290</v>
      </c>
      <c r="D796" s="52">
        <v>34743.633383730703</v>
      </c>
      <c r="E796" s="13">
        <v>8.4487668258315204E-2</v>
      </c>
      <c r="F796">
        <v>66</v>
      </c>
      <c r="G796" s="57" t="s">
        <v>3148</v>
      </c>
      <c r="H796" s="57" t="s">
        <v>3150</v>
      </c>
      <c r="I796" s="57" t="s">
        <v>3155</v>
      </c>
      <c r="J796" s="57" t="s">
        <v>3148</v>
      </c>
      <c r="K796" s="57" t="s">
        <v>3149</v>
      </c>
      <c r="L796" s="57" t="s">
        <v>3149</v>
      </c>
      <c r="M796" s="57" t="s">
        <v>3149</v>
      </c>
      <c r="N796" t="s">
        <v>3152</v>
      </c>
    </row>
    <row r="797" spans="1:14" x14ac:dyDescent="0.25">
      <c r="A797" t="s">
        <v>3318</v>
      </c>
      <c r="B797" t="s">
        <v>3235</v>
      </c>
      <c r="C797" t="s">
        <v>3236</v>
      </c>
      <c r="D797" s="52">
        <v>2842.4009529991299</v>
      </c>
      <c r="E797" s="13">
        <v>-0.14356751588661301</v>
      </c>
      <c r="F797">
        <v>66</v>
      </c>
      <c r="G797" s="57" t="s">
        <v>3148</v>
      </c>
      <c r="H797" s="57" t="s">
        <v>3151</v>
      </c>
      <c r="I797" s="57" t="s">
        <v>3155</v>
      </c>
      <c r="J797" s="57" t="s">
        <v>3150</v>
      </c>
      <c r="K797" s="57" t="s">
        <v>3148</v>
      </c>
      <c r="L797" s="57" t="s">
        <v>3155</v>
      </c>
      <c r="M797" s="57" t="s">
        <v>3155</v>
      </c>
      <c r="N797" t="s">
        <v>3152</v>
      </c>
    </row>
    <row r="798" spans="1:14" x14ac:dyDescent="0.25">
      <c r="A798" t="s">
        <v>3319</v>
      </c>
      <c r="B798" t="s">
        <v>3249</v>
      </c>
      <c r="C798" t="s">
        <v>3250</v>
      </c>
      <c r="D798" s="52">
        <v>1404.0535779008101</v>
      </c>
      <c r="E798" s="13">
        <v>-9.5626432978484402E-2</v>
      </c>
      <c r="F798">
        <v>66</v>
      </c>
      <c r="G798" s="57" t="s">
        <v>3148</v>
      </c>
      <c r="H798" s="57" t="s">
        <v>3149</v>
      </c>
      <c r="I798" s="57" t="s">
        <v>3151</v>
      </c>
      <c r="J798" s="57" t="s">
        <v>3148</v>
      </c>
      <c r="K798" s="57" t="s">
        <v>3155</v>
      </c>
      <c r="L798" s="57" t="s">
        <v>3155</v>
      </c>
      <c r="M798" s="57" t="s">
        <v>3149</v>
      </c>
      <c r="N798" t="s">
        <v>3152</v>
      </c>
    </row>
    <row r="799" spans="1:14" x14ac:dyDescent="0.25">
      <c r="A799" t="s">
        <v>3145</v>
      </c>
      <c r="B799" t="s">
        <v>3241</v>
      </c>
      <c r="C799" t="s">
        <v>3242</v>
      </c>
      <c r="D799" s="52">
        <v>1178.9042437238199</v>
      </c>
      <c r="E799" s="13">
        <v>-3.85767986768017E-2</v>
      </c>
      <c r="F799">
        <v>67</v>
      </c>
      <c r="G799" s="57" t="s">
        <v>3160</v>
      </c>
      <c r="H799" s="57" t="s">
        <v>3160</v>
      </c>
      <c r="I799" s="57" t="s">
        <v>3160</v>
      </c>
      <c r="J799" s="57" t="s">
        <v>3160</v>
      </c>
      <c r="K799" s="57" t="s">
        <v>3160</v>
      </c>
      <c r="L799" s="57" t="s">
        <v>3160</v>
      </c>
      <c r="M799" s="57" t="s">
        <v>3160</v>
      </c>
      <c r="N799" t="s">
        <v>3180</v>
      </c>
    </row>
    <row r="800" spans="1:14" x14ac:dyDescent="0.25">
      <c r="A800" t="s">
        <v>3309</v>
      </c>
      <c r="B800" t="s">
        <v>3235</v>
      </c>
      <c r="C800" t="s">
        <v>3236</v>
      </c>
      <c r="D800" s="52">
        <v>2013.85173557092</v>
      </c>
      <c r="E800" s="13">
        <v>-0.44551261192036501</v>
      </c>
      <c r="F800">
        <v>67</v>
      </c>
      <c r="G800" s="57" t="s">
        <v>3150</v>
      </c>
      <c r="H800" s="57" t="s">
        <v>3148</v>
      </c>
      <c r="I800" s="57" t="s">
        <v>3155</v>
      </c>
      <c r="J800" s="57" t="s">
        <v>3150</v>
      </c>
      <c r="K800" s="57" t="s">
        <v>3148</v>
      </c>
      <c r="L800" s="57" t="s">
        <v>3155</v>
      </c>
      <c r="M800" s="57" t="s">
        <v>3155</v>
      </c>
      <c r="N800" t="s">
        <v>3152</v>
      </c>
    </row>
    <row r="801" spans="1:14" x14ac:dyDescent="0.25">
      <c r="A801" t="s">
        <v>3310</v>
      </c>
      <c r="B801" t="s">
        <v>3239</v>
      </c>
      <c r="C801" t="s">
        <v>3240</v>
      </c>
      <c r="D801" s="52">
        <v>1070.09224340173</v>
      </c>
      <c r="E801" s="13">
        <v>-0.116423228559319</v>
      </c>
      <c r="F801">
        <v>67</v>
      </c>
      <c r="G801" s="57" t="s">
        <v>3148</v>
      </c>
      <c r="H801" s="57" t="s">
        <v>3151</v>
      </c>
      <c r="I801" s="57" t="s">
        <v>3150</v>
      </c>
      <c r="J801" s="57" t="s">
        <v>3155</v>
      </c>
      <c r="K801" s="57" t="s">
        <v>3149</v>
      </c>
      <c r="L801" s="57" t="s">
        <v>3150</v>
      </c>
      <c r="M801" s="57" t="s">
        <v>3149</v>
      </c>
      <c r="N801" t="s">
        <v>3152</v>
      </c>
    </row>
    <row r="802" spans="1:14" x14ac:dyDescent="0.25">
      <c r="A802" t="s">
        <v>3311</v>
      </c>
      <c r="B802" t="s">
        <v>3219</v>
      </c>
      <c r="C802" t="s">
        <v>3220</v>
      </c>
      <c r="D802" s="52">
        <v>775.60502807286196</v>
      </c>
      <c r="E802" s="13">
        <v>-0.146470125286154</v>
      </c>
      <c r="F802">
        <v>67</v>
      </c>
      <c r="G802" s="57" t="s">
        <v>3148</v>
      </c>
      <c r="H802" s="57" t="s">
        <v>3149</v>
      </c>
      <c r="I802" s="57" t="s">
        <v>3148</v>
      </c>
      <c r="J802" s="57" t="s">
        <v>3151</v>
      </c>
      <c r="K802" s="57" t="s">
        <v>3148</v>
      </c>
      <c r="L802" s="57" t="s">
        <v>3150</v>
      </c>
      <c r="M802" s="57" t="s">
        <v>3148</v>
      </c>
      <c r="N802" t="s">
        <v>3152</v>
      </c>
    </row>
    <row r="803" spans="1:14" x14ac:dyDescent="0.25">
      <c r="A803" t="s">
        <v>3312</v>
      </c>
      <c r="B803" t="s">
        <v>3243</v>
      </c>
      <c r="C803" t="s">
        <v>3244</v>
      </c>
      <c r="D803" s="52">
        <v>3436.0333224012702</v>
      </c>
      <c r="E803" s="13">
        <v>-0.29964941162272701</v>
      </c>
      <c r="F803">
        <v>67</v>
      </c>
      <c r="G803" s="57" t="s">
        <v>3150</v>
      </c>
      <c r="H803" s="57" t="s">
        <v>3150</v>
      </c>
      <c r="I803" s="57" t="s">
        <v>3150</v>
      </c>
      <c r="J803" s="57" t="s">
        <v>3151</v>
      </c>
      <c r="K803" s="57" t="s">
        <v>3150</v>
      </c>
      <c r="L803" s="57" t="s">
        <v>3155</v>
      </c>
      <c r="M803" s="57" t="s">
        <v>3150</v>
      </c>
      <c r="N803" t="s">
        <v>3152</v>
      </c>
    </row>
    <row r="804" spans="1:14" x14ac:dyDescent="0.25">
      <c r="A804" t="s">
        <v>3313</v>
      </c>
      <c r="B804" t="s">
        <v>3277</v>
      </c>
      <c r="C804" t="s">
        <v>3278</v>
      </c>
      <c r="D804" s="52">
        <v>754.10639433623101</v>
      </c>
      <c r="E804" s="13">
        <v>-0.216185365533377</v>
      </c>
      <c r="F804">
        <v>67</v>
      </c>
      <c r="G804" s="57" t="s">
        <v>3148</v>
      </c>
      <c r="H804" s="57" t="s">
        <v>3149</v>
      </c>
      <c r="I804" s="57" t="s">
        <v>3155</v>
      </c>
      <c r="J804" s="57" t="s">
        <v>3155</v>
      </c>
      <c r="K804" s="57" t="s">
        <v>3155</v>
      </c>
      <c r="L804" s="57" t="s">
        <v>3150</v>
      </c>
      <c r="M804" s="57" t="s">
        <v>3148</v>
      </c>
      <c r="N804" t="s">
        <v>3152</v>
      </c>
    </row>
    <row r="805" spans="1:14" x14ac:dyDescent="0.25">
      <c r="A805" t="s">
        <v>3314</v>
      </c>
      <c r="B805" t="s">
        <v>3225</v>
      </c>
      <c r="C805" t="s">
        <v>3226</v>
      </c>
      <c r="D805" s="52">
        <v>5223.41496435504</v>
      </c>
      <c r="E805" s="13">
        <v>-0.191650289578677</v>
      </c>
      <c r="F805">
        <v>67</v>
      </c>
      <c r="G805" s="57" t="s">
        <v>3148</v>
      </c>
      <c r="H805" s="57" t="s">
        <v>3148</v>
      </c>
      <c r="I805" s="57" t="s">
        <v>3155</v>
      </c>
      <c r="J805" s="57" t="s">
        <v>3148</v>
      </c>
      <c r="K805" s="57" t="s">
        <v>3151</v>
      </c>
      <c r="L805" s="57" t="s">
        <v>3149</v>
      </c>
      <c r="M805" s="57" t="s">
        <v>3150</v>
      </c>
      <c r="N805" t="s">
        <v>3152</v>
      </c>
    </row>
    <row r="806" spans="1:14" x14ac:dyDescent="0.25">
      <c r="A806" t="s">
        <v>3315</v>
      </c>
      <c r="B806" t="s">
        <v>3146</v>
      </c>
      <c r="C806" t="s">
        <v>3147</v>
      </c>
      <c r="D806" s="52">
        <v>637.94326557897898</v>
      </c>
      <c r="E806" s="13">
        <v>-7.9018698020905595E-2</v>
      </c>
      <c r="F806">
        <v>67</v>
      </c>
      <c r="G806" s="57" t="s">
        <v>3148</v>
      </c>
      <c r="H806" s="57" t="s">
        <v>3151</v>
      </c>
      <c r="I806" s="57" t="s">
        <v>3149</v>
      </c>
      <c r="J806" s="57" t="s">
        <v>3150</v>
      </c>
      <c r="K806" s="57" t="s">
        <v>3148</v>
      </c>
      <c r="L806" s="57" t="s">
        <v>3151</v>
      </c>
      <c r="M806" s="57" t="s">
        <v>3151</v>
      </c>
      <c r="N806" t="s">
        <v>3152</v>
      </c>
    </row>
    <row r="807" spans="1:14" x14ac:dyDescent="0.25">
      <c r="A807" t="s">
        <v>3316</v>
      </c>
      <c r="B807" t="s">
        <v>3305</v>
      </c>
      <c r="C807" t="s">
        <v>3306</v>
      </c>
      <c r="D807" s="52">
        <v>3960.6056046425501</v>
      </c>
      <c r="E807" s="13">
        <v>-0.207317525273577</v>
      </c>
      <c r="F807">
        <v>67</v>
      </c>
      <c r="G807" s="57" t="s">
        <v>3148</v>
      </c>
      <c r="H807" s="57" t="s">
        <v>3149</v>
      </c>
      <c r="I807" s="57" t="s">
        <v>3150</v>
      </c>
      <c r="J807" s="57" t="s">
        <v>3148</v>
      </c>
      <c r="K807" s="57" t="s">
        <v>3149</v>
      </c>
      <c r="L807" s="57" t="s">
        <v>3150</v>
      </c>
      <c r="M807" s="57" t="s">
        <v>3150</v>
      </c>
      <c r="N807" t="s">
        <v>3152</v>
      </c>
    </row>
    <row r="808" spans="1:14" x14ac:dyDescent="0.25">
      <c r="A808" t="s">
        <v>3317</v>
      </c>
      <c r="B808" t="s">
        <v>3305</v>
      </c>
      <c r="C808" t="s">
        <v>3306</v>
      </c>
      <c r="D808" s="52">
        <v>11131.0973032453</v>
      </c>
      <c r="E808" s="13">
        <v>7.6660119739104304E-2</v>
      </c>
      <c r="F808">
        <v>67</v>
      </c>
      <c r="G808" s="57" t="s">
        <v>3148</v>
      </c>
      <c r="H808" s="57" t="s">
        <v>3149</v>
      </c>
      <c r="I808" s="57" t="s">
        <v>3150</v>
      </c>
      <c r="J808" s="57" t="s">
        <v>3150</v>
      </c>
      <c r="K808" s="57" t="s">
        <v>3149</v>
      </c>
      <c r="L808" s="57" t="s">
        <v>3150</v>
      </c>
      <c r="M808" s="57" t="s">
        <v>3150</v>
      </c>
      <c r="N808" t="s">
        <v>3152</v>
      </c>
    </row>
    <row r="809" spans="1:14" x14ac:dyDescent="0.25">
      <c r="A809" t="s">
        <v>3318</v>
      </c>
      <c r="B809" t="s">
        <v>3203</v>
      </c>
      <c r="C809" t="s">
        <v>3204</v>
      </c>
      <c r="D809" s="52">
        <v>41.002691792616098</v>
      </c>
      <c r="E809" s="13">
        <v>-0.187101484039882</v>
      </c>
      <c r="F809">
        <v>67</v>
      </c>
      <c r="G809" s="57" t="s">
        <v>3148</v>
      </c>
      <c r="H809" s="57" t="s">
        <v>3151</v>
      </c>
      <c r="I809" s="57" t="s">
        <v>3149</v>
      </c>
      <c r="J809" s="57" t="s">
        <v>3155</v>
      </c>
      <c r="K809" s="57" t="s">
        <v>3151</v>
      </c>
      <c r="L809" s="57" t="s">
        <v>3151</v>
      </c>
      <c r="M809" s="57" t="s">
        <v>3151</v>
      </c>
      <c r="N809" t="s">
        <v>3152</v>
      </c>
    </row>
    <row r="810" spans="1:14" x14ac:dyDescent="0.25">
      <c r="A810" t="s">
        <v>3319</v>
      </c>
      <c r="B810" t="s">
        <v>3261</v>
      </c>
      <c r="C810" t="s">
        <v>3262</v>
      </c>
      <c r="D810" s="52">
        <v>4105.29988670067</v>
      </c>
      <c r="E810" s="13">
        <v>-0.15161513316500799</v>
      </c>
      <c r="F810">
        <v>67</v>
      </c>
      <c r="G810" s="57" t="s">
        <v>3148</v>
      </c>
      <c r="H810" s="57" t="s">
        <v>3151</v>
      </c>
      <c r="I810" s="57" t="s">
        <v>3155</v>
      </c>
      <c r="J810" s="57" t="s">
        <v>3155</v>
      </c>
      <c r="K810" s="57" t="s">
        <v>3149</v>
      </c>
      <c r="L810" s="57" t="s">
        <v>3151</v>
      </c>
      <c r="M810" s="57" t="s">
        <v>3150</v>
      </c>
      <c r="N810" t="s">
        <v>3152</v>
      </c>
    </row>
    <row r="811" spans="1:14" x14ac:dyDescent="0.25">
      <c r="A811" t="s">
        <v>3145</v>
      </c>
      <c r="B811" t="s">
        <v>3153</v>
      </c>
      <c r="C811" t="s">
        <v>3154</v>
      </c>
      <c r="D811" s="52">
        <v>1687.1472430597501</v>
      </c>
      <c r="E811" s="13">
        <v>-0.100811767636168</v>
      </c>
      <c r="F811">
        <v>68</v>
      </c>
      <c r="G811" s="57" t="s">
        <v>3148</v>
      </c>
      <c r="H811" s="57" t="s">
        <v>3151</v>
      </c>
      <c r="I811" s="57" t="s">
        <v>3150</v>
      </c>
      <c r="J811" s="57" t="s">
        <v>3155</v>
      </c>
      <c r="K811" s="57" t="s">
        <v>3151</v>
      </c>
      <c r="L811" s="57" t="s">
        <v>3149</v>
      </c>
      <c r="M811" s="57" t="s">
        <v>3149</v>
      </c>
      <c r="N811" t="s">
        <v>3152</v>
      </c>
    </row>
    <row r="812" spans="1:14" x14ac:dyDescent="0.25">
      <c r="A812" t="s">
        <v>3309</v>
      </c>
      <c r="B812" t="s">
        <v>3277</v>
      </c>
      <c r="C812" t="s">
        <v>3278</v>
      </c>
      <c r="D812" s="52">
        <v>178.30433108957499</v>
      </c>
      <c r="E812" s="13">
        <v>-0.53745120343113595</v>
      </c>
      <c r="F812">
        <v>68</v>
      </c>
      <c r="G812" s="57" t="s">
        <v>3150</v>
      </c>
      <c r="H812" s="57" t="s">
        <v>3149</v>
      </c>
      <c r="I812" s="57" t="s">
        <v>3155</v>
      </c>
      <c r="J812" s="57" t="s">
        <v>3155</v>
      </c>
      <c r="K812" s="57" t="s">
        <v>3150</v>
      </c>
      <c r="L812" s="57" t="s">
        <v>3150</v>
      </c>
      <c r="M812" s="57" t="s">
        <v>3148</v>
      </c>
      <c r="N812" t="s">
        <v>3152</v>
      </c>
    </row>
    <row r="813" spans="1:14" x14ac:dyDescent="0.25">
      <c r="A813" t="s">
        <v>3310</v>
      </c>
      <c r="B813" t="s">
        <v>3291</v>
      </c>
      <c r="C813" t="s">
        <v>3292</v>
      </c>
      <c r="D813" s="52">
        <v>178.63195558691399</v>
      </c>
      <c r="E813" s="13">
        <v>-0.174797218924956</v>
      </c>
      <c r="F813">
        <v>68</v>
      </c>
      <c r="G813" s="57" t="s">
        <v>3160</v>
      </c>
      <c r="H813" s="57" t="s">
        <v>3160</v>
      </c>
      <c r="I813" s="57" t="s">
        <v>3160</v>
      </c>
      <c r="J813" s="57" t="s">
        <v>3160</v>
      </c>
      <c r="K813" s="57" t="s">
        <v>3160</v>
      </c>
      <c r="L813" s="57" t="s">
        <v>3160</v>
      </c>
      <c r="M813" s="57" t="s">
        <v>3160</v>
      </c>
      <c r="N813" t="s">
        <v>3180</v>
      </c>
    </row>
    <row r="814" spans="1:14" x14ac:dyDescent="0.25">
      <c r="A814" t="s">
        <v>3311</v>
      </c>
      <c r="B814" t="s">
        <v>3291</v>
      </c>
      <c r="C814" t="s">
        <v>3292</v>
      </c>
      <c r="D814" s="52">
        <v>56.8728718494839</v>
      </c>
      <c r="E814" s="13">
        <v>-0.174797218924956</v>
      </c>
      <c r="F814">
        <v>68</v>
      </c>
      <c r="G814" s="57" t="s">
        <v>3160</v>
      </c>
      <c r="H814" s="57" t="s">
        <v>3160</v>
      </c>
      <c r="I814" s="57" t="s">
        <v>3160</v>
      </c>
      <c r="J814" s="57" t="s">
        <v>3160</v>
      </c>
      <c r="K814" s="57" t="s">
        <v>3160</v>
      </c>
      <c r="L814" s="57" t="s">
        <v>3160</v>
      </c>
      <c r="M814" s="57" t="s">
        <v>3160</v>
      </c>
      <c r="N814" t="s">
        <v>3180</v>
      </c>
    </row>
    <row r="815" spans="1:14" x14ac:dyDescent="0.25">
      <c r="A815" t="s">
        <v>3312</v>
      </c>
      <c r="B815" t="s">
        <v>3156</v>
      </c>
      <c r="C815" t="s">
        <v>3157</v>
      </c>
      <c r="D815" s="52">
        <v>902.77153157521695</v>
      </c>
      <c r="E815" s="13">
        <v>-0.30367568489635199</v>
      </c>
      <c r="F815">
        <v>68</v>
      </c>
      <c r="G815" s="57" t="s">
        <v>3150</v>
      </c>
      <c r="H815" s="57" t="s">
        <v>3150</v>
      </c>
      <c r="I815" s="57" t="s">
        <v>3149</v>
      </c>
      <c r="J815" s="57" t="s">
        <v>3149</v>
      </c>
      <c r="K815" s="57" t="s">
        <v>3148</v>
      </c>
      <c r="L815" s="57" t="s">
        <v>3150</v>
      </c>
      <c r="M815" s="57" t="s">
        <v>3149</v>
      </c>
      <c r="N815" t="s">
        <v>3152</v>
      </c>
    </row>
    <row r="816" spans="1:14" x14ac:dyDescent="0.25">
      <c r="A816" t="s">
        <v>3313</v>
      </c>
      <c r="B816" t="s">
        <v>3231</v>
      </c>
      <c r="C816" t="s">
        <v>3232</v>
      </c>
      <c r="D816" s="52">
        <v>2743.0494129378399</v>
      </c>
      <c r="E816" s="13">
        <v>-0.25989450981649498</v>
      </c>
      <c r="F816">
        <v>68</v>
      </c>
      <c r="G816" s="57" t="s">
        <v>3148</v>
      </c>
      <c r="H816" s="57" t="s">
        <v>3150</v>
      </c>
      <c r="I816" s="57" t="s">
        <v>3150</v>
      </c>
      <c r="J816" s="57" t="s">
        <v>3148</v>
      </c>
      <c r="K816" s="57" t="s">
        <v>3148</v>
      </c>
      <c r="L816" s="57" t="s">
        <v>3150</v>
      </c>
      <c r="M816" s="57" t="s">
        <v>3149</v>
      </c>
      <c r="N816" t="s">
        <v>3152</v>
      </c>
    </row>
    <row r="817" spans="1:14" x14ac:dyDescent="0.25">
      <c r="A817" t="s">
        <v>3314</v>
      </c>
      <c r="B817" t="s">
        <v>3257</v>
      </c>
      <c r="C817" t="s">
        <v>3258</v>
      </c>
      <c r="D817" s="52">
        <v>1715.01599562361</v>
      </c>
      <c r="E817" s="13">
        <v>-0.23032203918105101</v>
      </c>
      <c r="F817">
        <v>68</v>
      </c>
      <c r="G817" s="57" t="s">
        <v>3148</v>
      </c>
      <c r="H817" s="57" t="s">
        <v>3155</v>
      </c>
      <c r="I817" s="57" t="s">
        <v>3149</v>
      </c>
      <c r="J817" s="57" t="s">
        <v>3151</v>
      </c>
      <c r="K817" s="57" t="s">
        <v>3150</v>
      </c>
      <c r="L817" s="57" t="s">
        <v>3155</v>
      </c>
      <c r="M817" s="57" t="s">
        <v>3149</v>
      </c>
      <c r="N817" t="s">
        <v>3152</v>
      </c>
    </row>
    <row r="818" spans="1:14" x14ac:dyDescent="0.25">
      <c r="A818" t="s">
        <v>3315</v>
      </c>
      <c r="B818" t="s">
        <v>3291</v>
      </c>
      <c r="C818" t="s">
        <v>3292</v>
      </c>
      <c r="D818" s="52">
        <v>65.343240500419796</v>
      </c>
      <c r="E818" s="13">
        <v>-0.174797218924956</v>
      </c>
      <c r="F818">
        <v>68</v>
      </c>
      <c r="G818" s="57" t="s">
        <v>3160</v>
      </c>
      <c r="H818" s="57" t="s">
        <v>3160</v>
      </c>
      <c r="I818" s="57" t="s">
        <v>3160</v>
      </c>
      <c r="J818" s="57" t="s">
        <v>3160</v>
      </c>
      <c r="K818" s="57" t="s">
        <v>3160</v>
      </c>
      <c r="L818" s="57" t="s">
        <v>3160</v>
      </c>
      <c r="M818" s="57" t="s">
        <v>3160</v>
      </c>
      <c r="N818" t="s">
        <v>3180</v>
      </c>
    </row>
    <row r="819" spans="1:14" x14ac:dyDescent="0.25">
      <c r="A819" t="s">
        <v>3316</v>
      </c>
      <c r="B819" t="s">
        <v>3291</v>
      </c>
      <c r="C819" t="s">
        <v>3292</v>
      </c>
      <c r="D819" s="52">
        <v>271.694532002534</v>
      </c>
      <c r="E819" s="13">
        <v>-0.21462174193162201</v>
      </c>
      <c r="F819">
        <v>68</v>
      </c>
      <c r="G819" s="57" t="s">
        <v>3148</v>
      </c>
      <c r="H819" s="57" t="s">
        <v>3151</v>
      </c>
      <c r="I819" s="57" t="s">
        <v>3155</v>
      </c>
      <c r="J819" s="57" t="s">
        <v>3155</v>
      </c>
      <c r="K819" s="57" t="s">
        <v>3149</v>
      </c>
      <c r="L819" s="57" t="s">
        <v>3150</v>
      </c>
      <c r="M819" s="57" t="s">
        <v>3150</v>
      </c>
      <c r="N819" t="s">
        <v>3152</v>
      </c>
    </row>
    <row r="820" spans="1:14" x14ac:dyDescent="0.25">
      <c r="A820" t="s">
        <v>3317</v>
      </c>
      <c r="B820" t="s">
        <v>3158</v>
      </c>
      <c r="C820" t="s">
        <v>3159</v>
      </c>
      <c r="D820" s="52">
        <v>150.70764517697501</v>
      </c>
      <c r="E820" s="13">
        <v>3.4556293042655298E-2</v>
      </c>
      <c r="F820">
        <v>68</v>
      </c>
      <c r="G820" s="57" t="s">
        <v>3160</v>
      </c>
      <c r="H820" s="57" t="s">
        <v>3160</v>
      </c>
      <c r="I820" s="57" t="s">
        <v>3160</v>
      </c>
      <c r="J820" s="57" t="s">
        <v>3160</v>
      </c>
      <c r="K820" s="57" t="s">
        <v>3160</v>
      </c>
      <c r="L820" s="57" t="s">
        <v>3160</v>
      </c>
      <c r="M820" s="57" t="s">
        <v>3160</v>
      </c>
      <c r="N820" t="s">
        <v>3161</v>
      </c>
    </row>
    <row r="821" spans="1:14" x14ac:dyDescent="0.25">
      <c r="A821" t="s">
        <v>3318</v>
      </c>
      <c r="B821" t="s">
        <v>3263</v>
      </c>
      <c r="C821" t="s">
        <v>3264</v>
      </c>
      <c r="D821" s="52">
        <v>7812.6856478760401</v>
      </c>
      <c r="E821" s="13">
        <v>-0.193704269224066</v>
      </c>
      <c r="F821">
        <v>68</v>
      </c>
      <c r="G821" s="57" t="s">
        <v>3148</v>
      </c>
      <c r="H821" s="57" t="s">
        <v>3149</v>
      </c>
      <c r="I821" s="57" t="s">
        <v>3150</v>
      </c>
      <c r="J821" s="57" t="s">
        <v>3148</v>
      </c>
      <c r="K821" s="57" t="s">
        <v>3151</v>
      </c>
      <c r="L821" s="57" t="s">
        <v>3148</v>
      </c>
      <c r="M821" s="57" t="s">
        <v>3155</v>
      </c>
      <c r="N821" t="s">
        <v>3152</v>
      </c>
    </row>
    <row r="822" spans="1:14" x14ac:dyDescent="0.25">
      <c r="A822" t="s">
        <v>3319</v>
      </c>
      <c r="B822" t="s">
        <v>3247</v>
      </c>
      <c r="C822" t="s">
        <v>3248</v>
      </c>
      <c r="D822" s="52">
        <v>248.20575364464</v>
      </c>
      <c r="E822" s="13">
        <v>-0.20556615874803999</v>
      </c>
      <c r="F822">
        <v>68</v>
      </c>
      <c r="G822" s="57" t="s">
        <v>3148</v>
      </c>
      <c r="H822" s="57" t="s">
        <v>3151</v>
      </c>
      <c r="I822" s="57" t="s">
        <v>3148</v>
      </c>
      <c r="J822" s="57" t="s">
        <v>3155</v>
      </c>
      <c r="K822" s="57" t="s">
        <v>3155</v>
      </c>
      <c r="L822" s="57" t="s">
        <v>3150</v>
      </c>
      <c r="M822" s="57" t="s">
        <v>3150</v>
      </c>
      <c r="N822" t="s">
        <v>3152</v>
      </c>
    </row>
    <row r="823" spans="1:14" x14ac:dyDescent="0.25">
      <c r="A823" t="s">
        <v>3145</v>
      </c>
      <c r="B823" t="s">
        <v>3263</v>
      </c>
      <c r="C823" t="s">
        <v>3264</v>
      </c>
      <c r="D823" s="52">
        <v>6749.3007932415303</v>
      </c>
      <c r="E823" s="13">
        <v>-0.28239706371291101</v>
      </c>
      <c r="F823">
        <v>69</v>
      </c>
      <c r="G823" s="57" t="s">
        <v>3150</v>
      </c>
      <c r="H823" s="57" t="s">
        <v>3148</v>
      </c>
      <c r="I823" s="57" t="s">
        <v>3150</v>
      </c>
      <c r="J823" s="57" t="s">
        <v>3150</v>
      </c>
      <c r="K823" s="57" t="s">
        <v>3150</v>
      </c>
      <c r="L823" s="57" t="s">
        <v>3148</v>
      </c>
      <c r="M823" s="57" t="s">
        <v>3150</v>
      </c>
      <c r="N823" t="s">
        <v>3152</v>
      </c>
    </row>
    <row r="824" spans="1:14" x14ac:dyDescent="0.25">
      <c r="A824" t="s">
        <v>3309</v>
      </c>
      <c r="B824" t="s">
        <v>3293</v>
      </c>
      <c r="C824" t="s">
        <v>3294</v>
      </c>
      <c r="D824" s="52">
        <v>168.77203768623301</v>
      </c>
      <c r="E824" s="13">
        <v>-0.54443292510955599</v>
      </c>
      <c r="F824">
        <v>69</v>
      </c>
      <c r="G824" s="57" t="s">
        <v>3160</v>
      </c>
      <c r="H824" s="57" t="s">
        <v>3160</v>
      </c>
      <c r="I824" s="57" t="s">
        <v>3160</v>
      </c>
      <c r="J824" s="57" t="s">
        <v>3160</v>
      </c>
      <c r="K824" s="57" t="s">
        <v>3160</v>
      </c>
      <c r="L824" s="57" t="s">
        <v>3160</v>
      </c>
      <c r="M824" s="57" t="s">
        <v>3160</v>
      </c>
      <c r="N824" t="s">
        <v>3180</v>
      </c>
    </row>
    <row r="825" spans="1:14" x14ac:dyDescent="0.25">
      <c r="A825" t="s">
        <v>3310</v>
      </c>
      <c r="B825" t="s">
        <v>3263</v>
      </c>
      <c r="C825" t="s">
        <v>3264</v>
      </c>
      <c r="D825" s="52">
        <v>2932.0591146656302</v>
      </c>
      <c r="E825" s="13">
        <v>-0.25603911167612398</v>
      </c>
      <c r="F825">
        <v>69</v>
      </c>
      <c r="G825" s="57" t="s">
        <v>3148</v>
      </c>
      <c r="H825" s="57" t="s">
        <v>3149</v>
      </c>
      <c r="I825" s="57" t="s">
        <v>3150</v>
      </c>
      <c r="J825" s="57" t="s">
        <v>3155</v>
      </c>
      <c r="K825" s="57" t="s">
        <v>3149</v>
      </c>
      <c r="L825" s="57" t="s">
        <v>3148</v>
      </c>
      <c r="M825" s="57" t="s">
        <v>3155</v>
      </c>
      <c r="N825" t="s">
        <v>3152</v>
      </c>
    </row>
    <row r="826" spans="1:14" x14ac:dyDescent="0.25">
      <c r="A826" t="s">
        <v>3311</v>
      </c>
      <c r="B826" t="s">
        <v>3281</v>
      </c>
      <c r="C826" t="s">
        <v>3282</v>
      </c>
      <c r="D826" s="52">
        <v>440.02235006959899</v>
      </c>
      <c r="E826" s="13">
        <v>-0.17762770135401801</v>
      </c>
      <c r="F826">
        <v>69</v>
      </c>
      <c r="G826" s="57" t="s">
        <v>3148</v>
      </c>
      <c r="H826" s="57" t="s">
        <v>3148</v>
      </c>
      <c r="I826" s="57" t="s">
        <v>3155</v>
      </c>
      <c r="J826" s="57" t="s">
        <v>3155</v>
      </c>
      <c r="K826" s="57" t="s">
        <v>3151</v>
      </c>
      <c r="L826" s="57" t="s">
        <v>3148</v>
      </c>
      <c r="M826" s="57" t="s">
        <v>3149</v>
      </c>
      <c r="N826" t="s">
        <v>3152</v>
      </c>
    </row>
    <row r="827" spans="1:14" x14ac:dyDescent="0.25">
      <c r="A827" t="s">
        <v>3312</v>
      </c>
      <c r="B827" t="s">
        <v>3263</v>
      </c>
      <c r="C827" t="s">
        <v>3264</v>
      </c>
      <c r="D827" s="52">
        <v>7434.9364612074096</v>
      </c>
      <c r="E827" s="13">
        <v>-0.35542617994380998</v>
      </c>
      <c r="F827">
        <v>69</v>
      </c>
      <c r="G827" s="57" t="s">
        <v>3150</v>
      </c>
      <c r="H827" s="57" t="s">
        <v>3148</v>
      </c>
      <c r="I827" s="57" t="s">
        <v>3150</v>
      </c>
      <c r="J827" s="57" t="s">
        <v>3150</v>
      </c>
      <c r="K827" s="57" t="s">
        <v>3148</v>
      </c>
      <c r="L827" s="57" t="s">
        <v>3148</v>
      </c>
      <c r="M827" s="57" t="s">
        <v>3150</v>
      </c>
      <c r="N827" t="s">
        <v>3152</v>
      </c>
    </row>
    <row r="828" spans="1:14" x14ac:dyDescent="0.25">
      <c r="A828" t="s">
        <v>3313</v>
      </c>
      <c r="B828" t="s">
        <v>3287</v>
      </c>
      <c r="C828" t="s">
        <v>3288</v>
      </c>
      <c r="D828" s="52">
        <v>2734.2437932923599</v>
      </c>
      <c r="E828" s="13">
        <v>-0.31072129077183402</v>
      </c>
      <c r="F828">
        <v>69</v>
      </c>
      <c r="G828" s="57" t="s">
        <v>3150</v>
      </c>
      <c r="H828" s="57" t="s">
        <v>3148</v>
      </c>
      <c r="I828" s="57" t="s">
        <v>3155</v>
      </c>
      <c r="J828" s="57" t="s">
        <v>3150</v>
      </c>
      <c r="K828" s="57" t="s">
        <v>3148</v>
      </c>
      <c r="L828" s="57" t="s">
        <v>3148</v>
      </c>
      <c r="M828" s="57" t="s">
        <v>3148</v>
      </c>
      <c r="N828" t="s">
        <v>3152</v>
      </c>
    </row>
    <row r="829" spans="1:14" x14ac:dyDescent="0.25">
      <c r="A829" t="s">
        <v>3314</v>
      </c>
      <c r="B829" t="s">
        <v>3261</v>
      </c>
      <c r="C829" t="s">
        <v>3262</v>
      </c>
      <c r="D829" s="52">
        <v>3161.7227728728199</v>
      </c>
      <c r="E829" s="13">
        <v>-0.30420575183454002</v>
      </c>
      <c r="F829">
        <v>69</v>
      </c>
      <c r="G829" s="57" t="s">
        <v>3150</v>
      </c>
      <c r="H829" s="57" t="s">
        <v>3151</v>
      </c>
      <c r="I829" s="57" t="s">
        <v>3155</v>
      </c>
      <c r="J829" s="57" t="s">
        <v>3155</v>
      </c>
      <c r="K829" s="57" t="s">
        <v>3151</v>
      </c>
      <c r="L829" s="57" t="s">
        <v>3151</v>
      </c>
      <c r="M829" s="57" t="s">
        <v>3150</v>
      </c>
      <c r="N829" t="s">
        <v>3152</v>
      </c>
    </row>
    <row r="830" spans="1:14" x14ac:dyDescent="0.25">
      <c r="A830" t="s">
        <v>3315</v>
      </c>
      <c r="B830" t="s">
        <v>3287</v>
      </c>
      <c r="C830" t="s">
        <v>3288</v>
      </c>
      <c r="D830" s="52">
        <v>189.67575271984501</v>
      </c>
      <c r="E830" s="13">
        <v>-0.186649743222076</v>
      </c>
      <c r="F830">
        <v>69</v>
      </c>
      <c r="G830" s="57" t="s">
        <v>3160</v>
      </c>
      <c r="H830" s="57" t="s">
        <v>3160</v>
      </c>
      <c r="I830" s="57" t="s">
        <v>3160</v>
      </c>
      <c r="J830" s="57" t="s">
        <v>3160</v>
      </c>
      <c r="K830" s="57" t="s">
        <v>3160</v>
      </c>
      <c r="L830" s="57" t="s">
        <v>3160</v>
      </c>
      <c r="M830" s="57" t="s">
        <v>3160</v>
      </c>
      <c r="N830" t="s">
        <v>3180</v>
      </c>
    </row>
    <row r="831" spans="1:14" x14ac:dyDescent="0.25">
      <c r="A831" t="s">
        <v>3316</v>
      </c>
      <c r="B831" t="s">
        <v>3205</v>
      </c>
      <c r="C831" t="s">
        <v>3206</v>
      </c>
      <c r="D831" s="52">
        <v>600.80697965611</v>
      </c>
      <c r="E831" s="13">
        <v>-0.21510400245106101</v>
      </c>
      <c r="F831">
        <v>69</v>
      </c>
      <c r="G831" s="57" t="s">
        <v>3148</v>
      </c>
      <c r="H831" s="57" t="s">
        <v>3149</v>
      </c>
      <c r="I831" s="57" t="s">
        <v>3149</v>
      </c>
      <c r="J831" s="57" t="s">
        <v>3148</v>
      </c>
      <c r="K831" s="57" t="s">
        <v>3150</v>
      </c>
      <c r="L831" s="57" t="s">
        <v>3150</v>
      </c>
      <c r="M831" s="57" t="s">
        <v>3151</v>
      </c>
      <c r="N831" t="s">
        <v>3152</v>
      </c>
    </row>
    <row r="832" spans="1:14" x14ac:dyDescent="0.25">
      <c r="A832" t="s">
        <v>3317</v>
      </c>
      <c r="B832" t="s">
        <v>3235</v>
      </c>
      <c r="C832" t="s">
        <v>3236</v>
      </c>
      <c r="D832" s="52">
        <v>12466.8725667121</v>
      </c>
      <c r="E832" s="13">
        <v>1.12521282075361E-2</v>
      </c>
      <c r="F832">
        <v>69</v>
      </c>
      <c r="G832" s="57" t="s">
        <v>3148</v>
      </c>
      <c r="H832" s="57" t="s">
        <v>3151</v>
      </c>
      <c r="I832" s="57" t="s">
        <v>3155</v>
      </c>
      <c r="J832" s="57" t="s">
        <v>3150</v>
      </c>
      <c r="K832" s="57" t="s">
        <v>3150</v>
      </c>
      <c r="L832" s="57" t="s">
        <v>3155</v>
      </c>
      <c r="M832" s="57" t="s">
        <v>3155</v>
      </c>
      <c r="N832" t="s">
        <v>3152</v>
      </c>
    </row>
    <row r="833" spans="1:14" x14ac:dyDescent="0.25">
      <c r="A833" t="s">
        <v>3318</v>
      </c>
      <c r="B833" t="s">
        <v>3305</v>
      </c>
      <c r="C833" t="s">
        <v>3306</v>
      </c>
      <c r="D833" s="52">
        <v>3998.4830118689201</v>
      </c>
      <c r="E833" s="13">
        <v>-0.246819804361427</v>
      </c>
      <c r="F833">
        <v>69</v>
      </c>
      <c r="G833" s="57" t="s">
        <v>3148</v>
      </c>
      <c r="H833" s="57" t="s">
        <v>3149</v>
      </c>
      <c r="I833" s="57" t="s">
        <v>3150</v>
      </c>
      <c r="J833" s="57" t="s">
        <v>3148</v>
      </c>
      <c r="K833" s="57" t="s">
        <v>3151</v>
      </c>
      <c r="L833" s="57" t="s">
        <v>3150</v>
      </c>
      <c r="M833" s="57" t="s">
        <v>3155</v>
      </c>
      <c r="N833" t="s">
        <v>3152</v>
      </c>
    </row>
    <row r="834" spans="1:14" x14ac:dyDescent="0.25">
      <c r="A834" t="s">
        <v>3319</v>
      </c>
      <c r="B834" t="s">
        <v>3203</v>
      </c>
      <c r="C834" t="s">
        <v>3204</v>
      </c>
      <c r="D834" s="52">
        <v>119.968546424333</v>
      </c>
      <c r="E834" s="13">
        <v>-0.31647860987162402</v>
      </c>
      <c r="F834">
        <v>69</v>
      </c>
      <c r="G834" s="57" t="s">
        <v>3150</v>
      </c>
      <c r="H834" s="57" t="s">
        <v>3151</v>
      </c>
      <c r="I834" s="57" t="s">
        <v>3149</v>
      </c>
      <c r="J834" s="57" t="s">
        <v>3155</v>
      </c>
      <c r="K834" s="57" t="s">
        <v>3151</v>
      </c>
      <c r="L834" s="57" t="s">
        <v>3151</v>
      </c>
      <c r="M834" s="57" t="s">
        <v>3151</v>
      </c>
      <c r="N834" t="s">
        <v>3152</v>
      </c>
    </row>
    <row r="835" spans="1:14" x14ac:dyDescent="0.25">
      <c r="A835" t="s">
        <v>3145</v>
      </c>
      <c r="B835" t="s">
        <v>3235</v>
      </c>
      <c r="C835" t="s">
        <v>3236</v>
      </c>
      <c r="D835" s="52">
        <v>3307.3298423174601</v>
      </c>
      <c r="E835" s="13">
        <v>-0.38384279400641202</v>
      </c>
      <c r="F835">
        <v>70</v>
      </c>
      <c r="G835" s="57" t="s">
        <v>3150</v>
      </c>
      <c r="H835" s="57" t="s">
        <v>3151</v>
      </c>
      <c r="I835" s="57" t="s">
        <v>3155</v>
      </c>
      <c r="J835" s="57" t="s">
        <v>3155</v>
      </c>
      <c r="K835" s="57" t="s">
        <v>3148</v>
      </c>
      <c r="L835" s="57" t="s">
        <v>3155</v>
      </c>
      <c r="M835" s="57" t="s">
        <v>3155</v>
      </c>
      <c r="N835" t="s">
        <v>3152</v>
      </c>
    </row>
    <row r="836" spans="1:14" x14ac:dyDescent="0.25">
      <c r="A836" t="s">
        <v>3309</v>
      </c>
      <c r="B836" t="s">
        <v>3263</v>
      </c>
      <c r="C836" t="s">
        <v>3264</v>
      </c>
      <c r="D836" s="52">
        <v>3869.9592896630102</v>
      </c>
      <c r="E836" s="13">
        <v>-0.62585331448846704</v>
      </c>
      <c r="F836">
        <v>70</v>
      </c>
      <c r="G836" s="57" t="s">
        <v>3155</v>
      </c>
      <c r="H836" s="57" t="s">
        <v>3148</v>
      </c>
      <c r="I836" s="57" t="s">
        <v>3150</v>
      </c>
      <c r="J836" s="57" t="s">
        <v>3150</v>
      </c>
      <c r="K836" s="57" t="s">
        <v>3148</v>
      </c>
      <c r="L836" s="57" t="s">
        <v>3148</v>
      </c>
      <c r="M836" s="57" t="s">
        <v>3155</v>
      </c>
      <c r="N836" t="s">
        <v>3152</v>
      </c>
    </row>
    <row r="837" spans="1:14" x14ac:dyDescent="0.25">
      <c r="A837" t="s">
        <v>3310</v>
      </c>
      <c r="B837" t="s">
        <v>3146</v>
      </c>
      <c r="C837" t="s">
        <v>3147</v>
      </c>
      <c r="D837" s="52">
        <v>619.07356443061406</v>
      </c>
      <c r="E837" s="13">
        <v>-0.32240132576748898</v>
      </c>
      <c r="F837">
        <v>70</v>
      </c>
      <c r="G837" s="57" t="s">
        <v>3150</v>
      </c>
      <c r="H837" s="57" t="s">
        <v>3151</v>
      </c>
      <c r="I837" s="57" t="s">
        <v>3148</v>
      </c>
      <c r="J837" s="57" t="s">
        <v>3155</v>
      </c>
      <c r="K837" s="57" t="s">
        <v>3151</v>
      </c>
      <c r="L837" s="57" t="s">
        <v>3149</v>
      </c>
      <c r="M837" s="57" t="s">
        <v>3151</v>
      </c>
      <c r="N837" t="s">
        <v>3152</v>
      </c>
    </row>
    <row r="838" spans="1:14" x14ac:dyDescent="0.25">
      <c r="A838" t="s">
        <v>3311</v>
      </c>
      <c r="B838" t="s">
        <v>3287</v>
      </c>
      <c r="C838" t="s">
        <v>3288</v>
      </c>
      <c r="D838" s="52">
        <v>132.20528597813001</v>
      </c>
      <c r="E838" s="13">
        <v>-0.186649743222076</v>
      </c>
      <c r="F838">
        <v>70</v>
      </c>
      <c r="G838" s="57" t="s">
        <v>3160</v>
      </c>
      <c r="H838" s="57" t="s">
        <v>3160</v>
      </c>
      <c r="I838" s="57" t="s">
        <v>3160</v>
      </c>
      <c r="J838" s="57" t="s">
        <v>3160</v>
      </c>
      <c r="K838" s="57" t="s">
        <v>3160</v>
      </c>
      <c r="L838" s="57" t="s">
        <v>3160</v>
      </c>
      <c r="M838" s="57" t="s">
        <v>3160</v>
      </c>
      <c r="N838" t="s">
        <v>3180</v>
      </c>
    </row>
    <row r="839" spans="1:14" x14ac:dyDescent="0.25">
      <c r="A839" t="s">
        <v>3312</v>
      </c>
      <c r="B839" t="s">
        <v>3241</v>
      </c>
      <c r="C839" t="s">
        <v>3242</v>
      </c>
      <c r="D839" s="52">
        <v>1200.9106006724901</v>
      </c>
      <c r="E839" s="13">
        <v>-0.394840220829209</v>
      </c>
      <c r="F839">
        <v>70</v>
      </c>
      <c r="G839" s="57" t="s">
        <v>3150</v>
      </c>
      <c r="H839" s="57" t="s">
        <v>3149</v>
      </c>
      <c r="I839" s="57" t="s">
        <v>3148</v>
      </c>
      <c r="J839" s="57" t="s">
        <v>3150</v>
      </c>
      <c r="K839" s="57" t="s">
        <v>3148</v>
      </c>
      <c r="L839" s="57" t="s">
        <v>3155</v>
      </c>
      <c r="M839" s="57" t="s">
        <v>3155</v>
      </c>
      <c r="N839" t="s">
        <v>3152</v>
      </c>
    </row>
    <row r="840" spans="1:14" x14ac:dyDescent="0.25">
      <c r="A840" t="s">
        <v>3313</v>
      </c>
      <c r="B840" t="s">
        <v>3291</v>
      </c>
      <c r="C840" t="s">
        <v>3292</v>
      </c>
      <c r="D840" s="52">
        <v>413.21873462154502</v>
      </c>
      <c r="E840" s="13">
        <v>-0.36988004723885198</v>
      </c>
      <c r="F840">
        <v>70</v>
      </c>
      <c r="G840" s="57" t="s">
        <v>3150</v>
      </c>
      <c r="H840" s="57" t="s">
        <v>3151</v>
      </c>
      <c r="I840" s="57" t="s">
        <v>3155</v>
      </c>
      <c r="J840" s="57" t="s">
        <v>3155</v>
      </c>
      <c r="K840" s="57" t="s">
        <v>3151</v>
      </c>
      <c r="L840" s="57" t="s">
        <v>3150</v>
      </c>
      <c r="M840" s="57" t="s">
        <v>3150</v>
      </c>
      <c r="N840" t="s">
        <v>3152</v>
      </c>
    </row>
    <row r="841" spans="1:14" x14ac:dyDescent="0.25">
      <c r="A841" t="s">
        <v>3314</v>
      </c>
      <c r="B841" t="s">
        <v>3223</v>
      </c>
      <c r="C841" t="s">
        <v>3224</v>
      </c>
      <c r="D841" s="52">
        <v>4884.4731441924796</v>
      </c>
      <c r="E841" s="13">
        <v>-0.33134645367416099</v>
      </c>
      <c r="F841">
        <v>70</v>
      </c>
      <c r="G841" s="57" t="s">
        <v>3150</v>
      </c>
      <c r="H841" s="57" t="s">
        <v>3151</v>
      </c>
      <c r="I841" s="57" t="s">
        <v>3155</v>
      </c>
      <c r="J841" s="57" t="s">
        <v>3150</v>
      </c>
      <c r="K841" s="57" t="s">
        <v>3151</v>
      </c>
      <c r="L841" s="57" t="s">
        <v>3149</v>
      </c>
      <c r="M841" s="57" t="s">
        <v>3150</v>
      </c>
      <c r="N841" t="s">
        <v>3152</v>
      </c>
    </row>
    <row r="842" spans="1:14" x14ac:dyDescent="0.25">
      <c r="A842" t="s">
        <v>3315</v>
      </c>
      <c r="B842" t="s">
        <v>3289</v>
      </c>
      <c r="C842" t="s">
        <v>3290</v>
      </c>
      <c r="D842" s="52">
        <v>4620.2367915739997</v>
      </c>
      <c r="E842" s="13">
        <v>-0.25621880123212099</v>
      </c>
      <c r="F842">
        <v>70</v>
      </c>
      <c r="G842" s="57" t="s">
        <v>3148</v>
      </c>
      <c r="H842" s="57" t="s">
        <v>3155</v>
      </c>
      <c r="I842" s="57" t="s">
        <v>3155</v>
      </c>
      <c r="J842" s="57" t="s">
        <v>3149</v>
      </c>
      <c r="K842" s="57" t="s">
        <v>3151</v>
      </c>
      <c r="L842" s="57" t="s">
        <v>3149</v>
      </c>
      <c r="M842" s="57" t="s">
        <v>3149</v>
      </c>
      <c r="N842" t="s">
        <v>3152</v>
      </c>
    </row>
    <row r="843" spans="1:14" x14ac:dyDescent="0.25">
      <c r="A843" t="s">
        <v>3316</v>
      </c>
      <c r="B843" t="s">
        <v>3267</v>
      </c>
      <c r="C843" t="s">
        <v>3268</v>
      </c>
      <c r="D843" s="52">
        <v>2424.4368257721499</v>
      </c>
      <c r="E843" s="13">
        <v>-0.28871678373246601</v>
      </c>
      <c r="F843">
        <v>70</v>
      </c>
      <c r="G843" s="57" t="s">
        <v>3150</v>
      </c>
      <c r="H843" s="57" t="s">
        <v>3155</v>
      </c>
      <c r="I843" s="57" t="s">
        <v>3148</v>
      </c>
      <c r="J843" s="57" t="s">
        <v>3151</v>
      </c>
      <c r="K843" s="57" t="s">
        <v>3155</v>
      </c>
      <c r="L843" s="57" t="s">
        <v>3148</v>
      </c>
      <c r="M843" s="57" t="s">
        <v>3148</v>
      </c>
      <c r="N843" t="s">
        <v>3152</v>
      </c>
    </row>
    <row r="844" spans="1:14" x14ac:dyDescent="0.25">
      <c r="A844" t="s">
        <v>3317</v>
      </c>
      <c r="B844" t="s">
        <v>3287</v>
      </c>
      <c r="C844" t="s">
        <v>3288</v>
      </c>
      <c r="D844" s="52">
        <v>7637.0406040227099</v>
      </c>
      <c r="E844" s="13">
        <v>-2.2815036811714199E-3</v>
      </c>
      <c r="F844">
        <v>70</v>
      </c>
      <c r="G844" s="57" t="s">
        <v>3148</v>
      </c>
      <c r="H844" s="57" t="s">
        <v>3151</v>
      </c>
      <c r="I844" s="57" t="s">
        <v>3155</v>
      </c>
      <c r="J844" s="57" t="s">
        <v>3148</v>
      </c>
      <c r="K844" s="57" t="s">
        <v>3150</v>
      </c>
      <c r="L844" s="57" t="s">
        <v>3149</v>
      </c>
      <c r="M844" s="57" t="s">
        <v>3148</v>
      </c>
      <c r="N844" t="s">
        <v>3152</v>
      </c>
    </row>
    <row r="845" spans="1:14" x14ac:dyDescent="0.25">
      <c r="A845" t="s">
        <v>3318</v>
      </c>
      <c r="B845" t="s">
        <v>3287</v>
      </c>
      <c r="C845" t="s">
        <v>3288</v>
      </c>
      <c r="D845" s="52">
        <v>1163.1143672216999</v>
      </c>
      <c r="E845" s="13">
        <v>-0.27787767924288997</v>
      </c>
      <c r="F845">
        <v>70</v>
      </c>
      <c r="G845" s="57" t="s">
        <v>3150</v>
      </c>
      <c r="H845" s="57" t="s">
        <v>3151</v>
      </c>
      <c r="I845" s="57" t="s">
        <v>3155</v>
      </c>
      <c r="J845" s="57" t="s">
        <v>3148</v>
      </c>
      <c r="K845" s="57" t="s">
        <v>3149</v>
      </c>
      <c r="L845" s="57" t="s">
        <v>3149</v>
      </c>
      <c r="M845" s="57" t="s">
        <v>3148</v>
      </c>
      <c r="N845" t="s">
        <v>3152</v>
      </c>
    </row>
    <row r="846" spans="1:14" x14ac:dyDescent="0.25">
      <c r="A846" t="s">
        <v>3319</v>
      </c>
      <c r="B846" t="s">
        <v>3235</v>
      </c>
      <c r="C846" t="s">
        <v>3236</v>
      </c>
      <c r="D846" s="52">
        <v>5160.4651613156602</v>
      </c>
      <c r="E846" s="13">
        <v>-0.35273416127539597</v>
      </c>
      <c r="F846">
        <v>70</v>
      </c>
      <c r="G846" s="57" t="s">
        <v>3150</v>
      </c>
      <c r="H846" s="57" t="s">
        <v>3151</v>
      </c>
      <c r="I846" s="57" t="s">
        <v>3155</v>
      </c>
      <c r="J846" s="57" t="s">
        <v>3155</v>
      </c>
      <c r="K846" s="57" t="s">
        <v>3148</v>
      </c>
      <c r="L846" s="57" t="s">
        <v>3155</v>
      </c>
      <c r="M846" s="57" t="s">
        <v>3155</v>
      </c>
      <c r="N846" t="s">
        <v>3152</v>
      </c>
    </row>
    <row r="847" spans="1:14" x14ac:dyDescent="0.25">
      <c r="A847" t="s">
        <v>3145</v>
      </c>
      <c r="B847" t="s">
        <v>3261</v>
      </c>
      <c r="C847" t="s">
        <v>3262</v>
      </c>
      <c r="D847" s="52">
        <v>2866.5612573164299</v>
      </c>
      <c r="E847" s="13">
        <v>-0.45498979112125099</v>
      </c>
      <c r="F847">
        <v>71</v>
      </c>
      <c r="G847" s="57" t="s">
        <v>3150</v>
      </c>
      <c r="H847" s="57" t="s">
        <v>3151</v>
      </c>
      <c r="I847" s="57" t="s">
        <v>3155</v>
      </c>
      <c r="J847" s="57" t="s">
        <v>3155</v>
      </c>
      <c r="K847" s="57" t="s">
        <v>3149</v>
      </c>
      <c r="L847" s="57" t="s">
        <v>3151</v>
      </c>
      <c r="M847" s="57" t="s">
        <v>3150</v>
      </c>
      <c r="N847" t="s">
        <v>3152</v>
      </c>
    </row>
    <row r="848" spans="1:14" x14ac:dyDescent="0.25">
      <c r="A848" t="s">
        <v>3309</v>
      </c>
      <c r="B848" t="s">
        <v>3291</v>
      </c>
      <c r="C848" t="s">
        <v>3292</v>
      </c>
      <c r="D848" s="52">
        <v>129.003366885817</v>
      </c>
      <c r="E848" s="13">
        <v>-0.68829532157921103</v>
      </c>
      <c r="F848">
        <v>71</v>
      </c>
      <c r="G848" s="57" t="s">
        <v>3155</v>
      </c>
      <c r="H848" s="57" t="s">
        <v>3151</v>
      </c>
      <c r="I848" s="57" t="s">
        <v>3155</v>
      </c>
      <c r="J848" s="57" t="s">
        <v>3155</v>
      </c>
      <c r="K848" s="57" t="s">
        <v>3151</v>
      </c>
      <c r="L848" s="57" t="s">
        <v>3150</v>
      </c>
      <c r="M848" s="57" t="s">
        <v>3150</v>
      </c>
      <c r="N848" t="s">
        <v>3152</v>
      </c>
    </row>
    <row r="849" spans="1:14" x14ac:dyDescent="0.25">
      <c r="A849" t="s">
        <v>3310</v>
      </c>
      <c r="B849" t="s">
        <v>3199</v>
      </c>
      <c r="C849" t="s">
        <v>3200</v>
      </c>
      <c r="D849" s="52">
        <v>1478.2447549129299</v>
      </c>
      <c r="E849" s="13">
        <v>-0.349758904422243</v>
      </c>
      <c r="F849">
        <v>71</v>
      </c>
      <c r="G849" s="57" t="s">
        <v>3150</v>
      </c>
      <c r="H849" s="57" t="s">
        <v>3148</v>
      </c>
      <c r="I849" s="57" t="s">
        <v>3150</v>
      </c>
      <c r="J849" s="57" t="s">
        <v>3149</v>
      </c>
      <c r="K849" s="57" t="s">
        <v>3148</v>
      </c>
      <c r="L849" s="57" t="s">
        <v>3151</v>
      </c>
      <c r="M849" s="57" t="s">
        <v>3151</v>
      </c>
      <c r="N849" t="s">
        <v>3152</v>
      </c>
    </row>
    <row r="850" spans="1:14" x14ac:dyDescent="0.25">
      <c r="A850" t="s">
        <v>3311</v>
      </c>
      <c r="B850" t="s">
        <v>3223</v>
      </c>
      <c r="C850" t="s">
        <v>3224</v>
      </c>
      <c r="D850" s="52">
        <v>607.51546747818702</v>
      </c>
      <c r="E850" s="13">
        <v>-0.30568054227341201</v>
      </c>
      <c r="F850">
        <v>71</v>
      </c>
      <c r="G850" s="57" t="s">
        <v>3150</v>
      </c>
      <c r="H850" s="57" t="s">
        <v>3151</v>
      </c>
      <c r="I850" s="57" t="s">
        <v>3155</v>
      </c>
      <c r="J850" s="57" t="s">
        <v>3148</v>
      </c>
      <c r="K850" s="57" t="s">
        <v>3149</v>
      </c>
      <c r="L850" s="57" t="s">
        <v>3149</v>
      </c>
      <c r="M850" s="57" t="s">
        <v>3150</v>
      </c>
      <c r="N850" t="s">
        <v>3152</v>
      </c>
    </row>
    <row r="851" spans="1:14" x14ac:dyDescent="0.25">
      <c r="A851" t="s">
        <v>3312</v>
      </c>
      <c r="B851" t="s">
        <v>3285</v>
      </c>
      <c r="C851" t="s">
        <v>3286</v>
      </c>
      <c r="D851" s="52">
        <v>3412.4857887990102</v>
      </c>
      <c r="E851" s="13">
        <v>-0.47708318266649902</v>
      </c>
      <c r="F851">
        <v>71</v>
      </c>
      <c r="G851" s="57" t="s">
        <v>3150</v>
      </c>
      <c r="H851" s="57" t="s">
        <v>3150</v>
      </c>
      <c r="I851" s="57" t="s">
        <v>3155</v>
      </c>
      <c r="J851" s="57" t="s">
        <v>3150</v>
      </c>
      <c r="K851" s="57" t="s">
        <v>3151</v>
      </c>
      <c r="L851" s="57" t="s">
        <v>3150</v>
      </c>
      <c r="M851" s="57" t="s">
        <v>3149</v>
      </c>
      <c r="N851" t="s">
        <v>3152</v>
      </c>
    </row>
    <row r="852" spans="1:14" x14ac:dyDescent="0.25">
      <c r="A852" t="s">
        <v>3313</v>
      </c>
      <c r="B852" t="s">
        <v>3261</v>
      </c>
      <c r="C852" t="s">
        <v>3262</v>
      </c>
      <c r="D852" s="52">
        <v>5723.4021596667999</v>
      </c>
      <c r="E852" s="13">
        <v>-0.411250622797739</v>
      </c>
      <c r="F852">
        <v>71</v>
      </c>
      <c r="G852" s="57" t="s">
        <v>3150</v>
      </c>
      <c r="H852" s="57" t="s">
        <v>3151</v>
      </c>
      <c r="I852" s="57" t="s">
        <v>3155</v>
      </c>
      <c r="J852" s="57" t="s">
        <v>3155</v>
      </c>
      <c r="K852" s="57" t="s">
        <v>3149</v>
      </c>
      <c r="L852" s="57" t="s">
        <v>3151</v>
      </c>
      <c r="M852" s="57" t="s">
        <v>3150</v>
      </c>
      <c r="N852" t="s">
        <v>3152</v>
      </c>
    </row>
    <row r="853" spans="1:14" x14ac:dyDescent="0.25">
      <c r="A853" t="s">
        <v>3314</v>
      </c>
      <c r="B853" t="s">
        <v>3305</v>
      </c>
      <c r="C853" t="s">
        <v>3306</v>
      </c>
      <c r="D853" s="52">
        <v>4016.85979413208</v>
      </c>
      <c r="E853" s="13">
        <v>-0.355014931519534</v>
      </c>
      <c r="F853">
        <v>71</v>
      </c>
      <c r="G853" s="57" t="s">
        <v>3150</v>
      </c>
      <c r="H853" s="57" t="s">
        <v>3149</v>
      </c>
      <c r="I853" s="57" t="s">
        <v>3150</v>
      </c>
      <c r="J853" s="57" t="s">
        <v>3150</v>
      </c>
      <c r="K853" s="57" t="s">
        <v>3149</v>
      </c>
      <c r="L853" s="57" t="s">
        <v>3150</v>
      </c>
      <c r="M853" s="57" t="s">
        <v>3155</v>
      </c>
      <c r="N853" t="s">
        <v>3152</v>
      </c>
    </row>
    <row r="854" spans="1:14" x14ac:dyDescent="0.25">
      <c r="A854" t="s">
        <v>3315</v>
      </c>
      <c r="B854" t="s">
        <v>3303</v>
      </c>
      <c r="C854" t="s">
        <v>3304</v>
      </c>
      <c r="D854" s="52">
        <v>1276.8477569541701</v>
      </c>
      <c r="E854" s="13">
        <v>-0.35320873273516201</v>
      </c>
      <c r="F854">
        <v>71</v>
      </c>
      <c r="G854" s="57" t="s">
        <v>3150</v>
      </c>
      <c r="H854" s="57" t="s">
        <v>3148</v>
      </c>
      <c r="I854" s="57" t="s">
        <v>3151</v>
      </c>
      <c r="J854" s="57" t="s">
        <v>3149</v>
      </c>
      <c r="K854" s="57" t="s">
        <v>3148</v>
      </c>
      <c r="L854" s="57" t="s">
        <v>3155</v>
      </c>
      <c r="M854" s="57" t="s">
        <v>3155</v>
      </c>
      <c r="N854" t="s">
        <v>3152</v>
      </c>
    </row>
    <row r="855" spans="1:14" x14ac:dyDescent="0.25">
      <c r="A855" t="s">
        <v>3316</v>
      </c>
      <c r="B855" t="s">
        <v>3203</v>
      </c>
      <c r="C855" t="s">
        <v>3204</v>
      </c>
      <c r="D855" s="52">
        <v>254.048281236999</v>
      </c>
      <c r="E855" s="13">
        <v>-0.29632863720462699</v>
      </c>
      <c r="F855">
        <v>71</v>
      </c>
      <c r="G855" s="57" t="s">
        <v>3150</v>
      </c>
      <c r="H855" s="57" t="s">
        <v>3151</v>
      </c>
      <c r="I855" s="57" t="s">
        <v>3149</v>
      </c>
      <c r="J855" s="57" t="s">
        <v>3155</v>
      </c>
      <c r="K855" s="57" t="s">
        <v>3148</v>
      </c>
      <c r="L855" s="57" t="s">
        <v>3151</v>
      </c>
      <c r="M855" s="57" t="s">
        <v>3151</v>
      </c>
      <c r="N855" t="s">
        <v>3152</v>
      </c>
    </row>
    <row r="856" spans="1:14" x14ac:dyDescent="0.25">
      <c r="A856" t="s">
        <v>3317</v>
      </c>
      <c r="B856" t="s">
        <v>3231</v>
      </c>
      <c r="C856" t="s">
        <v>3232</v>
      </c>
      <c r="D856" s="52">
        <v>7622.5019028263096</v>
      </c>
      <c r="E856" s="13">
        <v>-4.6990000792605499E-2</v>
      </c>
      <c r="F856">
        <v>71</v>
      </c>
      <c r="G856" s="57" t="s">
        <v>3148</v>
      </c>
      <c r="H856" s="57" t="s">
        <v>3155</v>
      </c>
      <c r="I856" s="57" t="s">
        <v>3150</v>
      </c>
      <c r="J856" s="57" t="s">
        <v>3149</v>
      </c>
      <c r="K856" s="57" t="s">
        <v>3155</v>
      </c>
      <c r="L856" s="57" t="s">
        <v>3150</v>
      </c>
      <c r="M856" s="57" t="s">
        <v>3148</v>
      </c>
      <c r="N856" t="s">
        <v>3152</v>
      </c>
    </row>
    <row r="857" spans="1:14" x14ac:dyDescent="0.25">
      <c r="A857" t="s">
        <v>3318</v>
      </c>
      <c r="B857" t="s">
        <v>3279</v>
      </c>
      <c r="C857" t="s">
        <v>3280</v>
      </c>
      <c r="D857" s="52">
        <v>929.60952246505497</v>
      </c>
      <c r="E857" s="13">
        <v>-0.36592618363896601</v>
      </c>
      <c r="F857">
        <v>71</v>
      </c>
      <c r="G857" s="57" t="s">
        <v>3150</v>
      </c>
      <c r="H857" s="57" t="s">
        <v>3151</v>
      </c>
      <c r="I857" s="57" t="s">
        <v>3151</v>
      </c>
      <c r="J857" s="57" t="s">
        <v>3155</v>
      </c>
      <c r="K857" s="57" t="s">
        <v>3151</v>
      </c>
      <c r="L857" s="57" t="s">
        <v>3148</v>
      </c>
      <c r="M857" s="57" t="s">
        <v>3155</v>
      </c>
      <c r="N857" t="s">
        <v>3152</v>
      </c>
    </row>
    <row r="858" spans="1:14" x14ac:dyDescent="0.25">
      <c r="A858" t="s">
        <v>3319</v>
      </c>
      <c r="B858" t="s">
        <v>3239</v>
      </c>
      <c r="C858" t="s">
        <v>3240</v>
      </c>
      <c r="D858" s="52">
        <v>3493.14192734271</v>
      </c>
      <c r="E858" s="13">
        <v>-0.54552911162483197</v>
      </c>
      <c r="F858">
        <v>71</v>
      </c>
      <c r="G858" s="57" t="s">
        <v>3150</v>
      </c>
      <c r="H858" s="57" t="s">
        <v>3151</v>
      </c>
      <c r="I858" s="57" t="s">
        <v>3155</v>
      </c>
      <c r="J858" s="57" t="s">
        <v>3155</v>
      </c>
      <c r="K858" s="57" t="s">
        <v>3149</v>
      </c>
      <c r="L858" s="57" t="s">
        <v>3150</v>
      </c>
      <c r="M858" s="57" t="s">
        <v>3149</v>
      </c>
      <c r="N858" t="s">
        <v>3152</v>
      </c>
    </row>
    <row r="859" spans="1:14" x14ac:dyDescent="0.25">
      <c r="A859" t="s">
        <v>3145</v>
      </c>
      <c r="B859" t="s">
        <v>3293</v>
      </c>
      <c r="C859" t="s">
        <v>3294</v>
      </c>
      <c r="D859" s="52">
        <v>522.352588810062</v>
      </c>
      <c r="E859" s="13">
        <v>-0.54443292510955599</v>
      </c>
      <c r="F859">
        <v>72</v>
      </c>
      <c r="G859" s="57" t="s">
        <v>3160</v>
      </c>
      <c r="H859" s="57" t="s">
        <v>3160</v>
      </c>
      <c r="I859" s="57" t="s">
        <v>3160</v>
      </c>
      <c r="J859" s="57" t="s">
        <v>3160</v>
      </c>
      <c r="K859" s="57" t="s">
        <v>3160</v>
      </c>
      <c r="L859" s="57" t="s">
        <v>3160</v>
      </c>
      <c r="M859" s="57" t="s">
        <v>3160</v>
      </c>
      <c r="N859" t="s">
        <v>3180</v>
      </c>
    </row>
    <row r="860" spans="1:14" x14ac:dyDescent="0.25">
      <c r="A860" t="s">
        <v>3309</v>
      </c>
      <c r="B860" t="s">
        <v>3287</v>
      </c>
      <c r="C860" t="s">
        <v>3288</v>
      </c>
      <c r="D860" s="52">
        <v>467.22235933258401</v>
      </c>
      <c r="E860" s="13">
        <v>-0.73751298724336301</v>
      </c>
      <c r="F860">
        <v>72</v>
      </c>
      <c r="G860" s="57" t="s">
        <v>3155</v>
      </c>
      <c r="H860" s="57" t="s">
        <v>3148</v>
      </c>
      <c r="I860" s="57" t="s">
        <v>3155</v>
      </c>
      <c r="J860" s="57" t="s">
        <v>3155</v>
      </c>
      <c r="K860" s="57" t="s">
        <v>3149</v>
      </c>
      <c r="L860" s="57" t="s">
        <v>3148</v>
      </c>
      <c r="M860" s="57" t="s">
        <v>3148</v>
      </c>
      <c r="N860" t="s">
        <v>3152</v>
      </c>
    </row>
    <row r="861" spans="1:14" x14ac:dyDescent="0.25">
      <c r="A861" t="s">
        <v>3310</v>
      </c>
      <c r="B861" t="s">
        <v>3153</v>
      </c>
      <c r="C861" t="s">
        <v>3154</v>
      </c>
      <c r="D861" s="52">
        <v>1213.5180467622899</v>
      </c>
      <c r="E861" s="13">
        <v>-0.49920246801478402</v>
      </c>
      <c r="F861">
        <v>72</v>
      </c>
      <c r="G861" s="57" t="s">
        <v>3150</v>
      </c>
      <c r="H861" s="57" t="s">
        <v>3151</v>
      </c>
      <c r="I861" s="57" t="s">
        <v>3155</v>
      </c>
      <c r="J861" s="57" t="s">
        <v>3155</v>
      </c>
      <c r="K861" s="57" t="s">
        <v>3151</v>
      </c>
      <c r="L861" s="57" t="s">
        <v>3149</v>
      </c>
      <c r="M861" s="57" t="s">
        <v>3149</v>
      </c>
      <c r="N861" t="s">
        <v>3152</v>
      </c>
    </row>
    <row r="862" spans="1:14" x14ac:dyDescent="0.25">
      <c r="A862" t="s">
        <v>3311</v>
      </c>
      <c r="B862" t="s">
        <v>3153</v>
      </c>
      <c r="C862" t="s">
        <v>3154</v>
      </c>
      <c r="D862" s="52">
        <v>285.27343328690301</v>
      </c>
      <c r="E862" s="13">
        <v>-0.40882686870410201</v>
      </c>
      <c r="F862">
        <v>72</v>
      </c>
      <c r="G862" s="57" t="s">
        <v>3150</v>
      </c>
      <c r="H862" s="57" t="s">
        <v>3151</v>
      </c>
      <c r="I862" s="57" t="s">
        <v>3150</v>
      </c>
      <c r="J862" s="57" t="s">
        <v>3155</v>
      </c>
      <c r="K862" s="57" t="s">
        <v>3149</v>
      </c>
      <c r="L862" s="57" t="s">
        <v>3149</v>
      </c>
      <c r="M862" s="57" t="s">
        <v>3149</v>
      </c>
      <c r="N862" t="s">
        <v>3152</v>
      </c>
    </row>
    <row r="863" spans="1:14" x14ac:dyDescent="0.25">
      <c r="A863" t="s">
        <v>3312</v>
      </c>
      <c r="B863" t="s">
        <v>3247</v>
      </c>
      <c r="C863" t="s">
        <v>3248</v>
      </c>
      <c r="D863" s="52">
        <v>238.12059798645399</v>
      </c>
      <c r="E863" s="13">
        <v>-0.527038626697517</v>
      </c>
      <c r="F863">
        <v>72</v>
      </c>
      <c r="G863" s="57" t="s">
        <v>3150</v>
      </c>
      <c r="H863" s="57" t="s">
        <v>3151</v>
      </c>
      <c r="I863" s="57" t="s">
        <v>3148</v>
      </c>
      <c r="J863" s="57" t="s">
        <v>3155</v>
      </c>
      <c r="K863" s="57" t="s">
        <v>3150</v>
      </c>
      <c r="L863" s="57" t="s">
        <v>3150</v>
      </c>
      <c r="M863" s="57" t="s">
        <v>3150</v>
      </c>
      <c r="N863" t="s">
        <v>3152</v>
      </c>
    </row>
    <row r="864" spans="1:14" x14ac:dyDescent="0.25">
      <c r="A864" t="s">
        <v>3313</v>
      </c>
      <c r="B864" t="s">
        <v>3289</v>
      </c>
      <c r="C864" t="s">
        <v>3290</v>
      </c>
      <c r="D864" s="52">
        <v>22769.174092500802</v>
      </c>
      <c r="E864" s="13">
        <v>-0.45649224396730098</v>
      </c>
      <c r="F864">
        <v>72</v>
      </c>
      <c r="G864" s="57" t="s">
        <v>3150</v>
      </c>
      <c r="H864" s="57" t="s">
        <v>3150</v>
      </c>
      <c r="I864" s="57" t="s">
        <v>3155</v>
      </c>
      <c r="J864" s="57" t="s">
        <v>3148</v>
      </c>
      <c r="K864" s="57" t="s">
        <v>3151</v>
      </c>
      <c r="L864" s="57" t="s">
        <v>3149</v>
      </c>
      <c r="M864" s="57" t="s">
        <v>3149</v>
      </c>
      <c r="N864" t="s">
        <v>3152</v>
      </c>
    </row>
    <row r="865" spans="1:14" x14ac:dyDescent="0.25">
      <c r="A865" t="s">
        <v>3314</v>
      </c>
      <c r="B865" t="s">
        <v>3293</v>
      </c>
      <c r="C865" t="s">
        <v>3294</v>
      </c>
      <c r="D865" s="52">
        <v>799.51270875736805</v>
      </c>
      <c r="E865" s="13">
        <v>-0.54443292510955599</v>
      </c>
      <c r="F865">
        <v>72</v>
      </c>
      <c r="G865" s="57" t="s">
        <v>3160</v>
      </c>
      <c r="H865" s="57" t="s">
        <v>3160</v>
      </c>
      <c r="I865" s="57" t="s">
        <v>3160</v>
      </c>
      <c r="J865" s="57" t="s">
        <v>3160</v>
      </c>
      <c r="K865" s="57" t="s">
        <v>3160</v>
      </c>
      <c r="L865" s="57" t="s">
        <v>3160</v>
      </c>
      <c r="M865" s="57" t="s">
        <v>3160</v>
      </c>
      <c r="N865" t="s">
        <v>3180</v>
      </c>
    </row>
    <row r="866" spans="1:14" x14ac:dyDescent="0.25">
      <c r="A866" t="s">
        <v>3315</v>
      </c>
      <c r="B866" t="s">
        <v>3293</v>
      </c>
      <c r="C866" t="s">
        <v>3294</v>
      </c>
      <c r="D866" s="52">
        <v>170.04142005902401</v>
      </c>
      <c r="E866" s="13">
        <v>-0.54443292510955599</v>
      </c>
      <c r="F866">
        <v>72</v>
      </c>
      <c r="G866" s="57" t="s">
        <v>3160</v>
      </c>
      <c r="H866" s="57" t="s">
        <v>3160</v>
      </c>
      <c r="I866" s="57" t="s">
        <v>3160</v>
      </c>
      <c r="J866" s="57" t="s">
        <v>3160</v>
      </c>
      <c r="K866" s="57" t="s">
        <v>3160</v>
      </c>
      <c r="L866" s="57" t="s">
        <v>3160</v>
      </c>
      <c r="M866" s="57" t="s">
        <v>3160</v>
      </c>
      <c r="N866" t="s">
        <v>3180</v>
      </c>
    </row>
    <row r="867" spans="1:14" x14ac:dyDescent="0.25">
      <c r="A867" t="s">
        <v>3316</v>
      </c>
      <c r="B867" t="s">
        <v>3255</v>
      </c>
      <c r="C867" t="s">
        <v>3256</v>
      </c>
      <c r="D867" s="52">
        <v>2284.9823734207098</v>
      </c>
      <c r="E867" s="13">
        <v>-0.31278714647237699</v>
      </c>
      <c r="F867">
        <v>72</v>
      </c>
      <c r="G867" s="57" t="s">
        <v>3150</v>
      </c>
      <c r="H867" s="57" t="s">
        <v>3148</v>
      </c>
      <c r="I867" s="57" t="s">
        <v>3149</v>
      </c>
      <c r="J867" s="57" t="s">
        <v>3151</v>
      </c>
      <c r="K867" s="57" t="s">
        <v>3148</v>
      </c>
      <c r="L867" s="57" t="s">
        <v>3150</v>
      </c>
      <c r="M867" s="57" t="s">
        <v>3148</v>
      </c>
      <c r="N867" t="s">
        <v>3152</v>
      </c>
    </row>
    <row r="868" spans="1:14" x14ac:dyDescent="0.25">
      <c r="A868" t="s">
        <v>3317</v>
      </c>
      <c r="B868" t="s">
        <v>3239</v>
      </c>
      <c r="C868" t="s">
        <v>3240</v>
      </c>
      <c r="D868" s="52">
        <v>13995.876769991301</v>
      </c>
      <c r="E868" s="13">
        <v>-0.15178825065184701</v>
      </c>
      <c r="F868">
        <v>72</v>
      </c>
      <c r="G868" s="57" t="s">
        <v>3148</v>
      </c>
      <c r="H868" s="57" t="s">
        <v>3151</v>
      </c>
      <c r="I868" s="57" t="s">
        <v>3155</v>
      </c>
      <c r="J868" s="57" t="s">
        <v>3150</v>
      </c>
      <c r="K868" s="57" t="s">
        <v>3148</v>
      </c>
      <c r="L868" s="57" t="s">
        <v>3155</v>
      </c>
      <c r="M868" s="57" t="s">
        <v>3149</v>
      </c>
      <c r="N868" t="s">
        <v>3152</v>
      </c>
    </row>
    <row r="869" spans="1:14" x14ac:dyDescent="0.25">
      <c r="A869" t="s">
        <v>3318</v>
      </c>
      <c r="B869" t="s">
        <v>3239</v>
      </c>
      <c r="C869" t="s">
        <v>3240</v>
      </c>
      <c r="D869" s="52">
        <v>2243.0182731873001</v>
      </c>
      <c r="E869" s="13">
        <v>-0.562789759098553</v>
      </c>
      <c r="F869">
        <v>72</v>
      </c>
      <c r="G869" s="57" t="s">
        <v>3150</v>
      </c>
      <c r="H869" s="57" t="s">
        <v>3151</v>
      </c>
      <c r="I869" s="57" t="s">
        <v>3155</v>
      </c>
      <c r="J869" s="57" t="s">
        <v>3155</v>
      </c>
      <c r="K869" s="57" t="s">
        <v>3148</v>
      </c>
      <c r="L869" s="57" t="s">
        <v>3150</v>
      </c>
      <c r="M869" s="57" t="s">
        <v>3149</v>
      </c>
      <c r="N869" t="s">
        <v>3152</v>
      </c>
    </row>
    <row r="870" spans="1:14" x14ac:dyDescent="0.25">
      <c r="A870" t="s">
        <v>3319</v>
      </c>
      <c r="B870" t="s">
        <v>3293</v>
      </c>
      <c r="C870" t="s">
        <v>3294</v>
      </c>
      <c r="D870" s="52">
        <v>1055.5322918694601</v>
      </c>
      <c r="E870" s="13">
        <v>-0.69749245699867102</v>
      </c>
      <c r="F870">
        <v>72</v>
      </c>
      <c r="G870" s="57" t="s">
        <v>3155</v>
      </c>
      <c r="H870" s="57" t="s">
        <v>3151</v>
      </c>
      <c r="I870" s="57" t="s">
        <v>3149</v>
      </c>
      <c r="J870" s="57" t="s">
        <v>3155</v>
      </c>
      <c r="K870" s="57" t="s">
        <v>3150</v>
      </c>
      <c r="L870" s="57" t="s">
        <v>3155</v>
      </c>
      <c r="M870" s="57" t="s">
        <v>3150</v>
      </c>
      <c r="N870" t="s">
        <v>3152</v>
      </c>
    </row>
    <row r="871" spans="1:14" x14ac:dyDescent="0.25">
      <c r="A871" t="s">
        <v>3145</v>
      </c>
      <c r="B871" t="s">
        <v>3255</v>
      </c>
      <c r="C871" t="s">
        <v>3256</v>
      </c>
      <c r="D871" s="52">
        <v>1490.2617183525199</v>
      </c>
      <c r="E871" s="13">
        <v>-0.60919539289634606</v>
      </c>
      <c r="F871">
        <v>73</v>
      </c>
      <c r="G871" s="57" t="s">
        <v>3155</v>
      </c>
      <c r="H871" s="57" t="s">
        <v>3155</v>
      </c>
      <c r="I871" s="57" t="s">
        <v>3149</v>
      </c>
      <c r="J871" s="57" t="s">
        <v>3151</v>
      </c>
      <c r="K871" s="57" t="s">
        <v>3150</v>
      </c>
      <c r="L871" s="57" t="s">
        <v>3150</v>
      </c>
      <c r="M871" s="57" t="s">
        <v>3148</v>
      </c>
      <c r="N871" t="s">
        <v>3152</v>
      </c>
    </row>
    <row r="872" spans="1:14" x14ac:dyDescent="0.25">
      <c r="A872" t="s">
        <v>3309</v>
      </c>
      <c r="B872" t="s">
        <v>3281</v>
      </c>
      <c r="C872" t="s">
        <v>3282</v>
      </c>
      <c r="D872" s="52">
        <v>1248.6961014660401</v>
      </c>
      <c r="E872" s="13">
        <v>-0.74317668174134899</v>
      </c>
      <c r="F872">
        <v>73</v>
      </c>
      <c r="G872" s="57" t="s">
        <v>3155</v>
      </c>
      <c r="H872" s="57" t="s">
        <v>3150</v>
      </c>
      <c r="I872" s="57" t="s">
        <v>3155</v>
      </c>
      <c r="J872" s="57" t="s">
        <v>3155</v>
      </c>
      <c r="K872" s="57" t="s">
        <v>3151</v>
      </c>
      <c r="L872" s="57" t="s">
        <v>3148</v>
      </c>
      <c r="M872" s="57" t="s">
        <v>3149</v>
      </c>
      <c r="N872" t="s">
        <v>3152</v>
      </c>
    </row>
    <row r="873" spans="1:14" x14ac:dyDescent="0.25">
      <c r="A873" t="s">
        <v>3310</v>
      </c>
      <c r="B873" t="s">
        <v>3293</v>
      </c>
      <c r="C873" t="s">
        <v>3294</v>
      </c>
      <c r="D873" s="52">
        <v>177.36984222206399</v>
      </c>
      <c r="E873" s="13">
        <v>-0.54443292510955599</v>
      </c>
      <c r="F873">
        <v>73</v>
      </c>
      <c r="G873" s="57" t="s">
        <v>3160</v>
      </c>
      <c r="H873" s="57" t="s">
        <v>3160</v>
      </c>
      <c r="I873" s="57" t="s">
        <v>3160</v>
      </c>
      <c r="J873" s="57" t="s">
        <v>3160</v>
      </c>
      <c r="K873" s="57" t="s">
        <v>3160</v>
      </c>
      <c r="L873" s="57" t="s">
        <v>3160</v>
      </c>
      <c r="M873" s="57" t="s">
        <v>3160</v>
      </c>
      <c r="N873" t="s">
        <v>3180</v>
      </c>
    </row>
    <row r="874" spans="1:14" x14ac:dyDescent="0.25">
      <c r="A874" t="s">
        <v>3311</v>
      </c>
      <c r="B874" t="s">
        <v>3263</v>
      </c>
      <c r="C874" t="s">
        <v>3264</v>
      </c>
      <c r="D874" s="52">
        <v>1765.1771265795001</v>
      </c>
      <c r="E874" s="13">
        <v>-0.45868081312076497</v>
      </c>
      <c r="F874">
        <v>73</v>
      </c>
      <c r="G874" s="57" t="s">
        <v>3150</v>
      </c>
      <c r="H874" s="57" t="s">
        <v>3148</v>
      </c>
      <c r="I874" s="57" t="s">
        <v>3150</v>
      </c>
      <c r="J874" s="57" t="s">
        <v>3149</v>
      </c>
      <c r="K874" s="57" t="s">
        <v>3149</v>
      </c>
      <c r="L874" s="57" t="s">
        <v>3148</v>
      </c>
      <c r="M874" s="57" t="s">
        <v>3155</v>
      </c>
      <c r="N874" t="s">
        <v>3152</v>
      </c>
    </row>
    <row r="875" spans="1:14" x14ac:dyDescent="0.25">
      <c r="A875" t="s">
        <v>3312</v>
      </c>
      <c r="B875" t="s">
        <v>3293</v>
      </c>
      <c r="C875" t="s">
        <v>3294</v>
      </c>
      <c r="D875" s="52">
        <v>608.94675488281302</v>
      </c>
      <c r="E875" s="13">
        <v>-0.57034843117526501</v>
      </c>
      <c r="F875">
        <v>73</v>
      </c>
      <c r="G875" s="57" t="s">
        <v>3150</v>
      </c>
      <c r="H875" s="57" t="s">
        <v>3149</v>
      </c>
      <c r="I875" s="57" t="s">
        <v>3149</v>
      </c>
      <c r="J875" s="57" t="s">
        <v>3155</v>
      </c>
      <c r="K875" s="57" t="s">
        <v>3148</v>
      </c>
      <c r="L875" s="57" t="s">
        <v>3155</v>
      </c>
      <c r="M875" s="57" t="s">
        <v>3150</v>
      </c>
      <c r="N875" t="s">
        <v>3152</v>
      </c>
    </row>
    <row r="876" spans="1:14" x14ac:dyDescent="0.25">
      <c r="A876" t="s">
        <v>3313</v>
      </c>
      <c r="B876" t="s">
        <v>3241</v>
      </c>
      <c r="C876" t="s">
        <v>3242</v>
      </c>
      <c r="D876" s="52">
        <v>2692.6794903811201</v>
      </c>
      <c r="E876" s="13">
        <v>-0.50485911127642602</v>
      </c>
      <c r="F876">
        <v>73</v>
      </c>
      <c r="G876" s="57" t="s">
        <v>3150</v>
      </c>
      <c r="H876" s="57" t="s">
        <v>3151</v>
      </c>
      <c r="I876" s="57" t="s">
        <v>3148</v>
      </c>
      <c r="J876" s="57" t="s">
        <v>3150</v>
      </c>
      <c r="K876" s="57" t="s">
        <v>3150</v>
      </c>
      <c r="L876" s="57" t="s">
        <v>3155</v>
      </c>
      <c r="M876" s="57" t="s">
        <v>3155</v>
      </c>
      <c r="N876" t="s">
        <v>3152</v>
      </c>
    </row>
    <row r="877" spans="1:14" x14ac:dyDescent="0.25">
      <c r="A877" t="s">
        <v>3314</v>
      </c>
      <c r="B877" t="s">
        <v>3239</v>
      </c>
      <c r="C877" t="s">
        <v>3240</v>
      </c>
      <c r="D877" s="52">
        <v>3395.0333238872299</v>
      </c>
      <c r="E877" s="13">
        <v>-0.67609060179415803</v>
      </c>
      <c r="F877">
        <v>73</v>
      </c>
      <c r="G877" s="57" t="s">
        <v>3155</v>
      </c>
      <c r="H877" s="57" t="s">
        <v>3149</v>
      </c>
      <c r="I877" s="57" t="s">
        <v>3150</v>
      </c>
      <c r="J877" s="57" t="s">
        <v>3155</v>
      </c>
      <c r="K877" s="57" t="s">
        <v>3148</v>
      </c>
      <c r="L877" s="57" t="s">
        <v>3150</v>
      </c>
      <c r="M877" s="57" t="s">
        <v>3149</v>
      </c>
      <c r="N877" t="s">
        <v>3152</v>
      </c>
    </row>
    <row r="878" spans="1:14" x14ac:dyDescent="0.25">
      <c r="A878" t="s">
        <v>3315</v>
      </c>
      <c r="B878" t="s">
        <v>3225</v>
      </c>
      <c r="C878" t="s">
        <v>3226</v>
      </c>
      <c r="D878" s="52">
        <v>1192.3057672437899</v>
      </c>
      <c r="E878" s="13">
        <v>-0.62728743076332205</v>
      </c>
      <c r="F878">
        <v>73</v>
      </c>
      <c r="G878" s="57" t="s">
        <v>3155</v>
      </c>
      <c r="H878" s="57" t="s">
        <v>3151</v>
      </c>
      <c r="I878" s="57" t="s">
        <v>3155</v>
      </c>
      <c r="J878" s="57" t="s">
        <v>3148</v>
      </c>
      <c r="K878" s="57" t="s">
        <v>3151</v>
      </c>
      <c r="L878" s="57" t="s">
        <v>3149</v>
      </c>
      <c r="M878" s="57" t="s">
        <v>3150</v>
      </c>
      <c r="N878" t="s">
        <v>3152</v>
      </c>
    </row>
    <row r="879" spans="1:14" x14ac:dyDescent="0.25">
      <c r="A879" t="s">
        <v>3316</v>
      </c>
      <c r="B879" t="s">
        <v>3235</v>
      </c>
      <c r="C879" t="s">
        <v>3236</v>
      </c>
      <c r="D879" s="52">
        <v>4055.0680129509401</v>
      </c>
      <c r="E879" s="13">
        <v>-0.40769671389467999</v>
      </c>
      <c r="F879">
        <v>73</v>
      </c>
      <c r="G879" s="57" t="s">
        <v>3150</v>
      </c>
      <c r="H879" s="57" t="s">
        <v>3151</v>
      </c>
      <c r="I879" s="57" t="s">
        <v>3155</v>
      </c>
      <c r="J879" s="57" t="s">
        <v>3150</v>
      </c>
      <c r="K879" s="57" t="s">
        <v>3148</v>
      </c>
      <c r="L879" s="57" t="s">
        <v>3155</v>
      </c>
      <c r="M879" s="57" t="s">
        <v>3155</v>
      </c>
      <c r="N879" t="s">
        <v>3152</v>
      </c>
    </row>
    <row r="880" spans="1:14" x14ac:dyDescent="0.25">
      <c r="A880" t="s">
        <v>3317</v>
      </c>
      <c r="B880" t="s">
        <v>3263</v>
      </c>
      <c r="C880" t="s">
        <v>3264</v>
      </c>
      <c r="D880" s="52">
        <v>26650.8762888071</v>
      </c>
      <c r="E880" s="13">
        <v>-0.18287414354284701</v>
      </c>
      <c r="F880">
        <v>73</v>
      </c>
      <c r="G880" s="57" t="s">
        <v>3148</v>
      </c>
      <c r="H880" s="57" t="s">
        <v>3148</v>
      </c>
      <c r="I880" s="57" t="s">
        <v>3150</v>
      </c>
      <c r="J880" s="57" t="s">
        <v>3148</v>
      </c>
      <c r="K880" s="57" t="s">
        <v>3150</v>
      </c>
      <c r="L880" s="57" t="s">
        <v>3148</v>
      </c>
      <c r="M880" s="57" t="s">
        <v>3150</v>
      </c>
      <c r="N880" t="s">
        <v>3152</v>
      </c>
    </row>
    <row r="881" spans="1:14" x14ac:dyDescent="0.25">
      <c r="A881" t="s">
        <v>3318</v>
      </c>
      <c r="B881" t="s">
        <v>3277</v>
      </c>
      <c r="C881" t="s">
        <v>3278</v>
      </c>
      <c r="D881" s="52">
        <v>644.48672894585798</v>
      </c>
      <c r="E881" s="13">
        <v>-0.72087934681085097</v>
      </c>
      <c r="F881">
        <v>73</v>
      </c>
      <c r="G881" s="57" t="s">
        <v>3155</v>
      </c>
      <c r="H881" s="57" t="s">
        <v>3151</v>
      </c>
      <c r="I881" s="57" t="s">
        <v>3155</v>
      </c>
      <c r="J881" s="57" t="s">
        <v>3150</v>
      </c>
      <c r="K881" s="57" t="s">
        <v>3151</v>
      </c>
      <c r="L881" s="57" t="s">
        <v>3150</v>
      </c>
      <c r="M881" s="57" t="s">
        <v>3148</v>
      </c>
      <c r="N881" t="s">
        <v>3152</v>
      </c>
    </row>
    <row r="882" spans="1:14" x14ac:dyDescent="0.25">
      <c r="A882" t="s">
        <v>3319</v>
      </c>
      <c r="B882" t="s">
        <v>3205</v>
      </c>
      <c r="C882" t="s">
        <v>3206</v>
      </c>
      <c r="D882" s="52">
        <v>335.401414988439</v>
      </c>
      <c r="E882" s="13">
        <v>-0.73240111538561203</v>
      </c>
      <c r="F882">
        <v>73</v>
      </c>
      <c r="G882" s="57" t="s">
        <v>3155</v>
      </c>
      <c r="H882" s="57" t="s">
        <v>3150</v>
      </c>
      <c r="I882" s="57" t="s">
        <v>3149</v>
      </c>
      <c r="J882" s="57" t="s">
        <v>3150</v>
      </c>
      <c r="K882" s="57" t="s">
        <v>3148</v>
      </c>
      <c r="L882" s="57" t="s">
        <v>3155</v>
      </c>
      <c r="M882" s="57" t="s">
        <v>3151</v>
      </c>
      <c r="N882" t="s">
        <v>3152</v>
      </c>
    </row>
    <row r="883" spans="1:14" x14ac:dyDescent="0.25">
      <c r="A883" t="s">
        <v>3145</v>
      </c>
      <c r="B883" t="s">
        <v>3267</v>
      </c>
      <c r="C883" t="s">
        <v>3268</v>
      </c>
      <c r="D883" s="52">
        <v>2224.60436959256</v>
      </c>
      <c r="E883" s="13">
        <v>-0.67294525430704599</v>
      </c>
      <c r="F883">
        <v>74</v>
      </c>
      <c r="G883" s="57" t="s">
        <v>3155</v>
      </c>
      <c r="H883" s="57" t="s">
        <v>3155</v>
      </c>
      <c r="I883" s="57" t="s">
        <v>3148</v>
      </c>
      <c r="J883" s="57" t="s">
        <v>3151</v>
      </c>
      <c r="K883" s="57" t="s">
        <v>3155</v>
      </c>
      <c r="L883" s="57" t="s">
        <v>3148</v>
      </c>
      <c r="M883" s="57" t="s">
        <v>3148</v>
      </c>
      <c r="N883" t="s">
        <v>3152</v>
      </c>
    </row>
    <row r="884" spans="1:14" x14ac:dyDescent="0.25">
      <c r="A884" t="s">
        <v>3309</v>
      </c>
      <c r="B884" t="s">
        <v>3239</v>
      </c>
      <c r="C884" t="s">
        <v>3240</v>
      </c>
      <c r="D884" s="52">
        <v>1218.60043279197</v>
      </c>
      <c r="E884" s="13">
        <v>-0.79485282764948295</v>
      </c>
      <c r="F884">
        <v>74</v>
      </c>
      <c r="G884" s="57" t="s">
        <v>3155</v>
      </c>
      <c r="H884" s="57" t="s">
        <v>3149</v>
      </c>
      <c r="I884" s="57" t="s">
        <v>3155</v>
      </c>
      <c r="J884" s="57" t="s">
        <v>3155</v>
      </c>
      <c r="K884" s="57" t="s">
        <v>3148</v>
      </c>
      <c r="L884" s="57" t="s">
        <v>3150</v>
      </c>
      <c r="M884" s="57" t="s">
        <v>3149</v>
      </c>
      <c r="N884" t="s">
        <v>3152</v>
      </c>
    </row>
    <row r="885" spans="1:14" x14ac:dyDescent="0.25">
      <c r="A885" t="s">
        <v>3310</v>
      </c>
      <c r="B885" t="s">
        <v>3235</v>
      </c>
      <c r="C885" t="s">
        <v>3236</v>
      </c>
      <c r="D885" s="52">
        <v>1818.3600645239301</v>
      </c>
      <c r="E885" s="13">
        <v>-0.725224638764286</v>
      </c>
      <c r="F885">
        <v>74</v>
      </c>
      <c r="G885" s="57" t="s">
        <v>3155</v>
      </c>
      <c r="H885" s="57" t="s">
        <v>3149</v>
      </c>
      <c r="I885" s="57" t="s">
        <v>3155</v>
      </c>
      <c r="J885" s="57" t="s">
        <v>3155</v>
      </c>
      <c r="K885" s="57" t="s">
        <v>3148</v>
      </c>
      <c r="L885" s="57" t="s">
        <v>3155</v>
      </c>
      <c r="M885" s="57" t="s">
        <v>3155</v>
      </c>
      <c r="N885" t="s">
        <v>3152</v>
      </c>
    </row>
    <row r="886" spans="1:14" x14ac:dyDescent="0.25">
      <c r="A886" t="s">
        <v>3311</v>
      </c>
      <c r="B886" t="s">
        <v>3293</v>
      </c>
      <c r="C886" t="s">
        <v>3294</v>
      </c>
      <c r="D886" s="52">
        <v>88.302578777542394</v>
      </c>
      <c r="E886" s="13">
        <v>-0.54443292510955599</v>
      </c>
      <c r="F886">
        <v>74</v>
      </c>
      <c r="G886" s="57" t="s">
        <v>3160</v>
      </c>
      <c r="H886" s="57" t="s">
        <v>3160</v>
      </c>
      <c r="I886" s="57" t="s">
        <v>3160</v>
      </c>
      <c r="J886" s="57" t="s">
        <v>3160</v>
      </c>
      <c r="K886" s="57" t="s">
        <v>3160</v>
      </c>
      <c r="L886" s="57" t="s">
        <v>3160</v>
      </c>
      <c r="M886" s="57" t="s">
        <v>3160</v>
      </c>
      <c r="N886" t="s">
        <v>3180</v>
      </c>
    </row>
    <row r="887" spans="1:14" x14ac:dyDescent="0.25">
      <c r="A887" t="s">
        <v>3312</v>
      </c>
      <c r="B887" t="s">
        <v>3239</v>
      </c>
      <c r="C887" t="s">
        <v>3240</v>
      </c>
      <c r="D887" s="52">
        <v>2415.2875978678599</v>
      </c>
      <c r="E887" s="13">
        <v>-0.77729109341603098</v>
      </c>
      <c r="F887">
        <v>74</v>
      </c>
      <c r="G887" s="57" t="s">
        <v>3155</v>
      </c>
      <c r="H887" s="57" t="s">
        <v>3149</v>
      </c>
      <c r="I887" s="57" t="s">
        <v>3155</v>
      </c>
      <c r="J887" s="57" t="s">
        <v>3155</v>
      </c>
      <c r="K887" s="57" t="s">
        <v>3149</v>
      </c>
      <c r="L887" s="57" t="s">
        <v>3155</v>
      </c>
      <c r="M887" s="57" t="s">
        <v>3149</v>
      </c>
      <c r="N887" t="s">
        <v>3152</v>
      </c>
    </row>
    <row r="888" spans="1:14" x14ac:dyDescent="0.25">
      <c r="A888" t="s">
        <v>3313</v>
      </c>
      <c r="B888" t="s">
        <v>3203</v>
      </c>
      <c r="C888" t="s">
        <v>3204</v>
      </c>
      <c r="D888" s="52">
        <v>598.32875999873499</v>
      </c>
      <c r="E888" s="13">
        <v>-0.52352664904877999</v>
      </c>
      <c r="F888">
        <v>74</v>
      </c>
      <c r="G888" s="57" t="s">
        <v>3150</v>
      </c>
      <c r="H888" s="57" t="s">
        <v>3151</v>
      </c>
      <c r="I888" s="57" t="s">
        <v>3149</v>
      </c>
      <c r="J888" s="57" t="s">
        <v>3150</v>
      </c>
      <c r="K888" s="57" t="s">
        <v>3148</v>
      </c>
      <c r="L888" s="57" t="s">
        <v>3151</v>
      </c>
      <c r="M888" s="57" t="s">
        <v>3151</v>
      </c>
      <c r="N888" t="s">
        <v>3152</v>
      </c>
    </row>
    <row r="889" spans="1:14" x14ac:dyDescent="0.25">
      <c r="A889" t="s">
        <v>3314</v>
      </c>
      <c r="B889" t="s">
        <v>3291</v>
      </c>
      <c r="C889" t="s">
        <v>3292</v>
      </c>
      <c r="D889" s="52">
        <v>324.483019195944</v>
      </c>
      <c r="E889" s="13">
        <v>-0.70378489311844805</v>
      </c>
      <c r="F889">
        <v>74</v>
      </c>
      <c r="G889" s="57" t="s">
        <v>3155</v>
      </c>
      <c r="H889" s="57" t="s">
        <v>3151</v>
      </c>
      <c r="I889" s="57" t="s">
        <v>3155</v>
      </c>
      <c r="J889" s="57" t="s">
        <v>3155</v>
      </c>
      <c r="K889" s="57" t="s">
        <v>3148</v>
      </c>
      <c r="L889" s="57" t="s">
        <v>3150</v>
      </c>
      <c r="M889" s="57" t="s">
        <v>3150</v>
      </c>
      <c r="N889" t="s">
        <v>3152</v>
      </c>
    </row>
    <row r="890" spans="1:14" x14ac:dyDescent="0.25">
      <c r="A890" t="s">
        <v>3315</v>
      </c>
      <c r="B890" t="s">
        <v>3239</v>
      </c>
      <c r="C890" t="s">
        <v>3240</v>
      </c>
      <c r="D890" s="52">
        <v>785.57370815661102</v>
      </c>
      <c r="E890" s="13">
        <v>-0.68311455212983796</v>
      </c>
      <c r="F890">
        <v>74</v>
      </c>
      <c r="G890" s="57" t="s">
        <v>3155</v>
      </c>
      <c r="H890" s="57" t="s">
        <v>3151</v>
      </c>
      <c r="I890" s="57" t="s">
        <v>3155</v>
      </c>
      <c r="J890" s="57" t="s">
        <v>3155</v>
      </c>
      <c r="K890" s="57" t="s">
        <v>3148</v>
      </c>
      <c r="L890" s="57" t="s">
        <v>3150</v>
      </c>
      <c r="M890" s="57" t="s">
        <v>3149</v>
      </c>
      <c r="N890" t="s">
        <v>3152</v>
      </c>
    </row>
    <row r="891" spans="1:14" x14ac:dyDescent="0.25">
      <c r="A891" t="s">
        <v>3316</v>
      </c>
      <c r="B891" t="s">
        <v>3287</v>
      </c>
      <c r="C891" t="s">
        <v>3288</v>
      </c>
      <c r="D891" s="52">
        <v>1486.2703087755001</v>
      </c>
      <c r="E891" s="13">
        <v>-0.50807195543034001</v>
      </c>
      <c r="F891">
        <v>74</v>
      </c>
      <c r="G891" s="57" t="s">
        <v>3150</v>
      </c>
      <c r="H891" s="57" t="s">
        <v>3149</v>
      </c>
      <c r="I891" s="57" t="s">
        <v>3155</v>
      </c>
      <c r="J891" s="57" t="s">
        <v>3150</v>
      </c>
      <c r="K891" s="57" t="s">
        <v>3150</v>
      </c>
      <c r="L891" s="57" t="s">
        <v>3148</v>
      </c>
      <c r="M891" s="57" t="s">
        <v>3148</v>
      </c>
      <c r="N891" t="s">
        <v>3152</v>
      </c>
    </row>
    <row r="892" spans="1:14" x14ac:dyDescent="0.25">
      <c r="A892" t="s">
        <v>3317</v>
      </c>
      <c r="B892" t="s">
        <v>3293</v>
      </c>
      <c r="C892" t="s">
        <v>3294</v>
      </c>
      <c r="D892" s="52">
        <v>6007.7377922528103</v>
      </c>
      <c r="E892" s="13">
        <v>-0.46516807557394402</v>
      </c>
      <c r="F892">
        <v>74</v>
      </c>
      <c r="G892" s="57" t="s">
        <v>3150</v>
      </c>
      <c r="H892" s="57" t="s">
        <v>3148</v>
      </c>
      <c r="I892" s="57" t="s">
        <v>3149</v>
      </c>
      <c r="J892" s="57" t="s">
        <v>3155</v>
      </c>
      <c r="K892" s="57" t="s">
        <v>3155</v>
      </c>
      <c r="L892" s="57" t="s">
        <v>3155</v>
      </c>
      <c r="M892" s="57" t="s">
        <v>3155</v>
      </c>
      <c r="N892" t="s">
        <v>3152</v>
      </c>
    </row>
    <row r="893" spans="1:14" x14ac:dyDescent="0.25">
      <c r="A893" t="s">
        <v>3318</v>
      </c>
      <c r="B893" t="s">
        <v>3255</v>
      </c>
      <c r="C893" t="s">
        <v>3256</v>
      </c>
      <c r="D893" s="52">
        <v>1318.6249775917199</v>
      </c>
      <c r="E893" s="13">
        <v>-1.0014607626392</v>
      </c>
      <c r="F893">
        <v>74</v>
      </c>
      <c r="G893" s="57" t="s">
        <v>3155</v>
      </c>
      <c r="H893" s="57" t="s">
        <v>3150</v>
      </c>
      <c r="I893" s="57" t="s">
        <v>3149</v>
      </c>
      <c r="J893" s="57" t="s">
        <v>3151</v>
      </c>
      <c r="K893" s="57" t="s">
        <v>3150</v>
      </c>
      <c r="L893" s="57" t="s">
        <v>3150</v>
      </c>
      <c r="M893" s="57" t="s">
        <v>3148</v>
      </c>
      <c r="N893" t="s">
        <v>3152</v>
      </c>
    </row>
    <row r="894" spans="1:14" x14ac:dyDescent="0.25">
      <c r="A894" t="s">
        <v>3319</v>
      </c>
      <c r="B894" t="s">
        <v>3295</v>
      </c>
      <c r="C894" t="s">
        <v>3296</v>
      </c>
      <c r="D894" s="52">
        <v>2252.4167178890002</v>
      </c>
      <c r="E894" s="13">
        <v>-0.96651750942932602</v>
      </c>
      <c r="F894">
        <v>74</v>
      </c>
      <c r="G894" s="57" t="s">
        <v>3155</v>
      </c>
      <c r="H894" s="57" t="s">
        <v>3149</v>
      </c>
      <c r="I894" s="57" t="s">
        <v>3148</v>
      </c>
      <c r="J894" s="57" t="s">
        <v>3155</v>
      </c>
      <c r="K894" s="57" t="s">
        <v>3148</v>
      </c>
      <c r="L894" s="57" t="s">
        <v>3150</v>
      </c>
      <c r="M894" s="57" t="s">
        <v>3148</v>
      </c>
      <c r="N894" t="s">
        <v>3152</v>
      </c>
    </row>
    <row r="895" spans="1:14" x14ac:dyDescent="0.25">
      <c r="A895" t="s">
        <v>3145</v>
      </c>
      <c r="B895" t="s">
        <v>3239</v>
      </c>
      <c r="C895" t="s">
        <v>3240</v>
      </c>
      <c r="D895" s="52">
        <v>2677.5539106900601</v>
      </c>
      <c r="E895" s="13">
        <v>-0.81510550793723702</v>
      </c>
      <c r="F895">
        <v>75</v>
      </c>
      <c r="G895" s="57" t="s">
        <v>3155</v>
      </c>
      <c r="H895" s="57" t="s">
        <v>3148</v>
      </c>
      <c r="I895" s="57" t="s">
        <v>3155</v>
      </c>
      <c r="J895" s="57" t="s">
        <v>3155</v>
      </c>
      <c r="K895" s="57" t="s">
        <v>3148</v>
      </c>
      <c r="L895" s="57" t="s">
        <v>3150</v>
      </c>
      <c r="M895" s="57" t="s">
        <v>3149</v>
      </c>
      <c r="N895" t="s">
        <v>3152</v>
      </c>
    </row>
    <row r="896" spans="1:14" x14ac:dyDescent="0.25">
      <c r="A896" t="s">
        <v>3309</v>
      </c>
      <c r="B896" t="s">
        <v>3305</v>
      </c>
      <c r="C896" t="s">
        <v>3306</v>
      </c>
      <c r="D896" s="52">
        <v>1909.40136584684</v>
      </c>
      <c r="E896" s="13">
        <v>-0.90730917795661603</v>
      </c>
      <c r="F896">
        <v>75</v>
      </c>
      <c r="G896" s="57" t="s">
        <v>3155</v>
      </c>
      <c r="H896" s="57" t="s">
        <v>3148</v>
      </c>
      <c r="I896" s="57" t="s">
        <v>3150</v>
      </c>
      <c r="J896" s="57" t="s">
        <v>3150</v>
      </c>
      <c r="K896" s="57" t="s">
        <v>3148</v>
      </c>
      <c r="L896" s="57" t="s">
        <v>3150</v>
      </c>
      <c r="M896" s="57" t="s">
        <v>3150</v>
      </c>
      <c r="N896" t="s">
        <v>3152</v>
      </c>
    </row>
    <row r="897" spans="1:14" x14ac:dyDescent="0.25">
      <c r="A897" t="s">
        <v>3310</v>
      </c>
      <c r="B897" t="s">
        <v>3261</v>
      </c>
      <c r="C897" t="s">
        <v>3262</v>
      </c>
      <c r="D897" s="52">
        <v>1096.98060481622</v>
      </c>
      <c r="E897" s="13">
        <v>-0.85620568825736398</v>
      </c>
      <c r="F897">
        <v>75</v>
      </c>
      <c r="G897" s="57" t="s">
        <v>3155</v>
      </c>
      <c r="H897" s="57" t="s">
        <v>3151</v>
      </c>
      <c r="I897" s="57" t="s">
        <v>3155</v>
      </c>
      <c r="J897" s="57" t="s">
        <v>3155</v>
      </c>
      <c r="K897" s="57" t="s">
        <v>3151</v>
      </c>
      <c r="L897" s="57" t="s">
        <v>3151</v>
      </c>
      <c r="M897" s="57" t="s">
        <v>3150</v>
      </c>
      <c r="N897" t="s">
        <v>3152</v>
      </c>
    </row>
    <row r="898" spans="1:14" x14ac:dyDescent="0.25">
      <c r="A898" t="s">
        <v>3311</v>
      </c>
      <c r="B898" t="s">
        <v>3305</v>
      </c>
      <c r="C898" t="s">
        <v>3306</v>
      </c>
      <c r="D898" s="52">
        <v>927.512074739838</v>
      </c>
      <c r="E898" s="13">
        <v>-0.79406525620463997</v>
      </c>
      <c r="F898">
        <v>75</v>
      </c>
      <c r="G898" s="57" t="s">
        <v>3155</v>
      </c>
      <c r="H898" s="57" t="s">
        <v>3151</v>
      </c>
      <c r="I898" s="57" t="s">
        <v>3150</v>
      </c>
      <c r="J898" s="57" t="s">
        <v>3148</v>
      </c>
      <c r="K898" s="57" t="s">
        <v>3149</v>
      </c>
      <c r="L898" s="57" t="s">
        <v>3150</v>
      </c>
      <c r="M898" s="57" t="s">
        <v>3150</v>
      </c>
      <c r="N898" t="s">
        <v>3152</v>
      </c>
    </row>
    <row r="899" spans="1:14" x14ac:dyDescent="0.25">
      <c r="A899" t="s">
        <v>3312</v>
      </c>
      <c r="B899" t="s">
        <v>3261</v>
      </c>
      <c r="C899" t="s">
        <v>3262</v>
      </c>
      <c r="D899" s="52">
        <v>2487.1554558575899</v>
      </c>
      <c r="E899" s="13">
        <v>-0.78549197419573302</v>
      </c>
      <c r="F899">
        <v>75</v>
      </c>
      <c r="G899" s="57" t="s">
        <v>3155</v>
      </c>
      <c r="H899" s="57" t="s">
        <v>3151</v>
      </c>
      <c r="I899" s="57" t="s">
        <v>3155</v>
      </c>
      <c r="J899" s="57" t="s">
        <v>3155</v>
      </c>
      <c r="K899" s="57" t="s">
        <v>3151</v>
      </c>
      <c r="L899" s="57" t="s">
        <v>3151</v>
      </c>
      <c r="M899" s="57" t="s">
        <v>3150</v>
      </c>
      <c r="N899" t="s">
        <v>3152</v>
      </c>
    </row>
    <row r="900" spans="1:14" x14ac:dyDescent="0.25">
      <c r="A900" t="s">
        <v>3313</v>
      </c>
      <c r="B900" t="s">
        <v>3239</v>
      </c>
      <c r="C900" t="s">
        <v>3240</v>
      </c>
      <c r="D900" s="52">
        <v>5999.7745759207801</v>
      </c>
      <c r="E900" s="13">
        <v>-0.66395446095372501</v>
      </c>
      <c r="F900">
        <v>75</v>
      </c>
      <c r="G900" s="57" t="s">
        <v>3155</v>
      </c>
      <c r="H900" s="57" t="s">
        <v>3149</v>
      </c>
      <c r="I900" s="57" t="s">
        <v>3155</v>
      </c>
      <c r="J900" s="57" t="s">
        <v>3155</v>
      </c>
      <c r="K900" s="57" t="s">
        <v>3148</v>
      </c>
      <c r="L900" s="57" t="s">
        <v>3155</v>
      </c>
      <c r="M900" s="57" t="s">
        <v>3149</v>
      </c>
      <c r="N900" t="s">
        <v>3152</v>
      </c>
    </row>
    <row r="901" spans="1:14" x14ac:dyDescent="0.25">
      <c r="A901" t="s">
        <v>3314</v>
      </c>
      <c r="B901" t="s">
        <v>3156</v>
      </c>
      <c r="C901" t="s">
        <v>3157</v>
      </c>
      <c r="D901" s="52">
        <v>640.222155891993</v>
      </c>
      <c r="E901" s="13">
        <v>-0.81214307008830999</v>
      </c>
      <c r="F901">
        <v>75</v>
      </c>
      <c r="G901" s="57" t="s">
        <v>3155</v>
      </c>
      <c r="H901" s="57" t="s">
        <v>3150</v>
      </c>
      <c r="I901" s="57" t="s">
        <v>3149</v>
      </c>
      <c r="J901" s="57" t="s">
        <v>3151</v>
      </c>
      <c r="K901" s="57" t="s">
        <v>3155</v>
      </c>
      <c r="L901" s="57" t="s">
        <v>3148</v>
      </c>
      <c r="M901" s="57" t="s">
        <v>3149</v>
      </c>
      <c r="N901" t="s">
        <v>3152</v>
      </c>
    </row>
    <row r="902" spans="1:14" x14ac:dyDescent="0.25">
      <c r="A902" t="s">
        <v>3315</v>
      </c>
      <c r="B902" t="s">
        <v>3261</v>
      </c>
      <c r="C902" t="s">
        <v>3262</v>
      </c>
      <c r="D902" s="52">
        <v>854.641759327057</v>
      </c>
      <c r="E902" s="13">
        <v>-0.81862117006706703</v>
      </c>
      <c r="F902">
        <v>75</v>
      </c>
      <c r="G902" s="57" t="s">
        <v>3155</v>
      </c>
      <c r="H902" s="57" t="s">
        <v>3151</v>
      </c>
      <c r="I902" s="57" t="s">
        <v>3155</v>
      </c>
      <c r="J902" s="57" t="s">
        <v>3155</v>
      </c>
      <c r="K902" s="57" t="s">
        <v>3151</v>
      </c>
      <c r="L902" s="57" t="s">
        <v>3151</v>
      </c>
      <c r="M902" s="57" t="s">
        <v>3150</v>
      </c>
      <c r="N902" t="s">
        <v>3152</v>
      </c>
    </row>
    <row r="903" spans="1:14" x14ac:dyDescent="0.25">
      <c r="A903" t="s">
        <v>3316</v>
      </c>
      <c r="B903" t="s">
        <v>3239</v>
      </c>
      <c r="C903" t="s">
        <v>3240</v>
      </c>
      <c r="D903" s="52">
        <v>3140.0024318293699</v>
      </c>
      <c r="E903" s="13">
        <v>-0.74090201852488502</v>
      </c>
      <c r="F903">
        <v>75</v>
      </c>
      <c r="G903" s="57" t="s">
        <v>3155</v>
      </c>
      <c r="H903" s="57" t="s">
        <v>3151</v>
      </c>
      <c r="I903" s="57" t="s">
        <v>3155</v>
      </c>
      <c r="J903" s="57" t="s">
        <v>3155</v>
      </c>
      <c r="K903" s="57" t="s">
        <v>3149</v>
      </c>
      <c r="L903" s="57" t="s">
        <v>3155</v>
      </c>
      <c r="M903" s="57" t="s">
        <v>3149</v>
      </c>
      <c r="N903" t="s">
        <v>3152</v>
      </c>
    </row>
    <row r="904" spans="1:14" x14ac:dyDescent="0.25">
      <c r="A904" t="s">
        <v>3317</v>
      </c>
      <c r="B904" t="s">
        <v>3261</v>
      </c>
      <c r="C904" t="s">
        <v>3262</v>
      </c>
      <c r="D904" s="52">
        <v>8201.5708751113107</v>
      </c>
      <c r="E904" s="13">
        <v>-0.65510268195071997</v>
      </c>
      <c r="F904">
        <v>75</v>
      </c>
      <c r="G904" s="57" t="s">
        <v>3155</v>
      </c>
      <c r="H904" s="57" t="s">
        <v>3151</v>
      </c>
      <c r="I904" s="57" t="s">
        <v>3155</v>
      </c>
      <c r="J904" s="57" t="s">
        <v>3155</v>
      </c>
      <c r="K904" s="57" t="s">
        <v>3151</v>
      </c>
      <c r="L904" s="57" t="s">
        <v>3151</v>
      </c>
      <c r="M904" s="57" t="s">
        <v>3150</v>
      </c>
      <c r="N904" t="s">
        <v>3152</v>
      </c>
    </row>
    <row r="905" spans="1:14" x14ac:dyDescent="0.25">
      <c r="A905" t="s">
        <v>3318</v>
      </c>
      <c r="B905" t="s">
        <v>3291</v>
      </c>
      <c r="C905" t="s">
        <v>3292</v>
      </c>
      <c r="D905" s="52">
        <v>189.81718594649601</v>
      </c>
      <c r="E905" s="13">
        <v>-1.1091899826939</v>
      </c>
      <c r="F905">
        <v>75</v>
      </c>
      <c r="G905" s="57" t="s">
        <v>3155</v>
      </c>
      <c r="H905" s="57" t="s">
        <v>3151</v>
      </c>
      <c r="I905" s="57" t="s">
        <v>3155</v>
      </c>
      <c r="J905" s="57" t="s">
        <v>3155</v>
      </c>
      <c r="K905" s="57" t="s">
        <v>3151</v>
      </c>
      <c r="L905" s="57" t="s">
        <v>3150</v>
      </c>
      <c r="M905" s="57" t="s">
        <v>3150</v>
      </c>
      <c r="N905" t="s">
        <v>3152</v>
      </c>
    </row>
    <row r="906" spans="1:14" x14ac:dyDescent="0.25">
      <c r="A906" t="s">
        <v>3319</v>
      </c>
      <c r="B906" t="s">
        <v>3241</v>
      </c>
      <c r="C906" t="s">
        <v>3242</v>
      </c>
      <c r="D906" s="52">
        <v>1547.3708596896299</v>
      </c>
      <c r="E906" s="13">
        <v>-1.03296658380496</v>
      </c>
      <c r="F906">
        <v>75</v>
      </c>
      <c r="G906" s="57" t="s">
        <v>3155</v>
      </c>
      <c r="H906" s="57" t="s">
        <v>3151</v>
      </c>
      <c r="I906" s="57" t="s">
        <v>3148</v>
      </c>
      <c r="J906" s="57" t="s">
        <v>3155</v>
      </c>
      <c r="K906" s="57" t="s">
        <v>3150</v>
      </c>
      <c r="L906" s="57" t="s">
        <v>3155</v>
      </c>
      <c r="M906" s="57" t="s">
        <v>3155</v>
      </c>
      <c r="N906" t="s">
        <v>3152</v>
      </c>
    </row>
    <row r="907" spans="1:14" x14ac:dyDescent="0.25">
      <c r="A907" t="s">
        <v>3145</v>
      </c>
      <c r="B907" t="s">
        <v>3257</v>
      </c>
      <c r="C907" t="s">
        <v>3258</v>
      </c>
      <c r="D907" s="52">
        <v>1023.20264329311</v>
      </c>
      <c r="E907" s="13">
        <v>-0.92029164915689898</v>
      </c>
      <c r="F907">
        <v>76</v>
      </c>
      <c r="G907" s="57" t="s">
        <v>3155</v>
      </c>
      <c r="H907" s="57" t="s">
        <v>3155</v>
      </c>
      <c r="I907" s="57" t="s">
        <v>3149</v>
      </c>
      <c r="J907" s="57" t="s">
        <v>3151</v>
      </c>
      <c r="K907" s="57" t="s">
        <v>3155</v>
      </c>
      <c r="L907" s="57" t="s">
        <v>3155</v>
      </c>
      <c r="M907" s="57" t="s">
        <v>3149</v>
      </c>
      <c r="N907" t="s">
        <v>3152</v>
      </c>
    </row>
    <row r="908" spans="1:14" x14ac:dyDescent="0.25">
      <c r="A908" t="s">
        <v>3309</v>
      </c>
      <c r="B908" t="s">
        <v>3255</v>
      </c>
      <c r="C908" t="s">
        <v>3256</v>
      </c>
      <c r="D908" s="52">
        <v>977.93856091355099</v>
      </c>
      <c r="E908" s="13">
        <v>-1.27326495479429</v>
      </c>
      <c r="F908">
        <v>76</v>
      </c>
      <c r="G908" s="57" t="s">
        <v>3155</v>
      </c>
      <c r="H908" s="57" t="s">
        <v>3155</v>
      </c>
      <c r="I908" s="57" t="s">
        <v>3149</v>
      </c>
      <c r="J908" s="57" t="s">
        <v>3151</v>
      </c>
      <c r="K908" s="57" t="s">
        <v>3150</v>
      </c>
      <c r="L908" s="57" t="s">
        <v>3150</v>
      </c>
      <c r="M908" s="57" t="s">
        <v>3148</v>
      </c>
      <c r="N908" t="s">
        <v>3152</v>
      </c>
    </row>
    <row r="909" spans="1:14" x14ac:dyDescent="0.25">
      <c r="A909" t="s">
        <v>3310</v>
      </c>
      <c r="B909" t="s">
        <v>3231</v>
      </c>
      <c r="C909" t="s">
        <v>3232</v>
      </c>
      <c r="D909" s="52">
        <v>261.95442848812201</v>
      </c>
      <c r="E909" s="13">
        <v>-0.99604148720528796</v>
      </c>
      <c r="F909">
        <v>76</v>
      </c>
      <c r="G909" s="57" t="s">
        <v>3155</v>
      </c>
      <c r="H909" s="57" t="s">
        <v>3151</v>
      </c>
      <c r="I909" s="57" t="s">
        <v>3150</v>
      </c>
      <c r="J909" s="57" t="s">
        <v>3155</v>
      </c>
      <c r="K909" s="57" t="s">
        <v>3148</v>
      </c>
      <c r="L909" s="57" t="s">
        <v>3148</v>
      </c>
      <c r="M909" s="57" t="s">
        <v>3149</v>
      </c>
      <c r="N909" t="s">
        <v>3152</v>
      </c>
    </row>
    <row r="910" spans="1:14" x14ac:dyDescent="0.25">
      <c r="A910" t="s">
        <v>3311</v>
      </c>
      <c r="B910" t="s">
        <v>3261</v>
      </c>
      <c r="C910" t="s">
        <v>3262</v>
      </c>
      <c r="D910" s="52">
        <v>548.77244693399598</v>
      </c>
      <c r="E910" s="13">
        <v>-1.17795264918292</v>
      </c>
      <c r="F910">
        <v>76</v>
      </c>
      <c r="G910" s="57" t="s">
        <v>3155</v>
      </c>
      <c r="H910" s="57" t="s">
        <v>3151</v>
      </c>
      <c r="I910" s="57" t="s">
        <v>3155</v>
      </c>
      <c r="J910" s="57" t="s">
        <v>3155</v>
      </c>
      <c r="K910" s="57" t="s">
        <v>3151</v>
      </c>
      <c r="L910" s="57" t="s">
        <v>3151</v>
      </c>
      <c r="M910" s="57" t="s">
        <v>3150</v>
      </c>
      <c r="N910" t="s">
        <v>3152</v>
      </c>
    </row>
    <row r="911" spans="1:14" x14ac:dyDescent="0.25">
      <c r="A911" t="s">
        <v>3312</v>
      </c>
      <c r="B911" t="s">
        <v>3295</v>
      </c>
      <c r="C911" t="s">
        <v>3296</v>
      </c>
      <c r="D911" s="52">
        <v>1630.6926962366499</v>
      </c>
      <c r="E911" s="13">
        <v>-1.3576357834005599</v>
      </c>
      <c r="F911">
        <v>76</v>
      </c>
      <c r="G911" s="57" t="s">
        <v>3155</v>
      </c>
      <c r="H911" s="57" t="s">
        <v>3149</v>
      </c>
      <c r="I911" s="57" t="s">
        <v>3148</v>
      </c>
      <c r="J911" s="57" t="s">
        <v>3155</v>
      </c>
      <c r="K911" s="57" t="s">
        <v>3149</v>
      </c>
      <c r="L911" s="57" t="s">
        <v>3150</v>
      </c>
      <c r="M911" s="57" t="s">
        <v>3149</v>
      </c>
      <c r="N911" t="s">
        <v>3152</v>
      </c>
    </row>
    <row r="912" spans="1:14" x14ac:dyDescent="0.25">
      <c r="A912" t="s">
        <v>3313</v>
      </c>
      <c r="B912" t="s">
        <v>3295</v>
      </c>
      <c r="C912" t="s">
        <v>3296</v>
      </c>
      <c r="D912" s="52">
        <v>3756.31765948877</v>
      </c>
      <c r="E912" s="13">
        <v>-0.88289173794874098</v>
      </c>
      <c r="F912">
        <v>76</v>
      </c>
      <c r="G912" s="57" t="s">
        <v>3155</v>
      </c>
      <c r="H912" s="57" t="s">
        <v>3151</v>
      </c>
      <c r="I912" s="57" t="s">
        <v>3148</v>
      </c>
      <c r="J912" s="57" t="s">
        <v>3155</v>
      </c>
      <c r="K912" s="57" t="s">
        <v>3148</v>
      </c>
      <c r="L912" s="57" t="s">
        <v>3150</v>
      </c>
      <c r="M912" s="57" t="s">
        <v>3148</v>
      </c>
      <c r="N912" t="s">
        <v>3152</v>
      </c>
    </row>
    <row r="913" spans="1:14" x14ac:dyDescent="0.25">
      <c r="A913" t="s">
        <v>3314</v>
      </c>
      <c r="B913" t="s">
        <v>3295</v>
      </c>
      <c r="C913" t="s">
        <v>3296</v>
      </c>
      <c r="D913" s="52">
        <v>1931.3158792782001</v>
      </c>
      <c r="E913" s="13">
        <v>-0.88917013847057902</v>
      </c>
      <c r="F913">
        <v>76</v>
      </c>
      <c r="G913" s="57" t="s">
        <v>3155</v>
      </c>
      <c r="H913" s="57" t="s">
        <v>3148</v>
      </c>
      <c r="I913" s="57" t="s">
        <v>3148</v>
      </c>
      <c r="J913" s="57" t="s">
        <v>3155</v>
      </c>
      <c r="K913" s="57" t="s">
        <v>3148</v>
      </c>
      <c r="L913" s="57" t="s">
        <v>3150</v>
      </c>
      <c r="M913" s="57" t="s">
        <v>3148</v>
      </c>
      <c r="N913" t="s">
        <v>3152</v>
      </c>
    </row>
    <row r="914" spans="1:14" x14ac:dyDescent="0.25">
      <c r="A914" t="s">
        <v>3315</v>
      </c>
      <c r="B914" t="s">
        <v>3231</v>
      </c>
      <c r="C914" t="s">
        <v>3232</v>
      </c>
      <c r="D914" s="52">
        <v>214.89512894397299</v>
      </c>
      <c r="E914" s="13">
        <v>-1.33192938582395</v>
      </c>
      <c r="F914">
        <v>76</v>
      </c>
      <c r="G914" s="57" t="s">
        <v>3155</v>
      </c>
      <c r="H914" s="57" t="s">
        <v>3151</v>
      </c>
      <c r="I914" s="57" t="s">
        <v>3150</v>
      </c>
      <c r="J914" s="57" t="s">
        <v>3150</v>
      </c>
      <c r="K914" s="57" t="s">
        <v>3149</v>
      </c>
      <c r="L914" s="57" t="s">
        <v>3148</v>
      </c>
      <c r="M914" s="57" t="s">
        <v>3149</v>
      </c>
      <c r="N914" t="s">
        <v>3152</v>
      </c>
    </row>
    <row r="915" spans="1:14" x14ac:dyDescent="0.25">
      <c r="A915" t="s">
        <v>3316</v>
      </c>
      <c r="B915" t="s">
        <v>3293</v>
      </c>
      <c r="C915" t="s">
        <v>3294</v>
      </c>
      <c r="D915" s="52">
        <v>1014.60191482858</v>
      </c>
      <c r="E915" s="13">
        <v>-1.1628261841840299</v>
      </c>
      <c r="F915">
        <v>76</v>
      </c>
      <c r="G915" s="57" t="s">
        <v>3155</v>
      </c>
      <c r="H915" s="57" t="s">
        <v>3151</v>
      </c>
      <c r="I915" s="57" t="s">
        <v>3149</v>
      </c>
      <c r="J915" s="57" t="s">
        <v>3155</v>
      </c>
      <c r="K915" s="57" t="s">
        <v>3150</v>
      </c>
      <c r="L915" s="57" t="s">
        <v>3155</v>
      </c>
      <c r="M915" s="57" t="s">
        <v>3150</v>
      </c>
      <c r="N915" t="s">
        <v>3152</v>
      </c>
    </row>
    <row r="916" spans="1:14" x14ac:dyDescent="0.25">
      <c r="A916" t="s">
        <v>3317</v>
      </c>
      <c r="B916" t="s">
        <v>3291</v>
      </c>
      <c r="C916" t="s">
        <v>3292</v>
      </c>
      <c r="D916" s="52">
        <v>699.22925128141799</v>
      </c>
      <c r="E916" s="13">
        <v>-0.89768009913144198</v>
      </c>
      <c r="F916">
        <v>76</v>
      </c>
      <c r="G916" s="57" t="s">
        <v>3155</v>
      </c>
      <c r="H916" s="57" t="s">
        <v>3149</v>
      </c>
      <c r="I916" s="57" t="s">
        <v>3155</v>
      </c>
      <c r="J916" s="57" t="s">
        <v>3155</v>
      </c>
      <c r="K916" s="57" t="s">
        <v>3148</v>
      </c>
      <c r="L916" s="57" t="s">
        <v>3150</v>
      </c>
      <c r="M916" s="57" t="s">
        <v>3150</v>
      </c>
      <c r="N916" t="s">
        <v>3152</v>
      </c>
    </row>
    <row r="917" spans="1:14" x14ac:dyDescent="0.25">
      <c r="A917" t="s">
        <v>3318</v>
      </c>
      <c r="B917" t="s">
        <v>3295</v>
      </c>
      <c r="C917" t="s">
        <v>3296</v>
      </c>
      <c r="D917" s="52">
        <v>1335.8597609916101</v>
      </c>
      <c r="E917" s="13">
        <v>-1.18624339398703</v>
      </c>
      <c r="F917">
        <v>76</v>
      </c>
      <c r="G917" s="57" t="s">
        <v>3155</v>
      </c>
      <c r="H917" s="57" t="s">
        <v>3149</v>
      </c>
      <c r="I917" s="57" t="s">
        <v>3148</v>
      </c>
      <c r="J917" s="57" t="s">
        <v>3155</v>
      </c>
      <c r="K917" s="57" t="s">
        <v>3149</v>
      </c>
      <c r="L917" s="57" t="s">
        <v>3150</v>
      </c>
      <c r="M917" s="57" t="s">
        <v>3148</v>
      </c>
      <c r="N917" t="s">
        <v>3152</v>
      </c>
    </row>
    <row r="918" spans="1:14" x14ac:dyDescent="0.25">
      <c r="A918" t="s">
        <v>3319</v>
      </c>
      <c r="B918" t="s">
        <v>3255</v>
      </c>
      <c r="C918" t="s">
        <v>3256</v>
      </c>
      <c r="D918" s="52">
        <v>2529.08607676052</v>
      </c>
      <c r="E918" s="13">
        <v>-1.07540888605491</v>
      </c>
      <c r="F918">
        <v>76</v>
      </c>
      <c r="G918" s="57" t="s">
        <v>3155</v>
      </c>
      <c r="H918" s="57" t="s">
        <v>3150</v>
      </c>
      <c r="I918" s="57" t="s">
        <v>3149</v>
      </c>
      <c r="J918" s="57" t="s">
        <v>3151</v>
      </c>
      <c r="K918" s="57" t="s">
        <v>3150</v>
      </c>
      <c r="L918" s="57" t="s">
        <v>3150</v>
      </c>
      <c r="M918" s="57" t="s">
        <v>3148</v>
      </c>
      <c r="N918" t="s">
        <v>3152</v>
      </c>
    </row>
    <row r="919" spans="1:14" x14ac:dyDescent="0.25">
      <c r="A919" t="s">
        <v>3145</v>
      </c>
      <c r="B919" t="s">
        <v>3295</v>
      </c>
      <c r="C919" t="s">
        <v>3296</v>
      </c>
      <c r="D919" s="52">
        <v>1106.03632744586</v>
      </c>
      <c r="E919" s="13">
        <v>-1.19014878417949</v>
      </c>
      <c r="F919">
        <v>77</v>
      </c>
      <c r="G919" s="57" t="s">
        <v>3155</v>
      </c>
      <c r="H919" s="57" t="s">
        <v>3148</v>
      </c>
      <c r="I919" s="57" t="s">
        <v>3148</v>
      </c>
      <c r="J919" s="57" t="s">
        <v>3155</v>
      </c>
      <c r="K919" s="57" t="s">
        <v>3149</v>
      </c>
      <c r="L919" s="57" t="s">
        <v>3150</v>
      </c>
      <c r="M919" s="57" t="s">
        <v>3149</v>
      </c>
      <c r="N919" t="s">
        <v>3152</v>
      </c>
    </row>
    <row r="920" spans="1:14" x14ac:dyDescent="0.25">
      <c r="A920" t="s">
        <v>3309</v>
      </c>
      <c r="B920" t="s">
        <v>3231</v>
      </c>
      <c r="C920" t="s">
        <v>3232</v>
      </c>
      <c r="D920" s="52">
        <v>448.57333248277098</v>
      </c>
      <c r="E920" s="13">
        <v>-1.54572473324736</v>
      </c>
      <c r="F920">
        <v>77</v>
      </c>
      <c r="G920" s="57" t="s">
        <v>3155</v>
      </c>
      <c r="H920" s="57" t="s">
        <v>3150</v>
      </c>
      <c r="I920" s="57" t="s">
        <v>3150</v>
      </c>
      <c r="J920" s="57" t="s">
        <v>3148</v>
      </c>
      <c r="K920" s="57" t="s">
        <v>3149</v>
      </c>
      <c r="L920" s="57" t="s">
        <v>3150</v>
      </c>
      <c r="M920" s="57" t="s">
        <v>3148</v>
      </c>
      <c r="N920" t="s">
        <v>3152</v>
      </c>
    </row>
    <row r="921" spans="1:14" x14ac:dyDescent="0.25">
      <c r="A921" t="s">
        <v>3310</v>
      </c>
      <c r="B921" t="s">
        <v>3295</v>
      </c>
      <c r="C921" t="s">
        <v>3296</v>
      </c>
      <c r="D921" s="52">
        <v>788.57523570522505</v>
      </c>
      <c r="E921" s="13">
        <v>-1.29606153148874</v>
      </c>
      <c r="F921">
        <v>77</v>
      </c>
      <c r="G921" s="57" t="s">
        <v>3155</v>
      </c>
      <c r="H921" s="57" t="s">
        <v>3151</v>
      </c>
      <c r="I921" s="57" t="s">
        <v>3148</v>
      </c>
      <c r="J921" s="57" t="s">
        <v>3155</v>
      </c>
      <c r="K921" s="57" t="s">
        <v>3151</v>
      </c>
      <c r="L921" s="57" t="s">
        <v>3148</v>
      </c>
      <c r="M921" s="57" t="s">
        <v>3149</v>
      </c>
      <c r="N921" t="s">
        <v>3152</v>
      </c>
    </row>
    <row r="922" spans="1:14" x14ac:dyDescent="0.25">
      <c r="A922" t="s">
        <v>3311</v>
      </c>
      <c r="B922" t="s">
        <v>3295</v>
      </c>
      <c r="C922" t="s">
        <v>3296</v>
      </c>
      <c r="D922" s="52">
        <v>264.98560109823501</v>
      </c>
      <c r="E922" s="13">
        <v>-1.8725429030723399</v>
      </c>
      <c r="F922">
        <v>77</v>
      </c>
      <c r="G922" s="57" t="s">
        <v>3155</v>
      </c>
      <c r="H922" s="57" t="s">
        <v>3151</v>
      </c>
      <c r="I922" s="57" t="s">
        <v>3148</v>
      </c>
      <c r="J922" s="57" t="s">
        <v>3150</v>
      </c>
      <c r="K922" s="57" t="s">
        <v>3150</v>
      </c>
      <c r="L922" s="57" t="s">
        <v>3150</v>
      </c>
      <c r="M922" s="57" t="s">
        <v>3148</v>
      </c>
      <c r="N922" t="s">
        <v>3152</v>
      </c>
    </row>
    <row r="923" spans="1:14" x14ac:dyDescent="0.25">
      <c r="A923" t="s">
        <v>3312</v>
      </c>
      <c r="B923" t="s">
        <v>3291</v>
      </c>
      <c r="C923" t="s">
        <v>3292</v>
      </c>
      <c r="D923" s="52">
        <v>220.89693163816699</v>
      </c>
      <c r="E923" s="13">
        <v>-1.4387576720777</v>
      </c>
      <c r="F923">
        <v>77</v>
      </c>
      <c r="G923" s="57" t="s">
        <v>3155</v>
      </c>
      <c r="H923" s="57" t="s">
        <v>3151</v>
      </c>
      <c r="I923" s="57" t="s">
        <v>3155</v>
      </c>
      <c r="J923" s="57" t="s">
        <v>3155</v>
      </c>
      <c r="K923" s="57" t="s">
        <v>3151</v>
      </c>
      <c r="L923" s="57" t="s">
        <v>3150</v>
      </c>
      <c r="M923" s="57" t="s">
        <v>3150</v>
      </c>
      <c r="N923" t="s">
        <v>3152</v>
      </c>
    </row>
    <row r="924" spans="1:14" x14ac:dyDescent="0.25">
      <c r="A924" t="s">
        <v>3313</v>
      </c>
      <c r="B924" t="s">
        <v>3293</v>
      </c>
      <c r="C924" t="s">
        <v>3294</v>
      </c>
      <c r="D924" s="52">
        <v>1809.71379158032</v>
      </c>
      <c r="E924" s="13">
        <v>-0.89431630571535303</v>
      </c>
      <c r="F924">
        <v>77</v>
      </c>
      <c r="G924" s="57" t="s">
        <v>3155</v>
      </c>
      <c r="H924" s="57" t="s">
        <v>3151</v>
      </c>
      <c r="I924" s="57" t="s">
        <v>3149</v>
      </c>
      <c r="J924" s="57" t="s">
        <v>3155</v>
      </c>
      <c r="K924" s="57" t="s">
        <v>3150</v>
      </c>
      <c r="L924" s="57" t="s">
        <v>3155</v>
      </c>
      <c r="M924" s="57" t="s">
        <v>3150</v>
      </c>
      <c r="N924" t="s">
        <v>3152</v>
      </c>
    </row>
    <row r="925" spans="1:14" x14ac:dyDescent="0.25">
      <c r="A925" t="s">
        <v>3314</v>
      </c>
      <c r="B925" t="s">
        <v>3267</v>
      </c>
      <c r="C925" t="s">
        <v>3268</v>
      </c>
      <c r="D925" s="52">
        <v>3082.1610053657701</v>
      </c>
      <c r="E925" s="13">
        <v>-0.93912247624088496</v>
      </c>
      <c r="F925">
        <v>77</v>
      </c>
      <c r="G925" s="57" t="s">
        <v>3155</v>
      </c>
      <c r="H925" s="57" t="s">
        <v>3155</v>
      </c>
      <c r="I925" s="57" t="s">
        <v>3148</v>
      </c>
      <c r="J925" s="57" t="s">
        <v>3151</v>
      </c>
      <c r="K925" s="57" t="s">
        <v>3155</v>
      </c>
      <c r="L925" s="57" t="s">
        <v>3150</v>
      </c>
      <c r="M925" s="57" t="s">
        <v>3148</v>
      </c>
      <c r="N925" t="s">
        <v>3152</v>
      </c>
    </row>
    <row r="926" spans="1:14" x14ac:dyDescent="0.25">
      <c r="A926" t="s">
        <v>3315</v>
      </c>
      <c r="B926" t="s">
        <v>3295</v>
      </c>
      <c r="C926" t="s">
        <v>3296</v>
      </c>
      <c r="D926" s="52">
        <v>307.13420666366602</v>
      </c>
      <c r="E926" s="13">
        <v>-1.6148365148427899</v>
      </c>
      <c r="F926">
        <v>77</v>
      </c>
      <c r="G926" s="57" t="s">
        <v>3155</v>
      </c>
      <c r="H926" s="57" t="s">
        <v>3151</v>
      </c>
      <c r="I926" s="57" t="s">
        <v>3148</v>
      </c>
      <c r="J926" s="57" t="s">
        <v>3155</v>
      </c>
      <c r="K926" s="57" t="s">
        <v>3148</v>
      </c>
      <c r="L926" s="57" t="s">
        <v>3150</v>
      </c>
      <c r="M926" s="57" t="s">
        <v>3148</v>
      </c>
      <c r="N926" t="s">
        <v>3152</v>
      </c>
    </row>
    <row r="927" spans="1:14" x14ac:dyDescent="0.25">
      <c r="A927" t="s">
        <v>3316</v>
      </c>
      <c r="B927" t="s">
        <v>3295</v>
      </c>
      <c r="C927" t="s">
        <v>3296</v>
      </c>
      <c r="D927" s="52">
        <v>1893.7347633885399</v>
      </c>
      <c r="E927" s="13">
        <v>-1.37572958032139</v>
      </c>
      <c r="F927">
        <v>77</v>
      </c>
      <c r="G927" s="57" t="s">
        <v>3155</v>
      </c>
      <c r="H927" s="57" t="s">
        <v>3148</v>
      </c>
      <c r="I927" s="57" t="s">
        <v>3148</v>
      </c>
      <c r="J927" s="57" t="s">
        <v>3155</v>
      </c>
      <c r="K927" s="57" t="s">
        <v>3148</v>
      </c>
      <c r="L927" s="57" t="s">
        <v>3150</v>
      </c>
      <c r="M927" s="57" t="s">
        <v>3148</v>
      </c>
      <c r="N927" t="s">
        <v>3152</v>
      </c>
    </row>
    <row r="928" spans="1:14" x14ac:dyDescent="0.25">
      <c r="A928" t="s">
        <v>3317</v>
      </c>
      <c r="B928" t="s">
        <v>3295</v>
      </c>
      <c r="C928" t="s">
        <v>3296</v>
      </c>
      <c r="D928" s="52">
        <v>9915.0157023648699</v>
      </c>
      <c r="E928" s="13">
        <v>-1.42807084786384</v>
      </c>
      <c r="F928">
        <v>77</v>
      </c>
      <c r="G928" s="57" t="s">
        <v>3155</v>
      </c>
      <c r="H928" s="57" t="s">
        <v>3148</v>
      </c>
      <c r="I928" s="57" t="s">
        <v>3148</v>
      </c>
      <c r="J928" s="57" t="s">
        <v>3155</v>
      </c>
      <c r="K928" s="57" t="s">
        <v>3148</v>
      </c>
      <c r="L928" s="57" t="s">
        <v>3150</v>
      </c>
      <c r="M928" s="57" t="s">
        <v>3148</v>
      </c>
      <c r="N928" t="s">
        <v>3152</v>
      </c>
    </row>
    <row r="929" spans="1:14" x14ac:dyDescent="0.25">
      <c r="A929" t="s">
        <v>3318</v>
      </c>
      <c r="B929" t="s">
        <v>3267</v>
      </c>
      <c r="C929" t="s">
        <v>3268</v>
      </c>
      <c r="D929" s="52">
        <v>2451.5462307469502</v>
      </c>
      <c r="E929" s="13">
        <v>-1.37464402223529</v>
      </c>
      <c r="F929">
        <v>77</v>
      </c>
      <c r="G929" s="57" t="s">
        <v>3155</v>
      </c>
      <c r="H929" s="57" t="s">
        <v>3155</v>
      </c>
      <c r="I929" s="57" t="s">
        <v>3148</v>
      </c>
      <c r="J929" s="57" t="s">
        <v>3151</v>
      </c>
      <c r="K929" s="57" t="s">
        <v>3155</v>
      </c>
      <c r="L929" s="57" t="s">
        <v>3148</v>
      </c>
      <c r="M929" s="57" t="s">
        <v>3148</v>
      </c>
      <c r="N929" t="s">
        <v>3152</v>
      </c>
    </row>
    <row r="930" spans="1:14" x14ac:dyDescent="0.25">
      <c r="A930" t="s">
        <v>3319</v>
      </c>
      <c r="B930" t="s">
        <v>3213</v>
      </c>
      <c r="C930" t="s">
        <v>3214</v>
      </c>
      <c r="D930" s="52">
        <v>402.35071264345697</v>
      </c>
      <c r="E930" s="13">
        <v>-1.1312698128169001</v>
      </c>
      <c r="F930">
        <v>77</v>
      </c>
      <c r="G930" s="57" t="s">
        <v>3155</v>
      </c>
      <c r="H930" s="57" t="s">
        <v>3148</v>
      </c>
      <c r="I930" s="57" t="s">
        <v>3149</v>
      </c>
      <c r="J930" s="57" t="s">
        <v>3149</v>
      </c>
      <c r="K930" s="57" t="s">
        <v>3155</v>
      </c>
      <c r="L930" s="57" t="s">
        <v>3150</v>
      </c>
      <c r="M930" s="57" t="s">
        <v>3149</v>
      </c>
      <c r="N930" t="s">
        <v>3152</v>
      </c>
    </row>
    <row r="931" spans="1:14" x14ac:dyDescent="0.25">
      <c r="E931" s="13"/>
    </row>
    <row r="932" spans="1:14" x14ac:dyDescent="0.25">
      <c r="E932" s="13"/>
    </row>
    <row r="933" spans="1:14" x14ac:dyDescent="0.25">
      <c r="E933" s="13"/>
    </row>
    <row r="934" spans="1:14" x14ac:dyDescent="0.25">
      <c r="E934" s="13"/>
    </row>
    <row r="935" spans="1:14" x14ac:dyDescent="0.25">
      <c r="E935" s="13"/>
    </row>
    <row r="936" spans="1:14" x14ac:dyDescent="0.25">
      <c r="E936" s="13"/>
    </row>
    <row r="937" spans="1:14" x14ac:dyDescent="0.25">
      <c r="E937" s="13"/>
    </row>
    <row r="938" spans="1:14" x14ac:dyDescent="0.25">
      <c r="E938" s="13"/>
    </row>
    <row r="939" spans="1:14" x14ac:dyDescent="0.25">
      <c r="E939" s="13"/>
    </row>
    <row r="940" spans="1:14" x14ac:dyDescent="0.25">
      <c r="E940" s="13"/>
    </row>
    <row r="941" spans="1:14" x14ac:dyDescent="0.25">
      <c r="E941" s="13"/>
    </row>
    <row r="942" spans="1:14" x14ac:dyDescent="0.25">
      <c r="E942" s="13"/>
    </row>
    <row r="943" spans="1:14" x14ac:dyDescent="0.25">
      <c r="E943" s="13"/>
    </row>
    <row r="944" spans="1:14" x14ac:dyDescent="0.25">
      <c r="E944" s="13"/>
    </row>
    <row r="945" spans="5:5" x14ac:dyDescent="0.25">
      <c r="E945" s="13"/>
    </row>
    <row r="946" spans="5:5" x14ac:dyDescent="0.25">
      <c r="E946" s="13"/>
    </row>
    <row r="947" spans="5:5" x14ac:dyDescent="0.25">
      <c r="E947" s="13"/>
    </row>
    <row r="948" spans="5:5" x14ac:dyDescent="0.25">
      <c r="E948" s="13"/>
    </row>
    <row r="949" spans="5:5" x14ac:dyDescent="0.25">
      <c r="E949" s="13"/>
    </row>
    <row r="950" spans="5:5" x14ac:dyDescent="0.25">
      <c r="E950" s="13"/>
    </row>
    <row r="951" spans="5:5" x14ac:dyDescent="0.25">
      <c r="E951" s="13"/>
    </row>
    <row r="952" spans="5:5" x14ac:dyDescent="0.25">
      <c r="E952" s="13"/>
    </row>
    <row r="953" spans="5:5" x14ac:dyDescent="0.25">
      <c r="E953" s="13"/>
    </row>
    <row r="954" spans="5:5" x14ac:dyDescent="0.25">
      <c r="E954" s="13"/>
    </row>
    <row r="955" spans="5:5" x14ac:dyDescent="0.25">
      <c r="E955" s="13"/>
    </row>
    <row r="956" spans="5:5" x14ac:dyDescent="0.25">
      <c r="E956" s="13"/>
    </row>
    <row r="957" spans="5:5" x14ac:dyDescent="0.25">
      <c r="E957" s="13"/>
    </row>
    <row r="958" spans="5:5" x14ac:dyDescent="0.25">
      <c r="E958" s="13"/>
    </row>
    <row r="959" spans="5:5" x14ac:dyDescent="0.25">
      <c r="E959" s="13"/>
    </row>
    <row r="960" spans="5:5" x14ac:dyDescent="0.25">
      <c r="E960" s="13"/>
    </row>
    <row r="961" spans="5:5" x14ac:dyDescent="0.25">
      <c r="E961" s="13"/>
    </row>
    <row r="962" spans="5:5" x14ac:dyDescent="0.25">
      <c r="E962" s="13"/>
    </row>
    <row r="963" spans="5:5" x14ac:dyDescent="0.25">
      <c r="E963" s="13"/>
    </row>
    <row r="964" spans="5:5" x14ac:dyDescent="0.25">
      <c r="E964" s="13"/>
    </row>
    <row r="965" spans="5:5" x14ac:dyDescent="0.25">
      <c r="E965" s="13"/>
    </row>
    <row r="966" spans="5:5" x14ac:dyDescent="0.25">
      <c r="E966" s="13"/>
    </row>
    <row r="967" spans="5:5" x14ac:dyDescent="0.25">
      <c r="E967" s="13"/>
    </row>
    <row r="968" spans="5:5" x14ac:dyDescent="0.25">
      <c r="E968" s="13"/>
    </row>
    <row r="969" spans="5:5" x14ac:dyDescent="0.25">
      <c r="E969" s="13"/>
    </row>
    <row r="970" spans="5:5" x14ac:dyDescent="0.25">
      <c r="E970" s="13"/>
    </row>
    <row r="971" spans="5:5" x14ac:dyDescent="0.25">
      <c r="E971" s="13"/>
    </row>
    <row r="972" spans="5:5" x14ac:dyDescent="0.25">
      <c r="E972" s="13"/>
    </row>
    <row r="973" spans="5:5" x14ac:dyDescent="0.25">
      <c r="E973" s="13"/>
    </row>
    <row r="974" spans="5:5" x14ac:dyDescent="0.25">
      <c r="E974" s="13"/>
    </row>
    <row r="975" spans="5:5" x14ac:dyDescent="0.25">
      <c r="E975" s="13"/>
    </row>
    <row r="976" spans="5:5" x14ac:dyDescent="0.25">
      <c r="E976" s="13"/>
    </row>
    <row r="977" spans="5:5" x14ac:dyDescent="0.25">
      <c r="E977" s="13"/>
    </row>
    <row r="978" spans="5:5" x14ac:dyDescent="0.25">
      <c r="E978" s="13"/>
    </row>
    <row r="979" spans="5:5" x14ac:dyDescent="0.25">
      <c r="E979" s="13"/>
    </row>
    <row r="980" spans="5:5" x14ac:dyDescent="0.25">
      <c r="E980" s="13"/>
    </row>
    <row r="981" spans="5:5" x14ac:dyDescent="0.25">
      <c r="E981" s="13"/>
    </row>
    <row r="982" spans="5:5" x14ac:dyDescent="0.25">
      <c r="E982" s="13"/>
    </row>
    <row r="983" spans="5:5" x14ac:dyDescent="0.25">
      <c r="E983" s="13"/>
    </row>
    <row r="984" spans="5:5" x14ac:dyDescent="0.25">
      <c r="E984" s="13"/>
    </row>
    <row r="985" spans="5:5" x14ac:dyDescent="0.25">
      <c r="E985" s="13"/>
    </row>
    <row r="986" spans="5:5" x14ac:dyDescent="0.25">
      <c r="E986" s="13"/>
    </row>
    <row r="987" spans="5:5" x14ac:dyDescent="0.25">
      <c r="E987" s="13"/>
    </row>
    <row r="988" spans="5:5" x14ac:dyDescent="0.25">
      <c r="E988" s="13"/>
    </row>
    <row r="989" spans="5:5" x14ac:dyDescent="0.25">
      <c r="E989" s="13"/>
    </row>
    <row r="990" spans="5:5" x14ac:dyDescent="0.25">
      <c r="E990" s="13"/>
    </row>
    <row r="991" spans="5:5" x14ac:dyDescent="0.25">
      <c r="E991" s="13"/>
    </row>
    <row r="992" spans="5:5" x14ac:dyDescent="0.25">
      <c r="E992" s="13"/>
    </row>
    <row r="993" spans="5:5" x14ac:dyDescent="0.25">
      <c r="E993" s="13"/>
    </row>
    <row r="994" spans="5:5" x14ac:dyDescent="0.25">
      <c r="E994" s="13"/>
    </row>
    <row r="995" spans="5:5" x14ac:dyDescent="0.25">
      <c r="E995" s="13"/>
    </row>
    <row r="996" spans="5:5" x14ac:dyDescent="0.25">
      <c r="E996" s="13"/>
    </row>
    <row r="997" spans="5:5" x14ac:dyDescent="0.25">
      <c r="E997" s="13"/>
    </row>
    <row r="998" spans="5:5" x14ac:dyDescent="0.25">
      <c r="E998" s="13"/>
    </row>
    <row r="999" spans="5:5" x14ac:dyDescent="0.25">
      <c r="E999" s="13"/>
    </row>
    <row r="1000" spans="5:5" x14ac:dyDescent="0.25">
      <c r="E1000" s="13"/>
    </row>
    <row r="1001" spans="5:5" x14ac:dyDescent="0.25">
      <c r="E1001" s="13"/>
    </row>
    <row r="1002" spans="5:5" x14ac:dyDescent="0.25">
      <c r="E1002" s="13"/>
    </row>
    <row r="1003" spans="5:5" x14ac:dyDescent="0.25">
      <c r="E1003" s="13"/>
    </row>
    <row r="1004" spans="5:5" x14ac:dyDescent="0.25">
      <c r="E1004" s="13"/>
    </row>
    <row r="1005" spans="5:5" x14ac:dyDescent="0.25">
      <c r="E1005" s="13"/>
    </row>
    <row r="1006" spans="5:5" x14ac:dyDescent="0.25">
      <c r="E1006" s="13"/>
    </row>
    <row r="1007" spans="5:5" x14ac:dyDescent="0.25">
      <c r="E1007" s="13"/>
    </row>
    <row r="1008" spans="5:5" x14ac:dyDescent="0.25">
      <c r="E1008" s="13"/>
    </row>
    <row r="1009" spans="5:5" x14ac:dyDescent="0.25">
      <c r="E1009" s="13"/>
    </row>
    <row r="1010" spans="5:5" x14ac:dyDescent="0.25">
      <c r="E1010" s="13"/>
    </row>
    <row r="1011" spans="5:5" x14ac:dyDescent="0.25">
      <c r="E1011" s="13"/>
    </row>
    <row r="1012" spans="5:5" x14ac:dyDescent="0.25">
      <c r="E1012" s="13"/>
    </row>
    <row r="1013" spans="5:5" x14ac:dyDescent="0.25">
      <c r="E1013" s="13"/>
    </row>
    <row r="1014" spans="5:5" x14ac:dyDescent="0.25">
      <c r="E1014" s="13"/>
    </row>
    <row r="1015" spans="5:5" x14ac:dyDescent="0.25">
      <c r="E1015" s="13"/>
    </row>
    <row r="1016" spans="5:5" x14ac:dyDescent="0.25">
      <c r="E1016" s="13"/>
    </row>
    <row r="1017" spans="5:5" x14ac:dyDescent="0.25">
      <c r="E1017" s="13"/>
    </row>
    <row r="1018" spans="5:5" x14ac:dyDescent="0.25">
      <c r="E1018" s="13"/>
    </row>
    <row r="1019" spans="5:5" x14ac:dyDescent="0.25">
      <c r="E1019" s="13"/>
    </row>
    <row r="1020" spans="5:5" x14ac:dyDescent="0.25">
      <c r="E1020" s="13"/>
    </row>
    <row r="1021" spans="5:5" x14ac:dyDescent="0.25">
      <c r="E1021" s="13"/>
    </row>
    <row r="1022" spans="5:5" x14ac:dyDescent="0.25">
      <c r="E1022" s="13"/>
    </row>
    <row r="1023" spans="5:5" x14ac:dyDescent="0.25">
      <c r="E1023" s="13"/>
    </row>
    <row r="1024" spans="5:5" x14ac:dyDescent="0.25">
      <c r="E1024" s="13"/>
    </row>
    <row r="1025" spans="5:5" x14ac:dyDescent="0.25">
      <c r="E1025" s="13"/>
    </row>
    <row r="1026" spans="5:5" x14ac:dyDescent="0.25">
      <c r="E1026" s="13"/>
    </row>
    <row r="1027" spans="5:5" x14ac:dyDescent="0.25">
      <c r="E1027" s="13"/>
    </row>
    <row r="1028" spans="5:5" x14ac:dyDescent="0.25">
      <c r="E1028" s="13"/>
    </row>
    <row r="1029" spans="5:5" x14ac:dyDescent="0.25">
      <c r="E1029" s="13"/>
    </row>
    <row r="1030" spans="5:5" x14ac:dyDescent="0.25">
      <c r="E1030" s="13"/>
    </row>
    <row r="1031" spans="5:5" x14ac:dyDescent="0.25">
      <c r="E1031" s="13"/>
    </row>
    <row r="1032" spans="5:5" x14ac:dyDescent="0.25">
      <c r="E1032" s="13"/>
    </row>
    <row r="1033" spans="5:5" x14ac:dyDescent="0.25">
      <c r="E1033" s="13"/>
    </row>
    <row r="1034" spans="5:5" x14ac:dyDescent="0.25">
      <c r="E1034" s="13"/>
    </row>
    <row r="1035" spans="5:5" x14ac:dyDescent="0.25">
      <c r="E1035" s="13"/>
    </row>
    <row r="1036" spans="5:5" x14ac:dyDescent="0.25">
      <c r="E1036" s="13"/>
    </row>
    <row r="1037" spans="5:5" x14ac:dyDescent="0.25">
      <c r="E1037" s="13"/>
    </row>
    <row r="1038" spans="5:5" x14ac:dyDescent="0.25">
      <c r="E1038" s="13"/>
    </row>
    <row r="1039" spans="5:5" x14ac:dyDescent="0.25">
      <c r="E1039" s="13"/>
    </row>
    <row r="1040" spans="5:5" x14ac:dyDescent="0.25">
      <c r="E1040" s="13"/>
    </row>
    <row r="1041" spans="5:5" x14ac:dyDescent="0.25">
      <c r="E1041" s="13"/>
    </row>
    <row r="1042" spans="5:5" x14ac:dyDescent="0.25">
      <c r="E1042" s="13"/>
    </row>
    <row r="1043" spans="5:5" x14ac:dyDescent="0.25">
      <c r="E1043" s="13"/>
    </row>
    <row r="1044" spans="5:5" x14ac:dyDescent="0.25">
      <c r="E1044" s="13"/>
    </row>
    <row r="1045" spans="5:5" x14ac:dyDescent="0.25">
      <c r="E1045" s="13"/>
    </row>
    <row r="1046" spans="5:5" x14ac:dyDescent="0.25">
      <c r="E1046" s="13"/>
    </row>
    <row r="1047" spans="5:5" x14ac:dyDescent="0.25">
      <c r="E1047" s="13"/>
    </row>
    <row r="1048" spans="5:5" x14ac:dyDescent="0.25">
      <c r="E1048" s="13"/>
    </row>
    <row r="1049" spans="5:5" x14ac:dyDescent="0.25">
      <c r="E1049" s="13"/>
    </row>
    <row r="1050" spans="5:5" x14ac:dyDescent="0.25">
      <c r="E1050" s="13"/>
    </row>
    <row r="1051" spans="5:5" x14ac:dyDescent="0.25">
      <c r="E1051" s="13"/>
    </row>
    <row r="1052" spans="5:5" x14ac:dyDescent="0.25">
      <c r="E1052" s="13"/>
    </row>
    <row r="1053" spans="5:5" x14ac:dyDescent="0.25">
      <c r="E1053" s="13"/>
    </row>
    <row r="1054" spans="5:5" x14ac:dyDescent="0.25">
      <c r="E1054" s="13"/>
    </row>
    <row r="1055" spans="5:5" x14ac:dyDescent="0.25">
      <c r="E1055" s="13"/>
    </row>
    <row r="1056" spans="5:5" x14ac:dyDescent="0.25">
      <c r="E1056" s="13"/>
    </row>
    <row r="1057" spans="5:5" x14ac:dyDescent="0.25">
      <c r="E1057" s="13"/>
    </row>
    <row r="1058" spans="5:5" x14ac:dyDescent="0.25">
      <c r="E1058" s="13"/>
    </row>
    <row r="1059" spans="5:5" x14ac:dyDescent="0.25">
      <c r="E1059" s="13"/>
    </row>
    <row r="1060" spans="5:5" x14ac:dyDescent="0.25">
      <c r="E1060" s="13"/>
    </row>
    <row r="1061" spans="5:5" x14ac:dyDescent="0.25">
      <c r="E1061" s="13"/>
    </row>
    <row r="1062" spans="5:5" x14ac:dyDescent="0.25">
      <c r="E1062" s="13"/>
    </row>
    <row r="1063" spans="5:5" x14ac:dyDescent="0.25">
      <c r="E1063" s="13"/>
    </row>
    <row r="1064" spans="5:5" x14ac:dyDescent="0.25">
      <c r="E1064" s="13"/>
    </row>
    <row r="1065" spans="5:5" x14ac:dyDescent="0.25">
      <c r="E1065" s="13"/>
    </row>
    <row r="1066" spans="5:5" x14ac:dyDescent="0.25">
      <c r="E1066" s="13"/>
    </row>
    <row r="1067" spans="5:5" x14ac:dyDescent="0.25">
      <c r="E1067" s="13"/>
    </row>
    <row r="1068" spans="5:5" x14ac:dyDescent="0.25">
      <c r="E1068" s="13"/>
    </row>
    <row r="1069" spans="5:5" x14ac:dyDescent="0.25">
      <c r="E1069" s="13"/>
    </row>
    <row r="1070" spans="5:5" x14ac:dyDescent="0.25">
      <c r="E1070" s="13"/>
    </row>
    <row r="1071" spans="5:5" x14ac:dyDescent="0.25">
      <c r="E1071" s="13"/>
    </row>
    <row r="1072" spans="5:5" x14ac:dyDescent="0.25">
      <c r="E1072" s="13"/>
    </row>
    <row r="1073" spans="5:5" x14ac:dyDescent="0.25">
      <c r="E1073" s="13"/>
    </row>
    <row r="1074" spans="5:5" x14ac:dyDescent="0.25">
      <c r="E1074" s="13"/>
    </row>
    <row r="1075" spans="5:5" x14ac:dyDescent="0.25">
      <c r="E1075" s="13"/>
    </row>
    <row r="1076" spans="5:5" x14ac:dyDescent="0.25">
      <c r="E1076" s="13"/>
    </row>
    <row r="1077" spans="5:5" x14ac:dyDescent="0.25">
      <c r="E1077" s="13"/>
    </row>
    <row r="1078" spans="5:5" x14ac:dyDescent="0.25">
      <c r="E1078" s="13"/>
    </row>
    <row r="1079" spans="5:5" x14ac:dyDescent="0.25">
      <c r="E1079" s="13"/>
    </row>
    <row r="1080" spans="5:5" x14ac:dyDescent="0.25">
      <c r="E1080" s="13"/>
    </row>
    <row r="1081" spans="5:5" x14ac:dyDescent="0.25">
      <c r="E1081" s="13"/>
    </row>
    <row r="1082" spans="5:5" x14ac:dyDescent="0.25">
      <c r="E1082" s="13"/>
    </row>
    <row r="1083" spans="5:5" x14ac:dyDescent="0.25">
      <c r="E1083" s="13"/>
    </row>
    <row r="1084" spans="5:5" x14ac:dyDescent="0.25">
      <c r="E1084" s="13"/>
    </row>
    <row r="1085" spans="5:5" x14ac:dyDescent="0.25">
      <c r="E1085" s="13"/>
    </row>
    <row r="1086" spans="5:5" x14ac:dyDescent="0.25">
      <c r="E1086" s="13"/>
    </row>
    <row r="1087" spans="5:5" x14ac:dyDescent="0.25">
      <c r="E1087" s="13"/>
    </row>
    <row r="1088" spans="5:5" x14ac:dyDescent="0.25">
      <c r="E1088" s="13"/>
    </row>
    <row r="1089" spans="5:5" x14ac:dyDescent="0.25">
      <c r="E1089" s="13"/>
    </row>
    <row r="1090" spans="5:5" x14ac:dyDescent="0.25">
      <c r="E1090" s="13"/>
    </row>
    <row r="1091" spans="5:5" x14ac:dyDescent="0.25">
      <c r="E1091" s="13"/>
    </row>
    <row r="1092" spans="5:5" x14ac:dyDescent="0.25">
      <c r="E1092" s="13"/>
    </row>
    <row r="1093" spans="5:5" x14ac:dyDescent="0.25">
      <c r="E1093" s="13"/>
    </row>
    <row r="1094" spans="5:5" x14ac:dyDescent="0.25">
      <c r="E1094" s="13"/>
    </row>
    <row r="1095" spans="5:5" x14ac:dyDescent="0.25">
      <c r="E1095" s="13"/>
    </row>
    <row r="1096" spans="5:5" x14ac:dyDescent="0.25">
      <c r="E1096" s="13"/>
    </row>
    <row r="1097" spans="5:5" x14ac:dyDescent="0.25">
      <c r="E1097" s="13"/>
    </row>
    <row r="1098" spans="5:5" x14ac:dyDescent="0.25">
      <c r="E1098" s="13"/>
    </row>
    <row r="1099" spans="5:5" x14ac:dyDescent="0.25">
      <c r="E1099" s="13"/>
    </row>
    <row r="1100" spans="5:5" x14ac:dyDescent="0.25">
      <c r="E1100" s="13"/>
    </row>
    <row r="1101" spans="5:5" x14ac:dyDescent="0.25">
      <c r="E1101" s="13"/>
    </row>
    <row r="1102" spans="5:5" x14ac:dyDescent="0.25">
      <c r="E1102" s="13"/>
    </row>
    <row r="1103" spans="5:5" x14ac:dyDescent="0.25">
      <c r="E1103" s="13"/>
    </row>
    <row r="1104" spans="5:5" x14ac:dyDescent="0.25">
      <c r="E1104" s="13"/>
    </row>
    <row r="1105" spans="5:5" x14ac:dyDescent="0.25">
      <c r="E1105" s="13"/>
    </row>
    <row r="1106" spans="5:5" x14ac:dyDescent="0.25">
      <c r="E1106" s="13"/>
    </row>
    <row r="1107" spans="5:5" x14ac:dyDescent="0.25">
      <c r="E1107" s="13"/>
    </row>
    <row r="1108" spans="5:5" x14ac:dyDescent="0.25">
      <c r="E1108" s="13"/>
    </row>
    <row r="1109" spans="5:5" x14ac:dyDescent="0.25">
      <c r="E1109" s="13"/>
    </row>
    <row r="1110" spans="5:5" x14ac:dyDescent="0.25">
      <c r="E1110" s="13"/>
    </row>
    <row r="1111" spans="5:5" x14ac:dyDescent="0.25">
      <c r="E1111" s="13"/>
    </row>
    <row r="1112" spans="5:5" x14ac:dyDescent="0.25">
      <c r="E1112" s="13"/>
    </row>
    <row r="1113" spans="5:5" x14ac:dyDescent="0.25">
      <c r="E1113" s="13"/>
    </row>
    <row r="1114" spans="5:5" x14ac:dyDescent="0.25">
      <c r="E1114" s="13"/>
    </row>
    <row r="1115" spans="5:5" x14ac:dyDescent="0.25">
      <c r="E1115" s="13"/>
    </row>
    <row r="1116" spans="5:5" x14ac:dyDescent="0.25">
      <c r="E1116" s="13"/>
    </row>
    <row r="1117" spans="5:5" x14ac:dyDescent="0.25">
      <c r="E1117" s="13"/>
    </row>
    <row r="1118" spans="5:5" x14ac:dyDescent="0.25">
      <c r="E1118" s="13"/>
    </row>
    <row r="1119" spans="5:5" x14ac:dyDescent="0.25">
      <c r="E1119" s="13"/>
    </row>
    <row r="1120" spans="5:5" x14ac:dyDescent="0.25">
      <c r="E1120" s="13"/>
    </row>
    <row r="1121" spans="5:5" x14ac:dyDescent="0.25">
      <c r="E1121" s="13"/>
    </row>
    <row r="1122" spans="5:5" x14ac:dyDescent="0.25">
      <c r="E1122" s="13"/>
    </row>
    <row r="1123" spans="5:5" x14ac:dyDescent="0.25">
      <c r="E1123" s="13"/>
    </row>
    <row r="1124" spans="5:5" x14ac:dyDescent="0.25">
      <c r="E1124" s="13"/>
    </row>
    <row r="1125" spans="5:5" x14ac:dyDescent="0.25">
      <c r="E1125" s="13"/>
    </row>
    <row r="1126" spans="5:5" x14ac:dyDescent="0.25">
      <c r="E1126" s="13"/>
    </row>
    <row r="1127" spans="5:5" x14ac:dyDescent="0.25">
      <c r="E1127" s="13"/>
    </row>
    <row r="1128" spans="5:5" x14ac:dyDescent="0.25">
      <c r="E1128" s="13"/>
    </row>
    <row r="1129" spans="5:5" x14ac:dyDescent="0.25">
      <c r="E1129" s="13"/>
    </row>
    <row r="1130" spans="5:5" x14ac:dyDescent="0.25">
      <c r="E1130" s="13"/>
    </row>
    <row r="1131" spans="5:5" x14ac:dyDescent="0.25">
      <c r="E1131" s="13"/>
    </row>
    <row r="1132" spans="5:5" x14ac:dyDescent="0.25">
      <c r="E1132" s="13"/>
    </row>
    <row r="1133" spans="5:5" x14ac:dyDescent="0.25">
      <c r="E1133" s="13"/>
    </row>
    <row r="1134" spans="5:5" x14ac:dyDescent="0.25">
      <c r="E1134" s="13"/>
    </row>
    <row r="1135" spans="5:5" x14ac:dyDescent="0.25">
      <c r="E1135" s="13"/>
    </row>
    <row r="1136" spans="5:5" x14ac:dyDescent="0.25">
      <c r="E1136" s="13"/>
    </row>
    <row r="1137" spans="5:5" x14ac:dyDescent="0.25">
      <c r="E1137" s="13"/>
    </row>
    <row r="1138" spans="5:5" x14ac:dyDescent="0.25">
      <c r="E1138" s="13"/>
    </row>
    <row r="1139" spans="5:5" x14ac:dyDescent="0.25">
      <c r="E1139" s="13"/>
    </row>
    <row r="1140" spans="5:5" x14ac:dyDescent="0.25">
      <c r="E1140" s="13"/>
    </row>
    <row r="1141" spans="5:5" x14ac:dyDescent="0.25">
      <c r="E1141" s="13"/>
    </row>
    <row r="1142" spans="5:5" x14ac:dyDescent="0.25">
      <c r="E1142" s="13"/>
    </row>
    <row r="1143" spans="5:5" x14ac:dyDescent="0.25">
      <c r="E1143" s="13"/>
    </row>
    <row r="1144" spans="5:5" x14ac:dyDescent="0.25">
      <c r="E1144" s="13"/>
    </row>
    <row r="1145" spans="5:5" x14ac:dyDescent="0.25">
      <c r="E1145" s="13"/>
    </row>
    <row r="1146" spans="5:5" x14ac:dyDescent="0.25">
      <c r="E1146" s="13"/>
    </row>
    <row r="1147" spans="5:5" x14ac:dyDescent="0.25">
      <c r="E1147" s="13"/>
    </row>
    <row r="1148" spans="5:5" x14ac:dyDescent="0.25">
      <c r="E1148" s="13"/>
    </row>
    <row r="1149" spans="5:5" x14ac:dyDescent="0.25">
      <c r="E1149" s="13"/>
    </row>
    <row r="1150" spans="5:5" x14ac:dyDescent="0.25">
      <c r="E1150" s="13"/>
    </row>
    <row r="1151" spans="5:5" x14ac:dyDescent="0.25">
      <c r="E1151" s="13"/>
    </row>
    <row r="1152" spans="5:5" x14ac:dyDescent="0.25">
      <c r="E1152" s="13"/>
    </row>
    <row r="1153" spans="5:5" x14ac:dyDescent="0.25">
      <c r="E1153" s="13"/>
    </row>
    <row r="1154" spans="5:5" x14ac:dyDescent="0.25">
      <c r="E1154" s="13"/>
    </row>
    <row r="1155" spans="5:5" x14ac:dyDescent="0.25">
      <c r="E1155" s="13"/>
    </row>
    <row r="1156" spans="5:5" x14ac:dyDescent="0.25">
      <c r="E1156" s="13"/>
    </row>
    <row r="1157" spans="5:5" x14ac:dyDescent="0.25">
      <c r="E1157" s="13"/>
    </row>
    <row r="1158" spans="5:5" x14ac:dyDescent="0.25">
      <c r="E1158" s="13"/>
    </row>
    <row r="1159" spans="5:5" x14ac:dyDescent="0.25">
      <c r="E1159" s="13"/>
    </row>
    <row r="1160" spans="5:5" x14ac:dyDescent="0.25">
      <c r="E1160" s="13"/>
    </row>
    <row r="1161" spans="5:5" x14ac:dyDescent="0.25">
      <c r="E1161" s="13"/>
    </row>
    <row r="1162" spans="5:5" x14ac:dyDescent="0.25">
      <c r="E1162" s="13"/>
    </row>
    <row r="1163" spans="5:5" x14ac:dyDescent="0.25">
      <c r="E1163" s="13"/>
    </row>
    <row r="1164" spans="5:5" x14ac:dyDescent="0.25">
      <c r="E1164" s="13"/>
    </row>
    <row r="1165" spans="5:5" x14ac:dyDescent="0.25">
      <c r="E1165" s="13"/>
    </row>
    <row r="1166" spans="5:5" x14ac:dyDescent="0.25">
      <c r="E1166" s="13"/>
    </row>
    <row r="1167" spans="5:5" x14ac:dyDescent="0.25">
      <c r="E1167" s="13"/>
    </row>
    <row r="1168" spans="5:5" x14ac:dyDescent="0.25">
      <c r="E1168" s="13"/>
    </row>
    <row r="1169" spans="5:5" x14ac:dyDescent="0.25">
      <c r="E1169" s="13"/>
    </row>
    <row r="1170" spans="5:5" x14ac:dyDescent="0.25">
      <c r="E1170" s="13"/>
    </row>
    <row r="1171" spans="5:5" x14ac:dyDescent="0.25">
      <c r="E1171" s="13"/>
    </row>
    <row r="1172" spans="5:5" x14ac:dyDescent="0.25">
      <c r="E1172" s="13"/>
    </row>
    <row r="1173" spans="5:5" x14ac:dyDescent="0.25">
      <c r="E1173" s="13"/>
    </row>
    <row r="1174" spans="5:5" x14ac:dyDescent="0.25">
      <c r="E1174" s="13"/>
    </row>
    <row r="1175" spans="5:5" x14ac:dyDescent="0.25">
      <c r="E1175" s="13"/>
    </row>
    <row r="1176" spans="5:5" x14ac:dyDescent="0.25">
      <c r="E1176" s="13"/>
    </row>
    <row r="1177" spans="5:5" x14ac:dyDescent="0.25">
      <c r="E1177" s="13"/>
    </row>
    <row r="1178" spans="5:5" x14ac:dyDescent="0.25">
      <c r="E1178" s="13"/>
    </row>
    <row r="1179" spans="5:5" x14ac:dyDescent="0.25">
      <c r="E1179" s="13"/>
    </row>
    <row r="1180" spans="5:5" x14ac:dyDescent="0.25">
      <c r="E1180" s="13"/>
    </row>
    <row r="1181" spans="5:5" x14ac:dyDescent="0.25">
      <c r="E1181" s="13"/>
    </row>
    <row r="1182" spans="5:5" x14ac:dyDescent="0.25">
      <c r="E1182" s="13"/>
    </row>
    <row r="1183" spans="5:5" x14ac:dyDescent="0.25">
      <c r="E1183" s="13"/>
    </row>
    <row r="1184" spans="5:5" x14ac:dyDescent="0.25">
      <c r="E1184" s="13"/>
    </row>
    <row r="1185" spans="5:5" x14ac:dyDescent="0.25">
      <c r="E1185" s="13"/>
    </row>
    <row r="1186" spans="5:5" x14ac:dyDescent="0.25">
      <c r="E1186" s="13"/>
    </row>
    <row r="1187" spans="5:5" x14ac:dyDescent="0.25">
      <c r="E1187" s="13"/>
    </row>
    <row r="1188" spans="5:5" x14ac:dyDescent="0.25">
      <c r="E1188" s="13"/>
    </row>
    <row r="1189" spans="5:5" x14ac:dyDescent="0.25">
      <c r="E1189" s="13"/>
    </row>
    <row r="1190" spans="5:5" x14ac:dyDescent="0.25">
      <c r="E1190" s="13"/>
    </row>
    <row r="1191" spans="5:5" x14ac:dyDescent="0.25">
      <c r="E1191" s="13"/>
    </row>
    <row r="1192" spans="5:5" x14ac:dyDescent="0.25">
      <c r="E1192" s="13"/>
    </row>
    <row r="1193" spans="5:5" x14ac:dyDescent="0.25">
      <c r="E1193" s="13"/>
    </row>
    <row r="1194" spans="5:5" x14ac:dyDescent="0.25">
      <c r="E1194" s="13"/>
    </row>
    <row r="1195" spans="5:5" x14ac:dyDescent="0.25">
      <c r="E1195" s="13"/>
    </row>
    <row r="1196" spans="5:5" x14ac:dyDescent="0.25">
      <c r="E1196" s="13"/>
    </row>
    <row r="1197" spans="5:5" x14ac:dyDescent="0.25">
      <c r="E1197" s="13"/>
    </row>
    <row r="1198" spans="5:5" x14ac:dyDescent="0.25">
      <c r="E1198" s="13"/>
    </row>
    <row r="1199" spans="5:5" x14ac:dyDescent="0.25">
      <c r="E1199" s="13"/>
    </row>
    <row r="1200" spans="5:5" x14ac:dyDescent="0.25">
      <c r="E1200" s="13"/>
    </row>
    <row r="1201" spans="5:5" x14ac:dyDescent="0.25">
      <c r="E1201" s="13"/>
    </row>
    <row r="1202" spans="5:5" x14ac:dyDescent="0.25">
      <c r="E1202" s="13"/>
    </row>
    <row r="1203" spans="5:5" x14ac:dyDescent="0.25">
      <c r="E1203" s="13"/>
    </row>
    <row r="1204" spans="5:5" x14ac:dyDescent="0.25">
      <c r="E1204" s="13"/>
    </row>
    <row r="1205" spans="5:5" x14ac:dyDescent="0.25">
      <c r="E1205" s="13"/>
    </row>
    <row r="1206" spans="5:5" x14ac:dyDescent="0.25">
      <c r="E1206" s="13"/>
    </row>
    <row r="1207" spans="5:5" x14ac:dyDescent="0.25">
      <c r="E1207" s="13"/>
    </row>
    <row r="1208" spans="5:5" x14ac:dyDescent="0.25">
      <c r="E1208" s="13"/>
    </row>
    <row r="1209" spans="5:5" x14ac:dyDescent="0.25">
      <c r="E1209" s="13"/>
    </row>
    <row r="1210" spans="5:5" x14ac:dyDescent="0.25">
      <c r="E1210" s="13"/>
    </row>
    <row r="1211" spans="5:5" x14ac:dyDescent="0.25">
      <c r="E1211" s="13"/>
    </row>
    <row r="1212" spans="5:5" x14ac:dyDescent="0.25">
      <c r="E1212" s="13"/>
    </row>
    <row r="1213" spans="5:5" x14ac:dyDescent="0.25">
      <c r="E1213" s="13"/>
    </row>
    <row r="1214" spans="5:5" x14ac:dyDescent="0.25">
      <c r="E1214" s="13"/>
    </row>
    <row r="1215" spans="5:5" x14ac:dyDescent="0.25">
      <c r="E1215" s="13"/>
    </row>
    <row r="1216" spans="5:5" x14ac:dyDescent="0.25">
      <c r="E1216" s="13"/>
    </row>
    <row r="1217" spans="5:5" x14ac:dyDescent="0.25">
      <c r="E1217" s="13"/>
    </row>
    <row r="1218" spans="5:5" x14ac:dyDescent="0.25">
      <c r="E1218" s="13"/>
    </row>
    <row r="1219" spans="5:5" x14ac:dyDescent="0.25">
      <c r="E1219" s="13"/>
    </row>
    <row r="1220" spans="5:5" x14ac:dyDescent="0.25">
      <c r="E1220" s="13"/>
    </row>
    <row r="1221" spans="5:5" x14ac:dyDescent="0.25">
      <c r="E1221" s="13"/>
    </row>
    <row r="1222" spans="5:5" x14ac:dyDescent="0.25">
      <c r="E1222" s="13"/>
    </row>
    <row r="1223" spans="5:5" x14ac:dyDescent="0.25">
      <c r="E1223" s="13"/>
    </row>
    <row r="1224" spans="5:5" x14ac:dyDescent="0.25">
      <c r="E1224" s="13"/>
    </row>
    <row r="1225" spans="5:5" x14ac:dyDescent="0.25">
      <c r="E1225" s="13"/>
    </row>
    <row r="1226" spans="5:5" x14ac:dyDescent="0.25">
      <c r="E1226" s="13"/>
    </row>
    <row r="1227" spans="5:5" x14ac:dyDescent="0.25">
      <c r="E1227" s="13"/>
    </row>
    <row r="1228" spans="5:5" x14ac:dyDescent="0.25">
      <c r="E1228" s="13"/>
    </row>
    <row r="1229" spans="5:5" x14ac:dyDescent="0.25">
      <c r="E1229" s="13"/>
    </row>
    <row r="1230" spans="5:5" x14ac:dyDescent="0.25">
      <c r="E1230" s="13"/>
    </row>
    <row r="1231" spans="5:5" x14ac:dyDescent="0.25">
      <c r="E1231" s="13"/>
    </row>
    <row r="1232" spans="5:5" x14ac:dyDescent="0.25">
      <c r="E1232" s="13"/>
    </row>
    <row r="1233" spans="5:5" x14ac:dyDescent="0.25">
      <c r="E1233" s="13"/>
    </row>
    <row r="1234" spans="5:5" x14ac:dyDescent="0.25">
      <c r="E1234" s="13"/>
    </row>
    <row r="1235" spans="5:5" x14ac:dyDescent="0.25">
      <c r="E1235" s="13"/>
    </row>
    <row r="1236" spans="5:5" x14ac:dyDescent="0.25">
      <c r="E1236" s="13"/>
    </row>
    <row r="1237" spans="5:5" x14ac:dyDescent="0.25">
      <c r="E1237" s="13"/>
    </row>
    <row r="1238" spans="5:5" x14ac:dyDescent="0.25">
      <c r="E1238" s="13"/>
    </row>
    <row r="1239" spans="5:5" x14ac:dyDescent="0.25">
      <c r="E1239" s="13"/>
    </row>
    <row r="1240" spans="5:5" x14ac:dyDescent="0.25">
      <c r="E1240" s="13"/>
    </row>
    <row r="1241" spans="5:5" x14ac:dyDescent="0.25">
      <c r="E1241" s="13"/>
    </row>
    <row r="1242" spans="5:5" x14ac:dyDescent="0.25">
      <c r="E1242" s="13"/>
    </row>
    <row r="1243" spans="5:5" x14ac:dyDescent="0.25">
      <c r="E1243" s="13"/>
    </row>
    <row r="1244" spans="5:5" x14ac:dyDescent="0.25">
      <c r="E1244" s="13"/>
    </row>
    <row r="1245" spans="5:5" x14ac:dyDescent="0.25">
      <c r="E1245" s="13"/>
    </row>
    <row r="1246" spans="5:5" x14ac:dyDescent="0.25">
      <c r="E1246" s="13"/>
    </row>
    <row r="1247" spans="5:5" x14ac:dyDescent="0.25">
      <c r="E1247" s="13"/>
    </row>
    <row r="1248" spans="5:5" x14ac:dyDescent="0.25">
      <c r="E1248" s="13"/>
    </row>
    <row r="1249" spans="5:5" x14ac:dyDescent="0.25">
      <c r="E1249" s="13"/>
    </row>
    <row r="1250" spans="5:5" x14ac:dyDescent="0.25">
      <c r="E1250" s="13"/>
    </row>
    <row r="1251" spans="5:5" x14ac:dyDescent="0.25">
      <c r="E1251" s="13"/>
    </row>
    <row r="1252" spans="5:5" x14ac:dyDescent="0.25">
      <c r="E1252" s="13"/>
    </row>
    <row r="1253" spans="5:5" x14ac:dyDescent="0.25">
      <c r="E1253" s="13"/>
    </row>
    <row r="1254" spans="5:5" x14ac:dyDescent="0.25">
      <c r="E1254" s="13"/>
    </row>
    <row r="1255" spans="5:5" x14ac:dyDescent="0.25">
      <c r="E1255" s="13"/>
    </row>
    <row r="1256" spans="5:5" x14ac:dyDescent="0.25">
      <c r="E1256" s="13"/>
    </row>
    <row r="1257" spans="5:5" x14ac:dyDescent="0.25">
      <c r="E1257" s="13"/>
    </row>
    <row r="1258" spans="5:5" x14ac:dyDescent="0.25">
      <c r="E1258" s="13"/>
    </row>
    <row r="1259" spans="5:5" x14ac:dyDescent="0.25">
      <c r="E1259" s="13"/>
    </row>
    <row r="1260" spans="5:5" x14ac:dyDescent="0.25">
      <c r="E1260" s="13"/>
    </row>
    <row r="1261" spans="5:5" x14ac:dyDescent="0.25">
      <c r="E1261" s="13"/>
    </row>
    <row r="1262" spans="5:5" x14ac:dyDescent="0.25">
      <c r="E1262" s="13"/>
    </row>
    <row r="1263" spans="5:5" x14ac:dyDescent="0.25">
      <c r="E1263" s="13"/>
    </row>
    <row r="1264" spans="5:5" x14ac:dyDescent="0.25">
      <c r="E1264" s="13"/>
    </row>
    <row r="1265" spans="5:5" x14ac:dyDescent="0.25">
      <c r="E1265" s="13"/>
    </row>
    <row r="1266" spans="5:5" x14ac:dyDescent="0.25">
      <c r="E1266" s="13"/>
    </row>
    <row r="1267" spans="5:5" x14ac:dyDescent="0.25">
      <c r="E1267" s="13"/>
    </row>
    <row r="1268" spans="5:5" x14ac:dyDescent="0.25">
      <c r="E1268" s="13"/>
    </row>
    <row r="1269" spans="5:5" x14ac:dyDescent="0.25">
      <c r="E1269" s="13"/>
    </row>
    <row r="1270" spans="5:5" x14ac:dyDescent="0.25">
      <c r="E1270" s="13"/>
    </row>
    <row r="1271" spans="5:5" x14ac:dyDescent="0.25">
      <c r="E1271" s="13"/>
    </row>
    <row r="1272" spans="5:5" x14ac:dyDescent="0.25">
      <c r="E1272" s="13"/>
    </row>
    <row r="1273" spans="5:5" x14ac:dyDescent="0.25">
      <c r="E1273" s="13"/>
    </row>
    <row r="1274" spans="5:5" x14ac:dyDescent="0.25">
      <c r="E1274" s="13"/>
    </row>
    <row r="1275" spans="5:5" x14ac:dyDescent="0.25">
      <c r="E1275" s="13"/>
    </row>
    <row r="1276" spans="5:5" x14ac:dyDescent="0.25">
      <c r="E1276" s="13"/>
    </row>
    <row r="1277" spans="5:5" x14ac:dyDescent="0.25">
      <c r="E1277" s="13"/>
    </row>
    <row r="1278" spans="5:5" x14ac:dyDescent="0.25">
      <c r="E1278" s="13"/>
    </row>
    <row r="1279" spans="5:5" x14ac:dyDescent="0.25">
      <c r="E1279" s="13"/>
    </row>
    <row r="1280" spans="5:5" x14ac:dyDescent="0.25">
      <c r="E1280" s="13"/>
    </row>
    <row r="1281" spans="5:5" x14ac:dyDescent="0.25">
      <c r="E1281" s="13"/>
    </row>
    <row r="1282" spans="5:5" x14ac:dyDescent="0.25">
      <c r="E1282" s="13"/>
    </row>
    <row r="1283" spans="5:5" x14ac:dyDescent="0.25">
      <c r="E1283" s="13"/>
    </row>
    <row r="1284" spans="5:5" x14ac:dyDescent="0.25">
      <c r="E1284" s="13"/>
    </row>
    <row r="1285" spans="5:5" x14ac:dyDescent="0.25">
      <c r="E1285" s="13"/>
    </row>
    <row r="1286" spans="5:5" x14ac:dyDescent="0.25">
      <c r="E1286" s="13"/>
    </row>
    <row r="1287" spans="5:5" x14ac:dyDescent="0.25">
      <c r="E1287" s="13"/>
    </row>
    <row r="1288" spans="5:5" x14ac:dyDescent="0.25">
      <c r="E1288" s="13"/>
    </row>
    <row r="1289" spans="5:5" x14ac:dyDescent="0.25">
      <c r="E1289" s="13"/>
    </row>
    <row r="1290" spans="5:5" x14ac:dyDescent="0.25">
      <c r="E1290" s="13"/>
    </row>
    <row r="1291" spans="5:5" x14ac:dyDescent="0.25">
      <c r="E1291" s="13"/>
    </row>
    <row r="1292" spans="5:5" x14ac:dyDescent="0.25">
      <c r="E1292" s="13"/>
    </row>
    <row r="1293" spans="5:5" x14ac:dyDescent="0.25">
      <c r="E1293" s="13"/>
    </row>
    <row r="1294" spans="5:5" x14ac:dyDescent="0.25">
      <c r="E1294" s="13"/>
    </row>
    <row r="1295" spans="5:5" x14ac:dyDescent="0.25">
      <c r="E1295" s="13"/>
    </row>
    <row r="1296" spans="5:5" x14ac:dyDescent="0.25">
      <c r="E1296" s="13"/>
    </row>
    <row r="1297" spans="5:5" x14ac:dyDescent="0.25">
      <c r="E1297" s="13"/>
    </row>
    <row r="1298" spans="5:5" x14ac:dyDescent="0.25">
      <c r="E1298" s="13"/>
    </row>
    <row r="1299" spans="5:5" x14ac:dyDescent="0.25">
      <c r="E1299" s="13"/>
    </row>
    <row r="1300" spans="5:5" x14ac:dyDescent="0.25">
      <c r="E1300" s="13"/>
    </row>
    <row r="1301" spans="5:5" x14ac:dyDescent="0.25">
      <c r="E1301" s="13"/>
    </row>
    <row r="1302" spans="5:5" x14ac:dyDescent="0.25">
      <c r="E1302" s="13"/>
    </row>
    <row r="1303" spans="5:5" x14ac:dyDescent="0.25">
      <c r="E1303" s="13"/>
    </row>
    <row r="1304" spans="5:5" x14ac:dyDescent="0.25">
      <c r="E1304" s="13"/>
    </row>
    <row r="1305" spans="5:5" x14ac:dyDescent="0.25">
      <c r="E1305" s="13"/>
    </row>
    <row r="1306" spans="5:5" x14ac:dyDescent="0.25">
      <c r="E1306" s="13"/>
    </row>
    <row r="1307" spans="5:5" x14ac:dyDescent="0.25">
      <c r="E1307" s="13"/>
    </row>
    <row r="1308" spans="5:5" x14ac:dyDescent="0.25">
      <c r="E1308" s="13"/>
    </row>
    <row r="1309" spans="5:5" x14ac:dyDescent="0.25">
      <c r="E1309" s="13"/>
    </row>
    <row r="1310" spans="5:5" x14ac:dyDescent="0.25">
      <c r="E1310" s="13"/>
    </row>
    <row r="1311" spans="5:5" x14ac:dyDescent="0.25">
      <c r="E1311" s="13"/>
    </row>
    <row r="1312" spans="5:5" x14ac:dyDescent="0.25">
      <c r="E1312" s="13"/>
    </row>
    <row r="1313" spans="5:5" x14ac:dyDescent="0.25">
      <c r="E1313" s="13"/>
    </row>
    <row r="1314" spans="5:5" x14ac:dyDescent="0.25">
      <c r="E1314" s="13"/>
    </row>
    <row r="1315" spans="5:5" x14ac:dyDescent="0.25">
      <c r="E1315" s="13"/>
    </row>
    <row r="1316" spans="5:5" x14ac:dyDescent="0.25">
      <c r="E1316" s="13"/>
    </row>
    <row r="1317" spans="5:5" x14ac:dyDescent="0.25">
      <c r="E1317" s="13"/>
    </row>
    <row r="1318" spans="5:5" x14ac:dyDescent="0.25">
      <c r="E1318" s="13"/>
    </row>
    <row r="1319" spans="5:5" x14ac:dyDescent="0.25">
      <c r="E1319" s="13"/>
    </row>
    <row r="1320" spans="5:5" x14ac:dyDescent="0.25">
      <c r="E1320" s="13"/>
    </row>
    <row r="1321" spans="5:5" x14ac:dyDescent="0.25">
      <c r="E1321" s="13"/>
    </row>
    <row r="1322" spans="5:5" x14ac:dyDescent="0.25">
      <c r="E1322" s="13"/>
    </row>
    <row r="1323" spans="5:5" x14ac:dyDescent="0.25">
      <c r="E1323" s="13"/>
    </row>
    <row r="1324" spans="5:5" x14ac:dyDescent="0.25">
      <c r="E1324" s="13"/>
    </row>
    <row r="1325" spans="5:5" x14ac:dyDescent="0.25">
      <c r="E1325" s="13"/>
    </row>
    <row r="1326" spans="5:5" x14ac:dyDescent="0.25">
      <c r="E1326" s="13"/>
    </row>
    <row r="1327" spans="5:5" x14ac:dyDescent="0.25">
      <c r="E1327" s="13"/>
    </row>
    <row r="1328" spans="5:5" x14ac:dyDescent="0.25">
      <c r="E1328" s="13"/>
    </row>
    <row r="1329" spans="5:5" x14ac:dyDescent="0.25">
      <c r="E1329" s="13"/>
    </row>
    <row r="1330" spans="5:5" x14ac:dyDescent="0.25">
      <c r="E1330" s="13"/>
    </row>
    <row r="1331" spans="5:5" x14ac:dyDescent="0.25">
      <c r="E1331" s="13"/>
    </row>
    <row r="1332" spans="5:5" x14ac:dyDescent="0.25">
      <c r="E1332" s="13"/>
    </row>
    <row r="1333" spans="5:5" x14ac:dyDescent="0.25">
      <c r="E1333" s="13"/>
    </row>
    <row r="1334" spans="5:5" x14ac:dyDescent="0.25">
      <c r="E1334" s="13"/>
    </row>
    <row r="1335" spans="5:5" x14ac:dyDescent="0.25">
      <c r="E1335" s="13"/>
    </row>
    <row r="1336" spans="5:5" x14ac:dyDescent="0.25">
      <c r="E1336" s="13"/>
    </row>
    <row r="1337" spans="5:5" x14ac:dyDescent="0.25">
      <c r="E1337" s="13"/>
    </row>
    <row r="1338" spans="5:5" x14ac:dyDescent="0.25">
      <c r="E1338" s="13"/>
    </row>
    <row r="1339" spans="5:5" x14ac:dyDescent="0.25">
      <c r="E1339" s="13"/>
    </row>
    <row r="1340" spans="5:5" x14ac:dyDescent="0.25">
      <c r="E1340" s="13"/>
    </row>
    <row r="1341" spans="5:5" x14ac:dyDescent="0.25">
      <c r="E1341" s="13"/>
    </row>
    <row r="1342" spans="5:5" x14ac:dyDescent="0.25">
      <c r="E1342" s="13"/>
    </row>
    <row r="1343" spans="5:5" x14ac:dyDescent="0.25">
      <c r="E1343" s="13"/>
    </row>
    <row r="1344" spans="5:5" x14ac:dyDescent="0.25">
      <c r="E1344" s="13"/>
    </row>
    <row r="1345" spans="5:5" x14ac:dyDescent="0.25">
      <c r="E1345" s="13"/>
    </row>
    <row r="1346" spans="5:5" x14ac:dyDescent="0.25">
      <c r="E1346" s="13"/>
    </row>
    <row r="1347" spans="5:5" x14ac:dyDescent="0.25">
      <c r="E1347" s="13"/>
    </row>
    <row r="1348" spans="5:5" x14ac:dyDescent="0.25">
      <c r="E1348" s="13"/>
    </row>
    <row r="1349" spans="5:5" x14ac:dyDescent="0.25">
      <c r="E1349" s="13"/>
    </row>
    <row r="1350" spans="5:5" x14ac:dyDescent="0.25">
      <c r="E1350" s="13"/>
    </row>
    <row r="1351" spans="5:5" x14ac:dyDescent="0.25">
      <c r="E1351" s="13"/>
    </row>
    <row r="1352" spans="5:5" x14ac:dyDescent="0.25">
      <c r="E1352" s="13"/>
    </row>
    <row r="1353" spans="5:5" x14ac:dyDescent="0.25">
      <c r="E1353" s="13"/>
    </row>
    <row r="1354" spans="5:5" x14ac:dyDescent="0.25">
      <c r="E1354" s="13"/>
    </row>
    <row r="1355" spans="5:5" x14ac:dyDescent="0.25">
      <c r="E1355" s="13"/>
    </row>
    <row r="1356" spans="5:5" x14ac:dyDescent="0.25">
      <c r="E1356" s="13"/>
    </row>
    <row r="1357" spans="5:5" x14ac:dyDescent="0.25">
      <c r="E1357" s="13"/>
    </row>
    <row r="1358" spans="5:5" x14ac:dyDescent="0.25">
      <c r="E1358" s="13"/>
    </row>
    <row r="1359" spans="5:5" x14ac:dyDescent="0.25">
      <c r="E1359" s="13"/>
    </row>
    <row r="1360" spans="5:5" x14ac:dyDescent="0.25">
      <c r="E1360" s="13"/>
    </row>
    <row r="1361" spans="5:5" x14ac:dyDescent="0.25">
      <c r="E1361" s="13"/>
    </row>
    <row r="1362" spans="5:5" x14ac:dyDescent="0.25">
      <c r="E1362" s="13"/>
    </row>
    <row r="1363" spans="5:5" x14ac:dyDescent="0.25">
      <c r="E1363" s="13"/>
    </row>
    <row r="1364" spans="5:5" x14ac:dyDescent="0.25">
      <c r="E1364" s="13"/>
    </row>
    <row r="1365" spans="5:5" x14ac:dyDescent="0.25">
      <c r="E1365" s="13"/>
    </row>
    <row r="1366" spans="5:5" x14ac:dyDescent="0.25">
      <c r="E1366" s="13"/>
    </row>
    <row r="1367" spans="5:5" x14ac:dyDescent="0.25">
      <c r="E1367" s="13"/>
    </row>
    <row r="1368" spans="5:5" x14ac:dyDescent="0.25">
      <c r="E1368" s="13"/>
    </row>
    <row r="1369" spans="5:5" x14ac:dyDescent="0.25">
      <c r="E1369" s="13"/>
    </row>
    <row r="1370" spans="5:5" x14ac:dyDescent="0.25">
      <c r="E1370" s="13"/>
    </row>
    <row r="1371" spans="5:5" x14ac:dyDescent="0.25">
      <c r="E1371" s="13"/>
    </row>
    <row r="1372" spans="5:5" x14ac:dyDescent="0.25">
      <c r="E1372" s="13"/>
    </row>
    <row r="1373" spans="5:5" x14ac:dyDescent="0.25">
      <c r="E1373" s="13"/>
    </row>
    <row r="1374" spans="5:5" x14ac:dyDescent="0.25">
      <c r="E1374" s="13"/>
    </row>
    <row r="1375" spans="5:5" x14ac:dyDescent="0.25">
      <c r="E1375" s="13"/>
    </row>
    <row r="1376" spans="5:5" x14ac:dyDescent="0.25">
      <c r="E1376" s="13"/>
    </row>
    <row r="1377" spans="5:5" x14ac:dyDescent="0.25">
      <c r="E1377" s="13"/>
    </row>
    <row r="1378" spans="5:5" x14ac:dyDescent="0.25">
      <c r="E1378" s="13"/>
    </row>
    <row r="1379" spans="5:5" x14ac:dyDescent="0.25">
      <c r="E1379" s="13"/>
    </row>
    <row r="1380" spans="5:5" x14ac:dyDescent="0.25">
      <c r="E1380" s="13"/>
    </row>
    <row r="1381" spans="5:5" x14ac:dyDescent="0.25">
      <c r="E1381" s="13"/>
    </row>
    <row r="1382" spans="5:5" x14ac:dyDescent="0.25">
      <c r="E1382" s="13"/>
    </row>
    <row r="1383" spans="5:5" x14ac:dyDescent="0.25">
      <c r="E1383" s="13"/>
    </row>
    <row r="1384" spans="5:5" x14ac:dyDescent="0.25">
      <c r="E1384" s="13"/>
    </row>
    <row r="1385" spans="5:5" x14ac:dyDescent="0.25">
      <c r="E1385" s="13"/>
    </row>
    <row r="1386" spans="5:5" x14ac:dyDescent="0.25">
      <c r="E1386" s="13"/>
    </row>
    <row r="1387" spans="5:5" x14ac:dyDescent="0.25">
      <c r="E1387" s="13"/>
    </row>
    <row r="1388" spans="5:5" x14ac:dyDescent="0.25">
      <c r="E1388" s="13"/>
    </row>
    <row r="1389" spans="5:5" x14ac:dyDescent="0.25">
      <c r="E1389" s="13"/>
    </row>
    <row r="1390" spans="5:5" x14ac:dyDescent="0.25">
      <c r="E1390" s="13"/>
    </row>
    <row r="1391" spans="5:5" x14ac:dyDescent="0.25">
      <c r="E1391" s="13"/>
    </row>
    <row r="1392" spans="5:5" x14ac:dyDescent="0.25">
      <c r="E1392" s="13"/>
    </row>
    <row r="1393" spans="5:5" x14ac:dyDescent="0.25">
      <c r="E1393" s="13"/>
    </row>
    <row r="1394" spans="5:5" x14ac:dyDescent="0.25">
      <c r="E1394" s="13"/>
    </row>
    <row r="1395" spans="5:5" x14ac:dyDescent="0.25">
      <c r="E1395" s="13"/>
    </row>
    <row r="1396" spans="5:5" x14ac:dyDescent="0.25">
      <c r="E1396" s="13"/>
    </row>
    <row r="1397" spans="5:5" x14ac:dyDescent="0.25">
      <c r="E1397" s="13"/>
    </row>
    <row r="1398" spans="5:5" x14ac:dyDescent="0.25">
      <c r="E1398" s="13"/>
    </row>
    <row r="1399" spans="5:5" x14ac:dyDescent="0.25">
      <c r="E1399" s="13"/>
    </row>
    <row r="1400" spans="5:5" x14ac:dyDescent="0.25">
      <c r="E1400" s="13"/>
    </row>
    <row r="1401" spans="5:5" x14ac:dyDescent="0.25">
      <c r="E1401" s="13"/>
    </row>
    <row r="1402" spans="5:5" x14ac:dyDescent="0.25">
      <c r="E1402" s="13"/>
    </row>
    <row r="1403" spans="5:5" x14ac:dyDescent="0.25">
      <c r="E1403" s="13"/>
    </row>
    <row r="1404" spans="5:5" x14ac:dyDescent="0.25">
      <c r="E1404" s="13"/>
    </row>
    <row r="1405" spans="5:5" x14ac:dyDescent="0.25">
      <c r="E1405" s="13"/>
    </row>
    <row r="1406" spans="5:5" x14ac:dyDescent="0.25">
      <c r="E1406" s="13"/>
    </row>
    <row r="1407" spans="5:5" x14ac:dyDescent="0.25">
      <c r="E1407" s="13"/>
    </row>
    <row r="1408" spans="5:5" x14ac:dyDescent="0.25">
      <c r="E1408" s="13"/>
    </row>
    <row r="1409" spans="5:5" x14ac:dyDescent="0.25">
      <c r="E1409" s="13"/>
    </row>
    <row r="1410" spans="5:5" x14ac:dyDescent="0.25">
      <c r="E1410" s="13"/>
    </row>
    <row r="1411" spans="5:5" x14ac:dyDescent="0.25">
      <c r="E1411" s="13"/>
    </row>
    <row r="1412" spans="5:5" x14ac:dyDescent="0.25">
      <c r="E1412" s="13"/>
    </row>
    <row r="1413" spans="5:5" x14ac:dyDescent="0.25">
      <c r="E1413" s="13"/>
    </row>
    <row r="1414" spans="5:5" x14ac:dyDescent="0.25">
      <c r="E1414" s="13"/>
    </row>
    <row r="1415" spans="5:5" x14ac:dyDescent="0.25">
      <c r="E1415" s="13"/>
    </row>
    <row r="1416" spans="5:5" x14ac:dyDescent="0.25">
      <c r="E1416" s="13"/>
    </row>
    <row r="1417" spans="5:5" x14ac:dyDescent="0.25">
      <c r="E1417" s="13"/>
    </row>
    <row r="1418" spans="5:5" x14ac:dyDescent="0.25">
      <c r="E1418" s="13"/>
    </row>
    <row r="1419" spans="5:5" x14ac:dyDescent="0.25">
      <c r="E1419" s="13"/>
    </row>
    <row r="1420" spans="5:5" x14ac:dyDescent="0.25">
      <c r="E1420" s="13"/>
    </row>
    <row r="1421" spans="5:5" x14ac:dyDescent="0.25">
      <c r="E1421" s="13"/>
    </row>
    <row r="1422" spans="5:5" x14ac:dyDescent="0.25">
      <c r="E1422" s="13"/>
    </row>
    <row r="1423" spans="5:5" x14ac:dyDescent="0.25">
      <c r="E1423" s="13"/>
    </row>
    <row r="1424" spans="5:5" x14ac:dyDescent="0.25">
      <c r="E1424" s="13"/>
    </row>
    <row r="1425" spans="5:5" x14ac:dyDescent="0.25">
      <c r="E1425" s="13"/>
    </row>
    <row r="1426" spans="5:5" x14ac:dyDescent="0.25">
      <c r="E1426" s="13"/>
    </row>
    <row r="1427" spans="5:5" x14ac:dyDescent="0.25">
      <c r="E1427" s="13"/>
    </row>
    <row r="1428" spans="5:5" x14ac:dyDescent="0.25">
      <c r="E1428" s="13"/>
    </row>
    <row r="1429" spans="5:5" x14ac:dyDescent="0.25">
      <c r="E1429" s="13"/>
    </row>
    <row r="1430" spans="5:5" x14ac:dyDescent="0.25">
      <c r="E1430" s="13"/>
    </row>
    <row r="1431" spans="5:5" x14ac:dyDescent="0.25">
      <c r="E1431" s="13"/>
    </row>
    <row r="1432" spans="5:5" x14ac:dyDescent="0.25">
      <c r="E1432" s="13"/>
    </row>
    <row r="1433" spans="5:5" x14ac:dyDescent="0.25">
      <c r="E1433" s="13"/>
    </row>
    <row r="1434" spans="5:5" x14ac:dyDescent="0.25">
      <c r="E1434" s="13"/>
    </row>
    <row r="1435" spans="5:5" x14ac:dyDescent="0.25">
      <c r="E1435" s="13"/>
    </row>
    <row r="1436" spans="5:5" x14ac:dyDescent="0.25">
      <c r="E1436" s="13"/>
    </row>
    <row r="1437" spans="5:5" x14ac:dyDescent="0.25">
      <c r="E1437" s="13"/>
    </row>
    <row r="1438" spans="5:5" x14ac:dyDescent="0.25">
      <c r="E1438" s="13"/>
    </row>
    <row r="1439" spans="5:5" x14ac:dyDescent="0.25">
      <c r="E1439" s="13"/>
    </row>
    <row r="1440" spans="5:5" x14ac:dyDescent="0.25">
      <c r="E1440" s="13"/>
    </row>
    <row r="1441" spans="5:5" x14ac:dyDescent="0.25">
      <c r="E1441" s="13"/>
    </row>
    <row r="1442" spans="5:5" x14ac:dyDescent="0.25">
      <c r="E1442" s="13"/>
    </row>
    <row r="1443" spans="5:5" x14ac:dyDescent="0.25">
      <c r="E1443" s="13"/>
    </row>
    <row r="1444" spans="5:5" x14ac:dyDescent="0.25">
      <c r="E1444" s="13"/>
    </row>
    <row r="1445" spans="5:5" x14ac:dyDescent="0.25">
      <c r="E1445" s="13"/>
    </row>
    <row r="1446" spans="5:5" x14ac:dyDescent="0.25">
      <c r="E1446" s="13"/>
    </row>
    <row r="1447" spans="5:5" x14ac:dyDescent="0.25">
      <c r="E1447" s="13"/>
    </row>
    <row r="1448" spans="5:5" x14ac:dyDescent="0.25">
      <c r="E1448" s="13"/>
    </row>
    <row r="1449" spans="5:5" x14ac:dyDescent="0.25">
      <c r="E1449" s="13"/>
    </row>
    <row r="1450" spans="5:5" x14ac:dyDescent="0.25">
      <c r="E1450" s="13"/>
    </row>
    <row r="1451" spans="5:5" x14ac:dyDescent="0.25">
      <c r="E1451" s="13"/>
    </row>
    <row r="1452" spans="5:5" x14ac:dyDescent="0.25">
      <c r="E1452" s="13"/>
    </row>
    <row r="1453" spans="5:5" x14ac:dyDescent="0.25">
      <c r="E1453" s="13"/>
    </row>
    <row r="1454" spans="5:5" x14ac:dyDescent="0.25">
      <c r="E1454" s="13"/>
    </row>
    <row r="1455" spans="5:5" x14ac:dyDescent="0.25">
      <c r="E1455" s="13"/>
    </row>
    <row r="1456" spans="5:5" x14ac:dyDescent="0.25">
      <c r="E1456" s="13"/>
    </row>
    <row r="1457" spans="5:5" x14ac:dyDescent="0.25">
      <c r="E1457" s="13"/>
    </row>
    <row r="1458" spans="5:5" x14ac:dyDescent="0.25">
      <c r="E1458" s="13"/>
    </row>
    <row r="1459" spans="5:5" x14ac:dyDescent="0.25">
      <c r="E1459" s="13"/>
    </row>
    <row r="1460" spans="5:5" x14ac:dyDescent="0.25">
      <c r="E1460" s="13"/>
    </row>
    <row r="1461" spans="5:5" x14ac:dyDescent="0.25">
      <c r="E1461" s="13"/>
    </row>
    <row r="1462" spans="5:5" x14ac:dyDescent="0.25">
      <c r="E1462" s="13"/>
    </row>
    <row r="1463" spans="5:5" x14ac:dyDescent="0.25">
      <c r="E1463" s="13"/>
    </row>
    <row r="1464" spans="5:5" x14ac:dyDescent="0.25">
      <c r="E1464" s="13"/>
    </row>
    <row r="1465" spans="5:5" x14ac:dyDescent="0.25">
      <c r="E1465" s="13"/>
    </row>
    <row r="1466" spans="5:5" x14ac:dyDescent="0.25">
      <c r="E1466" s="13"/>
    </row>
    <row r="1467" spans="5:5" x14ac:dyDescent="0.25">
      <c r="E1467" s="13"/>
    </row>
    <row r="1468" spans="5:5" x14ac:dyDescent="0.25">
      <c r="E1468" s="13"/>
    </row>
    <row r="1469" spans="5:5" x14ac:dyDescent="0.25">
      <c r="E1469" s="13"/>
    </row>
    <row r="1470" spans="5:5" x14ac:dyDescent="0.25">
      <c r="E1470" s="13"/>
    </row>
    <row r="1471" spans="5:5" x14ac:dyDescent="0.25">
      <c r="E1471" s="13"/>
    </row>
    <row r="1472" spans="5:5" x14ac:dyDescent="0.25">
      <c r="E1472" s="13"/>
    </row>
    <row r="1473" spans="5:5" x14ac:dyDescent="0.25">
      <c r="E1473" s="13"/>
    </row>
    <row r="1474" spans="5:5" x14ac:dyDescent="0.25">
      <c r="E1474" s="13"/>
    </row>
    <row r="1475" spans="5:5" x14ac:dyDescent="0.25">
      <c r="E1475" s="13"/>
    </row>
    <row r="1476" spans="5:5" x14ac:dyDescent="0.25">
      <c r="E1476" s="13"/>
    </row>
    <row r="1477" spans="5:5" x14ac:dyDescent="0.25">
      <c r="E1477" s="13"/>
    </row>
    <row r="1478" spans="5:5" x14ac:dyDescent="0.25">
      <c r="E1478" s="13"/>
    </row>
    <row r="1479" spans="5:5" x14ac:dyDescent="0.25">
      <c r="E1479" s="13"/>
    </row>
    <row r="1480" spans="5:5" x14ac:dyDescent="0.25">
      <c r="E1480" s="13"/>
    </row>
    <row r="1481" spans="5:5" x14ac:dyDescent="0.25">
      <c r="E1481" s="13"/>
    </row>
    <row r="1482" spans="5:5" x14ac:dyDescent="0.25">
      <c r="E1482" s="13"/>
    </row>
    <row r="1483" spans="5:5" x14ac:dyDescent="0.25">
      <c r="E1483" s="13"/>
    </row>
    <row r="1484" spans="5:5" x14ac:dyDescent="0.25">
      <c r="E1484" s="13"/>
    </row>
    <row r="1485" spans="5:5" x14ac:dyDescent="0.25">
      <c r="E1485" s="13"/>
    </row>
    <row r="1486" spans="5:5" x14ac:dyDescent="0.25">
      <c r="E1486" s="13"/>
    </row>
    <row r="1487" spans="5:5" x14ac:dyDescent="0.25">
      <c r="E1487" s="13"/>
    </row>
    <row r="1488" spans="5:5" x14ac:dyDescent="0.25">
      <c r="E1488" s="13"/>
    </row>
    <row r="1489" spans="5:5" x14ac:dyDescent="0.25">
      <c r="E1489" s="13"/>
    </row>
    <row r="1490" spans="5:5" x14ac:dyDescent="0.25">
      <c r="E1490" s="13"/>
    </row>
    <row r="1491" spans="5:5" x14ac:dyDescent="0.25">
      <c r="E1491" s="13"/>
    </row>
    <row r="1492" spans="5:5" x14ac:dyDescent="0.25">
      <c r="E1492" s="13"/>
    </row>
    <row r="1493" spans="5:5" x14ac:dyDescent="0.25">
      <c r="E1493" s="13"/>
    </row>
    <row r="1494" spans="5:5" x14ac:dyDescent="0.25">
      <c r="E1494" s="13"/>
    </row>
    <row r="1495" spans="5:5" x14ac:dyDescent="0.25">
      <c r="E1495" s="13"/>
    </row>
    <row r="1496" spans="5:5" x14ac:dyDescent="0.25">
      <c r="E1496" s="13"/>
    </row>
    <row r="1497" spans="5:5" x14ac:dyDescent="0.25">
      <c r="E1497" s="13"/>
    </row>
    <row r="1498" spans="5:5" x14ac:dyDescent="0.25">
      <c r="E1498" s="13"/>
    </row>
    <row r="1499" spans="5:5" x14ac:dyDescent="0.25">
      <c r="E1499" s="13"/>
    </row>
    <row r="1500" spans="5:5" x14ac:dyDescent="0.25">
      <c r="E1500" s="13"/>
    </row>
    <row r="1501" spans="5:5" x14ac:dyDescent="0.25">
      <c r="E1501" s="13"/>
    </row>
    <row r="1502" spans="5:5" x14ac:dyDescent="0.25">
      <c r="E1502" s="13"/>
    </row>
    <row r="1503" spans="5:5" x14ac:dyDescent="0.25">
      <c r="E1503" s="13"/>
    </row>
    <row r="1504" spans="5:5" x14ac:dyDescent="0.25">
      <c r="E1504" s="13"/>
    </row>
    <row r="1505" spans="5:5" x14ac:dyDescent="0.25">
      <c r="E1505" s="13"/>
    </row>
    <row r="1506" spans="5:5" x14ac:dyDescent="0.25">
      <c r="E1506" s="13"/>
    </row>
    <row r="1507" spans="5:5" x14ac:dyDescent="0.25">
      <c r="E1507" s="13"/>
    </row>
    <row r="1508" spans="5:5" x14ac:dyDescent="0.25">
      <c r="E1508" s="13"/>
    </row>
    <row r="1509" spans="5:5" x14ac:dyDescent="0.25">
      <c r="E1509" s="13"/>
    </row>
    <row r="1510" spans="5:5" x14ac:dyDescent="0.25">
      <c r="E1510" s="13"/>
    </row>
    <row r="1511" spans="5:5" x14ac:dyDescent="0.25">
      <c r="E1511" s="13"/>
    </row>
    <row r="1512" spans="5:5" x14ac:dyDescent="0.25">
      <c r="E1512" s="13"/>
    </row>
    <row r="1513" spans="5:5" x14ac:dyDescent="0.25">
      <c r="E1513" s="13"/>
    </row>
    <row r="1514" spans="5:5" x14ac:dyDescent="0.25">
      <c r="E1514" s="13"/>
    </row>
    <row r="1515" spans="5:5" x14ac:dyDescent="0.25">
      <c r="E1515" s="13"/>
    </row>
    <row r="1516" spans="5:5" x14ac:dyDescent="0.25">
      <c r="E1516" s="13"/>
    </row>
    <row r="1517" spans="5:5" x14ac:dyDescent="0.25">
      <c r="E1517" s="13"/>
    </row>
    <row r="1518" spans="5:5" x14ac:dyDescent="0.25">
      <c r="E1518" s="13"/>
    </row>
    <row r="1519" spans="5:5" x14ac:dyDescent="0.25">
      <c r="E1519" s="13"/>
    </row>
    <row r="1520" spans="5:5" x14ac:dyDescent="0.25">
      <c r="E1520" s="13"/>
    </row>
    <row r="1521" spans="5:5" x14ac:dyDescent="0.25">
      <c r="E1521" s="13"/>
    </row>
    <row r="1522" spans="5:5" x14ac:dyDescent="0.25">
      <c r="E1522" s="13"/>
    </row>
    <row r="1523" spans="5:5" x14ac:dyDescent="0.25">
      <c r="E1523" s="13"/>
    </row>
    <row r="1524" spans="5:5" x14ac:dyDescent="0.25">
      <c r="E1524" s="13"/>
    </row>
    <row r="1525" spans="5:5" x14ac:dyDescent="0.25">
      <c r="E1525" s="13"/>
    </row>
    <row r="1526" spans="5:5" x14ac:dyDescent="0.25">
      <c r="E1526" s="13"/>
    </row>
    <row r="1527" spans="5:5" x14ac:dyDescent="0.25">
      <c r="E1527" s="13"/>
    </row>
    <row r="1528" spans="5:5" x14ac:dyDescent="0.25">
      <c r="E1528" s="13"/>
    </row>
    <row r="1529" spans="5:5" x14ac:dyDescent="0.25">
      <c r="E1529" s="13"/>
    </row>
    <row r="1530" spans="5:5" x14ac:dyDescent="0.25">
      <c r="E1530" s="13"/>
    </row>
    <row r="1531" spans="5:5" x14ac:dyDescent="0.25">
      <c r="E1531" s="13"/>
    </row>
    <row r="1532" spans="5:5" x14ac:dyDescent="0.25">
      <c r="E1532" s="13"/>
    </row>
    <row r="1533" spans="5:5" x14ac:dyDescent="0.25">
      <c r="E1533" s="13"/>
    </row>
    <row r="1534" spans="5:5" x14ac:dyDescent="0.25">
      <c r="E1534" s="13"/>
    </row>
    <row r="1535" spans="5:5" x14ac:dyDescent="0.25">
      <c r="E1535" s="13"/>
    </row>
    <row r="1536" spans="5:5" x14ac:dyDescent="0.25">
      <c r="E1536" s="13"/>
    </row>
    <row r="1537" spans="5:5" x14ac:dyDescent="0.25">
      <c r="E1537" s="13"/>
    </row>
    <row r="1538" spans="5:5" x14ac:dyDescent="0.25">
      <c r="E1538" s="13"/>
    </row>
    <row r="1539" spans="5:5" x14ac:dyDescent="0.25">
      <c r="E1539" s="13"/>
    </row>
    <row r="1540" spans="5:5" x14ac:dyDescent="0.25">
      <c r="E1540" s="13"/>
    </row>
    <row r="1541" spans="5:5" x14ac:dyDescent="0.25">
      <c r="E1541" s="13"/>
    </row>
    <row r="1542" spans="5:5" x14ac:dyDescent="0.25">
      <c r="E1542" s="13"/>
    </row>
    <row r="1543" spans="5:5" x14ac:dyDescent="0.25">
      <c r="E1543" s="13"/>
    </row>
    <row r="1544" spans="5:5" x14ac:dyDescent="0.25">
      <c r="E1544" s="13"/>
    </row>
    <row r="1545" spans="5:5" x14ac:dyDescent="0.25">
      <c r="E1545" s="13"/>
    </row>
    <row r="1546" spans="5:5" x14ac:dyDescent="0.25">
      <c r="E1546" s="13"/>
    </row>
    <row r="1547" spans="5:5" x14ac:dyDescent="0.25">
      <c r="E1547" s="13"/>
    </row>
    <row r="1548" spans="5:5" x14ac:dyDescent="0.25">
      <c r="E1548" s="13"/>
    </row>
    <row r="1549" spans="5:5" x14ac:dyDescent="0.25">
      <c r="E1549" s="13"/>
    </row>
    <row r="1550" spans="5:5" x14ac:dyDescent="0.25">
      <c r="E1550" s="13"/>
    </row>
    <row r="1551" spans="5:5" x14ac:dyDescent="0.25">
      <c r="E1551" s="13"/>
    </row>
    <row r="1552" spans="5:5" x14ac:dyDescent="0.25">
      <c r="E1552" s="13"/>
    </row>
    <row r="1553" spans="5:5" x14ac:dyDescent="0.25">
      <c r="E1553" s="13"/>
    </row>
    <row r="1554" spans="5:5" x14ac:dyDescent="0.25">
      <c r="E1554" s="13"/>
    </row>
    <row r="1555" spans="5:5" x14ac:dyDescent="0.25">
      <c r="E1555" s="13"/>
    </row>
    <row r="1556" spans="5:5" x14ac:dyDescent="0.25">
      <c r="E1556" s="13"/>
    </row>
    <row r="1557" spans="5:5" x14ac:dyDescent="0.25">
      <c r="E1557" s="13"/>
    </row>
    <row r="1558" spans="5:5" x14ac:dyDescent="0.25">
      <c r="E1558" s="13"/>
    </row>
    <row r="1559" spans="5:5" x14ac:dyDescent="0.25">
      <c r="E1559" s="13"/>
    </row>
    <row r="1560" spans="5:5" x14ac:dyDescent="0.25">
      <c r="E1560" s="13"/>
    </row>
    <row r="1561" spans="5:5" x14ac:dyDescent="0.25">
      <c r="E1561" s="13"/>
    </row>
    <row r="1562" spans="5:5" x14ac:dyDescent="0.25">
      <c r="E1562" s="13"/>
    </row>
    <row r="1563" spans="5:5" x14ac:dyDescent="0.25">
      <c r="E1563" s="13"/>
    </row>
    <row r="1564" spans="5:5" x14ac:dyDescent="0.25">
      <c r="E1564" s="13"/>
    </row>
    <row r="1565" spans="5:5" x14ac:dyDescent="0.25">
      <c r="E1565" s="13"/>
    </row>
    <row r="1566" spans="5:5" x14ac:dyDescent="0.25">
      <c r="E1566" s="13"/>
    </row>
    <row r="1567" spans="5:5" x14ac:dyDescent="0.25">
      <c r="E1567" s="13"/>
    </row>
    <row r="1568" spans="5:5" x14ac:dyDescent="0.25">
      <c r="E1568" s="13"/>
    </row>
    <row r="1569" spans="5:5" x14ac:dyDescent="0.25">
      <c r="E1569" s="13"/>
    </row>
    <row r="1570" spans="5:5" x14ac:dyDescent="0.25">
      <c r="E1570" s="13"/>
    </row>
    <row r="1571" spans="5:5" x14ac:dyDescent="0.25">
      <c r="E1571" s="13"/>
    </row>
    <row r="1572" spans="5:5" x14ac:dyDescent="0.25">
      <c r="E1572" s="13"/>
    </row>
    <row r="1573" spans="5:5" x14ac:dyDescent="0.25">
      <c r="E1573" s="13"/>
    </row>
    <row r="1574" spans="5:5" x14ac:dyDescent="0.25">
      <c r="E1574" s="13"/>
    </row>
    <row r="1575" spans="5:5" x14ac:dyDescent="0.25">
      <c r="E1575" s="13"/>
    </row>
    <row r="1576" spans="5:5" x14ac:dyDescent="0.25">
      <c r="E1576" s="13"/>
    </row>
    <row r="1577" spans="5:5" x14ac:dyDescent="0.25">
      <c r="E1577" s="13"/>
    </row>
    <row r="1578" spans="5:5" x14ac:dyDescent="0.25">
      <c r="E1578" s="13"/>
    </row>
    <row r="1579" spans="5:5" x14ac:dyDescent="0.25">
      <c r="E1579" s="13"/>
    </row>
    <row r="1580" spans="5:5" x14ac:dyDescent="0.25">
      <c r="E1580" s="13"/>
    </row>
    <row r="1581" spans="5:5" x14ac:dyDescent="0.25">
      <c r="E1581" s="13"/>
    </row>
    <row r="1582" spans="5:5" x14ac:dyDescent="0.25">
      <c r="E1582" s="13"/>
    </row>
    <row r="1583" spans="5:5" x14ac:dyDescent="0.25">
      <c r="E1583" s="13"/>
    </row>
    <row r="1584" spans="5:5" x14ac:dyDescent="0.25">
      <c r="E1584" s="13"/>
    </row>
    <row r="1585" spans="5:5" x14ac:dyDescent="0.25">
      <c r="E1585" s="13"/>
    </row>
    <row r="1586" spans="5:5" x14ac:dyDescent="0.25">
      <c r="E1586" s="13"/>
    </row>
    <row r="1587" spans="5:5" x14ac:dyDescent="0.25">
      <c r="E1587" s="13"/>
    </row>
    <row r="1588" spans="5:5" x14ac:dyDescent="0.25">
      <c r="E1588" s="13"/>
    </row>
    <row r="1589" spans="5:5" x14ac:dyDescent="0.25">
      <c r="E1589" s="13"/>
    </row>
    <row r="1590" spans="5:5" x14ac:dyDescent="0.25">
      <c r="E1590" s="13"/>
    </row>
    <row r="1591" spans="5:5" x14ac:dyDescent="0.25">
      <c r="E1591" s="13"/>
    </row>
    <row r="1592" spans="5:5" x14ac:dyDescent="0.25">
      <c r="E1592" s="13"/>
    </row>
    <row r="1593" spans="5:5" x14ac:dyDescent="0.25">
      <c r="E1593" s="13"/>
    </row>
    <row r="1594" spans="5:5" x14ac:dyDescent="0.25">
      <c r="E1594" s="13"/>
    </row>
    <row r="1595" spans="5:5" x14ac:dyDescent="0.25">
      <c r="E1595" s="13"/>
    </row>
    <row r="1596" spans="5:5" x14ac:dyDescent="0.25">
      <c r="E1596" s="13"/>
    </row>
    <row r="1597" spans="5:5" x14ac:dyDescent="0.25">
      <c r="E1597" s="13"/>
    </row>
    <row r="1598" spans="5:5" x14ac:dyDescent="0.25">
      <c r="E1598" s="13"/>
    </row>
    <row r="1599" spans="5:5" x14ac:dyDescent="0.25">
      <c r="E1599" s="13"/>
    </row>
    <row r="1600" spans="5:5" x14ac:dyDescent="0.25">
      <c r="E1600" s="13"/>
    </row>
    <row r="1601" spans="5:5" x14ac:dyDescent="0.25">
      <c r="E1601" s="13"/>
    </row>
    <row r="1602" spans="5:5" x14ac:dyDescent="0.25">
      <c r="E1602" s="13"/>
    </row>
    <row r="1603" spans="5:5" x14ac:dyDescent="0.25">
      <c r="E1603" s="13"/>
    </row>
    <row r="1604" spans="5:5" x14ac:dyDescent="0.25">
      <c r="E1604" s="13"/>
    </row>
    <row r="1605" spans="5:5" x14ac:dyDescent="0.25">
      <c r="E1605" s="13"/>
    </row>
    <row r="1606" spans="5:5" x14ac:dyDescent="0.25">
      <c r="E1606" s="13"/>
    </row>
    <row r="1607" spans="5:5" x14ac:dyDescent="0.25">
      <c r="E1607" s="13"/>
    </row>
    <row r="1608" spans="5:5" x14ac:dyDescent="0.25">
      <c r="E1608" s="13"/>
    </row>
    <row r="1609" spans="5:5" x14ac:dyDescent="0.25">
      <c r="E1609" s="13"/>
    </row>
    <row r="1610" spans="5:5" x14ac:dyDescent="0.25">
      <c r="E1610" s="13"/>
    </row>
    <row r="1611" spans="5:5" x14ac:dyDescent="0.25">
      <c r="E1611" s="13"/>
    </row>
    <row r="1612" spans="5:5" x14ac:dyDescent="0.25">
      <c r="E1612" s="13"/>
    </row>
    <row r="1613" spans="5:5" x14ac:dyDescent="0.25">
      <c r="E1613" s="13"/>
    </row>
    <row r="1614" spans="5:5" x14ac:dyDescent="0.25">
      <c r="E1614" s="13"/>
    </row>
    <row r="1615" spans="5:5" x14ac:dyDescent="0.25">
      <c r="E1615" s="13"/>
    </row>
    <row r="1616" spans="5:5" x14ac:dyDescent="0.25">
      <c r="E1616" s="13"/>
    </row>
    <row r="1617" spans="5:5" x14ac:dyDescent="0.25">
      <c r="E1617" s="13"/>
    </row>
    <row r="1618" spans="5:5" x14ac:dyDescent="0.25">
      <c r="E1618" s="13"/>
    </row>
    <row r="1619" spans="5:5" x14ac:dyDescent="0.25">
      <c r="E1619" s="13"/>
    </row>
    <row r="1620" spans="5:5" x14ac:dyDescent="0.25">
      <c r="E1620" s="13"/>
    </row>
    <row r="1621" spans="5:5" x14ac:dyDescent="0.25">
      <c r="E1621" s="13"/>
    </row>
    <row r="1622" spans="5:5" x14ac:dyDescent="0.25">
      <c r="E1622" s="13"/>
    </row>
    <row r="1623" spans="5:5" x14ac:dyDescent="0.25">
      <c r="E1623" s="13"/>
    </row>
    <row r="1624" spans="5:5" x14ac:dyDescent="0.25">
      <c r="E1624" s="13"/>
    </row>
    <row r="1625" spans="5:5" x14ac:dyDescent="0.25">
      <c r="E1625" s="13"/>
    </row>
    <row r="1626" spans="5:5" x14ac:dyDescent="0.25">
      <c r="E1626" s="13"/>
    </row>
    <row r="1627" spans="5:5" x14ac:dyDescent="0.25">
      <c r="E1627" s="13"/>
    </row>
    <row r="1628" spans="5:5" x14ac:dyDescent="0.25">
      <c r="E1628" s="13"/>
    </row>
    <row r="1629" spans="5:5" x14ac:dyDescent="0.25">
      <c r="E1629" s="13"/>
    </row>
    <row r="1630" spans="5:5" x14ac:dyDescent="0.25">
      <c r="E1630" s="13"/>
    </row>
    <row r="1631" spans="5:5" x14ac:dyDescent="0.25">
      <c r="E1631" s="13"/>
    </row>
    <row r="1632" spans="5:5" x14ac:dyDescent="0.25">
      <c r="E1632" s="13"/>
    </row>
    <row r="1633" spans="5:5" x14ac:dyDescent="0.25">
      <c r="E1633" s="13"/>
    </row>
    <row r="1634" spans="5:5" x14ac:dyDescent="0.25">
      <c r="E1634" s="13"/>
    </row>
    <row r="1635" spans="5:5" x14ac:dyDescent="0.25">
      <c r="E1635" s="13"/>
    </row>
    <row r="1636" spans="5:5" x14ac:dyDescent="0.25">
      <c r="E1636" s="13"/>
    </row>
    <row r="1637" spans="5:5" x14ac:dyDescent="0.25">
      <c r="E1637" s="13"/>
    </row>
    <row r="1638" spans="5:5" x14ac:dyDescent="0.25">
      <c r="E1638" s="13"/>
    </row>
    <row r="1639" spans="5:5" x14ac:dyDescent="0.25">
      <c r="E1639" s="13"/>
    </row>
    <row r="1640" spans="5:5" x14ac:dyDescent="0.25">
      <c r="E1640" s="13"/>
    </row>
    <row r="1641" spans="5:5" x14ac:dyDescent="0.25">
      <c r="E1641" s="13"/>
    </row>
    <row r="1642" spans="5:5" x14ac:dyDescent="0.25">
      <c r="E1642" s="13"/>
    </row>
    <row r="1643" spans="5:5" x14ac:dyDescent="0.25">
      <c r="E1643" s="13"/>
    </row>
    <row r="1644" spans="5:5" x14ac:dyDescent="0.25">
      <c r="E1644" s="13"/>
    </row>
    <row r="1645" spans="5:5" x14ac:dyDescent="0.25">
      <c r="E1645" s="13"/>
    </row>
    <row r="1646" spans="5:5" x14ac:dyDescent="0.25">
      <c r="E1646" s="13"/>
    </row>
    <row r="1647" spans="5:5" x14ac:dyDescent="0.25">
      <c r="E1647" s="13"/>
    </row>
    <row r="1648" spans="5:5" x14ac:dyDescent="0.25">
      <c r="E1648" s="13"/>
    </row>
    <row r="1649" spans="5:5" x14ac:dyDescent="0.25">
      <c r="E1649" s="13"/>
    </row>
    <row r="1650" spans="5:5" x14ac:dyDescent="0.25">
      <c r="E1650" s="13"/>
    </row>
    <row r="1651" spans="5:5" x14ac:dyDescent="0.25">
      <c r="E1651" s="13"/>
    </row>
    <row r="1652" spans="5:5" x14ac:dyDescent="0.25">
      <c r="E1652" s="13"/>
    </row>
    <row r="1653" spans="5:5" x14ac:dyDescent="0.25">
      <c r="E1653" s="13"/>
    </row>
    <row r="1654" spans="5:5" x14ac:dyDescent="0.25">
      <c r="E1654" s="13"/>
    </row>
    <row r="1655" spans="5:5" x14ac:dyDescent="0.25">
      <c r="E1655" s="13"/>
    </row>
    <row r="1656" spans="5:5" x14ac:dyDescent="0.25">
      <c r="E1656" s="13"/>
    </row>
    <row r="1657" spans="5:5" x14ac:dyDescent="0.25">
      <c r="E1657" s="13"/>
    </row>
    <row r="1658" spans="5:5" x14ac:dyDescent="0.25">
      <c r="E1658" s="13"/>
    </row>
    <row r="1659" spans="5:5" x14ac:dyDescent="0.25">
      <c r="E1659" s="13"/>
    </row>
    <row r="1660" spans="5:5" x14ac:dyDescent="0.25">
      <c r="E1660" s="13"/>
    </row>
    <row r="1661" spans="5:5" x14ac:dyDescent="0.25">
      <c r="E1661" s="13"/>
    </row>
    <row r="1662" spans="5:5" x14ac:dyDescent="0.25">
      <c r="E1662" s="13"/>
    </row>
    <row r="1663" spans="5:5" x14ac:dyDescent="0.25">
      <c r="E1663" s="13"/>
    </row>
    <row r="1664" spans="5:5" x14ac:dyDescent="0.25">
      <c r="E1664" s="13"/>
    </row>
    <row r="1665" spans="5:5" x14ac:dyDescent="0.25">
      <c r="E1665" s="13"/>
    </row>
    <row r="1666" spans="5:5" x14ac:dyDescent="0.25">
      <c r="E1666" s="13"/>
    </row>
    <row r="1667" spans="5:5" x14ac:dyDescent="0.25">
      <c r="E1667" s="13"/>
    </row>
    <row r="1668" spans="5:5" x14ac:dyDescent="0.25">
      <c r="E1668" s="13"/>
    </row>
    <row r="1669" spans="5:5" x14ac:dyDescent="0.25">
      <c r="E1669" s="13"/>
    </row>
    <row r="1670" spans="5:5" x14ac:dyDescent="0.25">
      <c r="E1670" s="13"/>
    </row>
    <row r="1671" spans="5:5" x14ac:dyDescent="0.25">
      <c r="E1671" s="13"/>
    </row>
    <row r="1672" spans="5:5" x14ac:dyDescent="0.25">
      <c r="E1672" s="13"/>
    </row>
    <row r="1673" spans="5:5" x14ac:dyDescent="0.25">
      <c r="E1673" s="13"/>
    </row>
    <row r="1674" spans="5:5" x14ac:dyDescent="0.25">
      <c r="E1674" s="13"/>
    </row>
    <row r="1675" spans="5:5" x14ac:dyDescent="0.25">
      <c r="E1675" s="13"/>
    </row>
    <row r="1676" spans="5:5" x14ac:dyDescent="0.25">
      <c r="E1676" s="13"/>
    </row>
    <row r="1677" spans="5:5" x14ac:dyDescent="0.25">
      <c r="E1677" s="13"/>
    </row>
    <row r="1678" spans="5:5" x14ac:dyDescent="0.25">
      <c r="E1678" s="13"/>
    </row>
    <row r="1679" spans="5:5" x14ac:dyDescent="0.25">
      <c r="E1679" s="13"/>
    </row>
    <row r="1680" spans="5:5" x14ac:dyDescent="0.25">
      <c r="E1680" s="13"/>
    </row>
    <row r="1681" spans="5:5" x14ac:dyDescent="0.25">
      <c r="E1681" s="13"/>
    </row>
    <row r="1682" spans="5:5" x14ac:dyDescent="0.25">
      <c r="E1682" s="13"/>
    </row>
    <row r="1683" spans="5:5" x14ac:dyDescent="0.25">
      <c r="E1683" s="13"/>
    </row>
    <row r="1684" spans="5:5" x14ac:dyDescent="0.25">
      <c r="E1684" s="13"/>
    </row>
    <row r="1685" spans="5:5" x14ac:dyDescent="0.25">
      <c r="E1685" s="13"/>
    </row>
    <row r="1686" spans="5:5" x14ac:dyDescent="0.25">
      <c r="E1686" s="13"/>
    </row>
    <row r="1687" spans="5:5" x14ac:dyDescent="0.25">
      <c r="E1687" s="13"/>
    </row>
    <row r="1688" spans="5:5" x14ac:dyDescent="0.25">
      <c r="E1688" s="13"/>
    </row>
    <row r="1689" spans="5:5" x14ac:dyDescent="0.25">
      <c r="E1689" s="13"/>
    </row>
    <row r="1690" spans="5:5" x14ac:dyDescent="0.25">
      <c r="E1690" s="13"/>
    </row>
    <row r="1691" spans="5:5" x14ac:dyDescent="0.25">
      <c r="E1691" s="13"/>
    </row>
    <row r="1692" spans="5:5" x14ac:dyDescent="0.25">
      <c r="E1692" s="13"/>
    </row>
    <row r="1693" spans="5:5" x14ac:dyDescent="0.25">
      <c r="E1693" s="13"/>
    </row>
    <row r="1694" spans="5:5" x14ac:dyDescent="0.25">
      <c r="E1694" s="13"/>
    </row>
    <row r="1695" spans="5:5" x14ac:dyDescent="0.25">
      <c r="E1695" s="13"/>
    </row>
    <row r="1696" spans="5:5" x14ac:dyDescent="0.25">
      <c r="E1696" s="13"/>
    </row>
    <row r="1697" spans="5:5" x14ac:dyDescent="0.25">
      <c r="E1697" s="13"/>
    </row>
    <row r="1698" spans="5:5" x14ac:dyDescent="0.25">
      <c r="E1698" s="13"/>
    </row>
    <row r="1699" spans="5:5" x14ac:dyDescent="0.25">
      <c r="E1699" s="13"/>
    </row>
    <row r="1700" spans="5:5" x14ac:dyDescent="0.25">
      <c r="E1700" s="13"/>
    </row>
    <row r="1701" spans="5:5" x14ac:dyDescent="0.25">
      <c r="E1701" s="13"/>
    </row>
    <row r="1702" spans="5:5" x14ac:dyDescent="0.25">
      <c r="E1702" s="13"/>
    </row>
    <row r="1703" spans="5:5" x14ac:dyDescent="0.25">
      <c r="E1703" s="13"/>
    </row>
    <row r="1704" spans="5:5" x14ac:dyDescent="0.25">
      <c r="E1704" s="13"/>
    </row>
    <row r="1705" spans="5:5" x14ac:dyDescent="0.25">
      <c r="E1705" s="13"/>
    </row>
    <row r="1706" spans="5:5" x14ac:dyDescent="0.25">
      <c r="E1706" s="13"/>
    </row>
    <row r="1707" spans="5:5" x14ac:dyDescent="0.25">
      <c r="E1707" s="13"/>
    </row>
    <row r="1708" spans="5:5" x14ac:dyDescent="0.25">
      <c r="E1708" s="13"/>
    </row>
    <row r="1709" spans="5:5" x14ac:dyDescent="0.25">
      <c r="E1709" s="13"/>
    </row>
    <row r="1710" spans="5:5" x14ac:dyDescent="0.25">
      <c r="E1710" s="13"/>
    </row>
    <row r="1711" spans="5:5" x14ac:dyDescent="0.25">
      <c r="E1711" s="13"/>
    </row>
    <row r="1712" spans="5:5" x14ac:dyDescent="0.25">
      <c r="E1712" s="13"/>
    </row>
    <row r="1713" spans="5:5" x14ac:dyDescent="0.25">
      <c r="E1713" s="13"/>
    </row>
    <row r="1714" spans="5:5" x14ac:dyDescent="0.25">
      <c r="E1714" s="13"/>
    </row>
    <row r="1715" spans="5:5" x14ac:dyDescent="0.25">
      <c r="E1715" s="13"/>
    </row>
    <row r="1716" spans="5:5" x14ac:dyDescent="0.25">
      <c r="E1716" s="13"/>
    </row>
    <row r="1717" spans="5:5" x14ac:dyDescent="0.25">
      <c r="E1717" s="13"/>
    </row>
    <row r="1718" spans="5:5" x14ac:dyDescent="0.25">
      <c r="E1718" s="13"/>
    </row>
    <row r="1719" spans="5:5" x14ac:dyDescent="0.25">
      <c r="E1719" s="13"/>
    </row>
    <row r="1720" spans="5:5" x14ac:dyDescent="0.25">
      <c r="E1720" s="13"/>
    </row>
    <row r="1721" spans="5:5" x14ac:dyDescent="0.25">
      <c r="E1721" s="13"/>
    </row>
    <row r="1722" spans="5:5" x14ac:dyDescent="0.25">
      <c r="E1722" s="13"/>
    </row>
    <row r="1723" spans="5:5" x14ac:dyDescent="0.25">
      <c r="E1723" s="13"/>
    </row>
    <row r="1724" spans="5:5" x14ac:dyDescent="0.25">
      <c r="E1724" s="13"/>
    </row>
    <row r="1725" spans="5:5" x14ac:dyDescent="0.25">
      <c r="E1725" s="13"/>
    </row>
    <row r="1726" spans="5:5" x14ac:dyDescent="0.25">
      <c r="E1726" s="13"/>
    </row>
    <row r="1727" spans="5:5" x14ac:dyDescent="0.25">
      <c r="E1727" s="13"/>
    </row>
    <row r="1728" spans="5:5" x14ac:dyDescent="0.25">
      <c r="E1728" s="13"/>
    </row>
    <row r="1729" spans="5:5" x14ac:dyDescent="0.25">
      <c r="E1729" s="13"/>
    </row>
    <row r="1730" spans="5:5" x14ac:dyDescent="0.25">
      <c r="E1730" s="13"/>
    </row>
    <row r="1731" spans="5:5" x14ac:dyDescent="0.25">
      <c r="E1731" s="13"/>
    </row>
    <row r="1732" spans="5:5" x14ac:dyDescent="0.25">
      <c r="E1732" s="13"/>
    </row>
    <row r="1733" spans="5:5" x14ac:dyDescent="0.25">
      <c r="E1733" s="13"/>
    </row>
    <row r="1734" spans="5:5" x14ac:dyDescent="0.25">
      <c r="E1734" s="13"/>
    </row>
    <row r="1735" spans="5:5" x14ac:dyDescent="0.25">
      <c r="E1735" s="13"/>
    </row>
    <row r="1736" spans="5:5" x14ac:dyDescent="0.25">
      <c r="E1736" s="13"/>
    </row>
    <row r="1737" spans="5:5" x14ac:dyDescent="0.25">
      <c r="E1737" s="13"/>
    </row>
    <row r="1738" spans="5:5" x14ac:dyDescent="0.25">
      <c r="E1738" s="13"/>
    </row>
    <row r="1739" spans="5:5" x14ac:dyDescent="0.25">
      <c r="E1739" s="13"/>
    </row>
    <row r="1740" spans="5:5" x14ac:dyDescent="0.25">
      <c r="E1740" s="13"/>
    </row>
    <row r="1741" spans="5:5" x14ac:dyDescent="0.25">
      <c r="E1741" s="13"/>
    </row>
    <row r="1742" spans="5:5" x14ac:dyDescent="0.25">
      <c r="E1742" s="13"/>
    </row>
    <row r="1743" spans="5:5" x14ac:dyDescent="0.25">
      <c r="E1743" s="13"/>
    </row>
    <row r="1744" spans="5:5" x14ac:dyDescent="0.25">
      <c r="E1744" s="13"/>
    </row>
    <row r="1745" spans="5:5" x14ac:dyDescent="0.25">
      <c r="E1745" s="13"/>
    </row>
    <row r="1746" spans="5:5" x14ac:dyDescent="0.25">
      <c r="E1746" s="13"/>
    </row>
    <row r="1747" spans="5:5" x14ac:dyDescent="0.25">
      <c r="E1747" s="13"/>
    </row>
    <row r="1748" spans="5:5" x14ac:dyDescent="0.25">
      <c r="E1748" s="13"/>
    </row>
    <row r="1749" spans="5:5" x14ac:dyDescent="0.25">
      <c r="E1749" s="13"/>
    </row>
    <row r="1750" spans="5:5" x14ac:dyDescent="0.25">
      <c r="E1750" s="13"/>
    </row>
    <row r="1751" spans="5:5" x14ac:dyDescent="0.25">
      <c r="E1751" s="13"/>
    </row>
    <row r="1752" spans="5:5" x14ac:dyDescent="0.25">
      <c r="E1752" s="13"/>
    </row>
    <row r="1753" spans="5:5" x14ac:dyDescent="0.25">
      <c r="E1753" s="13"/>
    </row>
    <row r="1754" spans="5:5" x14ac:dyDescent="0.25">
      <c r="E1754" s="13"/>
    </row>
    <row r="1755" spans="5:5" x14ac:dyDescent="0.25">
      <c r="E1755" s="13"/>
    </row>
    <row r="1756" spans="5:5" x14ac:dyDescent="0.25">
      <c r="E1756" s="13"/>
    </row>
    <row r="1757" spans="5:5" x14ac:dyDescent="0.25">
      <c r="E1757" s="13"/>
    </row>
    <row r="1758" spans="5:5" x14ac:dyDescent="0.25">
      <c r="E1758" s="13"/>
    </row>
    <row r="1759" spans="5:5" x14ac:dyDescent="0.25">
      <c r="E1759" s="13"/>
    </row>
    <row r="1760" spans="5:5" x14ac:dyDescent="0.25">
      <c r="E1760" s="13"/>
    </row>
    <row r="1761" spans="5:5" x14ac:dyDescent="0.25">
      <c r="E1761" s="13"/>
    </row>
    <row r="1762" spans="5:5" x14ac:dyDescent="0.25">
      <c r="E1762" s="13"/>
    </row>
    <row r="1763" spans="5:5" x14ac:dyDescent="0.25">
      <c r="E1763" s="13"/>
    </row>
    <row r="1764" spans="5:5" x14ac:dyDescent="0.25">
      <c r="E1764" s="13"/>
    </row>
    <row r="1765" spans="5:5" x14ac:dyDescent="0.25">
      <c r="E1765" s="13"/>
    </row>
    <row r="1766" spans="5:5" x14ac:dyDescent="0.25">
      <c r="E1766" s="13"/>
    </row>
    <row r="1767" spans="5:5" x14ac:dyDescent="0.25">
      <c r="E1767" s="13"/>
    </row>
    <row r="1768" spans="5:5" x14ac:dyDescent="0.25">
      <c r="E1768" s="13"/>
    </row>
    <row r="1769" spans="5:5" x14ac:dyDescent="0.25">
      <c r="E1769" s="13"/>
    </row>
    <row r="1770" spans="5:5" x14ac:dyDescent="0.25">
      <c r="E1770" s="13"/>
    </row>
    <row r="1771" spans="5:5" x14ac:dyDescent="0.25">
      <c r="E1771" s="13"/>
    </row>
    <row r="1772" spans="5:5" x14ac:dyDescent="0.25">
      <c r="E1772" s="13"/>
    </row>
    <row r="1773" spans="5:5" x14ac:dyDescent="0.25">
      <c r="E1773" s="13"/>
    </row>
    <row r="1774" spans="5:5" x14ac:dyDescent="0.25">
      <c r="E1774" s="13"/>
    </row>
    <row r="1775" spans="5:5" x14ac:dyDescent="0.25">
      <c r="E1775" s="13"/>
    </row>
    <row r="1776" spans="5:5" x14ac:dyDescent="0.25">
      <c r="E1776" s="13"/>
    </row>
    <row r="1777" spans="5:5" x14ac:dyDescent="0.25">
      <c r="E1777" s="13"/>
    </row>
    <row r="1778" spans="5:5" x14ac:dyDescent="0.25">
      <c r="E1778" s="13"/>
    </row>
    <row r="1779" spans="5:5" x14ac:dyDescent="0.25">
      <c r="E1779" s="13"/>
    </row>
    <row r="1780" spans="5:5" x14ac:dyDescent="0.25">
      <c r="E1780" s="13"/>
    </row>
    <row r="1781" spans="5:5" x14ac:dyDescent="0.25">
      <c r="E1781" s="13"/>
    </row>
    <row r="1782" spans="5:5" x14ac:dyDescent="0.25">
      <c r="E1782" s="13"/>
    </row>
    <row r="1783" spans="5:5" x14ac:dyDescent="0.25">
      <c r="E1783" s="13"/>
    </row>
    <row r="1784" spans="5:5" x14ac:dyDescent="0.25">
      <c r="E1784" s="13"/>
    </row>
    <row r="1785" spans="5:5" x14ac:dyDescent="0.25">
      <c r="E1785" s="13"/>
    </row>
    <row r="1786" spans="5:5" x14ac:dyDescent="0.25">
      <c r="E1786" s="13"/>
    </row>
    <row r="1787" spans="5:5" x14ac:dyDescent="0.25">
      <c r="E1787" s="13"/>
    </row>
    <row r="1788" spans="5:5" x14ac:dyDescent="0.25">
      <c r="E1788" s="13"/>
    </row>
    <row r="1789" spans="5:5" x14ac:dyDescent="0.25">
      <c r="E1789" s="13"/>
    </row>
    <row r="1790" spans="5:5" x14ac:dyDescent="0.25">
      <c r="E1790" s="13"/>
    </row>
    <row r="1791" spans="5:5" x14ac:dyDescent="0.25">
      <c r="E1791" s="13"/>
    </row>
    <row r="1792" spans="5:5" x14ac:dyDescent="0.25">
      <c r="E1792" s="13"/>
    </row>
    <row r="1793" spans="5:5" x14ac:dyDescent="0.25">
      <c r="E1793" s="13"/>
    </row>
    <row r="1794" spans="5:5" x14ac:dyDescent="0.25">
      <c r="E1794" s="13"/>
    </row>
    <row r="1795" spans="5:5" x14ac:dyDescent="0.25">
      <c r="E1795" s="13"/>
    </row>
    <row r="1796" spans="5:5" x14ac:dyDescent="0.25">
      <c r="E1796" s="13"/>
    </row>
    <row r="1797" spans="5:5" x14ac:dyDescent="0.25">
      <c r="E1797" s="13"/>
    </row>
    <row r="1798" spans="5:5" x14ac:dyDescent="0.25">
      <c r="E1798" s="13"/>
    </row>
    <row r="1799" spans="5:5" x14ac:dyDescent="0.25">
      <c r="E1799" s="13"/>
    </row>
    <row r="1800" spans="5:5" x14ac:dyDescent="0.25">
      <c r="E1800" s="13"/>
    </row>
    <row r="1801" spans="5:5" x14ac:dyDescent="0.25">
      <c r="E1801" s="13"/>
    </row>
    <row r="1802" spans="5:5" x14ac:dyDescent="0.25">
      <c r="E1802" s="13"/>
    </row>
    <row r="1803" spans="5:5" x14ac:dyDescent="0.25">
      <c r="E1803" s="13"/>
    </row>
    <row r="1804" spans="5:5" x14ac:dyDescent="0.25">
      <c r="E1804" s="13"/>
    </row>
    <row r="1805" spans="5:5" x14ac:dyDescent="0.25">
      <c r="E1805" s="13"/>
    </row>
    <row r="1806" spans="5:5" x14ac:dyDescent="0.25">
      <c r="E1806" s="13"/>
    </row>
    <row r="1807" spans="5:5" x14ac:dyDescent="0.25">
      <c r="E1807" s="13"/>
    </row>
    <row r="1808" spans="5:5" x14ac:dyDescent="0.25">
      <c r="E1808" s="13"/>
    </row>
    <row r="1809" spans="5:5" x14ac:dyDescent="0.25">
      <c r="E1809" s="13"/>
    </row>
    <row r="1810" spans="5:5" x14ac:dyDescent="0.25">
      <c r="E1810" s="13"/>
    </row>
    <row r="1811" spans="5:5" x14ac:dyDescent="0.25">
      <c r="E1811" s="13"/>
    </row>
    <row r="1812" spans="5:5" x14ac:dyDescent="0.25">
      <c r="E1812" s="13"/>
    </row>
    <row r="1813" spans="5:5" x14ac:dyDescent="0.25">
      <c r="E1813" s="13"/>
    </row>
    <row r="1814" spans="5:5" x14ac:dyDescent="0.25">
      <c r="E1814" s="13"/>
    </row>
    <row r="1815" spans="5:5" x14ac:dyDescent="0.25">
      <c r="E1815" s="13"/>
    </row>
    <row r="1816" spans="5:5" x14ac:dyDescent="0.25">
      <c r="E1816" s="13"/>
    </row>
    <row r="1817" spans="5:5" x14ac:dyDescent="0.25">
      <c r="E1817" s="13"/>
    </row>
    <row r="1818" spans="5:5" x14ac:dyDescent="0.25">
      <c r="E1818" s="13"/>
    </row>
    <row r="1819" spans="5:5" x14ac:dyDescent="0.25">
      <c r="E1819" s="13"/>
    </row>
    <row r="1820" spans="5:5" x14ac:dyDescent="0.25">
      <c r="E1820" s="13"/>
    </row>
    <row r="1821" spans="5:5" x14ac:dyDescent="0.25">
      <c r="E1821" s="13"/>
    </row>
    <row r="1822" spans="5:5" x14ac:dyDescent="0.25">
      <c r="E1822" s="13"/>
    </row>
    <row r="1823" spans="5:5" x14ac:dyDescent="0.25">
      <c r="E1823" s="13"/>
    </row>
    <row r="1824" spans="5:5" x14ac:dyDescent="0.25">
      <c r="E1824" s="13"/>
    </row>
    <row r="1825" spans="5:5" x14ac:dyDescent="0.25">
      <c r="E1825" s="13"/>
    </row>
    <row r="1826" spans="5:5" x14ac:dyDescent="0.25">
      <c r="E1826" s="13"/>
    </row>
    <row r="1827" spans="5:5" x14ac:dyDescent="0.25">
      <c r="E1827" s="13"/>
    </row>
    <row r="1828" spans="5:5" x14ac:dyDescent="0.25">
      <c r="E1828" s="13"/>
    </row>
    <row r="1829" spans="5:5" x14ac:dyDescent="0.25">
      <c r="E1829" s="13"/>
    </row>
    <row r="1830" spans="5:5" x14ac:dyDescent="0.25">
      <c r="E1830" s="13"/>
    </row>
    <row r="1831" spans="5:5" x14ac:dyDescent="0.25">
      <c r="E1831" s="13"/>
    </row>
    <row r="1832" spans="5:5" x14ac:dyDescent="0.25">
      <c r="E1832" s="13"/>
    </row>
    <row r="1833" spans="5:5" x14ac:dyDescent="0.25">
      <c r="E1833" s="13"/>
    </row>
    <row r="1834" spans="5:5" x14ac:dyDescent="0.25">
      <c r="E1834" s="13"/>
    </row>
    <row r="1835" spans="5:5" x14ac:dyDescent="0.25">
      <c r="E1835" s="13"/>
    </row>
    <row r="1836" spans="5:5" x14ac:dyDescent="0.25">
      <c r="E1836" s="13"/>
    </row>
    <row r="1837" spans="5:5" x14ac:dyDescent="0.25">
      <c r="E1837" s="13"/>
    </row>
    <row r="1838" spans="5:5" x14ac:dyDescent="0.25">
      <c r="E1838" s="13"/>
    </row>
    <row r="1839" spans="5:5" x14ac:dyDescent="0.25">
      <c r="E1839" s="13"/>
    </row>
    <row r="1840" spans="5:5" x14ac:dyDescent="0.25">
      <c r="E1840" s="13"/>
    </row>
    <row r="1841" spans="5:5" x14ac:dyDescent="0.25">
      <c r="E1841" s="13"/>
    </row>
    <row r="1842" spans="5:5" x14ac:dyDescent="0.25">
      <c r="E1842" s="13"/>
    </row>
    <row r="1843" spans="5:5" x14ac:dyDescent="0.25">
      <c r="E1843" s="13"/>
    </row>
    <row r="1844" spans="5:5" x14ac:dyDescent="0.25">
      <c r="E1844" s="13"/>
    </row>
    <row r="1845" spans="5:5" x14ac:dyDescent="0.25">
      <c r="E1845" s="13"/>
    </row>
    <row r="1846" spans="5:5" x14ac:dyDescent="0.25">
      <c r="E1846" s="13"/>
    </row>
    <row r="1847" spans="5:5" x14ac:dyDescent="0.25">
      <c r="E1847" s="13"/>
    </row>
    <row r="1848" spans="5:5" x14ac:dyDescent="0.25">
      <c r="E1848" s="13"/>
    </row>
    <row r="1849" spans="5:5" x14ac:dyDescent="0.25">
      <c r="E1849" s="13"/>
    </row>
    <row r="1850" spans="5:5" x14ac:dyDescent="0.25">
      <c r="E1850" s="13"/>
    </row>
    <row r="1851" spans="5:5" x14ac:dyDescent="0.25">
      <c r="E1851" s="13"/>
    </row>
    <row r="1852" spans="5:5" x14ac:dyDescent="0.25">
      <c r="E1852" s="13"/>
    </row>
    <row r="1853" spans="5:5" x14ac:dyDescent="0.25">
      <c r="E1853" s="13"/>
    </row>
    <row r="1854" spans="5:5" x14ac:dyDescent="0.25">
      <c r="E1854" s="13"/>
    </row>
    <row r="1855" spans="5:5" x14ac:dyDescent="0.25">
      <c r="E1855" s="13"/>
    </row>
    <row r="1856" spans="5:5" x14ac:dyDescent="0.25">
      <c r="E1856" s="13"/>
    </row>
    <row r="1857" spans="5:5" x14ac:dyDescent="0.25">
      <c r="E1857" s="13"/>
    </row>
    <row r="1858" spans="5:5" x14ac:dyDescent="0.25">
      <c r="E1858" s="13"/>
    </row>
    <row r="1859" spans="5:5" x14ac:dyDescent="0.25">
      <c r="E1859" s="13"/>
    </row>
    <row r="1860" spans="5:5" x14ac:dyDescent="0.25">
      <c r="E1860" s="13"/>
    </row>
    <row r="1861" spans="5:5" x14ac:dyDescent="0.25">
      <c r="E1861" s="13"/>
    </row>
    <row r="1862" spans="5:5" x14ac:dyDescent="0.25">
      <c r="E1862" s="13"/>
    </row>
    <row r="1863" spans="5:5" x14ac:dyDescent="0.25">
      <c r="E1863" s="13"/>
    </row>
    <row r="1864" spans="5:5" x14ac:dyDescent="0.25">
      <c r="E1864" s="13"/>
    </row>
    <row r="1865" spans="5:5" x14ac:dyDescent="0.25">
      <c r="E1865" s="13"/>
    </row>
    <row r="1866" spans="5:5" x14ac:dyDescent="0.25">
      <c r="E1866" s="13"/>
    </row>
    <row r="1867" spans="5:5" x14ac:dyDescent="0.25">
      <c r="E1867" s="13"/>
    </row>
    <row r="1868" spans="5:5" x14ac:dyDescent="0.25">
      <c r="E1868" s="13"/>
    </row>
    <row r="1869" spans="5:5" x14ac:dyDescent="0.25">
      <c r="E1869" s="13"/>
    </row>
    <row r="1870" spans="5:5" x14ac:dyDescent="0.25">
      <c r="E1870" s="13"/>
    </row>
    <row r="1871" spans="5:5" x14ac:dyDescent="0.25">
      <c r="E1871" s="13"/>
    </row>
    <row r="1872" spans="5:5" x14ac:dyDescent="0.25">
      <c r="E1872" s="13"/>
    </row>
    <row r="1873" spans="5:5" x14ac:dyDescent="0.25">
      <c r="E1873" s="13"/>
    </row>
    <row r="1874" spans="5:5" x14ac:dyDescent="0.25">
      <c r="E1874" s="13"/>
    </row>
    <row r="1875" spans="5:5" x14ac:dyDescent="0.25">
      <c r="E1875" s="13"/>
    </row>
    <row r="1876" spans="5:5" x14ac:dyDescent="0.25">
      <c r="E1876" s="13"/>
    </row>
    <row r="1877" spans="5:5" x14ac:dyDescent="0.25">
      <c r="E1877" s="13"/>
    </row>
    <row r="1878" spans="5:5" x14ac:dyDescent="0.25">
      <c r="E1878" s="13"/>
    </row>
    <row r="1879" spans="5:5" x14ac:dyDescent="0.25">
      <c r="E1879" s="13"/>
    </row>
    <row r="1880" spans="5:5" x14ac:dyDescent="0.25">
      <c r="E1880" s="13"/>
    </row>
    <row r="1881" spans="5:5" x14ac:dyDescent="0.25">
      <c r="E1881" s="13"/>
    </row>
    <row r="1882" spans="5:5" x14ac:dyDescent="0.25">
      <c r="E1882" s="13"/>
    </row>
    <row r="1883" spans="5:5" x14ac:dyDescent="0.25">
      <c r="E1883" s="13"/>
    </row>
    <row r="1884" spans="5:5" x14ac:dyDescent="0.25">
      <c r="E1884" s="13"/>
    </row>
    <row r="1885" spans="5:5" x14ac:dyDescent="0.25">
      <c r="E1885" s="13"/>
    </row>
    <row r="1886" spans="5:5" x14ac:dyDescent="0.25">
      <c r="E1886" s="13"/>
    </row>
    <row r="1887" spans="5:5" x14ac:dyDescent="0.25">
      <c r="E1887" s="13"/>
    </row>
    <row r="1888" spans="5:5" x14ac:dyDescent="0.25">
      <c r="E1888" s="13"/>
    </row>
    <row r="1889" spans="5:5" x14ac:dyDescent="0.25">
      <c r="E1889" s="13"/>
    </row>
    <row r="1890" spans="5:5" x14ac:dyDescent="0.25">
      <c r="E1890" s="13"/>
    </row>
    <row r="1891" spans="5:5" x14ac:dyDescent="0.25">
      <c r="E1891" s="13"/>
    </row>
    <row r="1892" spans="5:5" x14ac:dyDescent="0.25">
      <c r="E1892" s="13"/>
    </row>
    <row r="1893" spans="5:5" x14ac:dyDescent="0.25">
      <c r="E1893" s="13"/>
    </row>
    <row r="1894" spans="5:5" x14ac:dyDescent="0.25">
      <c r="E1894" s="13"/>
    </row>
    <row r="1895" spans="5:5" x14ac:dyDescent="0.25">
      <c r="E1895" s="13"/>
    </row>
    <row r="1896" spans="5:5" x14ac:dyDescent="0.25">
      <c r="E1896" s="13"/>
    </row>
    <row r="1897" spans="5:5" x14ac:dyDescent="0.25">
      <c r="E1897" s="13"/>
    </row>
    <row r="1898" spans="5:5" x14ac:dyDescent="0.25">
      <c r="E1898" s="13"/>
    </row>
    <row r="1899" spans="5:5" x14ac:dyDescent="0.25">
      <c r="E1899" s="13"/>
    </row>
    <row r="1900" spans="5:5" x14ac:dyDescent="0.25">
      <c r="E1900" s="13"/>
    </row>
    <row r="1901" spans="5:5" x14ac:dyDescent="0.25">
      <c r="E1901" s="13"/>
    </row>
    <row r="1902" spans="5:5" x14ac:dyDescent="0.25">
      <c r="E1902" s="13"/>
    </row>
    <row r="1903" spans="5:5" x14ac:dyDescent="0.25">
      <c r="E1903" s="13"/>
    </row>
    <row r="1904" spans="5:5" x14ac:dyDescent="0.25">
      <c r="E1904" s="13"/>
    </row>
    <row r="1905" spans="5:5" x14ac:dyDescent="0.25">
      <c r="E1905" s="13"/>
    </row>
    <row r="1906" spans="5:5" x14ac:dyDescent="0.25">
      <c r="E1906" s="13"/>
    </row>
    <row r="1907" spans="5:5" x14ac:dyDescent="0.25">
      <c r="E1907" s="13"/>
    </row>
    <row r="1908" spans="5:5" x14ac:dyDescent="0.25">
      <c r="E1908" s="13"/>
    </row>
    <row r="1909" spans="5:5" x14ac:dyDescent="0.25">
      <c r="E1909" s="13"/>
    </row>
    <row r="1910" spans="5:5" x14ac:dyDescent="0.25">
      <c r="E1910" s="13"/>
    </row>
    <row r="1911" spans="5:5" x14ac:dyDescent="0.25">
      <c r="E1911" s="13"/>
    </row>
    <row r="1912" spans="5:5" x14ac:dyDescent="0.25">
      <c r="E1912" s="13"/>
    </row>
    <row r="1913" spans="5:5" x14ac:dyDescent="0.25">
      <c r="E1913" s="13"/>
    </row>
    <row r="1914" spans="5:5" x14ac:dyDescent="0.25">
      <c r="E1914" s="13"/>
    </row>
    <row r="1915" spans="5:5" x14ac:dyDescent="0.25">
      <c r="E1915" s="13"/>
    </row>
    <row r="1916" spans="5:5" x14ac:dyDescent="0.25">
      <c r="E1916" s="13"/>
    </row>
    <row r="1917" spans="5:5" x14ac:dyDescent="0.25">
      <c r="E1917" s="13"/>
    </row>
    <row r="1918" spans="5:5" x14ac:dyDescent="0.25">
      <c r="E1918" s="13"/>
    </row>
    <row r="1919" spans="5:5" x14ac:dyDescent="0.25">
      <c r="E1919" s="13"/>
    </row>
    <row r="1920" spans="5:5" x14ac:dyDescent="0.25">
      <c r="E1920" s="13"/>
    </row>
    <row r="1921" spans="5:5" x14ac:dyDescent="0.25">
      <c r="E1921" s="13"/>
    </row>
    <row r="1922" spans="5:5" x14ac:dyDescent="0.25">
      <c r="E1922" s="13"/>
    </row>
    <row r="1923" spans="5:5" x14ac:dyDescent="0.25">
      <c r="E1923" s="13"/>
    </row>
    <row r="1924" spans="5:5" x14ac:dyDescent="0.25">
      <c r="E1924" s="13"/>
    </row>
    <row r="1925" spans="5:5" x14ac:dyDescent="0.25">
      <c r="E1925" s="13"/>
    </row>
    <row r="1926" spans="5:5" x14ac:dyDescent="0.25">
      <c r="E1926" s="13"/>
    </row>
    <row r="1927" spans="5:5" x14ac:dyDescent="0.25">
      <c r="E1927" s="13"/>
    </row>
    <row r="1928" spans="5:5" x14ac:dyDescent="0.25">
      <c r="E1928" s="13"/>
    </row>
    <row r="1929" spans="5:5" x14ac:dyDescent="0.25">
      <c r="E1929" s="13"/>
    </row>
    <row r="1930" spans="5:5" x14ac:dyDescent="0.25">
      <c r="E1930" s="13"/>
    </row>
    <row r="1931" spans="5:5" x14ac:dyDescent="0.25">
      <c r="E1931" s="13"/>
    </row>
    <row r="1932" spans="5:5" x14ac:dyDescent="0.25">
      <c r="E1932" s="13"/>
    </row>
    <row r="1933" spans="5:5" x14ac:dyDescent="0.25">
      <c r="E1933" s="13"/>
    </row>
    <row r="1934" spans="5:5" x14ac:dyDescent="0.25">
      <c r="E1934" s="13"/>
    </row>
    <row r="1935" spans="5:5" x14ac:dyDescent="0.25">
      <c r="E1935" s="13"/>
    </row>
    <row r="1936" spans="5:5" x14ac:dyDescent="0.25">
      <c r="E1936" s="13"/>
    </row>
    <row r="1937" spans="5:5" x14ac:dyDescent="0.25">
      <c r="E1937" s="13"/>
    </row>
    <row r="1938" spans="5:5" x14ac:dyDescent="0.25">
      <c r="E1938" s="13"/>
    </row>
    <row r="1939" spans="5:5" x14ac:dyDescent="0.25">
      <c r="E1939" s="13"/>
    </row>
    <row r="1940" spans="5:5" x14ac:dyDescent="0.25">
      <c r="E1940" s="13"/>
    </row>
    <row r="1941" spans="5:5" x14ac:dyDescent="0.25">
      <c r="E1941" s="13"/>
    </row>
    <row r="1942" spans="5:5" x14ac:dyDescent="0.25">
      <c r="E1942" s="13"/>
    </row>
    <row r="1943" spans="5:5" x14ac:dyDescent="0.25">
      <c r="E1943" s="13"/>
    </row>
    <row r="1944" spans="5:5" x14ac:dyDescent="0.25">
      <c r="E1944" s="13"/>
    </row>
    <row r="1945" spans="5:5" x14ac:dyDescent="0.25">
      <c r="E1945" s="13"/>
    </row>
    <row r="1946" spans="5:5" x14ac:dyDescent="0.25">
      <c r="E1946" s="13"/>
    </row>
    <row r="1947" spans="5:5" x14ac:dyDescent="0.25">
      <c r="E1947" s="13"/>
    </row>
    <row r="1948" spans="5:5" x14ac:dyDescent="0.25">
      <c r="E1948" s="13"/>
    </row>
    <row r="1949" spans="5:5" x14ac:dyDescent="0.25">
      <c r="E1949" s="13"/>
    </row>
    <row r="1950" spans="5:5" x14ac:dyDescent="0.25">
      <c r="E1950" s="13"/>
    </row>
    <row r="1951" spans="5:5" x14ac:dyDescent="0.25">
      <c r="E1951" s="13"/>
    </row>
    <row r="1952" spans="5:5" x14ac:dyDescent="0.25">
      <c r="E1952" s="13"/>
    </row>
    <row r="1953" spans="5:5" x14ac:dyDescent="0.25">
      <c r="E1953" s="13"/>
    </row>
    <row r="1954" spans="5:5" x14ac:dyDescent="0.25">
      <c r="E1954" s="13"/>
    </row>
    <row r="1955" spans="5:5" x14ac:dyDescent="0.25">
      <c r="E1955" s="13"/>
    </row>
    <row r="1956" spans="5:5" x14ac:dyDescent="0.25">
      <c r="E1956" s="13"/>
    </row>
    <row r="1957" spans="5:5" x14ac:dyDescent="0.25">
      <c r="E1957" s="13"/>
    </row>
    <row r="1958" spans="5:5" x14ac:dyDescent="0.25">
      <c r="E1958" s="13"/>
    </row>
    <row r="1959" spans="5:5" x14ac:dyDescent="0.25">
      <c r="E1959" s="13"/>
    </row>
    <row r="1960" spans="5:5" x14ac:dyDescent="0.25">
      <c r="E1960" s="13"/>
    </row>
    <row r="1961" spans="5:5" x14ac:dyDescent="0.25">
      <c r="E1961" s="13"/>
    </row>
    <row r="1962" spans="5:5" x14ac:dyDescent="0.25">
      <c r="E1962" s="13"/>
    </row>
    <row r="1963" spans="5:5" x14ac:dyDescent="0.25">
      <c r="E1963" s="13"/>
    </row>
    <row r="1964" spans="5:5" x14ac:dyDescent="0.25">
      <c r="E1964" s="13"/>
    </row>
    <row r="1965" spans="5:5" x14ac:dyDescent="0.25">
      <c r="E1965" s="13"/>
    </row>
    <row r="1966" spans="5:5" x14ac:dyDescent="0.25">
      <c r="E1966" s="13"/>
    </row>
    <row r="1967" spans="5:5" x14ac:dyDescent="0.25">
      <c r="E1967" s="13"/>
    </row>
    <row r="1968" spans="5:5" x14ac:dyDescent="0.25">
      <c r="E1968" s="13"/>
    </row>
    <row r="1969" spans="5:5" x14ac:dyDescent="0.25">
      <c r="E1969" s="13"/>
    </row>
    <row r="1970" spans="5:5" x14ac:dyDescent="0.25">
      <c r="E1970" s="13"/>
    </row>
    <row r="1971" spans="5:5" x14ac:dyDescent="0.25">
      <c r="E1971" s="13"/>
    </row>
    <row r="1972" spans="5:5" x14ac:dyDescent="0.25">
      <c r="E1972" s="13"/>
    </row>
    <row r="1973" spans="5:5" x14ac:dyDescent="0.25">
      <c r="E1973" s="13"/>
    </row>
    <row r="1974" spans="5:5" x14ac:dyDescent="0.25">
      <c r="E1974" s="13"/>
    </row>
    <row r="1975" spans="5:5" x14ac:dyDescent="0.25">
      <c r="E1975" s="13"/>
    </row>
    <row r="1976" spans="5:5" x14ac:dyDescent="0.25">
      <c r="E1976" s="13"/>
    </row>
    <row r="1977" spans="5:5" x14ac:dyDescent="0.25">
      <c r="E1977" s="13"/>
    </row>
    <row r="1978" spans="5:5" x14ac:dyDescent="0.25">
      <c r="E1978" s="13"/>
    </row>
    <row r="1979" spans="5:5" x14ac:dyDescent="0.25">
      <c r="E1979" s="13"/>
    </row>
    <row r="1980" spans="5:5" x14ac:dyDescent="0.25">
      <c r="E1980" s="13"/>
    </row>
    <row r="1981" spans="5:5" x14ac:dyDescent="0.25">
      <c r="E1981" s="13"/>
    </row>
    <row r="1982" spans="5:5" x14ac:dyDescent="0.25">
      <c r="E1982" s="13"/>
    </row>
    <row r="1983" spans="5:5" x14ac:dyDescent="0.25">
      <c r="E1983" s="13"/>
    </row>
    <row r="1984" spans="5:5" x14ac:dyDescent="0.25">
      <c r="E1984" s="13"/>
    </row>
    <row r="1985" spans="5:5" x14ac:dyDescent="0.25">
      <c r="E1985" s="13"/>
    </row>
    <row r="1986" spans="5:5" x14ac:dyDescent="0.25">
      <c r="E1986" s="13"/>
    </row>
    <row r="1987" spans="5:5" x14ac:dyDescent="0.25">
      <c r="E1987" s="13"/>
    </row>
    <row r="1988" spans="5:5" x14ac:dyDescent="0.25">
      <c r="E1988" s="13"/>
    </row>
    <row r="1989" spans="5:5" x14ac:dyDescent="0.25">
      <c r="E1989" s="13"/>
    </row>
    <row r="1990" spans="5:5" x14ac:dyDescent="0.25">
      <c r="E1990" s="13"/>
    </row>
    <row r="1991" spans="5:5" x14ac:dyDescent="0.25">
      <c r="E1991" s="13"/>
    </row>
    <row r="1992" spans="5:5" x14ac:dyDescent="0.25">
      <c r="E1992" s="13"/>
    </row>
    <row r="1993" spans="5:5" x14ac:dyDescent="0.25">
      <c r="E1993" s="13"/>
    </row>
    <row r="1994" spans="5:5" x14ac:dyDescent="0.25">
      <c r="E1994" s="13"/>
    </row>
    <row r="1995" spans="5:5" x14ac:dyDescent="0.25">
      <c r="E1995" s="13"/>
    </row>
    <row r="1996" spans="5:5" x14ac:dyDescent="0.25">
      <c r="E1996" s="13"/>
    </row>
    <row r="1997" spans="5:5" x14ac:dyDescent="0.25">
      <c r="E1997" s="13"/>
    </row>
    <row r="1998" spans="5:5" x14ac:dyDescent="0.25">
      <c r="E1998" s="13"/>
    </row>
    <row r="1999" spans="5:5" x14ac:dyDescent="0.25">
      <c r="E1999" s="13"/>
    </row>
    <row r="2000" spans="5:5" x14ac:dyDescent="0.25">
      <c r="E2000" s="13"/>
    </row>
    <row r="2001" spans="5:5" x14ac:dyDescent="0.25">
      <c r="E2001" s="13"/>
    </row>
    <row r="2002" spans="5:5" x14ac:dyDescent="0.25">
      <c r="E2002" s="13"/>
    </row>
    <row r="2003" spans="5:5" x14ac:dyDescent="0.25">
      <c r="E2003" s="13"/>
    </row>
    <row r="2004" spans="5:5" x14ac:dyDescent="0.25">
      <c r="E2004" s="13"/>
    </row>
    <row r="2005" spans="5:5" x14ac:dyDescent="0.25">
      <c r="E2005" s="13"/>
    </row>
    <row r="2006" spans="5:5" x14ac:dyDescent="0.25">
      <c r="E2006" s="13"/>
    </row>
    <row r="2007" spans="5:5" x14ac:dyDescent="0.25">
      <c r="E2007" s="13"/>
    </row>
    <row r="2008" spans="5:5" x14ac:dyDescent="0.25">
      <c r="E2008" s="13"/>
    </row>
    <row r="2009" spans="5:5" x14ac:dyDescent="0.25">
      <c r="E2009" s="13"/>
    </row>
    <row r="2010" spans="5:5" x14ac:dyDescent="0.25">
      <c r="E2010" s="13"/>
    </row>
    <row r="2011" spans="5:5" x14ac:dyDescent="0.25">
      <c r="E2011" s="13"/>
    </row>
    <row r="2012" spans="5:5" x14ac:dyDescent="0.25">
      <c r="E2012" s="13"/>
    </row>
    <row r="2013" spans="5:5" x14ac:dyDescent="0.25">
      <c r="E2013" s="13"/>
    </row>
    <row r="2014" spans="5:5" x14ac:dyDescent="0.25">
      <c r="E2014" s="13"/>
    </row>
    <row r="2015" spans="5:5" x14ac:dyDescent="0.25">
      <c r="E2015" s="13"/>
    </row>
    <row r="2016" spans="5:5" x14ac:dyDescent="0.25">
      <c r="E2016" s="13"/>
    </row>
    <row r="2017" spans="5:5" x14ac:dyDescent="0.25">
      <c r="E2017" s="13"/>
    </row>
    <row r="2018" spans="5:5" x14ac:dyDescent="0.25">
      <c r="E2018" s="13"/>
    </row>
    <row r="2019" spans="5:5" x14ac:dyDescent="0.25">
      <c r="E2019" s="13"/>
    </row>
    <row r="2020" spans="5:5" x14ac:dyDescent="0.25">
      <c r="E2020" s="13"/>
    </row>
    <row r="2021" spans="5:5" x14ac:dyDescent="0.25">
      <c r="E2021" s="13"/>
    </row>
    <row r="2022" spans="5:5" x14ac:dyDescent="0.25">
      <c r="E2022" s="13"/>
    </row>
    <row r="2023" spans="5:5" x14ac:dyDescent="0.25">
      <c r="E2023" s="13"/>
    </row>
    <row r="2024" spans="5:5" x14ac:dyDescent="0.25">
      <c r="E2024" s="13"/>
    </row>
    <row r="2025" spans="5:5" x14ac:dyDescent="0.25">
      <c r="E2025" s="13"/>
    </row>
    <row r="2026" spans="5:5" x14ac:dyDescent="0.25">
      <c r="E2026" s="13"/>
    </row>
    <row r="2027" spans="5:5" x14ac:dyDescent="0.25">
      <c r="E2027" s="13"/>
    </row>
    <row r="2028" spans="5:5" x14ac:dyDescent="0.25">
      <c r="E2028" s="13"/>
    </row>
    <row r="2029" spans="5:5" x14ac:dyDescent="0.25">
      <c r="E2029" s="13"/>
    </row>
    <row r="2030" spans="5:5" x14ac:dyDescent="0.25">
      <c r="E2030" s="13"/>
    </row>
    <row r="2031" spans="5:5" x14ac:dyDescent="0.25">
      <c r="E2031" s="13"/>
    </row>
    <row r="2032" spans="5:5" x14ac:dyDescent="0.25">
      <c r="E2032" s="13"/>
    </row>
    <row r="2033" spans="5:5" x14ac:dyDescent="0.25">
      <c r="E2033" s="13"/>
    </row>
    <row r="2034" spans="5:5" x14ac:dyDescent="0.25">
      <c r="E2034" s="13"/>
    </row>
    <row r="2035" spans="5:5" x14ac:dyDescent="0.25">
      <c r="E2035" s="13"/>
    </row>
    <row r="2036" spans="5:5" x14ac:dyDescent="0.25">
      <c r="E2036" s="13"/>
    </row>
    <row r="2037" spans="5:5" x14ac:dyDescent="0.25">
      <c r="E2037" s="13"/>
    </row>
    <row r="2038" spans="5:5" x14ac:dyDescent="0.25">
      <c r="E2038" s="13"/>
    </row>
    <row r="2039" spans="5:5" x14ac:dyDescent="0.25">
      <c r="E2039" s="13"/>
    </row>
    <row r="2040" spans="5:5" x14ac:dyDescent="0.25">
      <c r="E2040" s="13"/>
    </row>
    <row r="2041" spans="5:5" x14ac:dyDescent="0.25">
      <c r="E2041" s="13"/>
    </row>
    <row r="2042" spans="5:5" x14ac:dyDescent="0.25">
      <c r="E2042" s="13"/>
    </row>
    <row r="2043" spans="5:5" x14ac:dyDescent="0.25">
      <c r="E2043" s="13"/>
    </row>
    <row r="2044" spans="5:5" x14ac:dyDescent="0.25">
      <c r="E2044" s="13"/>
    </row>
    <row r="2045" spans="5:5" x14ac:dyDescent="0.25">
      <c r="E2045" s="13"/>
    </row>
    <row r="2046" spans="5:5" x14ac:dyDescent="0.25">
      <c r="E2046" s="13"/>
    </row>
    <row r="2047" spans="5:5" x14ac:dyDescent="0.25">
      <c r="E2047" s="13"/>
    </row>
    <row r="2048" spans="5:5" x14ac:dyDescent="0.25">
      <c r="E2048" s="13"/>
    </row>
    <row r="2049" spans="5:5" x14ac:dyDescent="0.25">
      <c r="E2049" s="13"/>
    </row>
    <row r="2050" spans="5:5" x14ac:dyDescent="0.25">
      <c r="E2050" s="13"/>
    </row>
    <row r="2051" spans="5:5" x14ac:dyDescent="0.25">
      <c r="E2051" s="13"/>
    </row>
    <row r="2052" spans="5:5" x14ac:dyDescent="0.25">
      <c r="E2052" s="13"/>
    </row>
    <row r="2053" spans="5:5" x14ac:dyDescent="0.25">
      <c r="E2053" s="13"/>
    </row>
    <row r="2054" spans="5:5" x14ac:dyDescent="0.25">
      <c r="E2054" s="13"/>
    </row>
    <row r="2055" spans="5:5" x14ac:dyDescent="0.25">
      <c r="E2055" s="13"/>
    </row>
    <row r="2056" spans="5:5" x14ac:dyDescent="0.25">
      <c r="E2056" s="13"/>
    </row>
    <row r="2057" spans="5:5" x14ac:dyDescent="0.25">
      <c r="E2057" s="13"/>
    </row>
    <row r="2058" spans="5:5" x14ac:dyDescent="0.25">
      <c r="E2058" s="13"/>
    </row>
    <row r="2059" spans="5:5" x14ac:dyDescent="0.25">
      <c r="E2059" s="13"/>
    </row>
    <row r="2060" spans="5:5" x14ac:dyDescent="0.25">
      <c r="E2060" s="13"/>
    </row>
    <row r="2061" spans="5:5" x14ac:dyDescent="0.25">
      <c r="E2061" s="13"/>
    </row>
    <row r="2062" spans="5:5" x14ac:dyDescent="0.25">
      <c r="E2062" s="13"/>
    </row>
    <row r="2063" spans="5:5" x14ac:dyDescent="0.25">
      <c r="E2063" s="13"/>
    </row>
    <row r="2064" spans="5:5" x14ac:dyDescent="0.25">
      <c r="E2064" s="13"/>
    </row>
    <row r="2065" spans="5:5" x14ac:dyDescent="0.25">
      <c r="E2065" s="13"/>
    </row>
    <row r="2066" spans="5:5" x14ac:dyDescent="0.25">
      <c r="E2066" s="13"/>
    </row>
    <row r="2067" spans="5:5" x14ac:dyDescent="0.25">
      <c r="E2067" s="13"/>
    </row>
    <row r="2068" spans="5:5" x14ac:dyDescent="0.25">
      <c r="E2068" s="13"/>
    </row>
    <row r="2069" spans="5:5" x14ac:dyDescent="0.25">
      <c r="E2069" s="13"/>
    </row>
    <row r="2070" spans="5:5" x14ac:dyDescent="0.25">
      <c r="E2070" s="13"/>
    </row>
    <row r="2071" spans="5:5" x14ac:dyDescent="0.25">
      <c r="E2071" s="13"/>
    </row>
    <row r="2072" spans="5:5" x14ac:dyDescent="0.25">
      <c r="E2072" s="13"/>
    </row>
    <row r="2073" spans="5:5" x14ac:dyDescent="0.25">
      <c r="E2073" s="13"/>
    </row>
    <row r="2074" spans="5:5" x14ac:dyDescent="0.25">
      <c r="E2074" s="13"/>
    </row>
    <row r="2075" spans="5:5" x14ac:dyDescent="0.25">
      <c r="E2075" s="13"/>
    </row>
    <row r="2076" spans="5:5" x14ac:dyDescent="0.25">
      <c r="E2076" s="13"/>
    </row>
    <row r="2077" spans="5:5" x14ac:dyDescent="0.25">
      <c r="E2077" s="13"/>
    </row>
    <row r="2078" spans="5:5" x14ac:dyDescent="0.25">
      <c r="E2078" s="13"/>
    </row>
    <row r="2079" spans="5:5" x14ac:dyDescent="0.25">
      <c r="E2079" s="13"/>
    </row>
    <row r="2080" spans="5:5" x14ac:dyDescent="0.25">
      <c r="E2080" s="13"/>
    </row>
    <row r="2081" spans="5:5" x14ac:dyDescent="0.25">
      <c r="E2081" s="13"/>
    </row>
    <row r="2082" spans="5:5" x14ac:dyDescent="0.25">
      <c r="E2082" s="13"/>
    </row>
    <row r="2083" spans="5:5" x14ac:dyDescent="0.25">
      <c r="E2083" s="13"/>
    </row>
    <row r="2084" spans="5:5" x14ac:dyDescent="0.25">
      <c r="E2084" s="13"/>
    </row>
    <row r="2085" spans="5:5" x14ac:dyDescent="0.25">
      <c r="E2085" s="13"/>
    </row>
    <row r="2086" spans="5:5" x14ac:dyDescent="0.25">
      <c r="E2086" s="13"/>
    </row>
    <row r="2087" spans="5:5" x14ac:dyDescent="0.25">
      <c r="E2087" s="13"/>
    </row>
    <row r="2088" spans="5:5" x14ac:dyDescent="0.25">
      <c r="E2088" s="13"/>
    </row>
    <row r="2089" spans="5:5" x14ac:dyDescent="0.25">
      <c r="E2089" s="13"/>
    </row>
    <row r="2090" spans="5:5" x14ac:dyDescent="0.25">
      <c r="E2090" s="13"/>
    </row>
    <row r="2091" spans="5:5" x14ac:dyDescent="0.25">
      <c r="E2091" s="13"/>
    </row>
    <row r="2092" spans="5:5" x14ac:dyDescent="0.25">
      <c r="E2092" s="13"/>
    </row>
    <row r="2093" spans="5:5" x14ac:dyDescent="0.25">
      <c r="E2093" s="13"/>
    </row>
    <row r="2094" spans="5:5" x14ac:dyDescent="0.25">
      <c r="E2094" s="13"/>
    </row>
    <row r="2095" spans="5:5" x14ac:dyDescent="0.25">
      <c r="E2095" s="13"/>
    </row>
    <row r="2096" spans="5:5" x14ac:dyDescent="0.25">
      <c r="E2096" s="13"/>
    </row>
    <row r="2097" spans="5:5" x14ac:dyDescent="0.25">
      <c r="E2097" s="13"/>
    </row>
    <row r="2098" spans="5:5" x14ac:dyDescent="0.25">
      <c r="E2098" s="13"/>
    </row>
    <row r="2099" spans="5:5" x14ac:dyDescent="0.25">
      <c r="E2099" s="13"/>
    </row>
    <row r="2100" spans="5:5" x14ac:dyDescent="0.25">
      <c r="E2100" s="13"/>
    </row>
    <row r="2101" spans="5:5" x14ac:dyDescent="0.25">
      <c r="E2101" s="13"/>
    </row>
    <row r="2102" spans="5:5" x14ac:dyDescent="0.25">
      <c r="E2102" s="13"/>
    </row>
    <row r="2103" spans="5:5" x14ac:dyDescent="0.25">
      <c r="E2103" s="13"/>
    </row>
    <row r="2104" spans="5:5" x14ac:dyDescent="0.25">
      <c r="E2104" s="13"/>
    </row>
    <row r="2105" spans="5:5" x14ac:dyDescent="0.25">
      <c r="E2105" s="13"/>
    </row>
    <row r="2106" spans="5:5" x14ac:dyDescent="0.25">
      <c r="E2106" s="13"/>
    </row>
    <row r="2107" spans="5:5" x14ac:dyDescent="0.25">
      <c r="E2107" s="13"/>
    </row>
    <row r="2108" spans="5:5" x14ac:dyDescent="0.25">
      <c r="E2108" s="13"/>
    </row>
    <row r="2109" spans="5:5" x14ac:dyDescent="0.25">
      <c r="E2109" s="13"/>
    </row>
    <row r="2110" spans="5:5" x14ac:dyDescent="0.25">
      <c r="E2110" s="13"/>
    </row>
    <row r="2111" spans="5:5" x14ac:dyDescent="0.25">
      <c r="E2111" s="13"/>
    </row>
    <row r="2112" spans="5:5" x14ac:dyDescent="0.25">
      <c r="E2112" s="13"/>
    </row>
    <row r="2113" spans="5:5" x14ac:dyDescent="0.25">
      <c r="E2113" s="13"/>
    </row>
    <row r="2114" spans="5:5" x14ac:dyDescent="0.25">
      <c r="E2114" s="13"/>
    </row>
    <row r="2115" spans="5:5" x14ac:dyDescent="0.25">
      <c r="E2115" s="13"/>
    </row>
    <row r="2116" spans="5:5" x14ac:dyDescent="0.25">
      <c r="E2116" s="13"/>
    </row>
    <row r="2117" spans="5:5" x14ac:dyDescent="0.25">
      <c r="E2117" s="13"/>
    </row>
    <row r="2118" spans="5:5" x14ac:dyDescent="0.25">
      <c r="E2118" s="13"/>
    </row>
    <row r="2119" spans="5:5" x14ac:dyDescent="0.25">
      <c r="E2119" s="13"/>
    </row>
    <row r="2120" spans="5:5" x14ac:dyDescent="0.25">
      <c r="E2120" s="13"/>
    </row>
    <row r="2121" spans="5:5" x14ac:dyDescent="0.25">
      <c r="E2121" s="13"/>
    </row>
    <row r="2122" spans="5:5" x14ac:dyDescent="0.25">
      <c r="E2122" s="13"/>
    </row>
    <row r="2123" spans="5:5" x14ac:dyDescent="0.25">
      <c r="E2123" s="13"/>
    </row>
    <row r="2124" spans="5:5" x14ac:dyDescent="0.25">
      <c r="E2124" s="13"/>
    </row>
    <row r="2125" spans="5:5" x14ac:dyDescent="0.25">
      <c r="E2125" s="13"/>
    </row>
    <row r="2126" spans="5:5" x14ac:dyDescent="0.25">
      <c r="E2126" s="13"/>
    </row>
    <row r="2127" spans="5:5" x14ac:dyDescent="0.25">
      <c r="E2127" s="13"/>
    </row>
    <row r="2128" spans="5:5" x14ac:dyDescent="0.25">
      <c r="E2128" s="13"/>
    </row>
    <row r="2129" spans="5:5" x14ac:dyDescent="0.25">
      <c r="E2129" s="13"/>
    </row>
    <row r="2130" spans="5:5" x14ac:dyDescent="0.25">
      <c r="E2130" s="13"/>
    </row>
    <row r="2131" spans="5:5" x14ac:dyDescent="0.25">
      <c r="E2131" s="13"/>
    </row>
    <row r="2132" spans="5:5" x14ac:dyDescent="0.25">
      <c r="E2132" s="13"/>
    </row>
    <row r="2133" spans="5:5" x14ac:dyDescent="0.25">
      <c r="E2133" s="13"/>
    </row>
    <row r="2134" spans="5:5" x14ac:dyDescent="0.25">
      <c r="E2134" s="13"/>
    </row>
    <row r="2135" spans="5:5" x14ac:dyDescent="0.25">
      <c r="E2135" s="13"/>
    </row>
    <row r="2136" spans="5:5" x14ac:dyDescent="0.25">
      <c r="E2136" s="13"/>
    </row>
    <row r="2137" spans="5:5" x14ac:dyDescent="0.25">
      <c r="E2137" s="13"/>
    </row>
    <row r="2138" spans="5:5" x14ac:dyDescent="0.25">
      <c r="E2138" s="13"/>
    </row>
    <row r="2139" spans="5:5" x14ac:dyDescent="0.25">
      <c r="E2139" s="13"/>
    </row>
    <row r="2140" spans="5:5" x14ac:dyDescent="0.25">
      <c r="E2140" s="13"/>
    </row>
    <row r="2141" spans="5:5" x14ac:dyDescent="0.25">
      <c r="E2141" s="13"/>
    </row>
    <row r="2142" spans="5:5" x14ac:dyDescent="0.25">
      <c r="E2142" s="13"/>
    </row>
    <row r="2143" spans="5:5" x14ac:dyDescent="0.25">
      <c r="E2143" s="13"/>
    </row>
    <row r="2144" spans="5:5" x14ac:dyDescent="0.25">
      <c r="E2144" s="13"/>
    </row>
    <row r="2145" spans="5:5" x14ac:dyDescent="0.25">
      <c r="E2145" s="13"/>
    </row>
    <row r="2146" spans="5:5" x14ac:dyDescent="0.25">
      <c r="E2146" s="13"/>
    </row>
    <row r="2147" spans="5:5" x14ac:dyDescent="0.25">
      <c r="E2147" s="13"/>
    </row>
    <row r="2148" spans="5:5" x14ac:dyDescent="0.25">
      <c r="E2148" s="13"/>
    </row>
    <row r="2149" spans="5:5" x14ac:dyDescent="0.25">
      <c r="E2149" s="13"/>
    </row>
    <row r="2150" spans="5:5" x14ac:dyDescent="0.25">
      <c r="E2150" s="13"/>
    </row>
    <row r="2151" spans="5:5" x14ac:dyDescent="0.25">
      <c r="E2151" s="13"/>
    </row>
    <row r="2152" spans="5:5" x14ac:dyDescent="0.25">
      <c r="E2152" s="13"/>
    </row>
    <row r="2153" spans="5:5" x14ac:dyDescent="0.25">
      <c r="E2153" s="13"/>
    </row>
    <row r="2154" spans="5:5" x14ac:dyDescent="0.25">
      <c r="E2154" s="13"/>
    </row>
    <row r="2155" spans="5:5" x14ac:dyDescent="0.25">
      <c r="E2155" s="13"/>
    </row>
    <row r="2156" spans="5:5" x14ac:dyDescent="0.25">
      <c r="E2156" s="13"/>
    </row>
    <row r="2157" spans="5:5" x14ac:dyDescent="0.25">
      <c r="E2157" s="13"/>
    </row>
    <row r="2158" spans="5:5" x14ac:dyDescent="0.25">
      <c r="E2158" s="13"/>
    </row>
    <row r="2159" spans="5:5" x14ac:dyDescent="0.25">
      <c r="E2159" s="13"/>
    </row>
    <row r="2160" spans="5:5" x14ac:dyDescent="0.25">
      <c r="E2160" s="13"/>
    </row>
    <row r="2161" spans="5:5" x14ac:dyDescent="0.25">
      <c r="E2161" s="13"/>
    </row>
    <row r="2162" spans="5:5" x14ac:dyDescent="0.25">
      <c r="E2162" s="13"/>
    </row>
    <row r="2163" spans="5:5" x14ac:dyDescent="0.25">
      <c r="E2163" s="13"/>
    </row>
    <row r="2164" spans="5:5" x14ac:dyDescent="0.25">
      <c r="E2164" s="13"/>
    </row>
    <row r="2165" spans="5:5" x14ac:dyDescent="0.25">
      <c r="E2165" s="13"/>
    </row>
    <row r="2166" spans="5:5" x14ac:dyDescent="0.25">
      <c r="E2166" s="13"/>
    </row>
    <row r="2167" spans="5:5" x14ac:dyDescent="0.25">
      <c r="E2167" s="13"/>
    </row>
    <row r="2168" spans="5:5" x14ac:dyDescent="0.25">
      <c r="E2168" s="13"/>
    </row>
    <row r="2169" spans="5:5" x14ac:dyDescent="0.25">
      <c r="E2169" s="13"/>
    </row>
    <row r="2170" spans="5:5" x14ac:dyDescent="0.25">
      <c r="E2170" s="13"/>
    </row>
    <row r="2171" spans="5:5" x14ac:dyDescent="0.25">
      <c r="E2171" s="13"/>
    </row>
    <row r="2172" spans="5:5" x14ac:dyDescent="0.25">
      <c r="E2172" s="13"/>
    </row>
    <row r="2173" spans="5:5" x14ac:dyDescent="0.25">
      <c r="E2173" s="13"/>
    </row>
    <row r="2174" spans="5:5" x14ac:dyDescent="0.25">
      <c r="E2174" s="13"/>
    </row>
    <row r="2175" spans="5:5" x14ac:dyDescent="0.25">
      <c r="E2175" s="13"/>
    </row>
    <row r="2176" spans="5:5" x14ac:dyDescent="0.25">
      <c r="E2176" s="13"/>
    </row>
    <row r="2177" spans="5:5" x14ac:dyDescent="0.25">
      <c r="E2177" s="13"/>
    </row>
    <row r="2178" spans="5:5" x14ac:dyDescent="0.25">
      <c r="E2178" s="13"/>
    </row>
    <row r="2179" spans="5:5" x14ac:dyDescent="0.25">
      <c r="E2179" s="13"/>
    </row>
    <row r="2180" spans="5:5" x14ac:dyDescent="0.25">
      <c r="E2180" s="13"/>
    </row>
    <row r="2181" spans="5:5" x14ac:dyDescent="0.25">
      <c r="E2181" s="13"/>
    </row>
    <row r="2182" spans="5:5" x14ac:dyDescent="0.25">
      <c r="E2182" s="13"/>
    </row>
    <row r="2183" spans="5:5" x14ac:dyDescent="0.25">
      <c r="E2183" s="13"/>
    </row>
    <row r="2184" spans="5:5" x14ac:dyDescent="0.25">
      <c r="E2184" s="13"/>
    </row>
    <row r="2185" spans="5:5" x14ac:dyDescent="0.25">
      <c r="E2185" s="13"/>
    </row>
    <row r="2186" spans="5:5" x14ac:dyDescent="0.25">
      <c r="E2186" s="13"/>
    </row>
    <row r="2187" spans="5:5" x14ac:dyDescent="0.25">
      <c r="E2187" s="13"/>
    </row>
    <row r="2188" spans="5:5" x14ac:dyDescent="0.25">
      <c r="E2188" s="13"/>
    </row>
    <row r="2189" spans="5:5" x14ac:dyDescent="0.25">
      <c r="E2189" s="13"/>
    </row>
    <row r="2190" spans="5:5" x14ac:dyDescent="0.25">
      <c r="E2190" s="13"/>
    </row>
    <row r="2191" spans="5:5" x14ac:dyDescent="0.25">
      <c r="E2191" s="13"/>
    </row>
    <row r="2192" spans="5:5" x14ac:dyDescent="0.25">
      <c r="E2192" s="13"/>
    </row>
    <row r="2193" spans="5:5" x14ac:dyDescent="0.25">
      <c r="E2193" s="13"/>
    </row>
    <row r="2194" spans="5:5" x14ac:dyDescent="0.25">
      <c r="E2194" s="13"/>
    </row>
    <row r="2195" spans="5:5" x14ac:dyDescent="0.25">
      <c r="E2195" s="13"/>
    </row>
    <row r="2196" spans="5:5" x14ac:dyDescent="0.25">
      <c r="E2196" s="13"/>
    </row>
    <row r="2197" spans="5:5" x14ac:dyDescent="0.25">
      <c r="E2197" s="13"/>
    </row>
    <row r="2198" spans="5:5" x14ac:dyDescent="0.25">
      <c r="E2198" s="13"/>
    </row>
    <row r="2199" spans="5:5" x14ac:dyDescent="0.25">
      <c r="E2199" s="13"/>
    </row>
    <row r="2200" spans="5:5" x14ac:dyDescent="0.25">
      <c r="E2200" s="13"/>
    </row>
    <row r="2201" spans="5:5" x14ac:dyDescent="0.25">
      <c r="E2201" s="13"/>
    </row>
    <row r="2202" spans="5:5" x14ac:dyDescent="0.25">
      <c r="E2202" s="13"/>
    </row>
    <row r="2203" spans="5:5" x14ac:dyDescent="0.25">
      <c r="E2203" s="13"/>
    </row>
    <row r="2204" spans="5:5" x14ac:dyDescent="0.25">
      <c r="E2204" s="13"/>
    </row>
    <row r="2205" spans="5:5" x14ac:dyDescent="0.25">
      <c r="E2205" s="13"/>
    </row>
    <row r="2206" spans="5:5" x14ac:dyDescent="0.25">
      <c r="E2206" s="13"/>
    </row>
    <row r="2207" spans="5:5" x14ac:dyDescent="0.25">
      <c r="E2207" s="13"/>
    </row>
    <row r="2208" spans="5:5" x14ac:dyDescent="0.25">
      <c r="E2208" s="13"/>
    </row>
    <row r="2209" spans="5:5" x14ac:dyDescent="0.25">
      <c r="E2209" s="13"/>
    </row>
    <row r="2210" spans="5:5" x14ac:dyDescent="0.25">
      <c r="E2210" s="13"/>
    </row>
    <row r="2211" spans="5:5" x14ac:dyDescent="0.25">
      <c r="E2211" s="13"/>
    </row>
    <row r="2212" spans="5:5" x14ac:dyDescent="0.25">
      <c r="E2212" s="13"/>
    </row>
    <row r="2213" spans="5:5" x14ac:dyDescent="0.25">
      <c r="E2213" s="13"/>
    </row>
    <row r="2214" spans="5:5" x14ac:dyDescent="0.25">
      <c r="E2214" s="13"/>
    </row>
    <row r="2215" spans="5:5" x14ac:dyDescent="0.25">
      <c r="E2215" s="13"/>
    </row>
    <row r="2216" spans="5:5" x14ac:dyDescent="0.25">
      <c r="E2216" s="13"/>
    </row>
    <row r="2217" spans="5:5" x14ac:dyDescent="0.25">
      <c r="E2217" s="13"/>
    </row>
    <row r="2218" spans="5:5" x14ac:dyDescent="0.25">
      <c r="E2218" s="13"/>
    </row>
    <row r="2219" spans="5:5" x14ac:dyDescent="0.25">
      <c r="E2219" s="13"/>
    </row>
    <row r="2220" spans="5:5" x14ac:dyDescent="0.25">
      <c r="E2220" s="13"/>
    </row>
    <row r="2221" spans="5:5" x14ac:dyDescent="0.25">
      <c r="E2221" s="13"/>
    </row>
    <row r="2222" spans="5:5" x14ac:dyDescent="0.25">
      <c r="E2222" s="13"/>
    </row>
    <row r="2223" spans="5:5" x14ac:dyDescent="0.25">
      <c r="E2223" s="13"/>
    </row>
    <row r="2224" spans="5:5" x14ac:dyDescent="0.25">
      <c r="E2224" s="13"/>
    </row>
    <row r="2225" spans="5:5" x14ac:dyDescent="0.25">
      <c r="E2225" s="13"/>
    </row>
    <row r="2226" spans="5:5" x14ac:dyDescent="0.25">
      <c r="E2226" s="13"/>
    </row>
    <row r="2227" spans="5:5" x14ac:dyDescent="0.25">
      <c r="E2227" s="13"/>
    </row>
    <row r="2228" spans="5:5" x14ac:dyDescent="0.25">
      <c r="E2228" s="13"/>
    </row>
    <row r="2229" spans="5:5" x14ac:dyDescent="0.25">
      <c r="E2229" s="13"/>
    </row>
    <row r="2230" spans="5:5" x14ac:dyDescent="0.25">
      <c r="E2230" s="13"/>
    </row>
    <row r="2231" spans="5:5" x14ac:dyDescent="0.25">
      <c r="E2231" s="13"/>
    </row>
    <row r="2232" spans="5:5" x14ac:dyDescent="0.25">
      <c r="E2232" s="13"/>
    </row>
    <row r="2233" spans="5:5" x14ac:dyDescent="0.25">
      <c r="E2233" s="13"/>
    </row>
    <row r="2234" spans="5:5" x14ac:dyDescent="0.25">
      <c r="E2234" s="13"/>
    </row>
    <row r="2235" spans="5:5" x14ac:dyDescent="0.25">
      <c r="E2235" s="13"/>
    </row>
    <row r="2236" spans="5:5" x14ac:dyDescent="0.25">
      <c r="E2236" s="13"/>
    </row>
    <row r="2237" spans="5:5" x14ac:dyDescent="0.25">
      <c r="E2237" s="13"/>
    </row>
    <row r="2238" spans="5:5" x14ac:dyDescent="0.25">
      <c r="E2238" s="13"/>
    </row>
  </sheetData>
  <autoFilter ref="A6:N930">
    <sortState ref="A7:N930">
      <sortCondition ref="F6:F930"/>
    </sortState>
  </autoFilter>
  <mergeCells count="1">
    <mergeCell ref="A2:M2"/>
  </mergeCells>
  <conditionalFormatting sqref="M8:M930">
    <cfRule type="cellIs" dxfId="89" priority="1" operator="equal">
      <formula>"5"</formula>
    </cfRule>
    <cfRule type="cellIs" dxfId="88" priority="2" operator="equal">
      <formula>"4"</formula>
    </cfRule>
    <cfRule type="cellIs" dxfId="87" priority="3" operator="equal">
      <formula>"2"</formula>
    </cfRule>
    <cfRule type="cellIs" dxfId="86" priority="4" operator="equal">
      <formula>"1"</formula>
    </cfRule>
    <cfRule type="cellIs" dxfId="85" priority="5" operator="equal">
      <formula>"3"</formula>
    </cfRule>
  </conditionalFormatting>
  <conditionalFormatting sqref="G7">
    <cfRule type="cellIs" dxfId="84" priority="41" operator="equal">
      <formula>"5"</formula>
    </cfRule>
    <cfRule type="cellIs" dxfId="83" priority="42" operator="equal">
      <formula>"4"</formula>
    </cfRule>
    <cfRule type="cellIs" dxfId="82" priority="43" operator="equal">
      <formula>"2"</formula>
    </cfRule>
    <cfRule type="cellIs" dxfId="81" priority="44" operator="equal">
      <formula>"1"</formula>
    </cfRule>
    <cfRule type="cellIs" dxfId="80" priority="45" operator="equal">
      <formula>"3"</formula>
    </cfRule>
  </conditionalFormatting>
  <conditionalFormatting sqref="H7:M7">
    <cfRule type="cellIs" dxfId="79" priority="36" operator="equal">
      <formula>"5"</formula>
    </cfRule>
    <cfRule type="cellIs" dxfId="78" priority="37" operator="equal">
      <formula>"4"</formula>
    </cfRule>
    <cfRule type="cellIs" dxfId="77" priority="38" operator="equal">
      <formula>"2"</formula>
    </cfRule>
    <cfRule type="cellIs" dxfId="76" priority="39" operator="equal">
      <formula>"1"</formula>
    </cfRule>
    <cfRule type="cellIs" dxfId="75" priority="40" operator="equal">
      <formula>"3"</formula>
    </cfRule>
  </conditionalFormatting>
  <conditionalFormatting sqref="G8:G930">
    <cfRule type="cellIs" dxfId="74" priority="31" operator="equal">
      <formula>"5"</formula>
    </cfRule>
    <cfRule type="cellIs" dxfId="73" priority="32" operator="equal">
      <formula>"4"</formula>
    </cfRule>
    <cfRule type="cellIs" dxfId="72" priority="33" operator="equal">
      <formula>"2"</formula>
    </cfRule>
    <cfRule type="cellIs" dxfId="71" priority="34" operator="equal">
      <formula>"1"</formula>
    </cfRule>
    <cfRule type="cellIs" dxfId="70" priority="35" operator="equal">
      <formula>"3"</formula>
    </cfRule>
  </conditionalFormatting>
  <conditionalFormatting sqref="H8:H930">
    <cfRule type="cellIs" dxfId="69" priority="26" operator="equal">
      <formula>"5"</formula>
    </cfRule>
    <cfRule type="cellIs" dxfId="68" priority="27" operator="equal">
      <formula>"4"</formula>
    </cfRule>
    <cfRule type="cellIs" dxfId="67" priority="28" operator="equal">
      <formula>"2"</formula>
    </cfRule>
    <cfRule type="cellIs" dxfId="66" priority="29" operator="equal">
      <formula>"1"</formula>
    </cfRule>
    <cfRule type="cellIs" dxfId="65" priority="30" operator="equal">
      <formula>"3"</formula>
    </cfRule>
  </conditionalFormatting>
  <conditionalFormatting sqref="I8:I930">
    <cfRule type="cellIs" dxfId="64" priority="21" operator="equal">
      <formula>"5"</formula>
    </cfRule>
    <cfRule type="cellIs" dxfId="63" priority="22" operator="equal">
      <formula>"4"</formula>
    </cfRule>
    <cfRule type="cellIs" dxfId="62" priority="23" operator="equal">
      <formula>"2"</formula>
    </cfRule>
    <cfRule type="cellIs" dxfId="61" priority="24" operator="equal">
      <formula>"1"</formula>
    </cfRule>
    <cfRule type="cellIs" dxfId="60" priority="25" operator="equal">
      <formula>"3"</formula>
    </cfRule>
  </conditionalFormatting>
  <conditionalFormatting sqref="J8:J930">
    <cfRule type="cellIs" dxfId="59" priority="16" operator="equal">
      <formula>"5"</formula>
    </cfRule>
    <cfRule type="cellIs" dxfId="58" priority="17" operator="equal">
      <formula>"4"</formula>
    </cfRule>
    <cfRule type="cellIs" dxfId="57" priority="18" operator="equal">
      <formula>"2"</formula>
    </cfRule>
    <cfRule type="cellIs" dxfId="56" priority="19" operator="equal">
      <formula>"1"</formula>
    </cfRule>
    <cfRule type="cellIs" dxfId="55" priority="20" operator="equal">
      <formula>"3"</formula>
    </cfRule>
  </conditionalFormatting>
  <conditionalFormatting sqref="K8:K930">
    <cfRule type="cellIs" dxfId="54" priority="11" operator="equal">
      <formula>"5"</formula>
    </cfRule>
    <cfRule type="cellIs" dxfId="53" priority="12" operator="equal">
      <formula>"4"</formula>
    </cfRule>
    <cfRule type="cellIs" dxfId="52" priority="13" operator="equal">
      <formula>"2"</formula>
    </cfRule>
    <cfRule type="cellIs" dxfId="51" priority="14" operator="equal">
      <formula>"1"</formula>
    </cfRule>
    <cfRule type="cellIs" dxfId="50" priority="15" operator="equal">
      <formula>"3"</formula>
    </cfRule>
  </conditionalFormatting>
  <conditionalFormatting sqref="L8:L930">
    <cfRule type="cellIs" dxfId="49" priority="6" operator="equal">
      <formula>"5"</formula>
    </cfRule>
    <cfRule type="cellIs" dxfId="48" priority="7" operator="equal">
      <formula>"4"</formula>
    </cfRule>
    <cfRule type="cellIs" dxfId="47" priority="8" operator="equal">
      <formula>"2"</formula>
    </cfRule>
    <cfRule type="cellIs" dxfId="46" priority="9" operator="equal">
      <formula>"1"</formula>
    </cfRule>
    <cfRule type="cellIs" dxfId="45" priority="10" operator="equal">
      <formula>"3"</formula>
    </cfRule>
  </conditionalFormatting>
  <pageMargins left="0.7" right="0.7" top="0.75" bottom="0.75" header="0.3" footer="0.3"/>
  <pageSetup paperSize="9" scale="3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238"/>
  <sheetViews>
    <sheetView zoomScale="90" zoomScaleNormal="90" workbookViewId="0">
      <selection activeCell="M5" sqref="M5"/>
    </sheetView>
  </sheetViews>
  <sheetFormatPr baseColWidth="10" defaultRowHeight="15" x14ac:dyDescent="0.25"/>
  <cols>
    <col min="1" max="1" width="12.85546875" customWidth="1"/>
    <col min="2" max="2" width="8.28515625" customWidth="1"/>
    <col min="3" max="3" width="89.140625" customWidth="1"/>
    <col min="4" max="4" width="12" customWidth="1"/>
    <col min="5" max="5" width="12.85546875" customWidth="1"/>
    <col min="6" max="6" width="17.85546875" customWidth="1"/>
    <col min="7" max="7" width="11.28515625" customWidth="1"/>
    <col min="8" max="8" width="16.42578125" customWidth="1"/>
    <col min="9" max="9" width="16.5703125" customWidth="1"/>
    <col min="10" max="10" width="17.5703125" customWidth="1"/>
    <col min="11" max="11" width="13.5703125" customWidth="1"/>
    <col min="12" max="12" width="15.5703125" customWidth="1"/>
    <col min="13" max="13" width="20" customWidth="1"/>
    <col min="14" max="14" width="20.28515625" customWidth="1"/>
  </cols>
  <sheetData>
    <row r="1" spans="1:14" x14ac:dyDescent="0.25">
      <c r="C1" s="52"/>
    </row>
    <row r="2" spans="1:14" ht="23.25" customHeight="1" x14ac:dyDescent="0.35">
      <c r="A2" s="133" t="s">
        <v>3144</v>
      </c>
      <c r="B2" s="133"/>
      <c r="C2" s="133"/>
      <c r="D2" s="133"/>
      <c r="E2" s="133"/>
      <c r="F2" s="133"/>
      <c r="G2" s="133"/>
      <c r="H2" s="133"/>
      <c r="I2" s="133"/>
      <c r="J2" s="133"/>
      <c r="K2" s="133"/>
      <c r="L2" s="133"/>
      <c r="M2" s="133"/>
    </row>
    <row r="3" spans="1:14" ht="12.75" customHeight="1" x14ac:dyDescent="0.35">
      <c r="A3" s="51"/>
      <c r="B3" s="51"/>
      <c r="C3" s="51"/>
      <c r="D3" s="51"/>
      <c r="E3" s="51"/>
      <c r="F3" s="51"/>
      <c r="G3" s="51"/>
      <c r="H3" s="51"/>
      <c r="I3" s="51"/>
      <c r="J3" s="51"/>
      <c r="K3" s="51"/>
      <c r="L3" s="51"/>
      <c r="M3" s="51"/>
    </row>
    <row r="4" spans="1:14" ht="17.25" customHeight="1" x14ac:dyDescent="0.35">
      <c r="A4" s="35" t="s">
        <v>3082</v>
      </c>
      <c r="B4" s="51"/>
      <c r="C4" s="51"/>
      <c r="D4" s="51"/>
      <c r="E4" s="51"/>
      <c r="F4" s="51"/>
      <c r="G4" s="51"/>
      <c r="H4" s="51"/>
      <c r="I4" s="51"/>
      <c r="J4" s="51"/>
      <c r="K4" s="51"/>
      <c r="L4" s="51"/>
      <c r="M4" s="51"/>
    </row>
    <row r="5" spans="1:14" ht="17.25" customHeight="1" x14ac:dyDescent="0.35">
      <c r="A5" s="35"/>
      <c r="B5" s="51"/>
      <c r="C5" s="51"/>
      <c r="D5" s="51"/>
      <c r="E5" s="51"/>
      <c r="F5" s="51"/>
      <c r="G5" s="51"/>
      <c r="H5" s="51"/>
      <c r="I5" s="51"/>
      <c r="J5" s="51"/>
      <c r="K5" s="51"/>
      <c r="L5" s="51"/>
      <c r="M5" s="51"/>
    </row>
    <row r="6" spans="1:14" ht="59.25" customHeight="1" x14ac:dyDescent="0.25">
      <c r="A6" s="59" t="s">
        <v>806</v>
      </c>
      <c r="B6" s="53" t="s">
        <v>520</v>
      </c>
      <c r="C6" s="53" t="s">
        <v>521</v>
      </c>
      <c r="D6" s="54" t="s">
        <v>797</v>
      </c>
      <c r="E6" s="55" t="s">
        <v>798</v>
      </c>
      <c r="F6" s="55" t="s">
        <v>3063</v>
      </c>
      <c r="G6" s="53" t="s">
        <v>799</v>
      </c>
      <c r="H6" s="53" t="s">
        <v>800</v>
      </c>
      <c r="I6" s="53" t="s">
        <v>801</v>
      </c>
      <c r="J6" s="53" t="s">
        <v>4630</v>
      </c>
      <c r="K6" s="53" t="s">
        <v>803</v>
      </c>
      <c r="L6" s="53" t="s">
        <v>804</v>
      </c>
      <c r="M6" s="53" t="s">
        <v>3083</v>
      </c>
      <c r="N6" s="56" t="s">
        <v>3062</v>
      </c>
    </row>
    <row r="7" spans="1:14" x14ac:dyDescent="0.25">
      <c r="A7" t="s">
        <v>3145</v>
      </c>
      <c r="B7" t="s">
        <v>3320</v>
      </c>
      <c r="C7" t="s">
        <v>3321</v>
      </c>
      <c r="D7" s="52">
        <v>458.314319715208</v>
      </c>
      <c r="E7" s="13">
        <v>0.43578526218222002</v>
      </c>
      <c r="F7">
        <v>116</v>
      </c>
      <c r="G7" s="57" t="s">
        <v>3149</v>
      </c>
      <c r="H7" s="57" t="s">
        <v>3151</v>
      </c>
      <c r="I7" s="57" t="s">
        <v>3148</v>
      </c>
      <c r="J7" s="57" t="s">
        <v>3149</v>
      </c>
      <c r="K7" s="57" t="s">
        <v>3148</v>
      </c>
      <c r="L7" s="57" t="s">
        <v>3148</v>
      </c>
      <c r="M7" s="57" t="s">
        <v>3151</v>
      </c>
      <c r="N7" t="s">
        <v>3322</v>
      </c>
    </row>
    <row r="8" spans="1:14" x14ac:dyDescent="0.25">
      <c r="A8" t="s">
        <v>3145</v>
      </c>
      <c r="B8" t="s">
        <v>3323</v>
      </c>
      <c r="C8" t="s">
        <v>3324</v>
      </c>
      <c r="D8" s="52">
        <v>485.71342512497199</v>
      </c>
      <c r="E8" s="13">
        <v>0.24336971447526801</v>
      </c>
      <c r="F8">
        <v>133</v>
      </c>
      <c r="G8" s="57" t="s">
        <v>3149</v>
      </c>
      <c r="H8" s="57" t="s">
        <v>3150</v>
      </c>
      <c r="I8" s="57" t="s">
        <v>3149</v>
      </c>
      <c r="J8" s="57" t="s">
        <v>3148</v>
      </c>
      <c r="K8" s="57" t="s">
        <v>3148</v>
      </c>
      <c r="L8" s="57" t="s">
        <v>3151</v>
      </c>
      <c r="M8" s="57" t="s">
        <v>3149</v>
      </c>
      <c r="N8" t="s">
        <v>3322</v>
      </c>
    </row>
    <row r="9" spans="1:14" x14ac:dyDescent="0.25">
      <c r="A9" t="s">
        <v>3145</v>
      </c>
      <c r="B9" t="s">
        <v>3325</v>
      </c>
      <c r="C9" t="s">
        <v>3326</v>
      </c>
      <c r="D9" s="52">
        <v>253.381421528705</v>
      </c>
      <c r="E9" s="13">
        <v>7.5431488571685995E-2</v>
      </c>
      <c r="F9">
        <v>143</v>
      </c>
      <c r="G9" s="57" t="s">
        <v>3160</v>
      </c>
      <c r="H9" s="57" t="s">
        <v>3160</v>
      </c>
      <c r="I9" s="57" t="s">
        <v>3160</v>
      </c>
      <c r="J9" s="57" t="s">
        <v>3160</v>
      </c>
      <c r="K9" s="57" t="s">
        <v>3160</v>
      </c>
      <c r="L9" s="57" t="s">
        <v>3160</v>
      </c>
      <c r="M9" s="57" t="s">
        <v>3160</v>
      </c>
      <c r="N9" t="s">
        <v>3152</v>
      </c>
    </row>
    <row r="10" spans="1:14" x14ac:dyDescent="0.25">
      <c r="A10" t="s">
        <v>3145</v>
      </c>
      <c r="B10" t="s">
        <v>3327</v>
      </c>
      <c r="C10" t="s">
        <v>3328</v>
      </c>
      <c r="D10" s="52">
        <v>105.95151134333901</v>
      </c>
      <c r="E10" s="13">
        <v>7.5431488571685995E-2</v>
      </c>
      <c r="F10">
        <v>143</v>
      </c>
      <c r="G10" s="57" t="s">
        <v>3160</v>
      </c>
      <c r="H10" s="57" t="s">
        <v>3160</v>
      </c>
      <c r="I10" s="57" t="s">
        <v>3160</v>
      </c>
      <c r="J10" s="57" t="s">
        <v>3160</v>
      </c>
      <c r="K10" s="57" t="s">
        <v>3160</v>
      </c>
      <c r="L10" s="57" t="s">
        <v>3160</v>
      </c>
      <c r="M10" s="57" t="s">
        <v>3160</v>
      </c>
      <c r="N10" t="s">
        <v>3152</v>
      </c>
    </row>
    <row r="11" spans="1:14" x14ac:dyDescent="0.25">
      <c r="A11" t="s">
        <v>3145</v>
      </c>
      <c r="B11" t="s">
        <v>3329</v>
      </c>
      <c r="C11" t="s">
        <v>3330</v>
      </c>
      <c r="D11" s="52">
        <v>425.46064673098999</v>
      </c>
      <c r="E11" s="13">
        <v>-0.270488695940301</v>
      </c>
      <c r="F11">
        <v>156</v>
      </c>
      <c r="G11" s="57" t="s">
        <v>3150</v>
      </c>
      <c r="H11" s="57" t="s">
        <v>3151</v>
      </c>
      <c r="I11" s="57" t="s">
        <v>3155</v>
      </c>
      <c r="J11" s="57" t="s">
        <v>3155</v>
      </c>
      <c r="K11" s="57" t="s">
        <v>3151</v>
      </c>
      <c r="L11" s="57" t="s">
        <v>3148</v>
      </c>
      <c r="M11" s="57" t="s">
        <v>3148</v>
      </c>
      <c r="N11" t="s">
        <v>3322</v>
      </c>
    </row>
    <row r="12" spans="1:14" x14ac:dyDescent="0.25">
      <c r="A12" t="s">
        <v>3145</v>
      </c>
      <c r="B12" t="s">
        <v>3331</v>
      </c>
      <c r="C12" t="s">
        <v>3332</v>
      </c>
      <c r="D12" s="52">
        <v>1155.07275038222</v>
      </c>
      <c r="E12" s="13">
        <v>3.4953626584029403E-2</v>
      </c>
      <c r="F12">
        <v>148</v>
      </c>
      <c r="G12" s="57" t="s">
        <v>3148</v>
      </c>
      <c r="H12" s="57" t="s">
        <v>3151</v>
      </c>
      <c r="I12" s="57" t="s">
        <v>3148</v>
      </c>
      <c r="J12" s="57" t="s">
        <v>3155</v>
      </c>
      <c r="K12" s="57" t="s">
        <v>3149</v>
      </c>
      <c r="L12" s="57" t="s">
        <v>3149</v>
      </c>
      <c r="M12" s="57" t="s">
        <v>3149</v>
      </c>
      <c r="N12" t="s">
        <v>3322</v>
      </c>
    </row>
    <row r="13" spans="1:14" x14ac:dyDescent="0.25">
      <c r="A13" t="s">
        <v>3145</v>
      </c>
      <c r="B13" t="s">
        <v>3333</v>
      </c>
      <c r="C13" t="s">
        <v>3334</v>
      </c>
      <c r="D13" s="52">
        <v>106.613845946537</v>
      </c>
      <c r="E13" s="13">
        <v>-0.894592827738661</v>
      </c>
      <c r="F13">
        <v>176</v>
      </c>
      <c r="G13" s="57" t="s">
        <v>3155</v>
      </c>
      <c r="H13" s="57" t="s">
        <v>3151</v>
      </c>
      <c r="I13" s="57" t="s">
        <v>3155</v>
      </c>
      <c r="J13" s="57" t="s">
        <v>3155</v>
      </c>
      <c r="K13" s="57" t="s">
        <v>3151</v>
      </c>
      <c r="L13" s="57" t="s">
        <v>3149</v>
      </c>
      <c r="M13" s="57" t="s">
        <v>3151</v>
      </c>
      <c r="N13" t="s">
        <v>3322</v>
      </c>
    </row>
    <row r="14" spans="1:14" x14ac:dyDescent="0.25">
      <c r="A14" t="s">
        <v>3145</v>
      </c>
      <c r="B14" t="s">
        <v>3335</v>
      </c>
      <c r="C14" t="s">
        <v>3336</v>
      </c>
      <c r="D14" s="52">
        <v>370.44014041302302</v>
      </c>
      <c r="E14" s="13">
        <v>0.26388699896222501</v>
      </c>
      <c r="F14">
        <v>130</v>
      </c>
      <c r="G14" s="57" t="s">
        <v>3160</v>
      </c>
      <c r="H14" s="57" t="s">
        <v>3160</v>
      </c>
      <c r="I14" s="57" t="s">
        <v>3160</v>
      </c>
      <c r="J14" s="57" t="s">
        <v>3160</v>
      </c>
      <c r="K14" s="57" t="s">
        <v>3160</v>
      </c>
      <c r="L14" s="57" t="s">
        <v>3160</v>
      </c>
      <c r="M14" s="57" t="s">
        <v>3160</v>
      </c>
      <c r="N14" t="s">
        <v>3152</v>
      </c>
    </row>
    <row r="15" spans="1:14" x14ac:dyDescent="0.25">
      <c r="A15" t="s">
        <v>3145</v>
      </c>
      <c r="B15" t="s">
        <v>3338</v>
      </c>
      <c r="C15" t="s">
        <v>3339</v>
      </c>
      <c r="D15" s="52">
        <v>79.280215802930897</v>
      </c>
      <c r="E15" s="13">
        <v>0.26388699896222501</v>
      </c>
      <c r="F15">
        <v>130</v>
      </c>
      <c r="G15" s="57" t="s">
        <v>3160</v>
      </c>
      <c r="H15" s="57" t="s">
        <v>3160</v>
      </c>
      <c r="I15" s="57" t="s">
        <v>3160</v>
      </c>
      <c r="J15" s="57" t="s">
        <v>3160</v>
      </c>
      <c r="K15" s="57" t="s">
        <v>3160</v>
      </c>
      <c r="L15" s="57" t="s">
        <v>3160</v>
      </c>
      <c r="M15" s="57" t="s">
        <v>3160</v>
      </c>
      <c r="N15" t="s">
        <v>3152</v>
      </c>
    </row>
    <row r="16" spans="1:14" x14ac:dyDescent="0.25">
      <c r="A16" t="s">
        <v>3145</v>
      </c>
      <c r="B16" t="s">
        <v>3340</v>
      </c>
      <c r="C16" t="s">
        <v>3341</v>
      </c>
      <c r="D16" s="52">
        <v>7.1336977555824204</v>
      </c>
      <c r="E16" s="13">
        <v>0.46130149074872101</v>
      </c>
      <c r="F16">
        <v>114</v>
      </c>
      <c r="G16" s="57" t="s">
        <v>3160</v>
      </c>
      <c r="H16" s="57" t="s">
        <v>3160</v>
      </c>
      <c r="I16" s="57" t="s">
        <v>3160</v>
      </c>
      <c r="J16" s="57" t="s">
        <v>3160</v>
      </c>
      <c r="K16" s="57" t="s">
        <v>3160</v>
      </c>
      <c r="L16" s="57" t="s">
        <v>3160</v>
      </c>
      <c r="M16" s="57" t="s">
        <v>3160</v>
      </c>
      <c r="N16" t="s">
        <v>3342</v>
      </c>
    </row>
    <row r="17" spans="1:14" x14ac:dyDescent="0.25">
      <c r="A17" t="s">
        <v>3145</v>
      </c>
      <c r="B17" t="s">
        <v>3343</v>
      </c>
      <c r="C17" t="s">
        <v>3344</v>
      </c>
      <c r="D17" s="52">
        <v>0</v>
      </c>
      <c r="E17" s="13">
        <v>-0.28712112810277302</v>
      </c>
      <c r="F17">
        <v>161</v>
      </c>
      <c r="G17" s="57" t="s">
        <v>3160</v>
      </c>
      <c r="H17" s="57" t="s">
        <v>3160</v>
      </c>
      <c r="I17" s="57" t="s">
        <v>3160</v>
      </c>
      <c r="J17" s="57" t="s">
        <v>3160</v>
      </c>
      <c r="K17" s="57" t="s">
        <v>3160</v>
      </c>
      <c r="L17" s="57" t="s">
        <v>3160</v>
      </c>
      <c r="M17" s="57" t="s">
        <v>3160</v>
      </c>
      <c r="N17" t="s">
        <v>3342</v>
      </c>
    </row>
    <row r="18" spans="1:14" x14ac:dyDescent="0.25">
      <c r="A18" t="s">
        <v>3145</v>
      </c>
      <c r="B18" t="s">
        <v>3345</v>
      </c>
      <c r="C18" t="s">
        <v>3346</v>
      </c>
      <c r="D18" s="52">
        <v>6.8932419841341801</v>
      </c>
      <c r="E18" s="13">
        <v>-0.244614744523307</v>
      </c>
      <c r="F18">
        <v>155</v>
      </c>
      <c r="G18" s="57" t="s">
        <v>3160</v>
      </c>
      <c r="H18" s="57" t="s">
        <v>3160</v>
      </c>
      <c r="I18" s="57" t="s">
        <v>3160</v>
      </c>
      <c r="J18" s="57" t="s">
        <v>3160</v>
      </c>
      <c r="K18" s="57" t="s">
        <v>3160</v>
      </c>
      <c r="L18" s="57" t="s">
        <v>3160</v>
      </c>
      <c r="M18" s="57" t="s">
        <v>3160</v>
      </c>
      <c r="N18" t="s">
        <v>3342</v>
      </c>
    </row>
    <row r="19" spans="1:14" x14ac:dyDescent="0.25">
      <c r="A19" t="s">
        <v>3145</v>
      </c>
      <c r="B19" t="s">
        <v>3347</v>
      </c>
      <c r="C19" t="s">
        <v>3348</v>
      </c>
      <c r="D19" s="52">
        <v>776.54696460801995</v>
      </c>
      <c r="E19" s="13">
        <v>0.33860224289231899</v>
      </c>
      <c r="F19">
        <v>125</v>
      </c>
      <c r="G19" s="57" t="s">
        <v>3149</v>
      </c>
      <c r="H19" s="57" t="s">
        <v>3151</v>
      </c>
      <c r="I19" s="57" t="s">
        <v>3155</v>
      </c>
      <c r="J19" s="57" t="s">
        <v>3150</v>
      </c>
      <c r="K19" s="57" t="s">
        <v>3149</v>
      </c>
      <c r="L19" s="57" t="s">
        <v>3149</v>
      </c>
      <c r="M19" s="57" t="s">
        <v>3149</v>
      </c>
      <c r="N19" t="s">
        <v>3322</v>
      </c>
    </row>
    <row r="20" spans="1:14" x14ac:dyDescent="0.25">
      <c r="A20" t="s">
        <v>3145</v>
      </c>
      <c r="B20" t="s">
        <v>3349</v>
      </c>
      <c r="C20" t="s">
        <v>3350</v>
      </c>
      <c r="D20" s="52">
        <v>920.49633908555404</v>
      </c>
      <c r="E20" s="13">
        <v>1.3068453545652801</v>
      </c>
      <c r="F20">
        <v>49</v>
      </c>
      <c r="G20" s="57" t="s">
        <v>3151</v>
      </c>
      <c r="H20" s="57" t="s">
        <v>3151</v>
      </c>
      <c r="I20" s="57" t="s">
        <v>3155</v>
      </c>
      <c r="J20" s="57" t="s">
        <v>3149</v>
      </c>
      <c r="K20" s="57" t="s">
        <v>3148</v>
      </c>
      <c r="L20" s="57" t="s">
        <v>3148</v>
      </c>
      <c r="M20" s="57" t="s">
        <v>3149</v>
      </c>
      <c r="N20" t="s">
        <v>3322</v>
      </c>
    </row>
    <row r="21" spans="1:14" x14ac:dyDescent="0.25">
      <c r="A21" t="s">
        <v>3145</v>
      </c>
      <c r="B21" t="s">
        <v>3351</v>
      </c>
      <c r="C21" t="s">
        <v>3165</v>
      </c>
      <c r="D21" s="52">
        <v>715.08131712918396</v>
      </c>
      <c r="E21" s="13">
        <v>1.47470203534388</v>
      </c>
      <c r="F21">
        <v>38</v>
      </c>
      <c r="G21" s="57" t="s">
        <v>3151</v>
      </c>
      <c r="H21" s="57" t="s">
        <v>3149</v>
      </c>
      <c r="I21" s="57" t="s">
        <v>3155</v>
      </c>
      <c r="J21" s="57" t="s">
        <v>3151</v>
      </c>
      <c r="K21" s="57" t="s">
        <v>3149</v>
      </c>
      <c r="L21" s="57" t="s">
        <v>3151</v>
      </c>
      <c r="M21" s="57" t="s">
        <v>3151</v>
      </c>
      <c r="N21" t="s">
        <v>3322</v>
      </c>
    </row>
    <row r="22" spans="1:14" x14ac:dyDescent="0.25">
      <c r="A22" t="s">
        <v>3145</v>
      </c>
      <c r="B22" t="s">
        <v>3352</v>
      </c>
      <c r="C22" t="s">
        <v>3353</v>
      </c>
      <c r="D22" s="52">
        <v>1557.52132024453</v>
      </c>
      <c r="E22" s="13">
        <v>1.4488824960544</v>
      </c>
      <c r="F22">
        <v>40</v>
      </c>
      <c r="G22" s="57" t="s">
        <v>3151</v>
      </c>
      <c r="H22" s="57" t="s">
        <v>3149</v>
      </c>
      <c r="I22" s="57" t="s">
        <v>3149</v>
      </c>
      <c r="J22" s="57" t="s">
        <v>3148</v>
      </c>
      <c r="K22" s="57" t="s">
        <v>3148</v>
      </c>
      <c r="L22" s="57" t="s">
        <v>3149</v>
      </c>
      <c r="M22" s="57" t="s">
        <v>3149</v>
      </c>
      <c r="N22" t="s">
        <v>3322</v>
      </c>
    </row>
    <row r="23" spans="1:14" x14ac:dyDescent="0.25">
      <c r="A23" t="s">
        <v>3145</v>
      </c>
      <c r="B23" t="s">
        <v>3354</v>
      </c>
      <c r="C23" t="s">
        <v>3355</v>
      </c>
      <c r="D23" s="52">
        <v>66.802690713309801</v>
      </c>
      <c r="E23" s="13">
        <v>1.48781995612346</v>
      </c>
      <c r="F23">
        <v>34</v>
      </c>
      <c r="G23" s="57" t="s">
        <v>3160</v>
      </c>
      <c r="H23" s="57" t="s">
        <v>3160</v>
      </c>
      <c r="I23" s="57" t="s">
        <v>3160</v>
      </c>
      <c r="J23" s="57" t="s">
        <v>3160</v>
      </c>
      <c r="K23" s="57" t="s">
        <v>3160</v>
      </c>
      <c r="L23" s="57" t="s">
        <v>3160</v>
      </c>
      <c r="M23" s="57" t="s">
        <v>3160</v>
      </c>
      <c r="N23" t="s">
        <v>3152</v>
      </c>
    </row>
    <row r="24" spans="1:14" x14ac:dyDescent="0.25">
      <c r="A24" t="s">
        <v>3145</v>
      </c>
      <c r="B24" t="s">
        <v>3356</v>
      </c>
      <c r="C24" t="s">
        <v>3357</v>
      </c>
      <c r="D24" s="52">
        <v>116.900262840153</v>
      </c>
      <c r="E24" s="13">
        <v>1.48781995612346</v>
      </c>
      <c r="F24">
        <v>34</v>
      </c>
      <c r="G24" s="57" t="s">
        <v>3160</v>
      </c>
      <c r="H24" s="57" t="s">
        <v>3160</v>
      </c>
      <c r="I24" s="57" t="s">
        <v>3160</v>
      </c>
      <c r="J24" s="57" t="s">
        <v>3160</v>
      </c>
      <c r="K24" s="57" t="s">
        <v>3160</v>
      </c>
      <c r="L24" s="57" t="s">
        <v>3160</v>
      </c>
      <c r="M24" s="57" t="s">
        <v>3160</v>
      </c>
      <c r="N24" t="s">
        <v>3152</v>
      </c>
    </row>
    <row r="25" spans="1:14" x14ac:dyDescent="0.25">
      <c r="A25" t="s">
        <v>3145</v>
      </c>
      <c r="B25" t="s">
        <v>3358</v>
      </c>
      <c r="C25" t="s">
        <v>3359</v>
      </c>
      <c r="D25" s="52">
        <v>503.29686344094199</v>
      </c>
      <c r="E25" s="13">
        <v>2.03832972080217</v>
      </c>
      <c r="F25">
        <v>12</v>
      </c>
      <c r="G25" s="57" t="s">
        <v>3151</v>
      </c>
      <c r="H25" s="57" t="s">
        <v>3148</v>
      </c>
      <c r="I25" s="57" t="s">
        <v>3151</v>
      </c>
      <c r="J25" s="57" t="s">
        <v>3151</v>
      </c>
      <c r="K25" s="57" t="s">
        <v>3150</v>
      </c>
      <c r="L25" s="57" t="s">
        <v>3148</v>
      </c>
      <c r="M25" s="57" t="s">
        <v>3151</v>
      </c>
      <c r="N25" t="s">
        <v>3322</v>
      </c>
    </row>
    <row r="26" spans="1:14" x14ac:dyDescent="0.25">
      <c r="A26" t="s">
        <v>3145</v>
      </c>
      <c r="B26" t="s">
        <v>3360</v>
      </c>
      <c r="C26" t="s">
        <v>3361</v>
      </c>
      <c r="D26" s="52">
        <v>177.095325990791</v>
      </c>
      <c r="E26" s="13">
        <v>1.48781995612346</v>
      </c>
      <c r="F26">
        <v>34</v>
      </c>
      <c r="G26" s="57" t="s">
        <v>3160</v>
      </c>
      <c r="H26" s="57" t="s">
        <v>3160</v>
      </c>
      <c r="I26" s="57" t="s">
        <v>3160</v>
      </c>
      <c r="J26" s="57" t="s">
        <v>3160</v>
      </c>
      <c r="K26" s="57" t="s">
        <v>3160</v>
      </c>
      <c r="L26" s="57" t="s">
        <v>3160</v>
      </c>
      <c r="M26" s="57" t="s">
        <v>3160</v>
      </c>
      <c r="N26" t="s">
        <v>3152</v>
      </c>
    </row>
    <row r="27" spans="1:14" x14ac:dyDescent="0.25">
      <c r="A27" t="s">
        <v>3145</v>
      </c>
      <c r="B27" t="s">
        <v>3362</v>
      </c>
      <c r="C27" t="s">
        <v>3169</v>
      </c>
      <c r="D27" s="52">
        <v>1221.9897024639799</v>
      </c>
      <c r="E27" s="13">
        <v>1.0250625086329399</v>
      </c>
      <c r="F27">
        <v>70</v>
      </c>
      <c r="G27" s="57" t="s">
        <v>3151</v>
      </c>
      <c r="H27" s="57" t="s">
        <v>3151</v>
      </c>
      <c r="I27" s="57" t="s">
        <v>3155</v>
      </c>
      <c r="J27" s="57" t="s">
        <v>3148</v>
      </c>
      <c r="K27" s="57" t="s">
        <v>3148</v>
      </c>
      <c r="L27" s="57" t="s">
        <v>3148</v>
      </c>
      <c r="M27" s="57" t="s">
        <v>3149</v>
      </c>
      <c r="N27" t="s">
        <v>3322</v>
      </c>
    </row>
    <row r="28" spans="1:14" x14ac:dyDescent="0.25">
      <c r="A28" t="s">
        <v>3145</v>
      </c>
      <c r="B28" t="s">
        <v>3363</v>
      </c>
      <c r="C28" t="s">
        <v>3364</v>
      </c>
      <c r="D28" s="52">
        <v>613.60654934710999</v>
      </c>
      <c r="E28" s="13">
        <v>1.8224930314080801</v>
      </c>
      <c r="F28">
        <v>24</v>
      </c>
      <c r="G28" s="57" t="s">
        <v>3151</v>
      </c>
      <c r="H28" s="57" t="s">
        <v>3151</v>
      </c>
      <c r="I28" s="57" t="s">
        <v>3151</v>
      </c>
      <c r="J28" s="57" t="s">
        <v>3148</v>
      </c>
      <c r="K28" s="57" t="s">
        <v>3150</v>
      </c>
      <c r="L28" s="57" t="s">
        <v>3148</v>
      </c>
      <c r="M28" s="57" t="s">
        <v>3149</v>
      </c>
      <c r="N28" t="s">
        <v>3322</v>
      </c>
    </row>
    <row r="29" spans="1:14" x14ac:dyDescent="0.25">
      <c r="A29" t="s">
        <v>3145</v>
      </c>
      <c r="B29" t="s">
        <v>3365</v>
      </c>
      <c r="C29" t="s">
        <v>3366</v>
      </c>
      <c r="D29" s="52">
        <v>340.04199067660198</v>
      </c>
      <c r="E29" s="13">
        <v>1.83905236553244</v>
      </c>
      <c r="F29">
        <v>22</v>
      </c>
      <c r="G29" s="57" t="s">
        <v>3151</v>
      </c>
      <c r="H29" s="57" t="s">
        <v>3151</v>
      </c>
      <c r="I29" s="57" t="s">
        <v>3149</v>
      </c>
      <c r="J29" s="57" t="s">
        <v>3155</v>
      </c>
      <c r="K29" s="57" t="s">
        <v>3148</v>
      </c>
      <c r="L29" s="57" t="s">
        <v>3149</v>
      </c>
      <c r="M29" s="57" t="s">
        <v>3150</v>
      </c>
      <c r="N29" t="s">
        <v>3322</v>
      </c>
    </row>
    <row r="30" spans="1:14" x14ac:dyDescent="0.25">
      <c r="A30" t="s">
        <v>3145</v>
      </c>
      <c r="B30" t="s">
        <v>3367</v>
      </c>
      <c r="C30" t="s">
        <v>3368</v>
      </c>
      <c r="D30" s="52">
        <v>776.75230141738098</v>
      </c>
      <c r="E30" s="13">
        <v>1.37157449000999</v>
      </c>
      <c r="F30">
        <v>44</v>
      </c>
      <c r="G30" s="57" t="s">
        <v>3151</v>
      </c>
      <c r="H30" s="57" t="s">
        <v>3151</v>
      </c>
      <c r="I30" s="57" t="s">
        <v>3151</v>
      </c>
      <c r="J30" s="57" t="s">
        <v>3150</v>
      </c>
      <c r="K30" s="57" t="s">
        <v>3150</v>
      </c>
      <c r="L30" s="57" t="s">
        <v>3149</v>
      </c>
      <c r="M30" s="57" t="s">
        <v>3148</v>
      </c>
      <c r="N30" t="s">
        <v>3322</v>
      </c>
    </row>
    <row r="31" spans="1:14" x14ac:dyDescent="0.25">
      <c r="A31" t="s">
        <v>3145</v>
      </c>
      <c r="B31" t="s">
        <v>3369</v>
      </c>
      <c r="C31" t="s">
        <v>3370</v>
      </c>
      <c r="D31" s="52">
        <v>650.03970369011995</v>
      </c>
      <c r="E31" s="13">
        <v>0.43578187876381003</v>
      </c>
      <c r="F31">
        <v>117</v>
      </c>
      <c r="G31" s="57" t="s">
        <v>3149</v>
      </c>
      <c r="H31" s="57" t="s">
        <v>3148</v>
      </c>
      <c r="I31" s="57" t="s">
        <v>3149</v>
      </c>
      <c r="J31" s="57" t="s">
        <v>3150</v>
      </c>
      <c r="K31" s="57" t="s">
        <v>3148</v>
      </c>
      <c r="L31" s="57" t="s">
        <v>3149</v>
      </c>
      <c r="M31" s="57" t="s">
        <v>3149</v>
      </c>
      <c r="N31" t="s">
        <v>3322</v>
      </c>
    </row>
    <row r="32" spans="1:14" x14ac:dyDescent="0.25">
      <c r="A32" t="s">
        <v>3145</v>
      </c>
      <c r="B32" t="s">
        <v>3371</v>
      </c>
      <c r="C32" t="s">
        <v>3173</v>
      </c>
      <c r="D32" s="52">
        <v>975.77249141222205</v>
      </c>
      <c r="E32" s="13">
        <v>1.9482238372249501</v>
      </c>
      <c r="F32">
        <v>16</v>
      </c>
      <c r="G32" s="57" t="s">
        <v>3151</v>
      </c>
      <c r="H32" s="57" t="s">
        <v>3151</v>
      </c>
      <c r="I32" s="57" t="s">
        <v>3148</v>
      </c>
      <c r="J32" s="57" t="s">
        <v>3148</v>
      </c>
      <c r="K32" s="57" t="s">
        <v>3148</v>
      </c>
      <c r="L32" s="57" t="s">
        <v>3148</v>
      </c>
      <c r="M32" s="57" t="s">
        <v>3149</v>
      </c>
      <c r="N32" t="s">
        <v>3322</v>
      </c>
    </row>
    <row r="33" spans="1:14" x14ac:dyDescent="0.25">
      <c r="A33" t="s">
        <v>3145</v>
      </c>
      <c r="B33" t="s">
        <v>3372</v>
      </c>
      <c r="C33" t="s">
        <v>3373</v>
      </c>
      <c r="D33" s="52">
        <v>201.81374958776101</v>
      </c>
      <c r="E33" s="13">
        <v>1.9657568308048901</v>
      </c>
      <c r="F33">
        <v>13</v>
      </c>
      <c r="G33" s="57" t="s">
        <v>3160</v>
      </c>
      <c r="H33" s="57" t="s">
        <v>3160</v>
      </c>
      <c r="I33" s="57" t="s">
        <v>3160</v>
      </c>
      <c r="J33" s="57" t="s">
        <v>3160</v>
      </c>
      <c r="K33" s="57" t="s">
        <v>3160</v>
      </c>
      <c r="L33" s="57" t="s">
        <v>3160</v>
      </c>
      <c r="M33" s="57" t="s">
        <v>3160</v>
      </c>
      <c r="N33" t="s">
        <v>3152</v>
      </c>
    </row>
    <row r="34" spans="1:14" x14ac:dyDescent="0.25">
      <c r="A34" t="s">
        <v>3145</v>
      </c>
      <c r="B34" t="s">
        <v>3374</v>
      </c>
      <c r="C34" t="s">
        <v>3375</v>
      </c>
      <c r="D34" s="52">
        <v>1242.3077513830499</v>
      </c>
      <c r="E34" s="13">
        <v>1.4326132328602701</v>
      </c>
      <c r="F34">
        <v>42</v>
      </c>
      <c r="G34" s="57" t="s">
        <v>3151</v>
      </c>
      <c r="H34" s="57" t="s">
        <v>3150</v>
      </c>
      <c r="I34" s="57" t="s">
        <v>3149</v>
      </c>
      <c r="J34" s="57" t="s">
        <v>3151</v>
      </c>
      <c r="K34" s="57" t="s">
        <v>3155</v>
      </c>
      <c r="L34" s="57" t="s">
        <v>3148</v>
      </c>
      <c r="M34" s="57" t="s">
        <v>3150</v>
      </c>
      <c r="N34" t="s">
        <v>3322</v>
      </c>
    </row>
    <row r="35" spans="1:14" x14ac:dyDescent="0.25">
      <c r="A35" t="s">
        <v>3145</v>
      </c>
      <c r="B35" t="s">
        <v>3376</v>
      </c>
      <c r="C35" t="s">
        <v>3377</v>
      </c>
      <c r="D35" s="52">
        <v>192.35214563105399</v>
      </c>
      <c r="E35" s="13">
        <v>1.9657568308048901</v>
      </c>
      <c r="F35">
        <v>13</v>
      </c>
      <c r="G35" s="57" t="s">
        <v>3160</v>
      </c>
      <c r="H35" s="57" t="s">
        <v>3160</v>
      </c>
      <c r="I35" s="57" t="s">
        <v>3160</v>
      </c>
      <c r="J35" s="57" t="s">
        <v>3160</v>
      </c>
      <c r="K35" s="57" t="s">
        <v>3160</v>
      </c>
      <c r="L35" s="57" t="s">
        <v>3160</v>
      </c>
      <c r="M35" s="57" t="s">
        <v>3160</v>
      </c>
      <c r="N35" t="s">
        <v>3152</v>
      </c>
    </row>
    <row r="36" spans="1:14" x14ac:dyDescent="0.25">
      <c r="A36" t="s">
        <v>3145</v>
      </c>
      <c r="B36" t="s">
        <v>3378</v>
      </c>
      <c r="C36" t="s">
        <v>3379</v>
      </c>
      <c r="D36" s="52">
        <v>852.66804199196599</v>
      </c>
      <c r="E36" s="13">
        <v>2.3601739642360502</v>
      </c>
      <c r="F36">
        <v>8</v>
      </c>
      <c r="G36" s="57" t="s">
        <v>3151</v>
      </c>
      <c r="H36" s="57" t="s">
        <v>3151</v>
      </c>
      <c r="I36" s="57" t="s">
        <v>3151</v>
      </c>
      <c r="J36" s="57" t="s">
        <v>3149</v>
      </c>
      <c r="K36" s="57" t="s">
        <v>3155</v>
      </c>
      <c r="L36" s="57" t="s">
        <v>3149</v>
      </c>
      <c r="M36" s="57" t="s">
        <v>3148</v>
      </c>
      <c r="N36" t="s">
        <v>3322</v>
      </c>
    </row>
    <row r="37" spans="1:14" x14ac:dyDescent="0.25">
      <c r="A37" t="s">
        <v>3145</v>
      </c>
      <c r="B37" t="s">
        <v>3380</v>
      </c>
      <c r="C37" t="s">
        <v>3381</v>
      </c>
      <c r="D37" s="52">
        <v>111.381478386933</v>
      </c>
      <c r="E37" s="13">
        <v>1.89490878526218</v>
      </c>
      <c r="F37">
        <v>20</v>
      </c>
      <c r="G37" s="57" t="s">
        <v>3160</v>
      </c>
      <c r="H37" s="57" t="s">
        <v>3160</v>
      </c>
      <c r="I37" s="57" t="s">
        <v>3160</v>
      </c>
      <c r="J37" s="57" t="s">
        <v>3160</v>
      </c>
      <c r="K37" s="57" t="s">
        <v>3160</v>
      </c>
      <c r="L37" s="57" t="s">
        <v>3160</v>
      </c>
      <c r="M37" s="57" t="s">
        <v>3160</v>
      </c>
      <c r="N37" t="s">
        <v>3152</v>
      </c>
    </row>
    <row r="38" spans="1:14" x14ac:dyDescent="0.25">
      <c r="A38" t="s">
        <v>3145</v>
      </c>
      <c r="B38" t="s">
        <v>3382</v>
      </c>
      <c r="C38" t="s">
        <v>3383</v>
      </c>
      <c r="D38" s="52">
        <v>621.49728906980704</v>
      </c>
      <c r="E38" s="13">
        <v>1.8542301729342701</v>
      </c>
      <c r="F38">
        <v>21</v>
      </c>
      <c r="G38" s="57" t="s">
        <v>3151</v>
      </c>
      <c r="H38" s="57" t="s">
        <v>3151</v>
      </c>
      <c r="I38" s="57" t="s">
        <v>3149</v>
      </c>
      <c r="J38" s="57" t="s">
        <v>3148</v>
      </c>
      <c r="K38" s="57" t="s">
        <v>3155</v>
      </c>
      <c r="L38" s="57" t="s">
        <v>3155</v>
      </c>
      <c r="M38" s="57" t="s">
        <v>3149</v>
      </c>
      <c r="N38" t="s">
        <v>3322</v>
      </c>
    </row>
    <row r="39" spans="1:14" x14ac:dyDescent="0.25">
      <c r="A39" t="s">
        <v>3145</v>
      </c>
      <c r="B39" t="s">
        <v>3384</v>
      </c>
      <c r="C39" t="s">
        <v>3179</v>
      </c>
      <c r="D39" s="52">
        <v>416.751819601151</v>
      </c>
      <c r="E39" s="13">
        <v>1.0297485210981701</v>
      </c>
      <c r="F39">
        <v>69</v>
      </c>
      <c r="G39" s="57" t="s">
        <v>3160</v>
      </c>
      <c r="H39" s="57" t="s">
        <v>3160</v>
      </c>
      <c r="I39" s="57" t="s">
        <v>3160</v>
      </c>
      <c r="J39" s="57" t="s">
        <v>3160</v>
      </c>
      <c r="K39" s="57" t="s">
        <v>3160</v>
      </c>
      <c r="L39" s="57" t="s">
        <v>3160</v>
      </c>
      <c r="M39" s="57" t="s">
        <v>3160</v>
      </c>
      <c r="N39" t="s">
        <v>3337</v>
      </c>
    </row>
    <row r="40" spans="1:14" x14ac:dyDescent="0.25">
      <c r="A40" t="s">
        <v>3145</v>
      </c>
      <c r="B40" t="s">
        <v>3385</v>
      </c>
      <c r="C40" t="s">
        <v>3182</v>
      </c>
      <c r="D40" s="52">
        <v>632.85032338656799</v>
      </c>
      <c r="E40" s="13">
        <v>1.27528884790797</v>
      </c>
      <c r="F40">
        <v>52</v>
      </c>
      <c r="G40" s="57" t="s">
        <v>3151</v>
      </c>
      <c r="H40" s="57" t="s">
        <v>3151</v>
      </c>
      <c r="I40" s="57" t="s">
        <v>3151</v>
      </c>
      <c r="J40" s="57" t="s">
        <v>3149</v>
      </c>
      <c r="K40" s="57" t="s">
        <v>3148</v>
      </c>
      <c r="L40" s="57" t="s">
        <v>3149</v>
      </c>
      <c r="M40" s="57" t="s">
        <v>3150</v>
      </c>
      <c r="N40" t="s">
        <v>3322</v>
      </c>
    </row>
    <row r="41" spans="1:14" x14ac:dyDescent="0.25">
      <c r="A41" t="s">
        <v>3145</v>
      </c>
      <c r="B41" t="s">
        <v>3386</v>
      </c>
      <c r="C41" t="s">
        <v>3387</v>
      </c>
      <c r="D41" s="52">
        <v>1003.29349294213</v>
      </c>
      <c r="E41" s="13">
        <v>2.6084038387629702</v>
      </c>
      <c r="F41">
        <v>6</v>
      </c>
      <c r="G41" s="57" t="s">
        <v>3160</v>
      </c>
      <c r="H41" s="57" t="s">
        <v>3160</v>
      </c>
      <c r="I41" s="57" t="s">
        <v>3160</v>
      </c>
      <c r="J41" s="57" t="s">
        <v>3160</v>
      </c>
      <c r="K41" s="57" t="s">
        <v>3160</v>
      </c>
      <c r="L41" s="57" t="s">
        <v>3160</v>
      </c>
      <c r="M41" s="57" t="s">
        <v>3160</v>
      </c>
      <c r="N41" t="s">
        <v>3337</v>
      </c>
    </row>
    <row r="42" spans="1:14" x14ac:dyDescent="0.25">
      <c r="A42" t="s">
        <v>3145</v>
      </c>
      <c r="B42" t="s">
        <v>3388</v>
      </c>
      <c r="C42" t="s">
        <v>3389</v>
      </c>
      <c r="D42" s="52">
        <v>70.255671497879703</v>
      </c>
      <c r="E42" s="13">
        <v>4.0532149885506499</v>
      </c>
      <c r="F42">
        <v>1</v>
      </c>
      <c r="G42" s="57" t="s">
        <v>3160</v>
      </c>
      <c r="H42" s="57" t="s">
        <v>3160</v>
      </c>
      <c r="I42" s="57" t="s">
        <v>3160</v>
      </c>
      <c r="J42" s="57" t="s">
        <v>3160</v>
      </c>
      <c r="K42" s="57" t="s">
        <v>3160</v>
      </c>
      <c r="L42" s="57" t="s">
        <v>3160</v>
      </c>
      <c r="M42" s="57" t="s">
        <v>3160</v>
      </c>
      <c r="N42" t="s">
        <v>3337</v>
      </c>
    </row>
    <row r="43" spans="1:14" x14ac:dyDescent="0.25">
      <c r="A43" t="s">
        <v>3145</v>
      </c>
      <c r="B43" t="s">
        <v>3390</v>
      </c>
      <c r="C43" t="s">
        <v>3391</v>
      </c>
      <c r="D43" s="52">
        <v>180.11233493118499</v>
      </c>
      <c r="E43" s="13">
        <v>2.7759051959074799</v>
      </c>
      <c r="F43">
        <v>5</v>
      </c>
      <c r="G43" s="57" t="s">
        <v>3160</v>
      </c>
      <c r="H43" s="57" t="s">
        <v>3160</v>
      </c>
      <c r="I43" s="57" t="s">
        <v>3160</v>
      </c>
      <c r="J43" s="57" t="s">
        <v>3160</v>
      </c>
      <c r="K43" s="57" t="s">
        <v>3160</v>
      </c>
      <c r="L43" s="57" t="s">
        <v>3160</v>
      </c>
      <c r="M43" s="57" t="s">
        <v>3160</v>
      </c>
      <c r="N43" t="s">
        <v>3180</v>
      </c>
    </row>
    <row r="44" spans="1:14" x14ac:dyDescent="0.25">
      <c r="A44" t="s">
        <v>3145</v>
      </c>
      <c r="B44" t="s">
        <v>3392</v>
      </c>
      <c r="C44" t="s">
        <v>3186</v>
      </c>
      <c r="D44" s="52">
        <v>779.91578928739102</v>
      </c>
      <c r="E44" s="13">
        <v>2.3622326489744498</v>
      </c>
      <c r="F44">
        <v>7</v>
      </c>
      <c r="G44" s="57" t="s">
        <v>3151</v>
      </c>
      <c r="H44" s="57" t="s">
        <v>3151</v>
      </c>
      <c r="I44" s="57" t="s">
        <v>3155</v>
      </c>
      <c r="J44" s="57" t="s">
        <v>3151</v>
      </c>
      <c r="K44" s="57" t="s">
        <v>3148</v>
      </c>
      <c r="L44" s="57" t="s">
        <v>3151</v>
      </c>
      <c r="M44" s="57" t="s">
        <v>3149</v>
      </c>
      <c r="N44" t="s">
        <v>3322</v>
      </c>
    </row>
    <row r="45" spans="1:14" x14ac:dyDescent="0.25">
      <c r="A45" t="s">
        <v>3145</v>
      </c>
      <c r="B45" t="s">
        <v>3393</v>
      </c>
      <c r="C45" t="s">
        <v>3394</v>
      </c>
      <c r="D45" s="52">
        <v>412.61626075314302</v>
      </c>
      <c r="E45" s="13">
        <v>2.1101230699547</v>
      </c>
      <c r="F45">
        <v>11</v>
      </c>
      <c r="G45" s="57" t="s">
        <v>3160</v>
      </c>
      <c r="H45" s="57" t="s">
        <v>3160</v>
      </c>
      <c r="I45" s="57" t="s">
        <v>3160</v>
      </c>
      <c r="J45" s="57" t="s">
        <v>3160</v>
      </c>
      <c r="K45" s="57" t="s">
        <v>3160</v>
      </c>
      <c r="L45" s="57" t="s">
        <v>3160</v>
      </c>
      <c r="M45" s="57" t="s">
        <v>3160</v>
      </c>
      <c r="N45" t="s">
        <v>3152</v>
      </c>
    </row>
    <row r="46" spans="1:14" x14ac:dyDescent="0.25">
      <c r="A46" t="s">
        <v>3145</v>
      </c>
      <c r="B46" t="s">
        <v>3395</v>
      </c>
      <c r="C46" t="s">
        <v>3188</v>
      </c>
      <c r="D46" s="52">
        <v>1369.74664472313</v>
      </c>
      <c r="E46" s="13">
        <v>1.8291558438078199</v>
      </c>
      <c r="F46">
        <v>23</v>
      </c>
      <c r="G46" s="57" t="s">
        <v>3151</v>
      </c>
      <c r="H46" s="57" t="s">
        <v>3151</v>
      </c>
      <c r="I46" s="57" t="s">
        <v>3149</v>
      </c>
      <c r="J46" s="57" t="s">
        <v>3151</v>
      </c>
      <c r="K46" s="57" t="s">
        <v>3148</v>
      </c>
      <c r="L46" s="57" t="s">
        <v>3151</v>
      </c>
      <c r="M46" s="57" t="s">
        <v>3148</v>
      </c>
      <c r="N46" t="s">
        <v>3322</v>
      </c>
    </row>
    <row r="47" spans="1:14" x14ac:dyDescent="0.25">
      <c r="A47" t="s">
        <v>3145</v>
      </c>
      <c r="B47" t="s">
        <v>3396</v>
      </c>
      <c r="C47" t="s">
        <v>3397</v>
      </c>
      <c r="D47" s="52">
        <v>863.69395066737104</v>
      </c>
      <c r="E47" s="13">
        <v>1.48158574515532</v>
      </c>
      <c r="F47">
        <v>37</v>
      </c>
      <c r="G47" s="57" t="s">
        <v>3151</v>
      </c>
      <c r="H47" s="57" t="s">
        <v>3149</v>
      </c>
      <c r="I47" s="57" t="s">
        <v>3151</v>
      </c>
      <c r="J47" s="57" t="s">
        <v>3151</v>
      </c>
      <c r="K47" s="57" t="s">
        <v>3148</v>
      </c>
      <c r="L47" s="57" t="s">
        <v>3151</v>
      </c>
      <c r="M47" s="57" t="s">
        <v>3148</v>
      </c>
      <c r="N47" t="s">
        <v>3322</v>
      </c>
    </row>
    <row r="48" spans="1:14" x14ac:dyDescent="0.25">
      <c r="A48" t="s">
        <v>3145</v>
      </c>
      <c r="B48" t="s">
        <v>3398</v>
      </c>
      <c r="C48" t="s">
        <v>3399</v>
      </c>
      <c r="D48" s="52">
        <v>132.15022843337999</v>
      </c>
      <c r="E48" s="13">
        <v>1.2574534046930499</v>
      </c>
      <c r="F48">
        <v>55</v>
      </c>
      <c r="G48" s="57" t="s">
        <v>3160</v>
      </c>
      <c r="H48" s="57" t="s">
        <v>3160</v>
      </c>
      <c r="I48" s="57" t="s">
        <v>3160</v>
      </c>
      <c r="J48" s="57" t="s">
        <v>3160</v>
      </c>
      <c r="K48" s="57" t="s">
        <v>3160</v>
      </c>
      <c r="L48" s="57" t="s">
        <v>3160</v>
      </c>
      <c r="M48" s="57" t="s">
        <v>3160</v>
      </c>
      <c r="N48" t="s">
        <v>3152</v>
      </c>
    </row>
    <row r="49" spans="1:14" x14ac:dyDescent="0.25">
      <c r="A49" t="s">
        <v>3145</v>
      </c>
      <c r="B49" t="s">
        <v>3400</v>
      </c>
      <c r="C49" t="s">
        <v>3401</v>
      </c>
      <c r="D49" s="52">
        <v>538.830506442098</v>
      </c>
      <c r="E49" s="13">
        <v>1.5995996050726999</v>
      </c>
      <c r="F49">
        <v>32</v>
      </c>
      <c r="G49" s="57" t="s">
        <v>3151</v>
      </c>
      <c r="H49" s="57" t="s">
        <v>3151</v>
      </c>
      <c r="I49" s="57" t="s">
        <v>3149</v>
      </c>
      <c r="J49" s="57" t="s">
        <v>3148</v>
      </c>
      <c r="K49" s="57" t="s">
        <v>3148</v>
      </c>
      <c r="L49" s="57" t="s">
        <v>3151</v>
      </c>
      <c r="M49" s="57" t="s">
        <v>3149</v>
      </c>
      <c r="N49" t="s">
        <v>3322</v>
      </c>
    </row>
    <row r="50" spans="1:14" x14ac:dyDescent="0.25">
      <c r="A50" t="s">
        <v>3145</v>
      </c>
      <c r="B50" t="s">
        <v>3402</v>
      </c>
      <c r="C50" t="s">
        <v>3403</v>
      </c>
      <c r="D50" s="52">
        <v>2503.2810434395901</v>
      </c>
      <c r="E50" s="13">
        <v>1.4058241987604401</v>
      </c>
      <c r="F50">
        <v>43</v>
      </c>
      <c r="G50" s="57" t="s">
        <v>3151</v>
      </c>
      <c r="H50" s="57" t="s">
        <v>3151</v>
      </c>
      <c r="I50" s="57" t="s">
        <v>3155</v>
      </c>
      <c r="J50" s="57" t="s">
        <v>3149</v>
      </c>
      <c r="K50" s="57" t="s">
        <v>3148</v>
      </c>
      <c r="L50" s="57" t="s">
        <v>3149</v>
      </c>
      <c r="M50" s="57" t="s">
        <v>3149</v>
      </c>
      <c r="N50" t="s">
        <v>3322</v>
      </c>
    </row>
    <row r="51" spans="1:14" x14ac:dyDescent="0.25">
      <c r="A51" t="s">
        <v>3145</v>
      </c>
      <c r="B51" t="s">
        <v>3404</v>
      </c>
      <c r="C51" t="s">
        <v>3405</v>
      </c>
      <c r="D51" s="52">
        <v>2004.25055418237</v>
      </c>
      <c r="E51" s="13">
        <v>1.0365001865849699</v>
      </c>
      <c r="F51">
        <v>66</v>
      </c>
      <c r="G51" s="57" t="s">
        <v>3151</v>
      </c>
      <c r="H51" s="57" t="s">
        <v>3148</v>
      </c>
      <c r="I51" s="57" t="s">
        <v>3149</v>
      </c>
      <c r="J51" s="57" t="s">
        <v>3149</v>
      </c>
      <c r="K51" s="57" t="s">
        <v>3148</v>
      </c>
      <c r="L51" s="57" t="s">
        <v>3149</v>
      </c>
      <c r="M51" s="57" t="s">
        <v>3151</v>
      </c>
      <c r="N51" t="s">
        <v>3322</v>
      </c>
    </row>
    <row r="52" spans="1:14" x14ac:dyDescent="0.25">
      <c r="A52" t="s">
        <v>3145</v>
      </c>
      <c r="B52" t="s">
        <v>3406</v>
      </c>
      <c r="C52" t="s">
        <v>3407</v>
      </c>
      <c r="D52" s="52">
        <v>366.02954261220202</v>
      </c>
      <c r="E52" s="13">
        <v>1.0575717734094501</v>
      </c>
      <c r="F52">
        <v>65</v>
      </c>
      <c r="G52" s="57" t="s">
        <v>3160</v>
      </c>
      <c r="H52" s="57" t="s">
        <v>3160</v>
      </c>
      <c r="I52" s="57" t="s">
        <v>3160</v>
      </c>
      <c r="J52" s="57" t="s">
        <v>3160</v>
      </c>
      <c r="K52" s="57" t="s">
        <v>3160</v>
      </c>
      <c r="L52" s="57" t="s">
        <v>3160</v>
      </c>
      <c r="M52" s="57" t="s">
        <v>3160</v>
      </c>
      <c r="N52" t="s">
        <v>3152</v>
      </c>
    </row>
    <row r="53" spans="1:14" x14ac:dyDescent="0.25">
      <c r="A53" t="s">
        <v>3145</v>
      </c>
      <c r="B53" t="s">
        <v>3408</v>
      </c>
      <c r="C53" t="s">
        <v>3409</v>
      </c>
      <c r="D53" s="52">
        <v>2001.37403938846</v>
      </c>
      <c r="E53" s="13">
        <v>3.2364576582473501</v>
      </c>
      <c r="F53">
        <v>2</v>
      </c>
      <c r="G53" s="57" t="s">
        <v>3160</v>
      </c>
      <c r="H53" s="57" t="s">
        <v>3160</v>
      </c>
      <c r="I53" s="57" t="s">
        <v>3160</v>
      </c>
      <c r="J53" s="57" t="s">
        <v>3160</v>
      </c>
      <c r="K53" s="57" t="s">
        <v>3160</v>
      </c>
      <c r="L53" s="57" t="s">
        <v>3160</v>
      </c>
      <c r="M53" s="57" t="s">
        <v>3160</v>
      </c>
      <c r="N53" t="s">
        <v>3152</v>
      </c>
    </row>
    <row r="54" spans="1:14" x14ac:dyDescent="0.25">
      <c r="A54" t="s">
        <v>3145</v>
      </c>
      <c r="B54" t="s">
        <v>3410</v>
      </c>
      <c r="C54" t="s">
        <v>3411</v>
      </c>
      <c r="D54" s="52">
        <v>491.49818055635501</v>
      </c>
      <c r="E54" s="13">
        <v>3.2364576582473501</v>
      </c>
      <c r="F54">
        <v>2</v>
      </c>
      <c r="G54" s="57" t="s">
        <v>3160</v>
      </c>
      <c r="H54" s="57" t="s">
        <v>3160</v>
      </c>
      <c r="I54" s="57" t="s">
        <v>3160</v>
      </c>
      <c r="J54" s="57" t="s">
        <v>3160</v>
      </c>
      <c r="K54" s="57" t="s">
        <v>3160</v>
      </c>
      <c r="L54" s="57" t="s">
        <v>3160</v>
      </c>
      <c r="M54" s="57" t="s">
        <v>3160</v>
      </c>
      <c r="N54" t="s">
        <v>3152</v>
      </c>
    </row>
    <row r="55" spans="1:14" x14ac:dyDescent="0.25">
      <c r="A55" t="s">
        <v>3145</v>
      </c>
      <c r="B55" t="s">
        <v>3412</v>
      </c>
      <c r="C55" t="s">
        <v>3413</v>
      </c>
      <c r="D55" s="52">
        <v>715.55954749177999</v>
      </c>
      <c r="E55" s="13">
        <v>3.2364576582473501</v>
      </c>
      <c r="F55">
        <v>2</v>
      </c>
      <c r="G55" s="57" t="s">
        <v>3160</v>
      </c>
      <c r="H55" s="57" t="s">
        <v>3160</v>
      </c>
      <c r="I55" s="57" t="s">
        <v>3160</v>
      </c>
      <c r="J55" s="57" t="s">
        <v>3160</v>
      </c>
      <c r="K55" s="57" t="s">
        <v>3160</v>
      </c>
      <c r="L55" s="57" t="s">
        <v>3160</v>
      </c>
      <c r="M55" s="57" t="s">
        <v>3160</v>
      </c>
      <c r="N55" t="s">
        <v>3152</v>
      </c>
    </row>
    <row r="56" spans="1:14" x14ac:dyDescent="0.25">
      <c r="A56" t="s">
        <v>3145</v>
      </c>
      <c r="B56" t="s">
        <v>3414</v>
      </c>
      <c r="C56" t="s">
        <v>3415</v>
      </c>
      <c r="D56" s="52">
        <v>1564.4812379164</v>
      </c>
      <c r="E56" s="13">
        <v>-0.136368535719605</v>
      </c>
      <c r="F56">
        <v>151</v>
      </c>
      <c r="G56" s="57" t="s">
        <v>3148</v>
      </c>
      <c r="H56" s="57" t="s">
        <v>3148</v>
      </c>
      <c r="I56" s="57" t="s">
        <v>3155</v>
      </c>
      <c r="J56" s="57" t="s">
        <v>3148</v>
      </c>
      <c r="K56" s="57" t="s">
        <v>3151</v>
      </c>
      <c r="L56" s="57" t="s">
        <v>3151</v>
      </c>
      <c r="M56" s="57" t="s">
        <v>3151</v>
      </c>
      <c r="N56" t="s">
        <v>3322</v>
      </c>
    </row>
    <row r="57" spans="1:14" x14ac:dyDescent="0.25">
      <c r="A57" t="s">
        <v>3145</v>
      </c>
      <c r="B57" t="s">
        <v>3416</v>
      </c>
      <c r="C57" t="s">
        <v>3417</v>
      </c>
      <c r="D57" s="52">
        <v>1074.7897299961301</v>
      </c>
      <c r="E57" s="13">
        <v>0.73412253071418199</v>
      </c>
      <c r="F57">
        <v>83</v>
      </c>
      <c r="G57" s="57" t="s">
        <v>3151</v>
      </c>
      <c r="H57" s="57" t="s">
        <v>3151</v>
      </c>
      <c r="I57" s="57" t="s">
        <v>3155</v>
      </c>
      <c r="J57" s="57" t="s">
        <v>3149</v>
      </c>
      <c r="K57" s="57" t="s">
        <v>3151</v>
      </c>
      <c r="L57" s="57" t="s">
        <v>3151</v>
      </c>
      <c r="M57" s="57" t="s">
        <v>3148</v>
      </c>
      <c r="N57" t="s">
        <v>3322</v>
      </c>
    </row>
    <row r="58" spans="1:14" x14ac:dyDescent="0.25">
      <c r="A58" t="s">
        <v>3145</v>
      </c>
      <c r="B58" t="s">
        <v>3418</v>
      </c>
      <c r="C58" t="s">
        <v>3419</v>
      </c>
      <c r="D58" s="52">
        <v>376.19972221446199</v>
      </c>
      <c r="E58" s="13">
        <v>0.48200559593394499</v>
      </c>
      <c r="F58">
        <v>105</v>
      </c>
      <c r="G58" s="57" t="s">
        <v>3160</v>
      </c>
      <c r="H58" s="57" t="s">
        <v>3160</v>
      </c>
      <c r="I58" s="57" t="s">
        <v>3160</v>
      </c>
      <c r="J58" s="57" t="s">
        <v>3160</v>
      </c>
      <c r="K58" s="57" t="s">
        <v>3160</v>
      </c>
      <c r="L58" s="57" t="s">
        <v>3160</v>
      </c>
      <c r="M58" s="57" t="s">
        <v>3160</v>
      </c>
      <c r="N58" t="s">
        <v>3152</v>
      </c>
    </row>
    <row r="59" spans="1:14" x14ac:dyDescent="0.25">
      <c r="A59" t="s">
        <v>3145</v>
      </c>
      <c r="B59" t="s">
        <v>3420</v>
      </c>
      <c r="C59" t="s">
        <v>3421</v>
      </c>
      <c r="D59" s="52">
        <v>30.928242870150701</v>
      </c>
      <c r="E59" s="13">
        <v>0.48200559593394499</v>
      </c>
      <c r="F59">
        <v>105</v>
      </c>
      <c r="G59" s="57" t="s">
        <v>3160</v>
      </c>
      <c r="H59" s="57" t="s">
        <v>3160</v>
      </c>
      <c r="I59" s="57" t="s">
        <v>3160</v>
      </c>
      <c r="J59" s="57" t="s">
        <v>3160</v>
      </c>
      <c r="K59" s="57" t="s">
        <v>3160</v>
      </c>
      <c r="L59" s="57" t="s">
        <v>3160</v>
      </c>
      <c r="M59" s="57" t="s">
        <v>3160</v>
      </c>
      <c r="N59" t="s">
        <v>3152</v>
      </c>
    </row>
    <row r="60" spans="1:14" x14ac:dyDescent="0.25">
      <c r="A60" t="s">
        <v>3145</v>
      </c>
      <c r="B60" t="s">
        <v>3422</v>
      </c>
      <c r="C60" t="s">
        <v>3423</v>
      </c>
      <c r="D60" s="52">
        <v>296.57282088865702</v>
      </c>
      <c r="E60" s="13">
        <v>0.18371833937860399</v>
      </c>
      <c r="F60">
        <v>136</v>
      </c>
      <c r="G60" s="57" t="s">
        <v>3149</v>
      </c>
      <c r="H60" s="57" t="s">
        <v>3151</v>
      </c>
      <c r="I60" s="57" t="s">
        <v>3155</v>
      </c>
      <c r="J60" s="57" t="s">
        <v>3155</v>
      </c>
      <c r="K60" s="57" t="s">
        <v>3151</v>
      </c>
      <c r="L60" s="57" t="s">
        <v>3151</v>
      </c>
      <c r="M60" s="57" t="s">
        <v>3150</v>
      </c>
      <c r="N60" t="s">
        <v>3322</v>
      </c>
    </row>
    <row r="61" spans="1:14" x14ac:dyDescent="0.25">
      <c r="A61" t="s">
        <v>3145</v>
      </c>
      <c r="B61" t="s">
        <v>3424</v>
      </c>
      <c r="C61" t="s">
        <v>3425</v>
      </c>
      <c r="D61" s="52">
        <v>338.87494480930798</v>
      </c>
      <c r="E61" s="13">
        <v>0.48675482666884201</v>
      </c>
      <c r="F61">
        <v>100</v>
      </c>
      <c r="G61" s="57" t="s">
        <v>3160</v>
      </c>
      <c r="H61" s="57" t="s">
        <v>3160</v>
      </c>
      <c r="I61" s="57" t="s">
        <v>3160</v>
      </c>
      <c r="J61" s="57" t="s">
        <v>3160</v>
      </c>
      <c r="K61" s="57" t="s">
        <v>3160</v>
      </c>
      <c r="L61" s="57" t="s">
        <v>3160</v>
      </c>
      <c r="M61" s="57" t="s">
        <v>3160</v>
      </c>
      <c r="N61" t="s">
        <v>3152</v>
      </c>
    </row>
    <row r="62" spans="1:14" x14ac:dyDescent="0.25">
      <c r="A62" t="s">
        <v>3145</v>
      </c>
      <c r="B62" t="s">
        <v>3426</v>
      </c>
      <c r="C62" t="s">
        <v>3427</v>
      </c>
      <c r="D62" s="52">
        <v>1499.4550916421299</v>
      </c>
      <c r="E62" s="13">
        <v>0.44650749669809298</v>
      </c>
      <c r="F62">
        <v>115</v>
      </c>
      <c r="G62" s="57" t="s">
        <v>3149</v>
      </c>
      <c r="H62" s="57" t="s">
        <v>3148</v>
      </c>
      <c r="I62" s="57" t="s">
        <v>3155</v>
      </c>
      <c r="J62" s="57" t="s">
        <v>3148</v>
      </c>
      <c r="K62" s="57" t="s">
        <v>3150</v>
      </c>
      <c r="L62" s="57" t="s">
        <v>3151</v>
      </c>
      <c r="M62" s="57" t="s">
        <v>3149</v>
      </c>
      <c r="N62" t="s">
        <v>3322</v>
      </c>
    </row>
    <row r="63" spans="1:14" x14ac:dyDescent="0.25">
      <c r="A63" t="s">
        <v>3145</v>
      </c>
      <c r="B63" t="s">
        <v>3428</v>
      </c>
      <c r="C63" t="s">
        <v>3429</v>
      </c>
      <c r="D63" s="52">
        <v>624.77314037377198</v>
      </c>
      <c r="E63" s="13">
        <v>1.70465942720046</v>
      </c>
      <c r="F63">
        <v>30</v>
      </c>
      <c r="G63" s="57" t="s">
        <v>3151</v>
      </c>
      <c r="H63" s="57" t="s">
        <v>3151</v>
      </c>
      <c r="I63" s="57" t="s">
        <v>3155</v>
      </c>
      <c r="J63" s="57" t="s">
        <v>3149</v>
      </c>
      <c r="K63" s="57" t="s">
        <v>3148</v>
      </c>
      <c r="L63" s="57" t="s">
        <v>3151</v>
      </c>
      <c r="M63" s="57" t="s">
        <v>3148</v>
      </c>
      <c r="N63" t="s">
        <v>3322</v>
      </c>
    </row>
    <row r="64" spans="1:14" x14ac:dyDescent="0.25">
      <c r="A64" t="s">
        <v>3145</v>
      </c>
      <c r="B64" t="s">
        <v>3430</v>
      </c>
      <c r="C64" t="s">
        <v>3431</v>
      </c>
      <c r="D64" s="52">
        <v>805.64655497610602</v>
      </c>
      <c r="E64" s="13">
        <v>0.48675482666884201</v>
      </c>
      <c r="F64">
        <v>100</v>
      </c>
      <c r="G64" s="57" t="s">
        <v>3160</v>
      </c>
      <c r="H64" s="57" t="s">
        <v>3160</v>
      </c>
      <c r="I64" s="57" t="s">
        <v>3160</v>
      </c>
      <c r="J64" s="57" t="s">
        <v>3160</v>
      </c>
      <c r="K64" s="57" t="s">
        <v>3160</v>
      </c>
      <c r="L64" s="57" t="s">
        <v>3160</v>
      </c>
      <c r="M64" s="57" t="s">
        <v>3160</v>
      </c>
      <c r="N64" t="s">
        <v>3152</v>
      </c>
    </row>
    <row r="65" spans="1:14" x14ac:dyDescent="0.25">
      <c r="A65" t="s">
        <v>3145</v>
      </c>
      <c r="B65" t="s">
        <v>3432</v>
      </c>
      <c r="C65" t="s">
        <v>3433</v>
      </c>
      <c r="D65" s="52">
        <v>53.657690145264098</v>
      </c>
      <c r="E65" s="13">
        <v>0.48675482666884201</v>
      </c>
      <c r="F65">
        <v>100</v>
      </c>
      <c r="G65" s="57" t="s">
        <v>3160</v>
      </c>
      <c r="H65" s="57" t="s">
        <v>3160</v>
      </c>
      <c r="I65" s="57" t="s">
        <v>3160</v>
      </c>
      <c r="J65" s="57" t="s">
        <v>3160</v>
      </c>
      <c r="K65" s="57" t="s">
        <v>3160</v>
      </c>
      <c r="L65" s="57" t="s">
        <v>3160</v>
      </c>
      <c r="M65" s="57" t="s">
        <v>3160</v>
      </c>
      <c r="N65" t="s">
        <v>3152</v>
      </c>
    </row>
    <row r="66" spans="1:14" x14ac:dyDescent="0.25">
      <c r="A66" t="s">
        <v>3145</v>
      </c>
      <c r="B66" t="s">
        <v>3434</v>
      </c>
      <c r="C66" t="s">
        <v>3435</v>
      </c>
      <c r="D66" s="52">
        <v>450.774399005551</v>
      </c>
      <c r="E66" s="13">
        <v>0.48675482666884201</v>
      </c>
      <c r="F66">
        <v>100</v>
      </c>
      <c r="G66" s="57" t="s">
        <v>3160</v>
      </c>
      <c r="H66" s="57" t="s">
        <v>3160</v>
      </c>
      <c r="I66" s="57" t="s">
        <v>3160</v>
      </c>
      <c r="J66" s="57" t="s">
        <v>3160</v>
      </c>
      <c r="K66" s="57" t="s">
        <v>3160</v>
      </c>
      <c r="L66" s="57" t="s">
        <v>3160</v>
      </c>
      <c r="M66" s="57" t="s">
        <v>3160</v>
      </c>
      <c r="N66" t="s">
        <v>3152</v>
      </c>
    </row>
    <row r="67" spans="1:14" x14ac:dyDescent="0.25">
      <c r="A67" t="s">
        <v>3145</v>
      </c>
      <c r="B67" t="s">
        <v>3436</v>
      </c>
      <c r="C67" t="s">
        <v>3437</v>
      </c>
      <c r="D67" s="52">
        <v>119.63769176303801</v>
      </c>
      <c r="E67" s="13">
        <v>0.48675482666884201</v>
      </c>
      <c r="F67">
        <v>100</v>
      </c>
      <c r="G67" s="57" t="s">
        <v>3160</v>
      </c>
      <c r="H67" s="57" t="s">
        <v>3160</v>
      </c>
      <c r="I67" s="57" t="s">
        <v>3160</v>
      </c>
      <c r="J67" s="57" t="s">
        <v>3160</v>
      </c>
      <c r="K67" s="57" t="s">
        <v>3160</v>
      </c>
      <c r="L67" s="57" t="s">
        <v>3160</v>
      </c>
      <c r="M67" s="57" t="s">
        <v>3160</v>
      </c>
      <c r="N67" t="s">
        <v>3152</v>
      </c>
    </row>
    <row r="68" spans="1:14" x14ac:dyDescent="0.25">
      <c r="A68" t="s">
        <v>3145</v>
      </c>
      <c r="B68" t="s">
        <v>3438</v>
      </c>
      <c r="C68" t="s">
        <v>3439</v>
      </c>
      <c r="D68" s="52">
        <v>2293.65271532309</v>
      </c>
      <c r="E68" s="13">
        <v>1.0181853188896</v>
      </c>
      <c r="F68">
        <v>71</v>
      </c>
      <c r="G68" s="57" t="s">
        <v>3151</v>
      </c>
      <c r="H68" s="57" t="s">
        <v>3148</v>
      </c>
      <c r="I68" s="57" t="s">
        <v>3148</v>
      </c>
      <c r="J68" s="57" t="s">
        <v>3151</v>
      </c>
      <c r="K68" s="57" t="s">
        <v>3155</v>
      </c>
      <c r="L68" s="57" t="s">
        <v>3148</v>
      </c>
      <c r="M68" s="57" t="s">
        <v>3150</v>
      </c>
      <c r="N68" t="s">
        <v>3322</v>
      </c>
    </row>
    <row r="69" spans="1:14" x14ac:dyDescent="0.25">
      <c r="A69" t="s">
        <v>3145</v>
      </c>
      <c r="B69" t="s">
        <v>3440</v>
      </c>
      <c r="C69" t="s">
        <v>3441</v>
      </c>
      <c r="D69" s="52">
        <v>1159.6310842032899</v>
      </c>
      <c r="E69" s="13">
        <v>0.98955833168442298</v>
      </c>
      <c r="F69">
        <v>72</v>
      </c>
      <c r="G69" s="57" t="s">
        <v>3160</v>
      </c>
      <c r="H69" s="57" t="s">
        <v>3160</v>
      </c>
      <c r="I69" s="57" t="s">
        <v>3160</v>
      </c>
      <c r="J69" s="57" t="s">
        <v>3160</v>
      </c>
      <c r="K69" s="57" t="s">
        <v>3160</v>
      </c>
      <c r="L69" s="57" t="s">
        <v>3160</v>
      </c>
      <c r="M69" s="57" t="s">
        <v>3160</v>
      </c>
      <c r="N69" t="s">
        <v>3152</v>
      </c>
    </row>
    <row r="70" spans="1:14" x14ac:dyDescent="0.25">
      <c r="A70" t="s">
        <v>3145</v>
      </c>
      <c r="B70" t="s">
        <v>3442</v>
      </c>
      <c r="C70" t="s">
        <v>3204</v>
      </c>
      <c r="D70" s="52">
        <v>317.44334844127798</v>
      </c>
      <c r="E70" s="13">
        <v>5.8449793468662699E-2</v>
      </c>
      <c r="F70">
        <v>146</v>
      </c>
      <c r="G70" s="57" t="s">
        <v>3148</v>
      </c>
      <c r="H70" s="57" t="s">
        <v>3151</v>
      </c>
      <c r="I70" s="57" t="s">
        <v>3149</v>
      </c>
      <c r="J70" s="57" t="s">
        <v>3148</v>
      </c>
      <c r="K70" s="57" t="s">
        <v>3149</v>
      </c>
      <c r="L70" s="57" t="s">
        <v>3151</v>
      </c>
      <c r="M70" s="57" t="s">
        <v>3151</v>
      </c>
      <c r="N70" t="s">
        <v>3322</v>
      </c>
    </row>
    <row r="71" spans="1:14" x14ac:dyDescent="0.25">
      <c r="A71" t="s">
        <v>3145</v>
      </c>
      <c r="B71" t="s">
        <v>3443</v>
      </c>
      <c r="C71" t="s">
        <v>3444</v>
      </c>
      <c r="D71" s="52">
        <v>310.79666272771402</v>
      </c>
      <c r="E71" s="13">
        <v>1.12173922615176</v>
      </c>
      <c r="F71">
        <v>61</v>
      </c>
      <c r="G71" s="57" t="s">
        <v>3160</v>
      </c>
      <c r="H71" s="57" t="s">
        <v>3160</v>
      </c>
      <c r="I71" s="57" t="s">
        <v>3160</v>
      </c>
      <c r="J71" s="57" t="s">
        <v>3160</v>
      </c>
      <c r="K71" s="57" t="s">
        <v>3160</v>
      </c>
      <c r="L71" s="57" t="s">
        <v>3160</v>
      </c>
      <c r="M71" s="57" t="s">
        <v>3160</v>
      </c>
      <c r="N71" t="s">
        <v>3337</v>
      </c>
    </row>
    <row r="72" spans="1:14" x14ac:dyDescent="0.25">
      <c r="A72" t="s">
        <v>3145</v>
      </c>
      <c r="B72" t="s">
        <v>3445</v>
      </c>
      <c r="C72" t="s">
        <v>3446</v>
      </c>
      <c r="D72" s="52">
        <v>312.51047135073202</v>
      </c>
      <c r="E72" s="13">
        <v>-0.43692420640574797</v>
      </c>
      <c r="F72">
        <v>163</v>
      </c>
      <c r="G72" s="57" t="s">
        <v>3160</v>
      </c>
      <c r="H72" s="57" t="s">
        <v>3160</v>
      </c>
      <c r="I72" s="57" t="s">
        <v>3160</v>
      </c>
      <c r="J72" s="57" t="s">
        <v>3160</v>
      </c>
      <c r="K72" s="57" t="s">
        <v>3160</v>
      </c>
      <c r="L72" s="57" t="s">
        <v>3160</v>
      </c>
      <c r="M72" s="57" t="s">
        <v>3160</v>
      </c>
      <c r="N72" t="s">
        <v>3337</v>
      </c>
    </row>
    <row r="73" spans="1:14" x14ac:dyDescent="0.25">
      <c r="A73" t="s">
        <v>3145</v>
      </c>
      <c r="B73" t="s">
        <v>3447</v>
      </c>
      <c r="C73" t="s">
        <v>3208</v>
      </c>
      <c r="D73" s="52">
        <v>427.57163977277798</v>
      </c>
      <c r="E73" s="13">
        <v>1.2993816759372201</v>
      </c>
      <c r="F73">
        <v>50</v>
      </c>
      <c r="G73" s="57" t="s">
        <v>3160</v>
      </c>
      <c r="H73" s="57" t="s">
        <v>3160</v>
      </c>
      <c r="I73" s="57" t="s">
        <v>3160</v>
      </c>
      <c r="J73" s="57" t="s">
        <v>3160</v>
      </c>
      <c r="K73" s="57" t="s">
        <v>3160</v>
      </c>
      <c r="L73" s="57" t="s">
        <v>3160</v>
      </c>
      <c r="M73" s="57" t="s">
        <v>3160</v>
      </c>
      <c r="N73" t="s">
        <v>3337</v>
      </c>
    </row>
    <row r="74" spans="1:14" x14ac:dyDescent="0.25">
      <c r="A74" t="s">
        <v>3145</v>
      </c>
      <c r="B74" t="s">
        <v>3448</v>
      </c>
      <c r="C74" t="s">
        <v>3210</v>
      </c>
      <c r="D74" s="52">
        <v>793.58805042946199</v>
      </c>
      <c r="E74" s="13">
        <v>2.1598541015746502</v>
      </c>
      <c r="F74">
        <v>10</v>
      </c>
      <c r="G74" s="57" t="s">
        <v>3160</v>
      </c>
      <c r="H74" s="57" t="s">
        <v>3160</v>
      </c>
      <c r="I74" s="57" t="s">
        <v>3160</v>
      </c>
      <c r="J74" s="57" t="s">
        <v>3160</v>
      </c>
      <c r="K74" s="57" t="s">
        <v>3160</v>
      </c>
      <c r="L74" s="57" t="s">
        <v>3160</v>
      </c>
      <c r="M74" s="57" t="s">
        <v>3160</v>
      </c>
      <c r="N74" t="s">
        <v>3337</v>
      </c>
    </row>
    <row r="75" spans="1:14" x14ac:dyDescent="0.25">
      <c r="A75" t="s">
        <v>3145</v>
      </c>
      <c r="B75" t="s">
        <v>3449</v>
      </c>
      <c r="C75" t="s">
        <v>3450</v>
      </c>
      <c r="D75" s="52">
        <v>164.621514121735</v>
      </c>
      <c r="E75" s="13">
        <v>1.7046660652439101</v>
      </c>
      <c r="F75">
        <v>29</v>
      </c>
      <c r="G75" s="57" t="s">
        <v>3160</v>
      </c>
      <c r="H75" s="57" t="s">
        <v>3160</v>
      </c>
      <c r="I75" s="57" t="s">
        <v>3160</v>
      </c>
      <c r="J75" s="57" t="s">
        <v>3160</v>
      </c>
      <c r="K75" s="57" t="s">
        <v>3160</v>
      </c>
      <c r="L75" s="57" t="s">
        <v>3160</v>
      </c>
      <c r="M75" s="57" t="s">
        <v>3160</v>
      </c>
      <c r="N75" t="s">
        <v>3337</v>
      </c>
    </row>
    <row r="76" spans="1:14" x14ac:dyDescent="0.25">
      <c r="A76" t="s">
        <v>3145</v>
      </c>
      <c r="B76" t="s">
        <v>3451</v>
      </c>
      <c r="C76" t="s">
        <v>3452</v>
      </c>
      <c r="D76" s="52">
        <v>488.69038663185302</v>
      </c>
      <c r="E76" s="13">
        <v>1.32311896247857</v>
      </c>
      <c r="F76">
        <v>48</v>
      </c>
      <c r="G76" s="57" t="s">
        <v>3160</v>
      </c>
      <c r="H76" s="57" t="s">
        <v>3160</v>
      </c>
      <c r="I76" s="57" t="s">
        <v>3160</v>
      </c>
      <c r="J76" s="57" t="s">
        <v>3160</v>
      </c>
      <c r="K76" s="57" t="s">
        <v>3160</v>
      </c>
      <c r="L76" s="57" t="s">
        <v>3160</v>
      </c>
      <c r="M76" s="57" t="s">
        <v>3160</v>
      </c>
      <c r="N76" t="s">
        <v>3337</v>
      </c>
    </row>
    <row r="77" spans="1:14" x14ac:dyDescent="0.25">
      <c r="A77" t="s">
        <v>3145</v>
      </c>
      <c r="B77" t="s">
        <v>3453</v>
      </c>
      <c r="C77" t="s">
        <v>3214</v>
      </c>
      <c r="D77" s="52">
        <v>477.43502971504802</v>
      </c>
      <c r="E77" s="13">
        <v>0.470222403983236</v>
      </c>
      <c r="F77">
        <v>110</v>
      </c>
      <c r="G77" s="57" t="s">
        <v>3160</v>
      </c>
      <c r="H77" s="57" t="s">
        <v>3160</v>
      </c>
      <c r="I77" s="57" t="s">
        <v>3160</v>
      </c>
      <c r="J77" s="57" t="s">
        <v>3160</v>
      </c>
      <c r="K77" s="57" t="s">
        <v>3160</v>
      </c>
      <c r="L77" s="57" t="s">
        <v>3160</v>
      </c>
      <c r="M77" s="57" t="s">
        <v>3160</v>
      </c>
      <c r="N77" t="s">
        <v>3337</v>
      </c>
    </row>
    <row r="78" spans="1:14" x14ac:dyDescent="0.25">
      <c r="A78" t="s">
        <v>3145</v>
      </c>
      <c r="B78" t="s">
        <v>3454</v>
      </c>
      <c r="C78" t="s">
        <v>3455</v>
      </c>
      <c r="D78" s="52">
        <v>831.89788995480103</v>
      </c>
      <c r="E78" s="13">
        <v>1.5052492115343601</v>
      </c>
      <c r="F78">
        <v>33</v>
      </c>
      <c r="G78" s="57" t="s">
        <v>3151</v>
      </c>
      <c r="H78" s="57" t="s">
        <v>3148</v>
      </c>
      <c r="I78" s="57" t="s">
        <v>3151</v>
      </c>
      <c r="J78" s="57" t="s">
        <v>3149</v>
      </c>
      <c r="K78" s="57" t="s">
        <v>3148</v>
      </c>
      <c r="L78" s="57" t="s">
        <v>3149</v>
      </c>
      <c r="M78" s="57" t="s">
        <v>3151</v>
      </c>
      <c r="N78" t="s">
        <v>3322</v>
      </c>
    </row>
    <row r="79" spans="1:14" x14ac:dyDescent="0.25">
      <c r="A79" t="s">
        <v>3145</v>
      </c>
      <c r="B79" t="s">
        <v>3456</v>
      </c>
      <c r="C79" t="s">
        <v>3457</v>
      </c>
      <c r="D79" s="52">
        <v>267.74507184232698</v>
      </c>
      <c r="E79" s="13">
        <v>0.123613018040085</v>
      </c>
      <c r="F79">
        <v>139</v>
      </c>
      <c r="G79" s="57" t="s">
        <v>3149</v>
      </c>
      <c r="H79" s="57" t="s">
        <v>3149</v>
      </c>
      <c r="I79" s="57" t="s">
        <v>3151</v>
      </c>
      <c r="J79" s="57" t="s">
        <v>3148</v>
      </c>
      <c r="K79" s="57" t="s">
        <v>3150</v>
      </c>
      <c r="L79" s="57" t="s">
        <v>3150</v>
      </c>
      <c r="M79" s="57" t="s">
        <v>3148</v>
      </c>
      <c r="N79" t="s">
        <v>3322</v>
      </c>
    </row>
    <row r="80" spans="1:14" x14ac:dyDescent="0.25">
      <c r="A80" t="s">
        <v>3145</v>
      </c>
      <c r="B80" t="s">
        <v>3458</v>
      </c>
      <c r="C80" t="s">
        <v>3459</v>
      </c>
      <c r="D80" s="52">
        <v>20.289073326152199</v>
      </c>
      <c r="E80" s="13">
        <v>1.03430231659977</v>
      </c>
      <c r="F80">
        <v>67</v>
      </c>
      <c r="G80" s="57" t="s">
        <v>3160</v>
      </c>
      <c r="H80" s="57" t="s">
        <v>3160</v>
      </c>
      <c r="I80" s="57" t="s">
        <v>3160</v>
      </c>
      <c r="J80" s="57" t="s">
        <v>3160</v>
      </c>
      <c r="K80" s="57" t="s">
        <v>3160</v>
      </c>
      <c r="L80" s="57" t="s">
        <v>3160</v>
      </c>
      <c r="M80" s="57" t="s">
        <v>3160</v>
      </c>
      <c r="N80" t="s">
        <v>3152</v>
      </c>
    </row>
    <row r="81" spans="1:14" x14ac:dyDescent="0.25">
      <c r="A81" t="s">
        <v>3145</v>
      </c>
      <c r="B81" t="s">
        <v>3460</v>
      </c>
      <c r="C81" t="s">
        <v>3461</v>
      </c>
      <c r="D81" s="52">
        <v>499.09177773390098</v>
      </c>
      <c r="E81" s="13">
        <v>0.70456344485896105</v>
      </c>
      <c r="F81">
        <v>87</v>
      </c>
      <c r="G81" s="57" t="s">
        <v>3151</v>
      </c>
      <c r="H81" s="57" t="s">
        <v>3151</v>
      </c>
      <c r="I81" s="57" t="s">
        <v>3155</v>
      </c>
      <c r="J81" s="57" t="s">
        <v>3155</v>
      </c>
      <c r="K81" s="57" t="s">
        <v>3150</v>
      </c>
      <c r="L81" s="57" t="s">
        <v>3148</v>
      </c>
      <c r="M81" s="57" t="s">
        <v>3155</v>
      </c>
      <c r="N81" t="s">
        <v>3322</v>
      </c>
    </row>
    <row r="82" spans="1:14" x14ac:dyDescent="0.25">
      <c r="A82" t="s">
        <v>3145</v>
      </c>
      <c r="B82" t="s">
        <v>3462</v>
      </c>
      <c r="C82" t="s">
        <v>3463</v>
      </c>
      <c r="D82" s="52">
        <v>328.93644165100301</v>
      </c>
      <c r="E82" s="13">
        <v>1.35978769934026</v>
      </c>
      <c r="F82">
        <v>47</v>
      </c>
      <c r="G82" s="57" t="s">
        <v>3160</v>
      </c>
      <c r="H82" s="57" t="s">
        <v>3160</v>
      </c>
      <c r="I82" s="57" t="s">
        <v>3160</v>
      </c>
      <c r="J82" s="57" t="s">
        <v>3160</v>
      </c>
      <c r="K82" s="57" t="s">
        <v>3160</v>
      </c>
      <c r="L82" s="57" t="s">
        <v>3160</v>
      </c>
      <c r="M82" s="57" t="s">
        <v>3160</v>
      </c>
      <c r="N82" t="s">
        <v>3152</v>
      </c>
    </row>
    <row r="83" spans="1:14" x14ac:dyDescent="0.25">
      <c r="A83" t="s">
        <v>3145</v>
      </c>
      <c r="B83" t="s">
        <v>3464</v>
      </c>
      <c r="C83" t="s">
        <v>3465</v>
      </c>
      <c r="D83" s="52">
        <v>898.85307106978803</v>
      </c>
      <c r="E83" s="13">
        <v>1.3700521394667899</v>
      </c>
      <c r="F83">
        <v>45</v>
      </c>
      <c r="G83" s="57" t="s">
        <v>3151</v>
      </c>
      <c r="H83" s="57" t="s">
        <v>3151</v>
      </c>
      <c r="I83" s="57" t="s">
        <v>3151</v>
      </c>
      <c r="J83" s="57" t="s">
        <v>3150</v>
      </c>
      <c r="K83" s="57" t="s">
        <v>3155</v>
      </c>
      <c r="L83" s="57" t="s">
        <v>3149</v>
      </c>
      <c r="M83" s="57" t="s">
        <v>3150</v>
      </c>
      <c r="N83" t="s">
        <v>3322</v>
      </c>
    </row>
    <row r="84" spans="1:14" x14ac:dyDescent="0.25">
      <c r="A84" t="s">
        <v>3145</v>
      </c>
      <c r="B84" t="s">
        <v>3466</v>
      </c>
      <c r="C84" t="s">
        <v>3467</v>
      </c>
      <c r="D84" s="52">
        <v>2976.3921858488502</v>
      </c>
      <c r="E84" s="13">
        <v>1.8071720723640701</v>
      </c>
      <c r="F84">
        <v>25</v>
      </c>
      <c r="G84" s="57" t="s">
        <v>3151</v>
      </c>
      <c r="H84" s="57" t="s">
        <v>3151</v>
      </c>
      <c r="I84" s="57" t="s">
        <v>3149</v>
      </c>
      <c r="J84" s="57" t="s">
        <v>3149</v>
      </c>
      <c r="K84" s="57" t="s">
        <v>3155</v>
      </c>
      <c r="L84" s="57" t="s">
        <v>3150</v>
      </c>
      <c r="M84" s="57" t="s">
        <v>3150</v>
      </c>
      <c r="N84" t="s">
        <v>3322</v>
      </c>
    </row>
    <row r="85" spans="1:14" x14ac:dyDescent="0.25">
      <c r="A85" t="s">
        <v>3145</v>
      </c>
      <c r="B85" t="s">
        <v>3468</v>
      </c>
      <c r="C85" t="s">
        <v>3469</v>
      </c>
      <c r="D85" s="52">
        <v>1210.93619316128</v>
      </c>
      <c r="E85" s="13">
        <v>1.90417028567531</v>
      </c>
      <c r="F85">
        <v>17</v>
      </c>
      <c r="G85" s="57" t="s">
        <v>3160</v>
      </c>
      <c r="H85" s="57" t="s">
        <v>3160</v>
      </c>
      <c r="I85" s="57" t="s">
        <v>3160</v>
      </c>
      <c r="J85" s="57" t="s">
        <v>3160</v>
      </c>
      <c r="K85" s="57" t="s">
        <v>3160</v>
      </c>
      <c r="L85" s="57" t="s">
        <v>3160</v>
      </c>
      <c r="M85" s="57" t="s">
        <v>3160</v>
      </c>
      <c r="N85" t="s">
        <v>3152</v>
      </c>
    </row>
    <row r="86" spans="1:14" x14ac:dyDescent="0.25">
      <c r="A86" t="s">
        <v>3145</v>
      </c>
      <c r="B86" t="s">
        <v>3470</v>
      </c>
      <c r="C86" t="s">
        <v>3471</v>
      </c>
      <c r="D86" s="52">
        <v>146.84342510820801</v>
      </c>
      <c r="E86" s="13">
        <v>1.90417028567531</v>
      </c>
      <c r="F86">
        <v>17</v>
      </c>
      <c r="G86" s="57" t="s">
        <v>3160</v>
      </c>
      <c r="H86" s="57" t="s">
        <v>3160</v>
      </c>
      <c r="I86" s="57" t="s">
        <v>3160</v>
      </c>
      <c r="J86" s="57" t="s">
        <v>3160</v>
      </c>
      <c r="K86" s="57" t="s">
        <v>3160</v>
      </c>
      <c r="L86" s="57" t="s">
        <v>3160</v>
      </c>
      <c r="M86" s="57" t="s">
        <v>3160</v>
      </c>
      <c r="N86" t="s">
        <v>3152</v>
      </c>
    </row>
    <row r="87" spans="1:14" x14ac:dyDescent="0.25">
      <c r="A87" t="s">
        <v>3145</v>
      </c>
      <c r="B87" t="s">
        <v>3472</v>
      </c>
      <c r="C87" t="s">
        <v>3473</v>
      </c>
      <c r="D87" s="52">
        <v>1069.0353233651899</v>
      </c>
      <c r="E87" s="13">
        <v>7.9254827780329898E-2</v>
      </c>
      <c r="F87">
        <v>142</v>
      </c>
      <c r="G87" s="57" t="s">
        <v>3148</v>
      </c>
      <c r="H87" s="57" t="s">
        <v>3149</v>
      </c>
      <c r="I87" s="57" t="s">
        <v>3148</v>
      </c>
      <c r="J87" s="57" t="s">
        <v>3149</v>
      </c>
      <c r="K87" s="57" t="s">
        <v>3155</v>
      </c>
      <c r="L87" s="57" t="s">
        <v>3155</v>
      </c>
      <c r="M87" s="57" t="s">
        <v>3150</v>
      </c>
      <c r="N87" t="s">
        <v>3322</v>
      </c>
    </row>
    <row r="88" spans="1:14" x14ac:dyDescent="0.25">
      <c r="A88" t="s">
        <v>3145</v>
      </c>
      <c r="B88" t="s">
        <v>3474</v>
      </c>
      <c r="C88" t="s">
        <v>3475</v>
      </c>
      <c r="D88" s="52">
        <v>506.933363161241</v>
      </c>
      <c r="E88" s="13">
        <v>0.53496564575896199</v>
      </c>
      <c r="F88">
        <v>98</v>
      </c>
      <c r="G88" s="57" t="s">
        <v>3160</v>
      </c>
      <c r="H88" s="57" t="s">
        <v>3160</v>
      </c>
      <c r="I88" s="57" t="s">
        <v>3160</v>
      </c>
      <c r="J88" s="57" t="s">
        <v>3160</v>
      </c>
      <c r="K88" s="57" t="s">
        <v>3160</v>
      </c>
      <c r="L88" s="57" t="s">
        <v>3160</v>
      </c>
      <c r="M88" s="57" t="s">
        <v>3160</v>
      </c>
      <c r="N88" t="s">
        <v>3152</v>
      </c>
    </row>
    <row r="89" spans="1:14" x14ac:dyDescent="0.25">
      <c r="A89" t="s">
        <v>3145</v>
      </c>
      <c r="B89" t="s">
        <v>3476</v>
      </c>
      <c r="C89" t="s">
        <v>3477</v>
      </c>
      <c r="D89" s="52">
        <v>880.04850752680898</v>
      </c>
      <c r="E89" s="13">
        <v>1.08085197574995</v>
      </c>
      <c r="F89">
        <v>64</v>
      </c>
      <c r="G89" s="57" t="s">
        <v>3151</v>
      </c>
      <c r="H89" s="57" t="s">
        <v>3151</v>
      </c>
      <c r="I89" s="57" t="s">
        <v>3155</v>
      </c>
      <c r="J89" s="57" t="s">
        <v>3148</v>
      </c>
      <c r="K89" s="57" t="s">
        <v>3155</v>
      </c>
      <c r="L89" s="57" t="s">
        <v>3155</v>
      </c>
      <c r="M89" s="57" t="s">
        <v>3155</v>
      </c>
      <c r="N89" t="s">
        <v>3322</v>
      </c>
    </row>
    <row r="90" spans="1:14" x14ac:dyDescent="0.25">
      <c r="A90" t="s">
        <v>3145</v>
      </c>
      <c r="B90" t="s">
        <v>3478</v>
      </c>
      <c r="C90" t="s">
        <v>3479</v>
      </c>
      <c r="D90" s="52">
        <v>4934.0159875214204</v>
      </c>
      <c r="E90" s="13">
        <v>0.72340067257767604</v>
      </c>
      <c r="F90">
        <v>85</v>
      </c>
      <c r="G90" s="57" t="s">
        <v>3151</v>
      </c>
      <c r="H90" s="57" t="s">
        <v>3151</v>
      </c>
      <c r="I90" s="57" t="s">
        <v>3155</v>
      </c>
      <c r="J90" s="57" t="s">
        <v>3148</v>
      </c>
      <c r="K90" s="57" t="s">
        <v>3151</v>
      </c>
      <c r="L90" s="57" t="s">
        <v>3149</v>
      </c>
      <c r="M90" s="57" t="s">
        <v>3150</v>
      </c>
      <c r="N90" t="s">
        <v>3322</v>
      </c>
    </row>
    <row r="91" spans="1:14" x14ac:dyDescent="0.25">
      <c r="A91" t="s">
        <v>3145</v>
      </c>
      <c r="B91" t="s">
        <v>3480</v>
      </c>
      <c r="C91" t="s">
        <v>3481</v>
      </c>
      <c r="D91" s="52">
        <v>5059.3218983173101</v>
      </c>
      <c r="E91" s="13">
        <v>0.65472916771726897</v>
      </c>
      <c r="F91">
        <v>91</v>
      </c>
      <c r="G91" s="57" t="s">
        <v>3151</v>
      </c>
      <c r="H91" s="57" t="s">
        <v>3148</v>
      </c>
      <c r="I91" s="57" t="s">
        <v>3155</v>
      </c>
      <c r="J91" s="57" t="s">
        <v>3148</v>
      </c>
      <c r="K91" s="57" t="s">
        <v>3149</v>
      </c>
      <c r="L91" s="57" t="s">
        <v>3149</v>
      </c>
      <c r="M91" s="57" t="s">
        <v>3150</v>
      </c>
      <c r="N91" t="s">
        <v>3322</v>
      </c>
    </row>
    <row r="92" spans="1:14" x14ac:dyDescent="0.25">
      <c r="A92" t="s">
        <v>3145</v>
      </c>
      <c r="B92" t="s">
        <v>3482</v>
      </c>
      <c r="C92" t="s">
        <v>3483</v>
      </c>
      <c r="D92" s="52">
        <v>1087.5774513757799</v>
      </c>
      <c r="E92" s="13">
        <v>0.72347485555852997</v>
      </c>
      <c r="F92">
        <v>84</v>
      </c>
      <c r="G92" s="57" t="s">
        <v>3160</v>
      </c>
      <c r="H92" s="57" t="s">
        <v>3160</v>
      </c>
      <c r="I92" s="57" t="s">
        <v>3160</v>
      </c>
      <c r="J92" s="57" t="s">
        <v>3160</v>
      </c>
      <c r="K92" s="57" t="s">
        <v>3160</v>
      </c>
      <c r="L92" s="57" t="s">
        <v>3160</v>
      </c>
      <c r="M92" s="57" t="s">
        <v>3160</v>
      </c>
      <c r="N92" t="s">
        <v>3152</v>
      </c>
    </row>
    <row r="93" spans="1:14" x14ac:dyDescent="0.25">
      <c r="A93" t="s">
        <v>3145</v>
      </c>
      <c r="B93" t="s">
        <v>3484</v>
      </c>
      <c r="C93" t="s">
        <v>3485</v>
      </c>
      <c r="D93" s="52">
        <v>668.29179958000998</v>
      </c>
      <c r="E93" s="13">
        <v>1.1772802311727599</v>
      </c>
      <c r="F93">
        <v>56</v>
      </c>
      <c r="G93" s="57" t="s">
        <v>3151</v>
      </c>
      <c r="H93" s="57" t="s">
        <v>3148</v>
      </c>
      <c r="I93" s="57" t="s">
        <v>3155</v>
      </c>
      <c r="J93" s="57" t="s">
        <v>3148</v>
      </c>
      <c r="K93" s="57" t="s">
        <v>3155</v>
      </c>
      <c r="L93" s="57" t="s">
        <v>3148</v>
      </c>
      <c r="M93" s="57" t="s">
        <v>3151</v>
      </c>
      <c r="N93" t="s">
        <v>3322</v>
      </c>
    </row>
    <row r="94" spans="1:14" x14ac:dyDescent="0.25">
      <c r="A94" t="s">
        <v>3145</v>
      </c>
      <c r="B94" t="s">
        <v>3486</v>
      </c>
      <c r="C94" t="s">
        <v>3487</v>
      </c>
      <c r="D94" s="52">
        <v>881.72866677478203</v>
      </c>
      <c r="E94" s="13">
        <v>0.22509146940435701</v>
      </c>
      <c r="F94">
        <v>134</v>
      </c>
      <c r="G94" s="57" t="s">
        <v>3149</v>
      </c>
      <c r="H94" s="57" t="s">
        <v>3150</v>
      </c>
      <c r="I94" s="57" t="s">
        <v>3155</v>
      </c>
      <c r="J94" s="57" t="s">
        <v>3149</v>
      </c>
      <c r="K94" s="57" t="s">
        <v>3150</v>
      </c>
      <c r="L94" s="57" t="s">
        <v>3149</v>
      </c>
      <c r="M94" s="57" t="s">
        <v>3149</v>
      </c>
      <c r="N94" t="s">
        <v>3322</v>
      </c>
    </row>
    <row r="95" spans="1:14" x14ac:dyDescent="0.25">
      <c r="A95" t="s">
        <v>3145</v>
      </c>
      <c r="B95" t="s">
        <v>3488</v>
      </c>
      <c r="C95" t="s">
        <v>3489</v>
      </c>
      <c r="D95" s="52">
        <v>1786.73537673498</v>
      </c>
      <c r="E95" s="13">
        <v>-0.126648103954524</v>
      </c>
      <c r="F95">
        <v>150</v>
      </c>
      <c r="G95" s="57" t="s">
        <v>3148</v>
      </c>
      <c r="H95" s="57" t="s">
        <v>3149</v>
      </c>
      <c r="I95" s="57" t="s">
        <v>3155</v>
      </c>
      <c r="J95" s="57" t="s">
        <v>3150</v>
      </c>
      <c r="K95" s="57" t="s">
        <v>3148</v>
      </c>
      <c r="L95" s="57" t="s">
        <v>3151</v>
      </c>
      <c r="M95" s="57" t="s">
        <v>3150</v>
      </c>
      <c r="N95" t="s">
        <v>3322</v>
      </c>
    </row>
    <row r="96" spans="1:14" x14ac:dyDescent="0.25">
      <c r="A96" t="s">
        <v>3145</v>
      </c>
      <c r="B96" t="s">
        <v>3490</v>
      </c>
      <c r="C96" t="s">
        <v>3491</v>
      </c>
      <c r="D96" s="52">
        <v>3366.0351026830899</v>
      </c>
      <c r="E96" s="13">
        <v>0.96099887611900503</v>
      </c>
      <c r="F96">
        <v>74</v>
      </c>
      <c r="G96" s="57" t="s">
        <v>3151</v>
      </c>
      <c r="H96" s="57" t="s">
        <v>3149</v>
      </c>
      <c r="I96" s="57" t="s">
        <v>3149</v>
      </c>
      <c r="J96" s="57" t="s">
        <v>3149</v>
      </c>
      <c r="K96" s="57" t="s">
        <v>3148</v>
      </c>
      <c r="L96" s="57" t="s">
        <v>3149</v>
      </c>
      <c r="M96" s="57" t="s">
        <v>3149</v>
      </c>
      <c r="N96" t="s">
        <v>3322</v>
      </c>
    </row>
    <row r="97" spans="1:14" x14ac:dyDescent="0.25">
      <c r="A97" t="s">
        <v>3145</v>
      </c>
      <c r="B97" t="s">
        <v>3492</v>
      </c>
      <c r="C97" t="s">
        <v>3493</v>
      </c>
      <c r="D97" s="52">
        <v>299.92969845739799</v>
      </c>
      <c r="E97" s="13">
        <v>0.54457241898407305</v>
      </c>
      <c r="F97">
        <v>97</v>
      </c>
      <c r="G97" s="57" t="s">
        <v>3160</v>
      </c>
      <c r="H97" s="57" t="s">
        <v>3160</v>
      </c>
      <c r="I97" s="57" t="s">
        <v>3160</v>
      </c>
      <c r="J97" s="57" t="s">
        <v>3160</v>
      </c>
      <c r="K97" s="57" t="s">
        <v>3160</v>
      </c>
      <c r="L97" s="57" t="s">
        <v>3160</v>
      </c>
      <c r="M97" s="57" t="s">
        <v>3160</v>
      </c>
      <c r="N97" t="s">
        <v>3152</v>
      </c>
    </row>
    <row r="98" spans="1:14" x14ac:dyDescent="0.25">
      <c r="A98" t="s">
        <v>3145</v>
      </c>
      <c r="B98" t="s">
        <v>3494</v>
      </c>
      <c r="C98" t="s">
        <v>3230</v>
      </c>
      <c r="D98" s="52">
        <v>242.611910107081</v>
      </c>
      <c r="E98" s="13">
        <v>0.47800286060071601</v>
      </c>
      <c r="F98">
        <v>107</v>
      </c>
      <c r="G98" s="57" t="s">
        <v>3160</v>
      </c>
      <c r="H98" s="57" t="s">
        <v>3160</v>
      </c>
      <c r="I98" s="57" t="s">
        <v>3160</v>
      </c>
      <c r="J98" s="57" t="s">
        <v>3160</v>
      </c>
      <c r="K98" s="57" t="s">
        <v>3160</v>
      </c>
      <c r="L98" s="57" t="s">
        <v>3160</v>
      </c>
      <c r="M98" s="57" t="s">
        <v>3160</v>
      </c>
      <c r="N98" t="s">
        <v>3152</v>
      </c>
    </row>
    <row r="99" spans="1:14" x14ac:dyDescent="0.25">
      <c r="A99" t="s">
        <v>3145</v>
      </c>
      <c r="B99" t="s">
        <v>3495</v>
      </c>
      <c r="C99" t="s">
        <v>3496</v>
      </c>
      <c r="D99" s="52">
        <v>92.475921859296193</v>
      </c>
      <c r="E99" s="13">
        <v>0.47800286060071601</v>
      </c>
      <c r="F99">
        <v>107</v>
      </c>
      <c r="G99" s="57" t="s">
        <v>3160</v>
      </c>
      <c r="H99" s="57" t="s">
        <v>3160</v>
      </c>
      <c r="I99" s="57" t="s">
        <v>3160</v>
      </c>
      <c r="J99" s="57" t="s">
        <v>3160</v>
      </c>
      <c r="K99" s="57" t="s">
        <v>3160</v>
      </c>
      <c r="L99" s="57" t="s">
        <v>3160</v>
      </c>
      <c r="M99" s="57" t="s">
        <v>3160</v>
      </c>
      <c r="N99" t="s">
        <v>3152</v>
      </c>
    </row>
    <row r="100" spans="1:14" x14ac:dyDescent="0.25">
      <c r="A100" t="s">
        <v>3145</v>
      </c>
      <c r="B100" t="s">
        <v>3497</v>
      </c>
      <c r="C100" t="s">
        <v>3498</v>
      </c>
      <c r="D100" s="52">
        <v>897.78803996524402</v>
      </c>
      <c r="E100" s="13">
        <v>0.293583741467563</v>
      </c>
      <c r="F100">
        <v>128</v>
      </c>
      <c r="G100" s="57" t="s">
        <v>3149</v>
      </c>
      <c r="H100" s="57" t="s">
        <v>3151</v>
      </c>
      <c r="I100" s="57" t="s">
        <v>3155</v>
      </c>
      <c r="J100" s="57" t="s">
        <v>3148</v>
      </c>
      <c r="K100" s="57" t="s">
        <v>3150</v>
      </c>
      <c r="L100" s="57" t="s">
        <v>3150</v>
      </c>
      <c r="M100" s="57" t="s">
        <v>3155</v>
      </c>
      <c r="N100" t="s">
        <v>3322</v>
      </c>
    </row>
    <row r="101" spans="1:14" x14ac:dyDescent="0.25">
      <c r="A101" t="s">
        <v>3145</v>
      </c>
      <c r="B101" t="s">
        <v>3499</v>
      </c>
      <c r="C101" t="s">
        <v>3500</v>
      </c>
      <c r="D101" s="52">
        <v>73.491529732369798</v>
      </c>
      <c r="E101" s="13">
        <v>0.359122686576267</v>
      </c>
      <c r="F101">
        <v>122</v>
      </c>
      <c r="G101" s="57" t="s">
        <v>3160</v>
      </c>
      <c r="H101" s="57" t="s">
        <v>3160</v>
      </c>
      <c r="I101" s="57" t="s">
        <v>3160</v>
      </c>
      <c r="J101" s="57" t="s">
        <v>3160</v>
      </c>
      <c r="K101" s="57" t="s">
        <v>3160</v>
      </c>
      <c r="L101" s="57" t="s">
        <v>3160</v>
      </c>
      <c r="M101" s="57" t="s">
        <v>3160</v>
      </c>
      <c r="N101" t="s">
        <v>3152</v>
      </c>
    </row>
    <row r="102" spans="1:14" x14ac:dyDescent="0.25">
      <c r="A102" t="s">
        <v>3145</v>
      </c>
      <c r="B102" t="s">
        <v>3501</v>
      </c>
      <c r="C102" t="s">
        <v>3502</v>
      </c>
      <c r="D102" s="52">
        <v>391.24150246455599</v>
      </c>
      <c r="E102" s="13">
        <v>0.359122686576267</v>
      </c>
      <c r="F102">
        <v>122</v>
      </c>
      <c r="G102" s="57" t="s">
        <v>3160</v>
      </c>
      <c r="H102" s="57" t="s">
        <v>3160</v>
      </c>
      <c r="I102" s="57" t="s">
        <v>3160</v>
      </c>
      <c r="J102" s="57" t="s">
        <v>3160</v>
      </c>
      <c r="K102" s="57" t="s">
        <v>3160</v>
      </c>
      <c r="L102" s="57" t="s">
        <v>3160</v>
      </c>
      <c r="M102" s="57" t="s">
        <v>3160</v>
      </c>
      <c r="N102" t="s">
        <v>3152</v>
      </c>
    </row>
    <row r="103" spans="1:14" x14ac:dyDescent="0.25">
      <c r="A103" t="s">
        <v>3145</v>
      </c>
      <c r="B103" t="s">
        <v>3503</v>
      </c>
      <c r="C103" t="s">
        <v>3504</v>
      </c>
      <c r="D103" s="52">
        <v>159.43538510106299</v>
      </c>
      <c r="E103" s="13">
        <v>-1.2486982512896101</v>
      </c>
      <c r="F103">
        <v>184</v>
      </c>
      <c r="G103" s="57" t="s">
        <v>3155</v>
      </c>
      <c r="H103" s="57" t="s">
        <v>3151</v>
      </c>
      <c r="I103" s="57" t="s">
        <v>3155</v>
      </c>
      <c r="J103" s="57" t="s">
        <v>3155</v>
      </c>
      <c r="K103" s="57" t="s">
        <v>3150</v>
      </c>
      <c r="L103" s="57" t="s">
        <v>3150</v>
      </c>
      <c r="M103" s="57" t="s">
        <v>3148</v>
      </c>
      <c r="N103" t="s">
        <v>3322</v>
      </c>
    </row>
    <row r="104" spans="1:14" x14ac:dyDescent="0.25">
      <c r="A104" t="s">
        <v>3145</v>
      </c>
      <c r="B104" t="s">
        <v>3505</v>
      </c>
      <c r="C104" t="s">
        <v>3506</v>
      </c>
      <c r="D104" s="52">
        <v>297.04581423109698</v>
      </c>
      <c r="E104" s="13">
        <v>0.359122686576267</v>
      </c>
      <c r="F104">
        <v>122</v>
      </c>
      <c r="G104" s="57" t="s">
        <v>3160</v>
      </c>
      <c r="H104" s="57" t="s">
        <v>3160</v>
      </c>
      <c r="I104" s="57" t="s">
        <v>3160</v>
      </c>
      <c r="J104" s="57" t="s">
        <v>3160</v>
      </c>
      <c r="K104" s="57" t="s">
        <v>3160</v>
      </c>
      <c r="L104" s="57" t="s">
        <v>3160</v>
      </c>
      <c r="M104" s="57" t="s">
        <v>3160</v>
      </c>
      <c r="N104" t="s">
        <v>3152</v>
      </c>
    </row>
    <row r="105" spans="1:14" x14ac:dyDescent="0.25">
      <c r="A105" t="s">
        <v>3145</v>
      </c>
      <c r="B105" t="s">
        <v>3507</v>
      </c>
      <c r="C105" t="s">
        <v>3508</v>
      </c>
      <c r="D105" s="52">
        <v>124.67019933501101</v>
      </c>
      <c r="E105" s="13">
        <v>0.43334502414491899</v>
      </c>
      <c r="F105">
        <v>118</v>
      </c>
      <c r="G105" s="57" t="s">
        <v>3160</v>
      </c>
      <c r="H105" s="57" t="s">
        <v>3160</v>
      </c>
      <c r="I105" s="57" t="s">
        <v>3160</v>
      </c>
      <c r="J105" s="57" t="s">
        <v>3160</v>
      </c>
      <c r="K105" s="57" t="s">
        <v>3160</v>
      </c>
      <c r="L105" s="57" t="s">
        <v>3160</v>
      </c>
      <c r="M105" s="57" t="s">
        <v>3160</v>
      </c>
      <c r="N105" t="s">
        <v>3337</v>
      </c>
    </row>
    <row r="106" spans="1:14" x14ac:dyDescent="0.25">
      <c r="A106" t="s">
        <v>3145</v>
      </c>
      <c r="B106" t="s">
        <v>3509</v>
      </c>
      <c r="C106" t="s">
        <v>3510</v>
      </c>
      <c r="D106" s="52">
        <v>31.719655131050299</v>
      </c>
      <c r="E106" s="13">
        <v>0.46786084820784601</v>
      </c>
      <c r="F106">
        <v>111</v>
      </c>
      <c r="G106" s="57" t="s">
        <v>3160</v>
      </c>
      <c r="H106" s="57" t="s">
        <v>3160</v>
      </c>
      <c r="I106" s="57" t="s">
        <v>3160</v>
      </c>
      <c r="J106" s="57" t="s">
        <v>3160</v>
      </c>
      <c r="K106" s="57" t="s">
        <v>3160</v>
      </c>
      <c r="L106" s="57" t="s">
        <v>3160</v>
      </c>
      <c r="M106" s="57" t="s">
        <v>3160</v>
      </c>
      <c r="N106" t="s">
        <v>3180</v>
      </c>
    </row>
    <row r="107" spans="1:14" x14ac:dyDescent="0.25">
      <c r="A107" t="s">
        <v>3145</v>
      </c>
      <c r="B107" t="s">
        <v>3511</v>
      </c>
      <c r="C107" t="s">
        <v>3512</v>
      </c>
      <c r="D107" s="52">
        <v>335.87111825107598</v>
      </c>
      <c r="E107" s="13">
        <v>0.46310913883050697</v>
      </c>
      <c r="F107">
        <v>113</v>
      </c>
      <c r="G107" s="57" t="s">
        <v>3160</v>
      </c>
      <c r="H107" s="57" t="s">
        <v>3160</v>
      </c>
      <c r="I107" s="57" t="s">
        <v>3160</v>
      </c>
      <c r="J107" s="57" t="s">
        <v>3160</v>
      </c>
      <c r="K107" s="57" t="s">
        <v>3160</v>
      </c>
      <c r="L107" s="57" t="s">
        <v>3160</v>
      </c>
      <c r="M107" s="57" t="s">
        <v>3160</v>
      </c>
      <c r="N107" t="s">
        <v>3337</v>
      </c>
    </row>
    <row r="108" spans="1:14" x14ac:dyDescent="0.25">
      <c r="A108" t="s">
        <v>3145</v>
      </c>
      <c r="B108" t="s">
        <v>3513</v>
      </c>
      <c r="C108" t="s">
        <v>3514</v>
      </c>
      <c r="D108" s="52">
        <v>3307.3298423174601</v>
      </c>
      <c r="E108" s="13">
        <v>-0.38384279400641202</v>
      </c>
      <c r="F108">
        <v>162</v>
      </c>
      <c r="G108" s="57" t="s">
        <v>3150</v>
      </c>
      <c r="H108" s="57" t="s">
        <v>3151</v>
      </c>
      <c r="I108" s="57" t="s">
        <v>3155</v>
      </c>
      <c r="J108" s="57" t="s">
        <v>3155</v>
      </c>
      <c r="K108" s="57" t="s">
        <v>3148</v>
      </c>
      <c r="L108" s="57" t="s">
        <v>3155</v>
      </c>
      <c r="M108" s="57" t="s">
        <v>3155</v>
      </c>
      <c r="N108" t="s">
        <v>3322</v>
      </c>
    </row>
    <row r="109" spans="1:14" x14ac:dyDescent="0.25">
      <c r="A109" t="s">
        <v>3145</v>
      </c>
      <c r="B109" t="s">
        <v>3515</v>
      </c>
      <c r="C109" t="s">
        <v>3238</v>
      </c>
      <c r="D109" s="52">
        <v>2652.6404312076202</v>
      </c>
      <c r="E109" s="13">
        <v>0.80856904671777896</v>
      </c>
      <c r="F109">
        <v>80</v>
      </c>
      <c r="G109" s="57" t="s">
        <v>3151</v>
      </c>
      <c r="H109" s="57" t="s">
        <v>3148</v>
      </c>
      <c r="I109" s="57" t="s">
        <v>3151</v>
      </c>
      <c r="J109" s="57" t="s">
        <v>3149</v>
      </c>
      <c r="K109" s="57" t="s">
        <v>3155</v>
      </c>
      <c r="L109" s="57" t="s">
        <v>3155</v>
      </c>
      <c r="M109" s="57" t="s">
        <v>3155</v>
      </c>
      <c r="N109" t="s">
        <v>3322</v>
      </c>
    </row>
    <row r="110" spans="1:14" x14ac:dyDescent="0.25">
      <c r="A110" t="s">
        <v>3145</v>
      </c>
      <c r="B110" t="s">
        <v>3516</v>
      </c>
      <c r="C110" t="s">
        <v>3517</v>
      </c>
      <c r="D110" s="52">
        <v>516.18032604963003</v>
      </c>
      <c r="E110" s="13">
        <v>-0.88362469082077399</v>
      </c>
      <c r="F110">
        <v>175</v>
      </c>
      <c r="G110" s="57" t="s">
        <v>3155</v>
      </c>
      <c r="H110" s="57" t="s">
        <v>3151</v>
      </c>
      <c r="I110" s="57" t="s">
        <v>3155</v>
      </c>
      <c r="J110" s="57" t="s">
        <v>3155</v>
      </c>
      <c r="K110" s="57" t="s">
        <v>3151</v>
      </c>
      <c r="L110" s="57" t="s">
        <v>3150</v>
      </c>
      <c r="M110" s="57" t="s">
        <v>3150</v>
      </c>
      <c r="N110" t="s">
        <v>3322</v>
      </c>
    </row>
    <row r="111" spans="1:14" x14ac:dyDescent="0.25">
      <c r="A111" t="s">
        <v>3145</v>
      </c>
      <c r="B111" t="s">
        <v>3518</v>
      </c>
      <c r="C111" t="s">
        <v>3519</v>
      </c>
      <c r="D111" s="52">
        <v>2161.3735846404302</v>
      </c>
      <c r="E111" s="13">
        <v>-0.79874172223502504</v>
      </c>
      <c r="F111">
        <v>174</v>
      </c>
      <c r="G111" s="57" t="s">
        <v>3155</v>
      </c>
      <c r="H111" s="57" t="s">
        <v>3150</v>
      </c>
      <c r="I111" s="57" t="s">
        <v>3155</v>
      </c>
      <c r="J111" s="57" t="s">
        <v>3150</v>
      </c>
      <c r="K111" s="57" t="s">
        <v>3150</v>
      </c>
      <c r="L111" s="57" t="s">
        <v>3155</v>
      </c>
      <c r="M111" s="57" t="s">
        <v>3151</v>
      </c>
      <c r="N111" t="s">
        <v>3322</v>
      </c>
    </row>
    <row r="112" spans="1:14" x14ac:dyDescent="0.25">
      <c r="A112" t="s">
        <v>3145</v>
      </c>
      <c r="B112" t="s">
        <v>3520</v>
      </c>
      <c r="C112" t="s">
        <v>3242</v>
      </c>
      <c r="D112" s="52">
        <v>1178.9042437238199</v>
      </c>
      <c r="E112" s="13">
        <v>-3.85767986768017E-2</v>
      </c>
      <c r="F112">
        <v>149</v>
      </c>
      <c r="G112" s="57" t="s">
        <v>3160</v>
      </c>
      <c r="H112" s="57" t="s">
        <v>3160</v>
      </c>
      <c r="I112" s="57" t="s">
        <v>3160</v>
      </c>
      <c r="J112" s="57" t="s">
        <v>3160</v>
      </c>
      <c r="K112" s="57" t="s">
        <v>3160</v>
      </c>
      <c r="L112" s="57" t="s">
        <v>3160</v>
      </c>
      <c r="M112" s="57" t="s">
        <v>3160</v>
      </c>
      <c r="N112" t="s">
        <v>3337</v>
      </c>
    </row>
    <row r="113" spans="1:14" x14ac:dyDescent="0.25">
      <c r="A113" t="s">
        <v>3145</v>
      </c>
      <c r="B113" t="s">
        <v>3521</v>
      </c>
      <c r="C113" t="s">
        <v>3522</v>
      </c>
      <c r="D113" s="52">
        <v>2106.2674385159598</v>
      </c>
      <c r="E113" s="13">
        <v>8.4150470867141197E-2</v>
      </c>
      <c r="F113">
        <v>141</v>
      </c>
      <c r="G113" s="57" t="s">
        <v>3160</v>
      </c>
      <c r="H113" s="57" t="s">
        <v>3160</v>
      </c>
      <c r="I113" s="57" t="s">
        <v>3160</v>
      </c>
      <c r="J113" s="57" t="s">
        <v>3160</v>
      </c>
      <c r="K113" s="57" t="s">
        <v>3160</v>
      </c>
      <c r="L113" s="57" t="s">
        <v>3160</v>
      </c>
      <c r="M113" s="57" t="s">
        <v>3160</v>
      </c>
      <c r="N113" t="s">
        <v>3152</v>
      </c>
    </row>
    <row r="114" spans="1:14" x14ac:dyDescent="0.25">
      <c r="A114" t="s">
        <v>3145</v>
      </c>
      <c r="B114" t="s">
        <v>3523</v>
      </c>
      <c r="C114" t="s">
        <v>3524</v>
      </c>
      <c r="D114" s="52">
        <v>1020.97736729095</v>
      </c>
      <c r="E114" s="13">
        <v>-0.531091089278793</v>
      </c>
      <c r="F114">
        <v>164</v>
      </c>
      <c r="G114" s="57" t="s">
        <v>3150</v>
      </c>
      <c r="H114" s="57" t="s">
        <v>3148</v>
      </c>
      <c r="I114" s="57" t="s">
        <v>3151</v>
      </c>
      <c r="J114" s="57" t="s">
        <v>3151</v>
      </c>
      <c r="K114" s="57" t="s">
        <v>3155</v>
      </c>
      <c r="L114" s="57" t="s">
        <v>3155</v>
      </c>
      <c r="M114" s="57" t="s">
        <v>3150</v>
      </c>
      <c r="N114" t="s">
        <v>3322</v>
      </c>
    </row>
    <row r="115" spans="1:14" x14ac:dyDescent="0.25">
      <c r="A115" t="s">
        <v>3145</v>
      </c>
      <c r="B115" t="s">
        <v>3525</v>
      </c>
      <c r="C115" t="s">
        <v>3526</v>
      </c>
      <c r="D115" s="52">
        <v>2171.3244708713701</v>
      </c>
      <c r="E115" s="13">
        <v>0.85187787065769704</v>
      </c>
      <c r="F115">
        <v>78</v>
      </c>
      <c r="G115" s="57" t="s">
        <v>3151</v>
      </c>
      <c r="H115" s="57" t="s">
        <v>3151</v>
      </c>
      <c r="I115" s="57" t="s">
        <v>3155</v>
      </c>
      <c r="J115" s="57" t="s">
        <v>3149</v>
      </c>
      <c r="K115" s="57" t="s">
        <v>3155</v>
      </c>
      <c r="L115" s="57" t="s">
        <v>3155</v>
      </c>
      <c r="M115" s="57" t="s">
        <v>3155</v>
      </c>
      <c r="N115" t="s">
        <v>3322</v>
      </c>
    </row>
    <row r="116" spans="1:14" x14ac:dyDescent="0.25">
      <c r="A116" t="s">
        <v>3145</v>
      </c>
      <c r="B116" t="s">
        <v>3527</v>
      </c>
      <c r="C116" t="s">
        <v>3528</v>
      </c>
      <c r="D116" s="52">
        <v>118.672921272783</v>
      </c>
      <c r="E116" s="13">
        <v>0.40366270569335</v>
      </c>
      <c r="F116">
        <v>119</v>
      </c>
      <c r="G116" s="57" t="s">
        <v>3160</v>
      </c>
      <c r="H116" s="57" t="s">
        <v>3160</v>
      </c>
      <c r="I116" s="57" t="s">
        <v>3160</v>
      </c>
      <c r="J116" s="57" t="s">
        <v>3160</v>
      </c>
      <c r="K116" s="57" t="s">
        <v>3160</v>
      </c>
      <c r="L116" s="57" t="s">
        <v>3160</v>
      </c>
      <c r="M116" s="57" t="s">
        <v>3160</v>
      </c>
      <c r="N116" t="s">
        <v>3152</v>
      </c>
    </row>
    <row r="117" spans="1:14" x14ac:dyDescent="0.25">
      <c r="A117" t="s">
        <v>3145</v>
      </c>
      <c r="B117" t="s">
        <v>3529</v>
      </c>
      <c r="C117" t="s">
        <v>3530</v>
      </c>
      <c r="D117" s="52">
        <v>691.59848308580899</v>
      </c>
      <c r="E117" s="13">
        <v>-0.72727225984126298</v>
      </c>
      <c r="F117">
        <v>171</v>
      </c>
      <c r="G117" s="57" t="s">
        <v>3155</v>
      </c>
      <c r="H117" s="57" t="s">
        <v>3151</v>
      </c>
      <c r="I117" s="57" t="s">
        <v>3149</v>
      </c>
      <c r="J117" s="57" t="s">
        <v>3148</v>
      </c>
      <c r="K117" s="57" t="s">
        <v>3155</v>
      </c>
      <c r="L117" s="57" t="s">
        <v>3155</v>
      </c>
      <c r="M117" s="57" t="s">
        <v>3155</v>
      </c>
      <c r="N117" t="s">
        <v>3322</v>
      </c>
    </row>
    <row r="118" spans="1:14" x14ac:dyDescent="0.25">
      <c r="A118" t="s">
        <v>3145</v>
      </c>
      <c r="B118" t="s">
        <v>3531</v>
      </c>
      <c r="C118" t="s">
        <v>3532</v>
      </c>
      <c r="D118" s="52">
        <v>146.56558808322899</v>
      </c>
      <c r="E118" s="13">
        <v>0.30163509998490301</v>
      </c>
      <c r="F118">
        <v>127</v>
      </c>
      <c r="G118" s="57" t="s">
        <v>3160</v>
      </c>
      <c r="H118" s="57" t="s">
        <v>3160</v>
      </c>
      <c r="I118" s="57" t="s">
        <v>3160</v>
      </c>
      <c r="J118" s="57" t="s">
        <v>3160</v>
      </c>
      <c r="K118" s="57" t="s">
        <v>3160</v>
      </c>
      <c r="L118" s="57" t="s">
        <v>3160</v>
      </c>
      <c r="M118" s="57" t="s">
        <v>3160</v>
      </c>
      <c r="N118" t="s">
        <v>3337</v>
      </c>
    </row>
    <row r="119" spans="1:14" x14ac:dyDescent="0.25">
      <c r="A119" t="s">
        <v>3145</v>
      </c>
      <c r="B119" t="s">
        <v>3533</v>
      </c>
      <c r="C119" t="s">
        <v>3534</v>
      </c>
      <c r="D119" s="52">
        <v>520.97793763896198</v>
      </c>
      <c r="E119" s="13">
        <v>0.12099934293846901</v>
      </c>
      <c r="F119">
        <v>140</v>
      </c>
      <c r="G119" s="57" t="s">
        <v>3160</v>
      </c>
      <c r="H119" s="57" t="s">
        <v>3160</v>
      </c>
      <c r="I119" s="57" t="s">
        <v>3160</v>
      </c>
      <c r="J119" s="57" t="s">
        <v>3160</v>
      </c>
      <c r="K119" s="57" t="s">
        <v>3160</v>
      </c>
      <c r="L119" s="57" t="s">
        <v>3160</v>
      </c>
      <c r="M119" s="57" t="s">
        <v>3160</v>
      </c>
      <c r="N119" t="s">
        <v>3152</v>
      </c>
    </row>
    <row r="120" spans="1:14" x14ac:dyDescent="0.25">
      <c r="A120" t="s">
        <v>3145</v>
      </c>
      <c r="B120" t="s">
        <v>3535</v>
      </c>
      <c r="C120" t="s">
        <v>3536</v>
      </c>
      <c r="D120" s="52">
        <v>472.70813826240999</v>
      </c>
      <c r="E120" s="13">
        <v>0.51363927636872697</v>
      </c>
      <c r="F120">
        <v>99</v>
      </c>
      <c r="G120" s="57" t="s">
        <v>3151</v>
      </c>
      <c r="H120" s="57" t="s">
        <v>3148</v>
      </c>
      <c r="I120" s="57" t="s">
        <v>3151</v>
      </c>
      <c r="J120" s="57" t="s">
        <v>3150</v>
      </c>
      <c r="K120" s="57" t="s">
        <v>3155</v>
      </c>
      <c r="L120" s="57" t="s">
        <v>3155</v>
      </c>
      <c r="M120" s="57" t="s">
        <v>3149</v>
      </c>
      <c r="N120" t="s">
        <v>3322</v>
      </c>
    </row>
    <row r="121" spans="1:14" x14ac:dyDescent="0.25">
      <c r="A121" t="s">
        <v>3145</v>
      </c>
      <c r="B121" t="s">
        <v>3537</v>
      </c>
      <c r="C121" t="s">
        <v>3538</v>
      </c>
      <c r="D121" s="52">
        <v>635.28248046196904</v>
      </c>
      <c r="E121" s="13">
        <v>1.44442554132606</v>
      </c>
      <c r="F121">
        <v>41</v>
      </c>
      <c r="G121" s="57" t="s">
        <v>3151</v>
      </c>
      <c r="H121" s="57" t="s">
        <v>3151</v>
      </c>
      <c r="I121" s="57" t="s">
        <v>3151</v>
      </c>
      <c r="J121" s="57" t="s">
        <v>3150</v>
      </c>
      <c r="K121" s="57" t="s">
        <v>3155</v>
      </c>
      <c r="L121" s="57" t="s">
        <v>3155</v>
      </c>
      <c r="M121" s="57" t="s">
        <v>3150</v>
      </c>
      <c r="N121" t="s">
        <v>3322</v>
      </c>
    </row>
    <row r="122" spans="1:14" x14ac:dyDescent="0.25">
      <c r="A122" t="s">
        <v>3145</v>
      </c>
      <c r="B122" t="s">
        <v>3539</v>
      </c>
      <c r="C122" t="s">
        <v>3540</v>
      </c>
      <c r="D122" s="52">
        <v>84.724040094988098</v>
      </c>
      <c r="E122" s="13">
        <v>1.0905856098237301</v>
      </c>
      <c r="F122">
        <v>62</v>
      </c>
      <c r="G122" s="57" t="s">
        <v>3160</v>
      </c>
      <c r="H122" s="57" t="s">
        <v>3160</v>
      </c>
      <c r="I122" s="57" t="s">
        <v>3160</v>
      </c>
      <c r="J122" s="57" t="s">
        <v>3160</v>
      </c>
      <c r="K122" s="57" t="s">
        <v>3160</v>
      </c>
      <c r="L122" s="57" t="s">
        <v>3160</v>
      </c>
      <c r="M122" s="57" t="s">
        <v>3160</v>
      </c>
      <c r="N122" t="s">
        <v>3152</v>
      </c>
    </row>
    <row r="123" spans="1:14" x14ac:dyDescent="0.25">
      <c r="A123" t="s">
        <v>3145</v>
      </c>
      <c r="B123" t="s">
        <v>3541</v>
      </c>
      <c r="C123" t="s">
        <v>3542</v>
      </c>
      <c r="D123" s="52">
        <v>34.431718183664898</v>
      </c>
      <c r="E123" s="13">
        <v>1.0905856098237301</v>
      </c>
      <c r="F123">
        <v>62</v>
      </c>
      <c r="G123" s="57" t="s">
        <v>3160</v>
      </c>
      <c r="H123" s="57" t="s">
        <v>3160</v>
      </c>
      <c r="I123" s="57" t="s">
        <v>3160</v>
      </c>
      <c r="J123" s="57" t="s">
        <v>3160</v>
      </c>
      <c r="K123" s="57" t="s">
        <v>3160</v>
      </c>
      <c r="L123" s="57" t="s">
        <v>3160</v>
      </c>
      <c r="M123" s="57" t="s">
        <v>3160</v>
      </c>
      <c r="N123" t="s">
        <v>3152</v>
      </c>
    </row>
    <row r="124" spans="1:14" x14ac:dyDescent="0.25">
      <c r="A124" t="s">
        <v>3145</v>
      </c>
      <c r="B124" t="s">
        <v>3543</v>
      </c>
      <c r="C124" t="s">
        <v>3544</v>
      </c>
      <c r="D124" s="52">
        <v>2302.0254345866401</v>
      </c>
      <c r="E124" s="13">
        <v>0.24537985848469701</v>
      </c>
      <c r="F124">
        <v>132</v>
      </c>
      <c r="G124" s="57" t="s">
        <v>3149</v>
      </c>
      <c r="H124" s="57" t="s">
        <v>3150</v>
      </c>
      <c r="I124" s="57" t="s">
        <v>3149</v>
      </c>
      <c r="J124" s="57" t="s">
        <v>3151</v>
      </c>
      <c r="K124" s="57" t="s">
        <v>3155</v>
      </c>
      <c r="L124" s="57" t="s">
        <v>3155</v>
      </c>
      <c r="M124" s="57" t="s">
        <v>3155</v>
      </c>
      <c r="N124" t="s">
        <v>3322</v>
      </c>
    </row>
    <row r="125" spans="1:14" x14ac:dyDescent="0.25">
      <c r="A125" t="s">
        <v>3145</v>
      </c>
      <c r="B125" t="s">
        <v>3545</v>
      </c>
      <c r="C125" t="s">
        <v>3546</v>
      </c>
      <c r="D125" s="52">
        <v>105.52670880072</v>
      </c>
      <c r="E125" s="13">
        <v>0.156859409023312</v>
      </c>
      <c r="F125">
        <v>137</v>
      </c>
      <c r="G125" s="57" t="s">
        <v>3160</v>
      </c>
      <c r="H125" s="57" t="s">
        <v>3160</v>
      </c>
      <c r="I125" s="57" t="s">
        <v>3160</v>
      </c>
      <c r="J125" s="57" t="s">
        <v>3160</v>
      </c>
      <c r="K125" s="57" t="s">
        <v>3160</v>
      </c>
      <c r="L125" s="57" t="s">
        <v>3160</v>
      </c>
      <c r="M125" s="57" t="s">
        <v>3160</v>
      </c>
      <c r="N125" t="s">
        <v>3152</v>
      </c>
    </row>
    <row r="126" spans="1:14" x14ac:dyDescent="0.25">
      <c r="A126" t="s">
        <v>3145</v>
      </c>
      <c r="B126" t="s">
        <v>3547</v>
      </c>
      <c r="C126" t="s">
        <v>3256</v>
      </c>
      <c r="D126" s="52">
        <v>1490.2617183525199</v>
      </c>
      <c r="E126" s="13">
        <v>-0.60919539289634606</v>
      </c>
      <c r="F126">
        <v>166</v>
      </c>
      <c r="G126" s="57" t="s">
        <v>3155</v>
      </c>
      <c r="H126" s="57" t="s">
        <v>3155</v>
      </c>
      <c r="I126" s="57" t="s">
        <v>3149</v>
      </c>
      <c r="J126" s="57" t="s">
        <v>3151</v>
      </c>
      <c r="K126" s="57" t="s">
        <v>3150</v>
      </c>
      <c r="L126" s="57" t="s">
        <v>3150</v>
      </c>
      <c r="M126" s="57" t="s">
        <v>3148</v>
      </c>
      <c r="N126" t="s">
        <v>3322</v>
      </c>
    </row>
    <row r="127" spans="1:14" x14ac:dyDescent="0.25">
      <c r="A127" t="s">
        <v>3145</v>
      </c>
      <c r="B127" t="s">
        <v>3548</v>
      </c>
      <c r="C127" t="s">
        <v>3549</v>
      </c>
      <c r="D127" s="52">
        <v>402.33275419625301</v>
      </c>
      <c r="E127" s="13">
        <v>-0.92029164915689898</v>
      </c>
      <c r="F127">
        <v>177</v>
      </c>
      <c r="G127" s="57" t="s">
        <v>3160</v>
      </c>
      <c r="H127" s="57" t="s">
        <v>3160</v>
      </c>
      <c r="I127" s="57" t="s">
        <v>3160</v>
      </c>
      <c r="J127" s="57" t="s">
        <v>3160</v>
      </c>
      <c r="K127" s="57" t="s">
        <v>3160</v>
      </c>
      <c r="L127" s="57" t="s">
        <v>3160</v>
      </c>
      <c r="M127" s="57" t="s">
        <v>3160</v>
      </c>
      <c r="N127" t="s">
        <v>3152</v>
      </c>
    </row>
    <row r="128" spans="1:14" x14ac:dyDescent="0.25">
      <c r="A128" t="s">
        <v>3145</v>
      </c>
      <c r="B128" t="s">
        <v>3550</v>
      </c>
      <c r="C128" t="s">
        <v>3551</v>
      </c>
      <c r="D128" s="52">
        <v>620.86988909686204</v>
      </c>
      <c r="E128" s="13">
        <v>-0.92029164915689898</v>
      </c>
      <c r="F128">
        <v>177</v>
      </c>
      <c r="G128" s="57" t="s">
        <v>3160</v>
      </c>
      <c r="H128" s="57" t="s">
        <v>3160</v>
      </c>
      <c r="I128" s="57" t="s">
        <v>3160</v>
      </c>
      <c r="J128" s="57" t="s">
        <v>3160</v>
      </c>
      <c r="K128" s="57" t="s">
        <v>3160</v>
      </c>
      <c r="L128" s="57" t="s">
        <v>3160</v>
      </c>
      <c r="M128" s="57" t="s">
        <v>3160</v>
      </c>
      <c r="N128" t="s">
        <v>3152</v>
      </c>
    </row>
    <row r="129" spans="1:14" x14ac:dyDescent="0.25">
      <c r="A129" t="s">
        <v>3145</v>
      </c>
      <c r="B129" t="s">
        <v>3552</v>
      </c>
      <c r="C129" t="s">
        <v>3553</v>
      </c>
      <c r="D129" s="52">
        <v>533.599239046717</v>
      </c>
      <c r="E129" s="13">
        <v>2.1720829158870401</v>
      </c>
      <c r="F129">
        <v>9</v>
      </c>
      <c r="G129" s="57" t="s">
        <v>3160</v>
      </c>
      <c r="H129" s="57" t="s">
        <v>3160</v>
      </c>
      <c r="I129" s="57" t="s">
        <v>3160</v>
      </c>
      <c r="J129" s="57" t="s">
        <v>3160</v>
      </c>
      <c r="K129" s="57" t="s">
        <v>3160</v>
      </c>
      <c r="L129" s="57" t="s">
        <v>3160</v>
      </c>
      <c r="M129" s="57" t="s">
        <v>3160</v>
      </c>
      <c r="N129" t="s">
        <v>3337</v>
      </c>
    </row>
    <row r="130" spans="1:14" x14ac:dyDescent="0.25">
      <c r="A130" t="s">
        <v>3145</v>
      </c>
      <c r="B130" t="s">
        <v>3554</v>
      </c>
      <c r="C130" t="s">
        <v>3555</v>
      </c>
      <c r="D130" s="52">
        <v>250.86262602014199</v>
      </c>
      <c r="E130" s="13">
        <v>6.5421200388541795E-2</v>
      </c>
      <c r="F130">
        <v>145</v>
      </c>
      <c r="G130" s="57" t="s">
        <v>3160</v>
      </c>
      <c r="H130" s="57" t="s">
        <v>3160</v>
      </c>
      <c r="I130" s="57" t="s">
        <v>3160</v>
      </c>
      <c r="J130" s="57" t="s">
        <v>3160</v>
      </c>
      <c r="K130" s="57" t="s">
        <v>3160</v>
      </c>
      <c r="L130" s="57" t="s">
        <v>3160</v>
      </c>
      <c r="M130" s="57" t="s">
        <v>3160</v>
      </c>
      <c r="N130" t="s">
        <v>3337</v>
      </c>
    </row>
    <row r="131" spans="1:14" x14ac:dyDescent="0.25">
      <c r="A131" t="s">
        <v>3145</v>
      </c>
      <c r="B131" t="s">
        <v>3556</v>
      </c>
      <c r="C131" t="s">
        <v>3557</v>
      </c>
      <c r="D131" s="52">
        <v>952.96430701724205</v>
      </c>
      <c r="E131" s="13">
        <v>-0.27785317497560802</v>
      </c>
      <c r="F131">
        <v>158</v>
      </c>
      <c r="G131" s="57" t="s">
        <v>3150</v>
      </c>
      <c r="H131" s="57" t="s">
        <v>3151</v>
      </c>
      <c r="I131" s="57" t="s">
        <v>3155</v>
      </c>
      <c r="J131" s="57" t="s">
        <v>3155</v>
      </c>
      <c r="K131" s="57" t="s">
        <v>3148</v>
      </c>
      <c r="L131" s="57" t="s">
        <v>3151</v>
      </c>
      <c r="M131" s="57" t="s">
        <v>3150</v>
      </c>
      <c r="N131" t="s">
        <v>3322</v>
      </c>
    </row>
    <row r="132" spans="1:14" x14ac:dyDescent="0.25">
      <c r="A132" t="s">
        <v>3145</v>
      </c>
      <c r="B132" t="s">
        <v>3558</v>
      </c>
      <c r="C132" t="s">
        <v>3559</v>
      </c>
      <c r="D132" s="52">
        <v>1913.59695029919</v>
      </c>
      <c r="E132" s="13">
        <v>-0.54320318037556603</v>
      </c>
      <c r="F132">
        <v>165</v>
      </c>
      <c r="G132" s="57" t="s">
        <v>3150</v>
      </c>
      <c r="H132" s="57" t="s">
        <v>3150</v>
      </c>
      <c r="I132" s="57" t="s">
        <v>3155</v>
      </c>
      <c r="J132" s="57" t="s">
        <v>3148</v>
      </c>
      <c r="K132" s="57" t="s">
        <v>3151</v>
      </c>
      <c r="L132" s="57" t="s">
        <v>3151</v>
      </c>
      <c r="M132" s="57" t="s">
        <v>3155</v>
      </c>
      <c r="N132" t="s">
        <v>3322</v>
      </c>
    </row>
    <row r="133" spans="1:14" x14ac:dyDescent="0.25">
      <c r="A133" t="s">
        <v>3145</v>
      </c>
      <c r="B133" t="s">
        <v>3560</v>
      </c>
      <c r="C133" t="s">
        <v>3561</v>
      </c>
      <c r="D133" s="52">
        <v>2235.7101070563799</v>
      </c>
      <c r="E133" s="13">
        <v>0.46531939112799298</v>
      </c>
      <c r="F133">
        <v>112</v>
      </c>
      <c r="G133" s="57" t="s">
        <v>3149</v>
      </c>
      <c r="H133" s="57" t="s">
        <v>3148</v>
      </c>
      <c r="I133" s="57" t="s">
        <v>3155</v>
      </c>
      <c r="J133" s="57" t="s">
        <v>3149</v>
      </c>
      <c r="K133" s="57" t="s">
        <v>3150</v>
      </c>
      <c r="L133" s="57" t="s">
        <v>3149</v>
      </c>
      <c r="M133" s="57" t="s">
        <v>3155</v>
      </c>
      <c r="N133" t="s">
        <v>3322</v>
      </c>
    </row>
    <row r="134" spans="1:14" x14ac:dyDescent="0.25">
      <c r="A134" t="s">
        <v>3145</v>
      </c>
      <c r="B134" t="s">
        <v>3562</v>
      </c>
      <c r="C134" t="s">
        <v>3563</v>
      </c>
      <c r="D134" s="52">
        <v>1241.29014645661</v>
      </c>
      <c r="E134" s="13">
        <v>-0.22074305231896099</v>
      </c>
      <c r="F134">
        <v>154</v>
      </c>
      <c r="G134" s="57" t="s">
        <v>3148</v>
      </c>
      <c r="H134" s="57" t="s">
        <v>3148</v>
      </c>
      <c r="I134" s="57" t="s">
        <v>3148</v>
      </c>
      <c r="J134" s="57" t="s">
        <v>3148</v>
      </c>
      <c r="K134" s="57" t="s">
        <v>3150</v>
      </c>
      <c r="L134" s="57" t="s">
        <v>3150</v>
      </c>
      <c r="M134" s="57" t="s">
        <v>3150</v>
      </c>
      <c r="N134" t="s">
        <v>3322</v>
      </c>
    </row>
    <row r="135" spans="1:14" x14ac:dyDescent="0.25">
      <c r="A135" t="s">
        <v>3145</v>
      </c>
      <c r="B135" t="s">
        <v>3564</v>
      </c>
      <c r="C135" t="s">
        <v>3565</v>
      </c>
      <c r="D135" s="52">
        <v>2515.5945414576299</v>
      </c>
      <c r="E135" s="13">
        <v>-0.66712473076840995</v>
      </c>
      <c r="F135">
        <v>167</v>
      </c>
      <c r="G135" s="57" t="s">
        <v>3155</v>
      </c>
      <c r="H135" s="57" t="s">
        <v>3149</v>
      </c>
      <c r="I135" s="57" t="s">
        <v>3148</v>
      </c>
      <c r="J135" s="57" t="s">
        <v>3155</v>
      </c>
      <c r="K135" s="57" t="s">
        <v>3150</v>
      </c>
      <c r="L135" s="57" t="s">
        <v>3149</v>
      </c>
      <c r="M135" s="57" t="s">
        <v>3155</v>
      </c>
      <c r="N135" t="s">
        <v>3322</v>
      </c>
    </row>
    <row r="136" spans="1:14" x14ac:dyDescent="0.25">
      <c r="A136" t="s">
        <v>3145</v>
      </c>
      <c r="B136" t="s">
        <v>3566</v>
      </c>
      <c r="C136" t="s">
        <v>3567</v>
      </c>
      <c r="D136" s="52">
        <v>648.87845483094702</v>
      </c>
      <c r="E136" s="13">
        <v>-0.28239706371291101</v>
      </c>
      <c r="F136">
        <v>159</v>
      </c>
      <c r="G136" s="57" t="s">
        <v>3160</v>
      </c>
      <c r="H136" s="57" t="s">
        <v>3160</v>
      </c>
      <c r="I136" s="57" t="s">
        <v>3160</v>
      </c>
      <c r="J136" s="57" t="s">
        <v>3160</v>
      </c>
      <c r="K136" s="57" t="s">
        <v>3160</v>
      </c>
      <c r="L136" s="57" t="s">
        <v>3160</v>
      </c>
      <c r="M136" s="57" t="s">
        <v>3160</v>
      </c>
      <c r="N136" t="s">
        <v>3152</v>
      </c>
    </row>
    <row r="137" spans="1:14" x14ac:dyDescent="0.25">
      <c r="A137" t="s">
        <v>3145</v>
      </c>
      <c r="B137" t="s">
        <v>3568</v>
      </c>
      <c r="C137" t="s">
        <v>3569</v>
      </c>
      <c r="D137" s="52">
        <v>107.82754343997</v>
      </c>
      <c r="E137" s="13">
        <v>-0.28239706371291101</v>
      </c>
      <c r="F137">
        <v>159</v>
      </c>
      <c r="G137" s="57" t="s">
        <v>3160</v>
      </c>
      <c r="H137" s="57" t="s">
        <v>3160</v>
      </c>
      <c r="I137" s="57" t="s">
        <v>3160</v>
      </c>
      <c r="J137" s="57" t="s">
        <v>3160</v>
      </c>
      <c r="K137" s="57" t="s">
        <v>3160</v>
      </c>
      <c r="L137" s="57" t="s">
        <v>3160</v>
      </c>
      <c r="M137" s="57" t="s">
        <v>3160</v>
      </c>
      <c r="N137" t="s">
        <v>3152</v>
      </c>
    </row>
    <row r="138" spans="1:14" x14ac:dyDescent="0.25">
      <c r="A138" t="s">
        <v>3145</v>
      </c>
      <c r="B138" t="s">
        <v>3570</v>
      </c>
      <c r="C138" t="s">
        <v>3571</v>
      </c>
      <c r="D138" s="52">
        <v>3465.0843790772301</v>
      </c>
      <c r="E138" s="13">
        <v>0.307518892797566</v>
      </c>
      <c r="F138">
        <v>126</v>
      </c>
      <c r="G138" s="57" t="s">
        <v>3149</v>
      </c>
      <c r="H138" s="57" t="s">
        <v>3150</v>
      </c>
      <c r="I138" s="57" t="s">
        <v>3148</v>
      </c>
      <c r="J138" s="57" t="s">
        <v>3151</v>
      </c>
      <c r="K138" s="57" t="s">
        <v>3155</v>
      </c>
      <c r="L138" s="57" t="s">
        <v>3150</v>
      </c>
      <c r="M138" s="57" t="s">
        <v>3150</v>
      </c>
      <c r="N138" t="s">
        <v>3322</v>
      </c>
    </row>
    <row r="139" spans="1:14" x14ac:dyDescent="0.25">
      <c r="A139" t="s">
        <v>3145</v>
      </c>
      <c r="B139" t="s">
        <v>3572</v>
      </c>
      <c r="C139" t="s">
        <v>3573</v>
      </c>
      <c r="D139" s="52">
        <v>654.00100739372499</v>
      </c>
      <c r="E139" s="13">
        <v>0.59104965186752401</v>
      </c>
      <c r="F139">
        <v>96</v>
      </c>
      <c r="G139" s="57" t="s">
        <v>3160</v>
      </c>
      <c r="H139" s="57" t="s">
        <v>3160</v>
      </c>
      <c r="I139" s="57" t="s">
        <v>3160</v>
      </c>
      <c r="J139" s="57" t="s">
        <v>3160</v>
      </c>
      <c r="K139" s="57" t="s">
        <v>3160</v>
      </c>
      <c r="L139" s="57" t="s">
        <v>3160</v>
      </c>
      <c r="M139" s="57" t="s">
        <v>3160</v>
      </c>
      <c r="N139" t="s">
        <v>3152</v>
      </c>
    </row>
    <row r="140" spans="1:14" x14ac:dyDescent="0.25">
      <c r="A140" t="s">
        <v>3145</v>
      </c>
      <c r="B140" t="s">
        <v>3574</v>
      </c>
      <c r="C140" t="s">
        <v>3575</v>
      </c>
      <c r="D140" s="52">
        <v>1491.6032822121699</v>
      </c>
      <c r="E140" s="13">
        <v>-0.67294525430704599</v>
      </c>
      <c r="F140">
        <v>168</v>
      </c>
      <c r="G140" s="57" t="s">
        <v>3160</v>
      </c>
      <c r="H140" s="57" t="s">
        <v>3160</v>
      </c>
      <c r="I140" s="57" t="s">
        <v>3160</v>
      </c>
      <c r="J140" s="57" t="s">
        <v>3160</v>
      </c>
      <c r="K140" s="57" t="s">
        <v>3160</v>
      </c>
      <c r="L140" s="57" t="s">
        <v>3160</v>
      </c>
      <c r="M140" s="57" t="s">
        <v>3160</v>
      </c>
      <c r="N140" t="s">
        <v>3152</v>
      </c>
    </row>
    <row r="141" spans="1:14" x14ac:dyDescent="0.25">
      <c r="A141" t="s">
        <v>3145</v>
      </c>
      <c r="B141" t="s">
        <v>3576</v>
      </c>
      <c r="C141" t="s">
        <v>3577</v>
      </c>
      <c r="D141" s="52">
        <v>733.00108738039</v>
      </c>
      <c r="E141" s="13">
        <v>-0.67294525430704599</v>
      </c>
      <c r="F141">
        <v>168</v>
      </c>
      <c r="G141" s="57" t="s">
        <v>3160</v>
      </c>
      <c r="H141" s="57" t="s">
        <v>3160</v>
      </c>
      <c r="I141" s="57" t="s">
        <v>3160</v>
      </c>
      <c r="J141" s="57" t="s">
        <v>3160</v>
      </c>
      <c r="K141" s="57" t="s">
        <v>3160</v>
      </c>
      <c r="L141" s="57" t="s">
        <v>3160</v>
      </c>
      <c r="M141" s="57" t="s">
        <v>3160</v>
      </c>
      <c r="N141" t="s">
        <v>3152</v>
      </c>
    </row>
    <row r="142" spans="1:14" x14ac:dyDescent="0.25">
      <c r="A142" t="s">
        <v>3145</v>
      </c>
      <c r="B142" t="s">
        <v>3578</v>
      </c>
      <c r="C142" t="s">
        <v>3579</v>
      </c>
      <c r="D142" s="52">
        <v>1598.0304015801</v>
      </c>
      <c r="E142" s="13">
        <v>0.47237468770434998</v>
      </c>
      <c r="F142">
        <v>109</v>
      </c>
      <c r="G142" s="57" t="s">
        <v>3149</v>
      </c>
      <c r="H142" s="57" t="s">
        <v>3151</v>
      </c>
      <c r="I142" s="57" t="s">
        <v>3149</v>
      </c>
      <c r="J142" s="57" t="s">
        <v>3150</v>
      </c>
      <c r="K142" s="57" t="s">
        <v>3155</v>
      </c>
      <c r="L142" s="57" t="s">
        <v>3155</v>
      </c>
      <c r="M142" s="57" t="s">
        <v>3155</v>
      </c>
      <c r="N142" t="s">
        <v>3322</v>
      </c>
    </row>
    <row r="143" spans="1:14" x14ac:dyDescent="0.25">
      <c r="A143" t="s">
        <v>3145</v>
      </c>
      <c r="B143" t="s">
        <v>3580</v>
      </c>
      <c r="C143" t="s">
        <v>3581</v>
      </c>
      <c r="D143" s="52">
        <v>1871.4948949854299</v>
      </c>
      <c r="E143" s="13">
        <v>1.2866532026441999</v>
      </c>
      <c r="F143">
        <v>51</v>
      </c>
      <c r="G143" s="57" t="s">
        <v>3151</v>
      </c>
      <c r="H143" s="57" t="s">
        <v>3148</v>
      </c>
      <c r="I143" s="57" t="s">
        <v>3155</v>
      </c>
      <c r="J143" s="57" t="s">
        <v>3151</v>
      </c>
      <c r="K143" s="57" t="s">
        <v>3155</v>
      </c>
      <c r="L143" s="57" t="s">
        <v>3155</v>
      </c>
      <c r="M143" s="57" t="s">
        <v>3150</v>
      </c>
      <c r="N143" t="s">
        <v>3322</v>
      </c>
    </row>
    <row r="144" spans="1:14" x14ac:dyDescent="0.25">
      <c r="A144" t="s">
        <v>3145</v>
      </c>
      <c r="B144" t="s">
        <v>3582</v>
      </c>
      <c r="C144" t="s">
        <v>3583</v>
      </c>
      <c r="D144" s="52">
        <v>473.923957004805</v>
      </c>
      <c r="E144" s="13">
        <v>0.69729436312766002</v>
      </c>
      <c r="F144">
        <v>88</v>
      </c>
      <c r="G144" s="57" t="s">
        <v>3160</v>
      </c>
      <c r="H144" s="57" t="s">
        <v>3160</v>
      </c>
      <c r="I144" s="57" t="s">
        <v>3160</v>
      </c>
      <c r="J144" s="57" t="s">
        <v>3160</v>
      </c>
      <c r="K144" s="57" t="s">
        <v>3160</v>
      </c>
      <c r="L144" s="57" t="s">
        <v>3160</v>
      </c>
      <c r="M144" s="57" t="s">
        <v>3160</v>
      </c>
      <c r="N144" t="s">
        <v>3152</v>
      </c>
    </row>
    <row r="145" spans="1:14" x14ac:dyDescent="0.25">
      <c r="A145" t="s">
        <v>3145</v>
      </c>
      <c r="B145" t="s">
        <v>3584</v>
      </c>
      <c r="C145" t="s">
        <v>3585</v>
      </c>
      <c r="D145" s="52">
        <v>200.977399835369</v>
      </c>
      <c r="E145" s="13">
        <v>1.90143403545733</v>
      </c>
      <c r="F145">
        <v>19</v>
      </c>
      <c r="G145" s="57" t="s">
        <v>3151</v>
      </c>
      <c r="H145" s="57" t="s">
        <v>3151</v>
      </c>
      <c r="I145" s="57" t="s">
        <v>3148</v>
      </c>
      <c r="J145" s="57" t="s">
        <v>3155</v>
      </c>
      <c r="K145" s="57" t="s">
        <v>3155</v>
      </c>
      <c r="L145" s="57" t="s">
        <v>3150</v>
      </c>
      <c r="M145" s="57" t="s">
        <v>3155</v>
      </c>
      <c r="N145" t="s">
        <v>3322</v>
      </c>
    </row>
    <row r="146" spans="1:14" x14ac:dyDescent="0.25">
      <c r="A146" t="s">
        <v>3145</v>
      </c>
      <c r="B146" t="s">
        <v>3586</v>
      </c>
      <c r="C146" t="s">
        <v>3587</v>
      </c>
      <c r="D146" s="52">
        <v>437.11833449379799</v>
      </c>
      <c r="E146" s="13">
        <v>1.27072583895696</v>
      </c>
      <c r="F146">
        <v>54</v>
      </c>
      <c r="G146" s="57" t="s">
        <v>3151</v>
      </c>
      <c r="H146" s="57" t="s">
        <v>3151</v>
      </c>
      <c r="I146" s="57" t="s">
        <v>3148</v>
      </c>
      <c r="J146" s="57" t="s">
        <v>3149</v>
      </c>
      <c r="K146" s="57" t="s">
        <v>3155</v>
      </c>
      <c r="L146" s="57" t="s">
        <v>3149</v>
      </c>
      <c r="M146" s="57" t="s">
        <v>3149</v>
      </c>
      <c r="N146" t="s">
        <v>3322</v>
      </c>
    </row>
    <row r="147" spans="1:14" x14ac:dyDescent="0.25">
      <c r="A147" t="s">
        <v>3145</v>
      </c>
      <c r="B147" t="s">
        <v>3588</v>
      </c>
      <c r="C147" t="s">
        <v>3589</v>
      </c>
      <c r="D147" s="52">
        <v>866.98828450134999</v>
      </c>
      <c r="E147" s="13">
        <v>0.72302188327664596</v>
      </c>
      <c r="F147">
        <v>86</v>
      </c>
      <c r="G147" s="57" t="s">
        <v>3151</v>
      </c>
      <c r="H147" s="57" t="s">
        <v>3155</v>
      </c>
      <c r="I147" s="57" t="s">
        <v>3151</v>
      </c>
      <c r="J147" s="57" t="s">
        <v>3151</v>
      </c>
      <c r="K147" s="57" t="s">
        <v>3150</v>
      </c>
      <c r="L147" s="57" t="s">
        <v>3151</v>
      </c>
      <c r="M147" s="57" t="s">
        <v>3149</v>
      </c>
      <c r="N147" t="s">
        <v>3322</v>
      </c>
    </row>
    <row r="148" spans="1:14" x14ac:dyDescent="0.25">
      <c r="A148" t="s">
        <v>3145</v>
      </c>
      <c r="B148" t="s">
        <v>3590</v>
      </c>
      <c r="C148" t="s">
        <v>3591</v>
      </c>
      <c r="D148" s="52">
        <v>169.65851619045301</v>
      </c>
      <c r="E148" s="13">
        <v>0.65059170483089201</v>
      </c>
      <c r="F148">
        <v>92</v>
      </c>
      <c r="G148" s="57" t="s">
        <v>3160</v>
      </c>
      <c r="H148" s="57" t="s">
        <v>3160</v>
      </c>
      <c r="I148" s="57" t="s">
        <v>3160</v>
      </c>
      <c r="J148" s="57" t="s">
        <v>3160</v>
      </c>
      <c r="K148" s="57" t="s">
        <v>3160</v>
      </c>
      <c r="L148" s="57" t="s">
        <v>3160</v>
      </c>
      <c r="M148" s="57" t="s">
        <v>3160</v>
      </c>
      <c r="N148" t="s">
        <v>3152</v>
      </c>
    </row>
    <row r="149" spans="1:14" x14ac:dyDescent="0.25">
      <c r="A149" t="s">
        <v>3145</v>
      </c>
      <c r="B149" t="s">
        <v>3592</v>
      </c>
      <c r="C149" t="s">
        <v>3593</v>
      </c>
      <c r="D149" s="52">
        <v>469.77210606761702</v>
      </c>
      <c r="E149" s="13">
        <v>0.13728306537634499</v>
      </c>
      <c r="F149">
        <v>138</v>
      </c>
      <c r="G149" s="57" t="s">
        <v>3149</v>
      </c>
      <c r="H149" s="57" t="s">
        <v>3151</v>
      </c>
      <c r="I149" s="57" t="s">
        <v>3151</v>
      </c>
      <c r="J149" s="57" t="s">
        <v>3150</v>
      </c>
      <c r="K149" s="57" t="s">
        <v>3155</v>
      </c>
      <c r="L149" s="57" t="s">
        <v>3151</v>
      </c>
      <c r="M149" s="57" t="s">
        <v>3150</v>
      </c>
      <c r="N149" t="s">
        <v>3322</v>
      </c>
    </row>
    <row r="150" spans="1:14" x14ac:dyDescent="0.25">
      <c r="A150" t="s">
        <v>3145</v>
      </c>
      <c r="B150" t="s">
        <v>3594</v>
      </c>
      <c r="C150" t="s">
        <v>3595</v>
      </c>
      <c r="D150" s="52">
        <v>769.012337096039</v>
      </c>
      <c r="E150" s="13">
        <v>0.39362711790822502</v>
      </c>
      <c r="F150">
        <v>120</v>
      </c>
      <c r="G150" s="57" t="s">
        <v>3149</v>
      </c>
      <c r="H150" s="57" t="s">
        <v>3151</v>
      </c>
      <c r="I150" s="57" t="s">
        <v>3155</v>
      </c>
      <c r="J150" s="57" t="s">
        <v>3155</v>
      </c>
      <c r="K150" s="57" t="s">
        <v>3148</v>
      </c>
      <c r="L150" s="57" t="s">
        <v>3151</v>
      </c>
      <c r="M150" s="57" t="s">
        <v>3155</v>
      </c>
      <c r="N150" t="s">
        <v>3322</v>
      </c>
    </row>
    <row r="151" spans="1:14" x14ac:dyDescent="0.25">
      <c r="A151" t="s">
        <v>3145</v>
      </c>
      <c r="B151" t="s">
        <v>3596</v>
      </c>
      <c r="C151" t="s">
        <v>3274</v>
      </c>
      <c r="D151" s="52">
        <v>1631.1647143939699</v>
      </c>
      <c r="E151" s="13">
        <v>0.838844333184117</v>
      </c>
      <c r="F151">
        <v>79</v>
      </c>
      <c r="G151" s="57" t="s">
        <v>3151</v>
      </c>
      <c r="H151" s="57" t="s">
        <v>3151</v>
      </c>
      <c r="I151" s="57" t="s">
        <v>3151</v>
      </c>
      <c r="J151" s="57" t="s">
        <v>3148</v>
      </c>
      <c r="K151" s="57" t="s">
        <v>3148</v>
      </c>
      <c r="L151" s="57" t="s">
        <v>3151</v>
      </c>
      <c r="M151" s="57" t="s">
        <v>3155</v>
      </c>
      <c r="N151" t="s">
        <v>3322</v>
      </c>
    </row>
    <row r="152" spans="1:14" x14ac:dyDescent="0.25">
      <c r="A152" t="s">
        <v>3145</v>
      </c>
      <c r="B152" t="s">
        <v>3597</v>
      </c>
      <c r="C152" t="s">
        <v>3598</v>
      </c>
      <c r="D152" s="52">
        <v>213.13532777843801</v>
      </c>
      <c r="E152" s="13">
        <v>0.38858573873612001</v>
      </c>
      <c r="F152">
        <v>121</v>
      </c>
      <c r="G152" s="57" t="s">
        <v>3149</v>
      </c>
      <c r="H152" s="57" t="s">
        <v>3151</v>
      </c>
      <c r="I152" s="57" t="s">
        <v>3151</v>
      </c>
      <c r="J152" s="57" t="s">
        <v>3155</v>
      </c>
      <c r="K152" s="57" t="s">
        <v>3155</v>
      </c>
      <c r="L152" s="57" t="s">
        <v>3151</v>
      </c>
      <c r="M152" s="57" t="s">
        <v>3155</v>
      </c>
      <c r="N152" t="s">
        <v>3322</v>
      </c>
    </row>
    <row r="153" spans="1:14" x14ac:dyDescent="0.25">
      <c r="A153" t="s">
        <v>3145</v>
      </c>
      <c r="B153" t="s">
        <v>3599</v>
      </c>
      <c r="C153" t="s">
        <v>3600</v>
      </c>
      <c r="D153" s="52">
        <v>573.01257942154098</v>
      </c>
      <c r="E153" s="13">
        <v>0.785625992594985</v>
      </c>
      <c r="F153">
        <v>82</v>
      </c>
      <c r="G153" s="57" t="s">
        <v>3151</v>
      </c>
      <c r="H153" s="57" t="s">
        <v>3151</v>
      </c>
      <c r="I153" s="57" t="s">
        <v>3155</v>
      </c>
      <c r="J153" s="57" t="s">
        <v>3155</v>
      </c>
      <c r="K153" s="57" t="s">
        <v>3151</v>
      </c>
      <c r="L153" s="57" t="s">
        <v>3148</v>
      </c>
      <c r="M153" s="57" t="s">
        <v>3150</v>
      </c>
      <c r="N153" t="s">
        <v>3322</v>
      </c>
    </row>
    <row r="154" spans="1:14" x14ac:dyDescent="0.25">
      <c r="A154" t="s">
        <v>3145</v>
      </c>
      <c r="B154" t="s">
        <v>3601</v>
      </c>
      <c r="C154" t="s">
        <v>3602</v>
      </c>
      <c r="D154" s="52">
        <v>1652.5129152514401</v>
      </c>
      <c r="E154" s="13">
        <v>0.60318052647119003</v>
      </c>
      <c r="F154">
        <v>95</v>
      </c>
      <c r="G154" s="57" t="s">
        <v>3151</v>
      </c>
      <c r="H154" s="57" t="s">
        <v>3151</v>
      </c>
      <c r="I154" s="57" t="s">
        <v>3155</v>
      </c>
      <c r="J154" s="57" t="s">
        <v>3148</v>
      </c>
      <c r="K154" s="57" t="s">
        <v>3148</v>
      </c>
      <c r="L154" s="57" t="s">
        <v>3151</v>
      </c>
      <c r="M154" s="57" t="s">
        <v>3155</v>
      </c>
      <c r="N154" t="s">
        <v>3322</v>
      </c>
    </row>
    <row r="155" spans="1:14" x14ac:dyDescent="0.25">
      <c r="A155" t="s">
        <v>3145</v>
      </c>
      <c r="B155" t="s">
        <v>3603</v>
      </c>
      <c r="C155" t="s">
        <v>3604</v>
      </c>
      <c r="D155" s="52">
        <v>206.24897626887901</v>
      </c>
      <c r="E155" s="13">
        <v>0.63688125438719201</v>
      </c>
      <c r="F155">
        <v>93</v>
      </c>
      <c r="G155" s="57" t="s">
        <v>3160</v>
      </c>
      <c r="H155" s="57" t="s">
        <v>3160</v>
      </c>
      <c r="I155" s="57" t="s">
        <v>3160</v>
      </c>
      <c r="J155" s="57" t="s">
        <v>3160</v>
      </c>
      <c r="K155" s="57" t="s">
        <v>3160</v>
      </c>
      <c r="L155" s="57" t="s">
        <v>3160</v>
      </c>
      <c r="M155" s="57" t="s">
        <v>3160</v>
      </c>
      <c r="N155" t="s">
        <v>3152</v>
      </c>
    </row>
    <row r="156" spans="1:14" x14ac:dyDescent="0.25">
      <c r="A156" t="s">
        <v>3145</v>
      </c>
      <c r="B156" t="s">
        <v>3605</v>
      </c>
      <c r="C156" t="s">
        <v>3606</v>
      </c>
      <c r="D156" s="52">
        <v>118.85686600189101</v>
      </c>
      <c r="E156" s="13">
        <v>0.63688125438719201</v>
      </c>
      <c r="F156">
        <v>93</v>
      </c>
      <c r="G156" s="57" t="s">
        <v>3160</v>
      </c>
      <c r="H156" s="57" t="s">
        <v>3160</v>
      </c>
      <c r="I156" s="57" t="s">
        <v>3160</v>
      </c>
      <c r="J156" s="57" t="s">
        <v>3160</v>
      </c>
      <c r="K156" s="57" t="s">
        <v>3160</v>
      </c>
      <c r="L156" s="57" t="s">
        <v>3160</v>
      </c>
      <c r="M156" s="57" t="s">
        <v>3160</v>
      </c>
      <c r="N156" t="s">
        <v>3152</v>
      </c>
    </row>
    <row r="157" spans="1:14" x14ac:dyDescent="0.25">
      <c r="A157" t="s">
        <v>3145</v>
      </c>
      <c r="B157" t="s">
        <v>3607</v>
      </c>
      <c r="C157" t="s">
        <v>3608</v>
      </c>
      <c r="D157" s="52">
        <v>253.09597515624901</v>
      </c>
      <c r="E157" s="13">
        <v>0.22184482699837599</v>
      </c>
      <c r="F157">
        <v>135</v>
      </c>
      <c r="G157" s="57" t="s">
        <v>3160</v>
      </c>
      <c r="H157" s="57" t="s">
        <v>3160</v>
      </c>
      <c r="I157" s="57" t="s">
        <v>3160</v>
      </c>
      <c r="J157" s="57" t="s">
        <v>3160</v>
      </c>
      <c r="K157" s="57" t="s">
        <v>3160</v>
      </c>
      <c r="L157" s="57" t="s">
        <v>3160</v>
      </c>
      <c r="M157" s="57" t="s">
        <v>3160</v>
      </c>
      <c r="N157" t="s">
        <v>3337</v>
      </c>
    </row>
    <row r="158" spans="1:14" x14ac:dyDescent="0.25">
      <c r="A158" t="s">
        <v>3145</v>
      </c>
      <c r="B158" t="s">
        <v>3609</v>
      </c>
      <c r="C158" t="s">
        <v>3280</v>
      </c>
      <c r="D158" s="52">
        <v>1050.6743984438001</v>
      </c>
      <c r="E158" s="13">
        <v>0.272318610567722</v>
      </c>
      <c r="F158">
        <v>129</v>
      </c>
      <c r="G158" s="57" t="s">
        <v>3149</v>
      </c>
      <c r="H158" s="57" t="s">
        <v>3148</v>
      </c>
      <c r="I158" s="57" t="s">
        <v>3151</v>
      </c>
      <c r="J158" s="57" t="s">
        <v>3155</v>
      </c>
      <c r="K158" s="57" t="s">
        <v>3155</v>
      </c>
      <c r="L158" s="57" t="s">
        <v>3148</v>
      </c>
      <c r="M158" s="57" t="s">
        <v>3155</v>
      </c>
      <c r="N158" t="s">
        <v>3322</v>
      </c>
    </row>
    <row r="159" spans="1:14" x14ac:dyDescent="0.25">
      <c r="A159" t="s">
        <v>3145</v>
      </c>
      <c r="B159" t="s">
        <v>3610</v>
      </c>
      <c r="C159" t="s">
        <v>3611</v>
      </c>
      <c r="D159" s="52">
        <v>1474.1082913555199</v>
      </c>
      <c r="E159" s="13">
        <v>0.66099785006246903</v>
      </c>
      <c r="F159">
        <v>90</v>
      </c>
      <c r="G159" s="57" t="s">
        <v>3151</v>
      </c>
      <c r="H159" s="57" t="s">
        <v>3151</v>
      </c>
      <c r="I159" s="57" t="s">
        <v>3155</v>
      </c>
      <c r="J159" s="57" t="s">
        <v>3155</v>
      </c>
      <c r="K159" s="57" t="s">
        <v>3151</v>
      </c>
      <c r="L159" s="57" t="s">
        <v>3148</v>
      </c>
      <c r="M159" s="57" t="s">
        <v>3149</v>
      </c>
      <c r="N159" t="s">
        <v>3322</v>
      </c>
    </row>
    <row r="160" spans="1:14" x14ac:dyDescent="0.25">
      <c r="A160" t="s">
        <v>3145</v>
      </c>
      <c r="B160" t="s">
        <v>3612</v>
      </c>
      <c r="C160" t="s">
        <v>3284</v>
      </c>
      <c r="D160" s="52">
        <v>4392.1956791660796</v>
      </c>
      <c r="E160" s="13">
        <v>0.68039268438933398</v>
      </c>
      <c r="F160">
        <v>89</v>
      </c>
      <c r="G160" s="57" t="s">
        <v>3151</v>
      </c>
      <c r="H160" s="57" t="s">
        <v>3150</v>
      </c>
      <c r="I160" s="57" t="s">
        <v>3155</v>
      </c>
      <c r="J160" s="57" t="s">
        <v>3151</v>
      </c>
      <c r="K160" s="57" t="s">
        <v>3150</v>
      </c>
      <c r="L160" s="57" t="s">
        <v>3149</v>
      </c>
      <c r="M160" s="57" t="s">
        <v>3148</v>
      </c>
      <c r="N160" t="s">
        <v>3322</v>
      </c>
    </row>
    <row r="161" spans="1:14" x14ac:dyDescent="0.25">
      <c r="A161" t="s">
        <v>3145</v>
      </c>
      <c r="B161" t="s">
        <v>3613</v>
      </c>
      <c r="C161" t="s">
        <v>3286</v>
      </c>
      <c r="D161" s="52">
        <v>5211.4240266942697</v>
      </c>
      <c r="E161" s="13">
        <v>0.86494891858595702</v>
      </c>
      <c r="F161">
        <v>77</v>
      </c>
      <c r="G161" s="57" t="s">
        <v>3160</v>
      </c>
      <c r="H161" s="57" t="s">
        <v>3160</v>
      </c>
      <c r="I161" s="57" t="s">
        <v>3160</v>
      </c>
      <c r="J161" s="57" t="s">
        <v>3160</v>
      </c>
      <c r="K161" s="57" t="s">
        <v>3160</v>
      </c>
      <c r="L161" s="57" t="s">
        <v>3160</v>
      </c>
      <c r="M161" s="57" t="s">
        <v>3160</v>
      </c>
      <c r="N161" t="s">
        <v>3337</v>
      </c>
    </row>
    <row r="162" spans="1:14" x14ac:dyDescent="0.25">
      <c r="A162" t="s">
        <v>3145</v>
      </c>
      <c r="B162" t="s">
        <v>3614</v>
      </c>
      <c r="C162" t="s">
        <v>3615</v>
      </c>
      <c r="D162" s="52">
        <v>186.66258212579899</v>
      </c>
      <c r="E162" s="13">
        <v>1.2719112191987101</v>
      </c>
      <c r="F162">
        <v>53</v>
      </c>
      <c r="G162" s="57" t="s">
        <v>3160</v>
      </c>
      <c r="H162" s="57" t="s">
        <v>3160</v>
      </c>
      <c r="I162" s="57" t="s">
        <v>3160</v>
      </c>
      <c r="J162" s="57" t="s">
        <v>3160</v>
      </c>
      <c r="K162" s="57" t="s">
        <v>3160</v>
      </c>
      <c r="L162" s="57" t="s">
        <v>3160</v>
      </c>
      <c r="M162" s="57" t="s">
        <v>3160</v>
      </c>
      <c r="N162" t="s">
        <v>3152</v>
      </c>
    </row>
    <row r="163" spans="1:14" x14ac:dyDescent="0.25">
      <c r="A163" t="s">
        <v>3145</v>
      </c>
      <c r="B163" t="s">
        <v>3616</v>
      </c>
      <c r="C163" t="s">
        <v>3617</v>
      </c>
      <c r="D163" s="52">
        <v>766.01261426315796</v>
      </c>
      <c r="E163" s="13">
        <v>1.7639559613845199</v>
      </c>
      <c r="F163">
        <v>26</v>
      </c>
      <c r="G163" s="57" t="s">
        <v>3151</v>
      </c>
      <c r="H163" s="57" t="s">
        <v>3149</v>
      </c>
      <c r="I163" s="57" t="s">
        <v>3155</v>
      </c>
      <c r="J163" s="57" t="s">
        <v>3155</v>
      </c>
      <c r="K163" s="57" t="s">
        <v>3151</v>
      </c>
      <c r="L163" s="57" t="s">
        <v>3148</v>
      </c>
      <c r="M163" s="57" t="s">
        <v>3148</v>
      </c>
      <c r="N163" t="s">
        <v>3322</v>
      </c>
    </row>
    <row r="164" spans="1:14" x14ac:dyDescent="0.25">
      <c r="A164" t="s">
        <v>3145</v>
      </c>
      <c r="B164" t="s">
        <v>3618</v>
      </c>
      <c r="C164" t="s">
        <v>3619</v>
      </c>
      <c r="D164" s="52">
        <v>7198.0315342448102</v>
      </c>
      <c r="E164" s="13">
        <v>-0.15430779913034201</v>
      </c>
      <c r="F164">
        <v>152</v>
      </c>
      <c r="G164" s="57" t="s">
        <v>3148</v>
      </c>
      <c r="H164" s="57" t="s">
        <v>3155</v>
      </c>
      <c r="I164" s="57" t="s">
        <v>3155</v>
      </c>
      <c r="J164" s="57" t="s">
        <v>3149</v>
      </c>
      <c r="K164" s="57" t="s">
        <v>3151</v>
      </c>
      <c r="L164" s="57" t="s">
        <v>3148</v>
      </c>
      <c r="M164" s="57" t="s">
        <v>3149</v>
      </c>
      <c r="N164" t="s">
        <v>3322</v>
      </c>
    </row>
    <row r="165" spans="1:14" x14ac:dyDescent="0.25">
      <c r="A165" t="s">
        <v>3145</v>
      </c>
      <c r="B165" t="s">
        <v>3620</v>
      </c>
      <c r="C165" t="s">
        <v>3621</v>
      </c>
      <c r="D165" s="52">
        <v>2737.1141458803099</v>
      </c>
      <c r="E165" s="13">
        <v>0.80157966777025402</v>
      </c>
      <c r="F165">
        <v>81</v>
      </c>
      <c r="G165" s="57" t="s">
        <v>3151</v>
      </c>
      <c r="H165" s="57" t="s">
        <v>3155</v>
      </c>
      <c r="I165" s="57" t="s">
        <v>3155</v>
      </c>
      <c r="J165" s="57" t="s">
        <v>3149</v>
      </c>
      <c r="K165" s="57" t="s">
        <v>3149</v>
      </c>
      <c r="L165" s="57" t="s">
        <v>3151</v>
      </c>
      <c r="M165" s="57" t="s">
        <v>3148</v>
      </c>
      <c r="N165" t="s">
        <v>3322</v>
      </c>
    </row>
    <row r="166" spans="1:14" x14ac:dyDescent="0.25">
      <c r="A166" t="s">
        <v>3145</v>
      </c>
      <c r="B166" t="s">
        <v>3622</v>
      </c>
      <c r="C166" t="s">
        <v>3623</v>
      </c>
      <c r="D166" s="52">
        <v>243.32855999155899</v>
      </c>
      <c r="E166" s="13">
        <v>-0.78108327151643797</v>
      </c>
      <c r="F166">
        <v>173</v>
      </c>
      <c r="G166" s="57" t="s">
        <v>3155</v>
      </c>
      <c r="H166" s="57" t="s">
        <v>3151</v>
      </c>
      <c r="I166" s="57" t="s">
        <v>3155</v>
      </c>
      <c r="J166" s="57" t="s">
        <v>3155</v>
      </c>
      <c r="K166" s="57" t="s">
        <v>3148</v>
      </c>
      <c r="L166" s="57" t="s">
        <v>3151</v>
      </c>
      <c r="M166" s="57" t="s">
        <v>3148</v>
      </c>
      <c r="N166" t="s">
        <v>3322</v>
      </c>
    </row>
    <row r="167" spans="1:14" x14ac:dyDescent="0.25">
      <c r="A167" t="s">
        <v>3145</v>
      </c>
      <c r="B167" t="s">
        <v>3624</v>
      </c>
      <c r="C167" t="s">
        <v>3292</v>
      </c>
      <c r="D167" s="52">
        <v>211.149825011167</v>
      </c>
      <c r="E167" s="13">
        <v>1.3687632220855701</v>
      </c>
      <c r="F167">
        <v>46</v>
      </c>
      <c r="G167" s="57" t="s">
        <v>3151</v>
      </c>
      <c r="H167" s="57" t="s">
        <v>3151</v>
      </c>
      <c r="I167" s="57" t="s">
        <v>3155</v>
      </c>
      <c r="J167" s="57" t="s">
        <v>3155</v>
      </c>
      <c r="K167" s="57" t="s">
        <v>3150</v>
      </c>
      <c r="L167" s="57" t="s">
        <v>3150</v>
      </c>
      <c r="M167" s="57" t="s">
        <v>3150</v>
      </c>
      <c r="N167" t="s">
        <v>3322</v>
      </c>
    </row>
    <row r="168" spans="1:14" x14ac:dyDescent="0.25">
      <c r="A168" t="s">
        <v>3145</v>
      </c>
      <c r="B168" t="s">
        <v>3625</v>
      </c>
      <c r="C168" t="s">
        <v>3626</v>
      </c>
      <c r="D168" s="52">
        <v>225.662023884349</v>
      </c>
      <c r="E168" s="13">
        <v>-0.74596245754079005</v>
      </c>
      <c r="F168">
        <v>172</v>
      </c>
      <c r="G168" s="57" t="s">
        <v>3160</v>
      </c>
      <c r="H168" s="57" t="s">
        <v>3160</v>
      </c>
      <c r="I168" s="57" t="s">
        <v>3160</v>
      </c>
      <c r="J168" s="57" t="s">
        <v>3160</v>
      </c>
      <c r="K168" s="57" t="s">
        <v>3160</v>
      </c>
      <c r="L168" s="57" t="s">
        <v>3160</v>
      </c>
      <c r="M168" s="57" t="s">
        <v>3160</v>
      </c>
      <c r="N168" t="s">
        <v>3337</v>
      </c>
    </row>
    <row r="169" spans="1:14" x14ac:dyDescent="0.25">
      <c r="A169" t="s">
        <v>3145</v>
      </c>
      <c r="B169" t="s">
        <v>3627</v>
      </c>
      <c r="C169" t="s">
        <v>3628</v>
      </c>
      <c r="D169" s="52">
        <v>28.6882418227726</v>
      </c>
      <c r="E169" s="13">
        <v>0.92629836667896603</v>
      </c>
      <c r="F169">
        <v>75</v>
      </c>
      <c r="G169" s="57" t="s">
        <v>3160</v>
      </c>
      <c r="H169" s="57" t="s">
        <v>3160</v>
      </c>
      <c r="I169" s="57" t="s">
        <v>3160</v>
      </c>
      <c r="J169" s="57" t="s">
        <v>3160</v>
      </c>
      <c r="K169" s="57" t="s">
        <v>3160</v>
      </c>
      <c r="L169" s="57" t="s">
        <v>3160</v>
      </c>
      <c r="M169" s="57" t="s">
        <v>3160</v>
      </c>
      <c r="N169" t="s">
        <v>3337</v>
      </c>
    </row>
    <row r="170" spans="1:14" x14ac:dyDescent="0.25">
      <c r="A170" t="s">
        <v>3145</v>
      </c>
      <c r="B170" t="s">
        <v>3629</v>
      </c>
      <c r="C170" t="s">
        <v>3630</v>
      </c>
      <c r="D170" s="52">
        <v>113.402800902903</v>
      </c>
      <c r="E170" s="13">
        <v>4.3245924190648301E-2</v>
      </c>
      <c r="F170">
        <v>147</v>
      </c>
      <c r="G170" s="57" t="s">
        <v>3160</v>
      </c>
      <c r="H170" s="57" t="s">
        <v>3160</v>
      </c>
      <c r="I170" s="57" t="s">
        <v>3160</v>
      </c>
      <c r="J170" s="57" t="s">
        <v>3160</v>
      </c>
      <c r="K170" s="57" t="s">
        <v>3160</v>
      </c>
      <c r="L170" s="57" t="s">
        <v>3160</v>
      </c>
      <c r="M170" s="57" t="s">
        <v>3160</v>
      </c>
      <c r="N170" t="s">
        <v>3337</v>
      </c>
    </row>
    <row r="171" spans="1:14" x14ac:dyDescent="0.25">
      <c r="A171" t="s">
        <v>3145</v>
      </c>
      <c r="B171" t="s">
        <v>3631</v>
      </c>
      <c r="C171" t="s">
        <v>3632</v>
      </c>
      <c r="D171" s="52">
        <v>41.334996223854098</v>
      </c>
      <c r="E171" s="13">
        <v>-0.27488841612125298</v>
      </c>
      <c r="F171">
        <v>157</v>
      </c>
      <c r="G171" s="57" t="s">
        <v>3160</v>
      </c>
      <c r="H171" s="57" t="s">
        <v>3160</v>
      </c>
      <c r="I171" s="57" t="s">
        <v>3160</v>
      </c>
      <c r="J171" s="57" t="s">
        <v>3160</v>
      </c>
      <c r="K171" s="57" t="s">
        <v>3160</v>
      </c>
      <c r="L171" s="57" t="s">
        <v>3160</v>
      </c>
      <c r="M171" s="57" t="s">
        <v>3160</v>
      </c>
      <c r="N171" t="s">
        <v>3337</v>
      </c>
    </row>
    <row r="172" spans="1:14" x14ac:dyDescent="0.25">
      <c r="A172" t="s">
        <v>3145</v>
      </c>
      <c r="B172" t="s">
        <v>3633</v>
      </c>
      <c r="C172" t="s">
        <v>3634</v>
      </c>
      <c r="D172" s="52">
        <v>113.26452597618299</v>
      </c>
      <c r="E172" s="13">
        <v>-1.27227806313075</v>
      </c>
      <c r="F172">
        <v>185</v>
      </c>
      <c r="G172" s="57" t="s">
        <v>3160</v>
      </c>
      <c r="H172" s="57" t="s">
        <v>3160</v>
      </c>
      <c r="I172" s="57" t="s">
        <v>3160</v>
      </c>
      <c r="J172" s="57" t="s">
        <v>3160</v>
      </c>
      <c r="K172" s="57" t="s">
        <v>3160</v>
      </c>
      <c r="L172" s="57" t="s">
        <v>3160</v>
      </c>
      <c r="M172" s="57" t="s">
        <v>3160</v>
      </c>
      <c r="N172" t="s">
        <v>3337</v>
      </c>
    </row>
    <row r="173" spans="1:14" x14ac:dyDescent="0.25">
      <c r="A173" t="s">
        <v>3145</v>
      </c>
      <c r="B173" t="s">
        <v>3635</v>
      </c>
      <c r="C173" t="s">
        <v>3636</v>
      </c>
      <c r="D173" s="52">
        <v>269.52577508768599</v>
      </c>
      <c r="E173" s="13">
        <v>-1.19014878417949</v>
      </c>
      <c r="F173">
        <v>179</v>
      </c>
      <c r="G173" s="57" t="s">
        <v>3160</v>
      </c>
      <c r="H173" s="57" t="s">
        <v>3160</v>
      </c>
      <c r="I173" s="57" t="s">
        <v>3160</v>
      </c>
      <c r="J173" s="57" t="s">
        <v>3160</v>
      </c>
      <c r="K173" s="57" t="s">
        <v>3160</v>
      </c>
      <c r="L173" s="57" t="s">
        <v>3160</v>
      </c>
      <c r="M173" s="57" t="s">
        <v>3160</v>
      </c>
      <c r="N173" t="s">
        <v>3152</v>
      </c>
    </row>
    <row r="174" spans="1:14" x14ac:dyDescent="0.25">
      <c r="A174" t="s">
        <v>3145</v>
      </c>
      <c r="B174" t="s">
        <v>3637</v>
      </c>
      <c r="C174" t="s">
        <v>3638</v>
      </c>
      <c r="D174" s="52">
        <v>36.648344261837998</v>
      </c>
      <c r="E174" s="13">
        <v>-1.19014878417949</v>
      </c>
      <c r="F174">
        <v>179</v>
      </c>
      <c r="G174" s="57" t="s">
        <v>3160</v>
      </c>
      <c r="H174" s="57" t="s">
        <v>3160</v>
      </c>
      <c r="I174" s="57" t="s">
        <v>3160</v>
      </c>
      <c r="J174" s="57" t="s">
        <v>3160</v>
      </c>
      <c r="K174" s="57" t="s">
        <v>3160</v>
      </c>
      <c r="L174" s="57" t="s">
        <v>3160</v>
      </c>
      <c r="M174" s="57" t="s">
        <v>3160</v>
      </c>
      <c r="N174" t="s">
        <v>3152</v>
      </c>
    </row>
    <row r="175" spans="1:14" x14ac:dyDescent="0.25">
      <c r="A175" t="s">
        <v>3145</v>
      </c>
      <c r="B175" t="s">
        <v>3639</v>
      </c>
      <c r="C175" t="s">
        <v>3640</v>
      </c>
      <c r="D175" s="52">
        <v>289.53768213646902</v>
      </c>
      <c r="E175" s="13">
        <v>-1.19014878417949</v>
      </c>
      <c r="F175">
        <v>179</v>
      </c>
      <c r="G175" s="57" t="s">
        <v>3160</v>
      </c>
      <c r="H175" s="57" t="s">
        <v>3160</v>
      </c>
      <c r="I175" s="57" t="s">
        <v>3160</v>
      </c>
      <c r="J175" s="57" t="s">
        <v>3160</v>
      </c>
      <c r="K175" s="57" t="s">
        <v>3160</v>
      </c>
      <c r="L175" s="57" t="s">
        <v>3160</v>
      </c>
      <c r="M175" s="57" t="s">
        <v>3160</v>
      </c>
      <c r="N175" t="s">
        <v>3152</v>
      </c>
    </row>
    <row r="176" spans="1:14" x14ac:dyDescent="0.25">
      <c r="A176" t="s">
        <v>3145</v>
      </c>
      <c r="B176" t="s">
        <v>3641</v>
      </c>
      <c r="C176" t="s">
        <v>3642</v>
      </c>
      <c r="D176" s="52">
        <v>487.877114643384</v>
      </c>
      <c r="E176" s="13">
        <v>-1.2916005902691201</v>
      </c>
      <c r="F176">
        <v>186</v>
      </c>
      <c r="G176" s="57" t="s">
        <v>3155</v>
      </c>
      <c r="H176" s="57" t="s">
        <v>3148</v>
      </c>
      <c r="I176" s="57" t="s">
        <v>3149</v>
      </c>
      <c r="J176" s="57" t="s">
        <v>3150</v>
      </c>
      <c r="K176" s="57" t="s">
        <v>3151</v>
      </c>
      <c r="L176" s="57" t="s">
        <v>3148</v>
      </c>
      <c r="M176" s="57" t="s">
        <v>3151</v>
      </c>
      <c r="N176" t="s">
        <v>3322</v>
      </c>
    </row>
    <row r="177" spans="1:14" x14ac:dyDescent="0.25">
      <c r="A177" t="s">
        <v>3145</v>
      </c>
      <c r="B177" t="s">
        <v>3643</v>
      </c>
      <c r="C177" t="s">
        <v>3644</v>
      </c>
      <c r="D177" s="52">
        <v>17.930388238521999</v>
      </c>
      <c r="E177" s="13">
        <v>-1.19014878417949</v>
      </c>
      <c r="F177">
        <v>179</v>
      </c>
      <c r="G177" s="57" t="s">
        <v>3160</v>
      </c>
      <c r="H177" s="57" t="s">
        <v>3160</v>
      </c>
      <c r="I177" s="57" t="s">
        <v>3160</v>
      </c>
      <c r="J177" s="57" t="s">
        <v>3160</v>
      </c>
      <c r="K177" s="57" t="s">
        <v>3160</v>
      </c>
      <c r="L177" s="57" t="s">
        <v>3160</v>
      </c>
      <c r="M177" s="57" t="s">
        <v>3160</v>
      </c>
      <c r="N177" t="s">
        <v>3152</v>
      </c>
    </row>
    <row r="178" spans="1:14" x14ac:dyDescent="0.25">
      <c r="A178" t="s">
        <v>3145</v>
      </c>
      <c r="B178" t="s">
        <v>3645</v>
      </c>
      <c r="C178" t="s">
        <v>3646</v>
      </c>
      <c r="D178" s="52">
        <v>4.5170230779593901</v>
      </c>
      <c r="E178" s="13">
        <v>-1.19014878417949</v>
      </c>
      <c r="F178">
        <v>179</v>
      </c>
      <c r="G178" s="57" t="s">
        <v>3160</v>
      </c>
      <c r="H178" s="57" t="s">
        <v>3160</v>
      </c>
      <c r="I178" s="57" t="s">
        <v>3160</v>
      </c>
      <c r="J178" s="57" t="s">
        <v>3160</v>
      </c>
      <c r="K178" s="57" t="s">
        <v>3160</v>
      </c>
      <c r="L178" s="57" t="s">
        <v>3160</v>
      </c>
      <c r="M178" s="57" t="s">
        <v>3160</v>
      </c>
      <c r="N178" t="s">
        <v>3152</v>
      </c>
    </row>
    <row r="179" spans="1:14" x14ac:dyDescent="0.25">
      <c r="A179" t="s">
        <v>3145</v>
      </c>
      <c r="B179" t="s">
        <v>3647</v>
      </c>
      <c r="C179" t="s">
        <v>3298</v>
      </c>
      <c r="D179" s="52">
        <v>5597.2617866889404</v>
      </c>
      <c r="E179" s="13">
        <v>1.46523949778142</v>
      </c>
      <c r="F179">
        <v>39</v>
      </c>
      <c r="G179" s="57" t="s">
        <v>3151</v>
      </c>
      <c r="H179" s="57" t="s">
        <v>3148</v>
      </c>
      <c r="I179" s="57" t="s">
        <v>3151</v>
      </c>
      <c r="J179" s="57" t="s">
        <v>3151</v>
      </c>
      <c r="K179" s="57" t="s">
        <v>3148</v>
      </c>
      <c r="L179" s="57" t="s">
        <v>3149</v>
      </c>
      <c r="M179" s="57" t="s">
        <v>3155</v>
      </c>
      <c r="N179" t="s">
        <v>3322</v>
      </c>
    </row>
    <row r="180" spans="1:14" x14ac:dyDescent="0.25">
      <c r="A180" t="s">
        <v>3145</v>
      </c>
      <c r="B180" t="s">
        <v>3648</v>
      </c>
      <c r="C180" t="s">
        <v>3649</v>
      </c>
      <c r="D180" s="52">
        <v>3341.2040673858401</v>
      </c>
      <c r="E180" s="13">
        <v>1.76110003967507</v>
      </c>
      <c r="F180">
        <v>27</v>
      </c>
      <c r="G180" s="57" t="s">
        <v>3151</v>
      </c>
      <c r="H180" s="57" t="s">
        <v>3148</v>
      </c>
      <c r="I180" s="57" t="s">
        <v>3151</v>
      </c>
      <c r="J180" s="57" t="s">
        <v>3151</v>
      </c>
      <c r="K180" s="57" t="s">
        <v>3150</v>
      </c>
      <c r="L180" s="57" t="s">
        <v>3148</v>
      </c>
      <c r="M180" s="57" t="s">
        <v>3155</v>
      </c>
      <c r="N180" t="s">
        <v>3322</v>
      </c>
    </row>
    <row r="181" spans="1:14" x14ac:dyDescent="0.25">
      <c r="A181" t="s">
        <v>3145</v>
      </c>
      <c r="B181" t="s">
        <v>3650</v>
      </c>
      <c r="C181" t="s">
        <v>3651</v>
      </c>
      <c r="D181" s="52">
        <v>109.168147272602</v>
      </c>
      <c r="E181" s="13">
        <v>1.66732313308063</v>
      </c>
      <c r="F181">
        <v>31</v>
      </c>
      <c r="G181" s="57" t="s">
        <v>3160</v>
      </c>
      <c r="H181" s="57" t="s">
        <v>3160</v>
      </c>
      <c r="I181" s="57" t="s">
        <v>3160</v>
      </c>
      <c r="J181" s="57" t="s">
        <v>3160</v>
      </c>
      <c r="K181" s="57" t="s">
        <v>3160</v>
      </c>
      <c r="L181" s="57" t="s">
        <v>3160</v>
      </c>
      <c r="M181" s="57" t="s">
        <v>3160</v>
      </c>
      <c r="N181" t="s">
        <v>3152</v>
      </c>
    </row>
    <row r="182" spans="1:14" x14ac:dyDescent="0.25">
      <c r="A182" t="s">
        <v>3145</v>
      </c>
      <c r="B182" t="s">
        <v>3652</v>
      </c>
      <c r="C182" t="s">
        <v>3653</v>
      </c>
      <c r="D182" s="52">
        <v>1022.5610387496999</v>
      </c>
      <c r="E182" s="13">
        <v>1.1730449865786099</v>
      </c>
      <c r="F182">
        <v>59</v>
      </c>
      <c r="G182" s="57" t="s">
        <v>3151</v>
      </c>
      <c r="H182" s="57" t="s">
        <v>3155</v>
      </c>
      <c r="I182" s="57" t="s">
        <v>3151</v>
      </c>
      <c r="J182" s="57" t="s">
        <v>3151</v>
      </c>
      <c r="K182" s="57" t="s">
        <v>3150</v>
      </c>
      <c r="L182" s="57" t="s">
        <v>3149</v>
      </c>
      <c r="M182" s="57" t="s">
        <v>3150</v>
      </c>
      <c r="N182" t="s">
        <v>3322</v>
      </c>
    </row>
    <row r="183" spans="1:14" x14ac:dyDescent="0.25">
      <c r="A183" t="s">
        <v>3145</v>
      </c>
      <c r="B183" t="s">
        <v>3654</v>
      </c>
      <c r="C183" t="s">
        <v>3655</v>
      </c>
      <c r="D183" s="52">
        <v>340.80214066135898</v>
      </c>
      <c r="E183" s="13">
        <v>1.73377393983145</v>
      </c>
      <c r="F183">
        <v>28</v>
      </c>
      <c r="G183" s="57" t="s">
        <v>3151</v>
      </c>
      <c r="H183" s="57" t="s">
        <v>3148</v>
      </c>
      <c r="I183" s="57" t="s">
        <v>3151</v>
      </c>
      <c r="J183" s="57" t="s">
        <v>3149</v>
      </c>
      <c r="K183" s="57" t="s">
        <v>3155</v>
      </c>
      <c r="L183" s="57" t="s">
        <v>3148</v>
      </c>
      <c r="M183" s="57" t="s">
        <v>3149</v>
      </c>
      <c r="N183" t="s">
        <v>3322</v>
      </c>
    </row>
    <row r="184" spans="1:14" x14ac:dyDescent="0.25">
      <c r="A184" t="s">
        <v>3145</v>
      </c>
      <c r="B184" t="s">
        <v>3656</v>
      </c>
      <c r="C184" t="s">
        <v>3657</v>
      </c>
      <c r="D184" s="52">
        <v>322.26586855259802</v>
      </c>
      <c r="E184" s="13">
        <v>1.1762448003517101</v>
      </c>
      <c r="F184">
        <v>57</v>
      </c>
      <c r="G184" s="57" t="s">
        <v>3160</v>
      </c>
      <c r="H184" s="57" t="s">
        <v>3160</v>
      </c>
      <c r="I184" s="57" t="s">
        <v>3160</v>
      </c>
      <c r="J184" s="57" t="s">
        <v>3160</v>
      </c>
      <c r="K184" s="57" t="s">
        <v>3160</v>
      </c>
      <c r="L184" s="57" t="s">
        <v>3160</v>
      </c>
      <c r="M184" s="57" t="s">
        <v>3160</v>
      </c>
      <c r="N184" t="s">
        <v>3152</v>
      </c>
    </row>
    <row r="185" spans="1:14" x14ac:dyDescent="0.25">
      <c r="A185" t="s">
        <v>3145</v>
      </c>
      <c r="B185" t="s">
        <v>3658</v>
      </c>
      <c r="C185" t="s">
        <v>3659</v>
      </c>
      <c r="D185" s="52">
        <v>255.58302706894199</v>
      </c>
      <c r="E185" s="13">
        <v>1.1762448003517101</v>
      </c>
      <c r="F185">
        <v>57</v>
      </c>
      <c r="G185" s="57" t="s">
        <v>3160</v>
      </c>
      <c r="H185" s="57" t="s">
        <v>3160</v>
      </c>
      <c r="I185" s="57" t="s">
        <v>3160</v>
      </c>
      <c r="J185" s="57" t="s">
        <v>3160</v>
      </c>
      <c r="K185" s="57" t="s">
        <v>3160</v>
      </c>
      <c r="L185" s="57" t="s">
        <v>3160</v>
      </c>
      <c r="M185" s="57" t="s">
        <v>3160</v>
      </c>
      <c r="N185" t="s">
        <v>3152</v>
      </c>
    </row>
    <row r="186" spans="1:14" x14ac:dyDescent="0.25">
      <c r="A186" t="s">
        <v>3145</v>
      </c>
      <c r="B186" t="s">
        <v>3660</v>
      </c>
      <c r="C186" t="s">
        <v>3661</v>
      </c>
      <c r="D186" s="52">
        <v>95.954786153186603</v>
      </c>
      <c r="E186" s="13">
        <v>0.97117432947976001</v>
      </c>
      <c r="F186">
        <v>73</v>
      </c>
      <c r="G186" s="57" t="s">
        <v>3160</v>
      </c>
      <c r="H186" s="57" t="s">
        <v>3160</v>
      </c>
      <c r="I186" s="57" t="s">
        <v>3160</v>
      </c>
      <c r="J186" s="57" t="s">
        <v>3160</v>
      </c>
      <c r="K186" s="57" t="s">
        <v>3160</v>
      </c>
      <c r="L186" s="57" t="s">
        <v>3160</v>
      </c>
      <c r="M186" s="57" t="s">
        <v>3160</v>
      </c>
      <c r="N186" t="s">
        <v>3152</v>
      </c>
    </row>
    <row r="187" spans="1:14" x14ac:dyDescent="0.25">
      <c r="A187" t="s">
        <v>3145</v>
      </c>
      <c r="B187" t="s">
        <v>3662</v>
      </c>
      <c r="C187" t="s">
        <v>3663</v>
      </c>
      <c r="D187" s="52">
        <v>2049.51560195812</v>
      </c>
      <c r="E187" s="13">
        <v>0.89544701393361603</v>
      </c>
      <c r="F187">
        <v>76</v>
      </c>
      <c r="G187" s="57" t="s">
        <v>3151</v>
      </c>
      <c r="H187" s="57" t="s">
        <v>3150</v>
      </c>
      <c r="I187" s="57" t="s">
        <v>3151</v>
      </c>
      <c r="J187" s="57" t="s">
        <v>3149</v>
      </c>
      <c r="K187" s="57" t="s">
        <v>3150</v>
      </c>
      <c r="L187" s="57" t="s">
        <v>3155</v>
      </c>
      <c r="M187" s="57" t="s">
        <v>3155</v>
      </c>
      <c r="N187" t="s">
        <v>3322</v>
      </c>
    </row>
    <row r="188" spans="1:14" x14ac:dyDescent="0.25">
      <c r="A188" t="s">
        <v>3145</v>
      </c>
      <c r="B188" t="s">
        <v>3664</v>
      </c>
      <c r="C188" t="s">
        <v>3665</v>
      </c>
      <c r="D188" s="52">
        <v>582.102230119811</v>
      </c>
      <c r="E188" s="13">
        <v>1.1396394934569301</v>
      </c>
      <c r="F188">
        <v>60</v>
      </c>
      <c r="G188" s="57" t="s">
        <v>3151</v>
      </c>
      <c r="H188" s="57" t="s">
        <v>3149</v>
      </c>
      <c r="I188" s="57" t="s">
        <v>3151</v>
      </c>
      <c r="J188" s="57" t="s">
        <v>3149</v>
      </c>
      <c r="K188" s="57" t="s">
        <v>3150</v>
      </c>
      <c r="L188" s="57" t="s">
        <v>3155</v>
      </c>
      <c r="M188" s="57" t="s">
        <v>3155</v>
      </c>
      <c r="N188" t="s">
        <v>3322</v>
      </c>
    </row>
    <row r="189" spans="1:14" x14ac:dyDescent="0.25">
      <c r="A189" t="s">
        <v>3145</v>
      </c>
      <c r="B189" t="s">
        <v>3666</v>
      </c>
      <c r="C189" t="s">
        <v>3667</v>
      </c>
      <c r="D189" s="52">
        <v>1575.79883880035</v>
      </c>
      <c r="E189" s="13">
        <v>1.03042945026696</v>
      </c>
      <c r="F189">
        <v>68</v>
      </c>
      <c r="G189" s="57" t="s">
        <v>3151</v>
      </c>
      <c r="H189" s="57" t="s">
        <v>3151</v>
      </c>
      <c r="I189" s="57" t="s">
        <v>3155</v>
      </c>
      <c r="J189" s="57" t="s">
        <v>3148</v>
      </c>
      <c r="K189" s="57" t="s">
        <v>3149</v>
      </c>
      <c r="L189" s="57" t="s">
        <v>3150</v>
      </c>
      <c r="M189" s="57" t="s">
        <v>3155</v>
      </c>
      <c r="N189" t="s">
        <v>3322</v>
      </c>
    </row>
    <row r="190" spans="1:14" x14ac:dyDescent="0.25">
      <c r="A190" t="s">
        <v>3145</v>
      </c>
      <c r="B190" t="s">
        <v>3668</v>
      </c>
      <c r="C190" t="s">
        <v>3669</v>
      </c>
      <c r="D190" s="52">
        <v>785.61062054942704</v>
      </c>
      <c r="E190" s="13">
        <v>-0.68683339708469204</v>
      </c>
      <c r="F190">
        <v>170</v>
      </c>
      <c r="G190" s="57" t="s">
        <v>3155</v>
      </c>
      <c r="H190" s="57" t="s">
        <v>3148</v>
      </c>
      <c r="I190" s="57" t="s">
        <v>3149</v>
      </c>
      <c r="J190" s="57" t="s">
        <v>3148</v>
      </c>
      <c r="K190" s="57" t="s">
        <v>3148</v>
      </c>
      <c r="L190" s="57" t="s">
        <v>3148</v>
      </c>
      <c r="M190" s="57" t="s">
        <v>3155</v>
      </c>
      <c r="N190" t="s">
        <v>3322</v>
      </c>
    </row>
    <row r="191" spans="1:14" x14ac:dyDescent="0.25">
      <c r="A191" t="s">
        <v>3145</v>
      </c>
      <c r="B191" t="s">
        <v>3670</v>
      </c>
      <c r="C191" t="s">
        <v>3671</v>
      </c>
      <c r="D191" s="52">
        <v>1075.5131345637301</v>
      </c>
      <c r="E191" s="13">
        <v>-0.216693289853889</v>
      </c>
      <c r="F191">
        <v>153</v>
      </c>
      <c r="G191" s="57" t="s">
        <v>3148</v>
      </c>
      <c r="H191" s="57" t="s">
        <v>3150</v>
      </c>
      <c r="I191" s="57" t="s">
        <v>3155</v>
      </c>
      <c r="J191" s="57" t="s">
        <v>3148</v>
      </c>
      <c r="K191" s="57" t="s">
        <v>3150</v>
      </c>
      <c r="L191" s="57" t="s">
        <v>3155</v>
      </c>
      <c r="M191" s="57" t="s">
        <v>3148</v>
      </c>
      <c r="N191" t="s">
        <v>3322</v>
      </c>
    </row>
    <row r="192" spans="1:14" x14ac:dyDescent="0.25">
      <c r="A192" t="s">
        <v>3145</v>
      </c>
      <c r="B192" t="s">
        <v>3672</v>
      </c>
      <c r="C192" t="s">
        <v>3308</v>
      </c>
      <c r="D192" s="52">
        <v>1015.12200276773</v>
      </c>
      <c r="E192" s="13">
        <v>1.95933393953087</v>
      </c>
      <c r="F192">
        <v>15</v>
      </c>
      <c r="G192" s="57" t="s">
        <v>3151</v>
      </c>
      <c r="H192" s="57" t="s">
        <v>3149</v>
      </c>
      <c r="I192" s="57" t="s">
        <v>3155</v>
      </c>
      <c r="J192" s="57" t="s">
        <v>3149</v>
      </c>
      <c r="K192" s="57" t="s">
        <v>3155</v>
      </c>
      <c r="L192" s="57" t="s">
        <v>3155</v>
      </c>
      <c r="M192" s="57" t="s">
        <v>3155</v>
      </c>
      <c r="N192" t="s">
        <v>3322</v>
      </c>
    </row>
    <row r="193" spans="1:14" x14ac:dyDescent="0.25">
      <c r="A193" t="s">
        <v>3309</v>
      </c>
      <c r="B193" t="s">
        <v>3320</v>
      </c>
      <c r="C193" t="s">
        <v>3321</v>
      </c>
      <c r="D193" s="52">
        <v>459.74795603798498</v>
      </c>
      <c r="E193" s="13">
        <v>-0.28580327721524001</v>
      </c>
      <c r="F193">
        <v>153</v>
      </c>
      <c r="G193" s="57" t="s">
        <v>3150</v>
      </c>
      <c r="H193" s="57" t="s">
        <v>3151</v>
      </c>
      <c r="I193" s="57" t="s">
        <v>3148</v>
      </c>
      <c r="J193" s="57" t="s">
        <v>3150</v>
      </c>
      <c r="K193" s="57" t="s">
        <v>3151</v>
      </c>
      <c r="L193" s="57" t="s">
        <v>3148</v>
      </c>
      <c r="M193" s="57" t="s">
        <v>3151</v>
      </c>
      <c r="N193" t="s">
        <v>3322</v>
      </c>
    </row>
    <row r="194" spans="1:14" x14ac:dyDescent="0.25">
      <c r="A194" t="s">
        <v>3309</v>
      </c>
      <c r="B194" t="s">
        <v>3323</v>
      </c>
      <c r="C194" t="s">
        <v>3324</v>
      </c>
      <c r="D194" s="52">
        <v>542.12438893189903</v>
      </c>
      <c r="E194" s="13">
        <v>-0.15086564564569999</v>
      </c>
      <c r="F194">
        <v>132</v>
      </c>
      <c r="G194" s="57" t="s">
        <v>3160</v>
      </c>
      <c r="H194" s="57" t="s">
        <v>3160</v>
      </c>
      <c r="I194" s="57" t="s">
        <v>3160</v>
      </c>
      <c r="J194" s="57" t="s">
        <v>3160</v>
      </c>
      <c r="K194" s="57" t="s">
        <v>3160</v>
      </c>
      <c r="L194" s="57" t="s">
        <v>3160</v>
      </c>
      <c r="M194" s="57" t="s">
        <v>3160</v>
      </c>
      <c r="N194" t="s">
        <v>3152</v>
      </c>
    </row>
    <row r="195" spans="1:14" x14ac:dyDescent="0.25">
      <c r="A195" t="s">
        <v>3309</v>
      </c>
      <c r="B195" t="s">
        <v>3325</v>
      </c>
      <c r="C195" t="s">
        <v>3326</v>
      </c>
      <c r="D195" s="52">
        <v>72.887550323457802</v>
      </c>
      <c r="E195" s="13">
        <v>-0.15086564564569999</v>
      </c>
      <c r="F195">
        <v>132</v>
      </c>
      <c r="G195" s="57" t="s">
        <v>3160</v>
      </c>
      <c r="H195" s="57" t="s">
        <v>3160</v>
      </c>
      <c r="I195" s="57" t="s">
        <v>3160</v>
      </c>
      <c r="J195" s="57" t="s">
        <v>3160</v>
      </c>
      <c r="K195" s="57" t="s">
        <v>3160</v>
      </c>
      <c r="L195" s="57" t="s">
        <v>3160</v>
      </c>
      <c r="M195" s="57" t="s">
        <v>3160</v>
      </c>
      <c r="N195" t="s">
        <v>3152</v>
      </c>
    </row>
    <row r="196" spans="1:14" x14ac:dyDescent="0.25">
      <c r="A196" t="s">
        <v>3309</v>
      </c>
      <c r="B196" t="s">
        <v>3327</v>
      </c>
      <c r="C196" t="s">
        <v>3328</v>
      </c>
      <c r="D196" s="52">
        <v>58.859179797627398</v>
      </c>
      <c r="E196" s="13">
        <v>-0.15086564564569999</v>
      </c>
      <c r="F196">
        <v>132</v>
      </c>
      <c r="G196" s="57" t="s">
        <v>3160</v>
      </c>
      <c r="H196" s="57" t="s">
        <v>3160</v>
      </c>
      <c r="I196" s="57" t="s">
        <v>3160</v>
      </c>
      <c r="J196" s="57" t="s">
        <v>3160</v>
      </c>
      <c r="K196" s="57" t="s">
        <v>3160</v>
      </c>
      <c r="L196" s="57" t="s">
        <v>3160</v>
      </c>
      <c r="M196" s="57" t="s">
        <v>3160</v>
      </c>
      <c r="N196" t="s">
        <v>3152</v>
      </c>
    </row>
    <row r="197" spans="1:14" x14ac:dyDescent="0.25">
      <c r="A197" t="s">
        <v>3309</v>
      </c>
      <c r="B197" t="s">
        <v>3329</v>
      </c>
      <c r="C197" t="s">
        <v>3330</v>
      </c>
      <c r="D197" s="52">
        <v>156.96434234896199</v>
      </c>
      <c r="E197" s="13">
        <v>-0.74961544261921098</v>
      </c>
      <c r="F197">
        <v>172</v>
      </c>
      <c r="G197" s="57" t="s">
        <v>3155</v>
      </c>
      <c r="H197" s="57" t="s">
        <v>3151</v>
      </c>
      <c r="I197" s="57" t="s">
        <v>3155</v>
      </c>
      <c r="J197" s="57" t="s">
        <v>3155</v>
      </c>
      <c r="K197" s="57" t="s">
        <v>3151</v>
      </c>
      <c r="L197" s="57" t="s">
        <v>3148</v>
      </c>
      <c r="M197" s="57" t="s">
        <v>3148</v>
      </c>
      <c r="N197" t="s">
        <v>3322</v>
      </c>
    </row>
    <row r="198" spans="1:14" x14ac:dyDescent="0.25">
      <c r="A198" t="s">
        <v>3309</v>
      </c>
      <c r="B198" t="s">
        <v>3331</v>
      </c>
      <c r="C198" t="s">
        <v>3332</v>
      </c>
      <c r="D198" s="52">
        <v>732.75977359494902</v>
      </c>
      <c r="E198" s="13">
        <v>-0.35681437641521202</v>
      </c>
      <c r="F198">
        <v>156</v>
      </c>
      <c r="G198" s="57" t="s">
        <v>3150</v>
      </c>
      <c r="H198" s="57" t="s">
        <v>3149</v>
      </c>
      <c r="I198" s="57" t="s">
        <v>3148</v>
      </c>
      <c r="J198" s="57" t="s">
        <v>3155</v>
      </c>
      <c r="K198" s="57" t="s">
        <v>3151</v>
      </c>
      <c r="L198" s="57" t="s">
        <v>3149</v>
      </c>
      <c r="M198" s="57" t="s">
        <v>3149</v>
      </c>
      <c r="N198" t="s">
        <v>3322</v>
      </c>
    </row>
    <row r="199" spans="1:14" x14ac:dyDescent="0.25">
      <c r="A199" t="s">
        <v>3309</v>
      </c>
      <c r="B199" t="s">
        <v>3333</v>
      </c>
      <c r="C199" t="s">
        <v>3334</v>
      </c>
      <c r="D199" s="52">
        <v>48.344270146500698</v>
      </c>
      <c r="E199" s="13">
        <v>-0.44292051634429902</v>
      </c>
      <c r="F199">
        <v>158</v>
      </c>
      <c r="G199" s="57" t="s">
        <v>3160</v>
      </c>
      <c r="H199" s="57" t="s">
        <v>3160</v>
      </c>
      <c r="I199" s="57" t="s">
        <v>3160</v>
      </c>
      <c r="J199" s="57" t="s">
        <v>3160</v>
      </c>
      <c r="K199" s="57" t="s">
        <v>3160</v>
      </c>
      <c r="L199" s="57" t="s">
        <v>3160</v>
      </c>
      <c r="M199" s="57" t="s">
        <v>3160</v>
      </c>
      <c r="N199" t="s">
        <v>3152</v>
      </c>
    </row>
    <row r="200" spans="1:14" x14ac:dyDescent="0.25">
      <c r="A200" t="s">
        <v>3309</v>
      </c>
      <c r="B200" t="s">
        <v>3335</v>
      </c>
      <c r="C200" t="s">
        <v>3336</v>
      </c>
      <c r="D200" s="52">
        <v>254.58600871719099</v>
      </c>
      <c r="E200" s="13">
        <v>0.151822647285625</v>
      </c>
      <c r="F200">
        <v>120</v>
      </c>
      <c r="G200" s="57" t="s">
        <v>3160</v>
      </c>
      <c r="H200" s="57" t="s">
        <v>3160</v>
      </c>
      <c r="I200" s="57" t="s">
        <v>3160</v>
      </c>
      <c r="J200" s="57" t="s">
        <v>3160</v>
      </c>
      <c r="K200" s="57" t="s">
        <v>3160</v>
      </c>
      <c r="L200" s="57" t="s">
        <v>3160</v>
      </c>
      <c r="M200" s="57" t="s">
        <v>3160</v>
      </c>
      <c r="N200" t="s">
        <v>3337</v>
      </c>
    </row>
    <row r="201" spans="1:14" x14ac:dyDescent="0.25">
      <c r="A201" t="s">
        <v>3309</v>
      </c>
      <c r="B201" t="s">
        <v>3338</v>
      </c>
      <c r="C201" t="s">
        <v>3339</v>
      </c>
      <c r="D201" s="52">
        <v>41.7059013840422</v>
      </c>
      <c r="E201" s="13">
        <v>0.76945403396749401</v>
      </c>
      <c r="F201">
        <v>89</v>
      </c>
      <c r="G201" s="57" t="s">
        <v>3160</v>
      </c>
      <c r="H201" s="57" t="s">
        <v>3160</v>
      </c>
      <c r="I201" s="57" t="s">
        <v>3160</v>
      </c>
      <c r="J201" s="57" t="s">
        <v>3160</v>
      </c>
      <c r="K201" s="57" t="s">
        <v>3160</v>
      </c>
      <c r="L201" s="57" t="s">
        <v>3160</v>
      </c>
      <c r="M201" s="57" t="s">
        <v>3160</v>
      </c>
      <c r="N201" t="s">
        <v>3337</v>
      </c>
    </row>
    <row r="202" spans="1:14" x14ac:dyDescent="0.25">
      <c r="A202" t="s">
        <v>3309</v>
      </c>
      <c r="B202" t="s">
        <v>3340</v>
      </c>
      <c r="C202" t="s">
        <v>3341</v>
      </c>
      <c r="D202" s="52">
        <v>0</v>
      </c>
      <c r="E202" s="13">
        <v>0.46130149074872101</v>
      </c>
      <c r="F202">
        <v>101</v>
      </c>
      <c r="G202" s="57" t="s">
        <v>3160</v>
      </c>
      <c r="H202" s="57" t="s">
        <v>3160</v>
      </c>
      <c r="I202" s="57" t="s">
        <v>3160</v>
      </c>
      <c r="J202" s="57" t="s">
        <v>3160</v>
      </c>
      <c r="K202" s="57" t="s">
        <v>3160</v>
      </c>
      <c r="L202" s="57" t="s">
        <v>3160</v>
      </c>
      <c r="M202" s="57" t="s">
        <v>3160</v>
      </c>
      <c r="N202" t="s">
        <v>3342</v>
      </c>
    </row>
    <row r="203" spans="1:14" x14ac:dyDescent="0.25">
      <c r="A203" t="s">
        <v>3309</v>
      </c>
      <c r="B203" t="s">
        <v>3343</v>
      </c>
      <c r="C203" t="s">
        <v>3344</v>
      </c>
      <c r="D203" s="52">
        <v>0</v>
      </c>
      <c r="E203" s="13">
        <v>-0.28712112810277302</v>
      </c>
      <c r="F203">
        <v>154</v>
      </c>
      <c r="G203" s="57" t="s">
        <v>3160</v>
      </c>
      <c r="H203" s="57" t="s">
        <v>3160</v>
      </c>
      <c r="I203" s="57" t="s">
        <v>3160</v>
      </c>
      <c r="J203" s="57" t="s">
        <v>3160</v>
      </c>
      <c r="K203" s="57" t="s">
        <v>3160</v>
      </c>
      <c r="L203" s="57" t="s">
        <v>3160</v>
      </c>
      <c r="M203" s="57" t="s">
        <v>3160</v>
      </c>
      <c r="N203" t="s">
        <v>3342</v>
      </c>
    </row>
    <row r="204" spans="1:14" x14ac:dyDescent="0.25">
      <c r="A204" t="s">
        <v>3309</v>
      </c>
      <c r="B204" t="s">
        <v>3345</v>
      </c>
      <c r="C204" t="s">
        <v>3346</v>
      </c>
      <c r="D204" s="52">
        <v>6.87591168074366</v>
      </c>
      <c r="E204" s="13">
        <v>-0.244614744523307</v>
      </c>
      <c r="F204">
        <v>151</v>
      </c>
      <c r="G204" s="57" t="s">
        <v>3160</v>
      </c>
      <c r="H204" s="57" t="s">
        <v>3160</v>
      </c>
      <c r="I204" s="57" t="s">
        <v>3160</v>
      </c>
      <c r="J204" s="57" t="s">
        <v>3160</v>
      </c>
      <c r="K204" s="57" t="s">
        <v>3160</v>
      </c>
      <c r="L204" s="57" t="s">
        <v>3160</v>
      </c>
      <c r="M204" s="57" t="s">
        <v>3160</v>
      </c>
      <c r="N204" t="s">
        <v>3342</v>
      </c>
    </row>
    <row r="205" spans="1:14" x14ac:dyDescent="0.25">
      <c r="A205" t="s">
        <v>3309</v>
      </c>
      <c r="B205" t="s">
        <v>3347</v>
      </c>
      <c r="C205" t="s">
        <v>3348</v>
      </c>
      <c r="D205" s="52">
        <v>514.41428104378701</v>
      </c>
      <c r="E205" s="13">
        <v>1.09685031656457</v>
      </c>
      <c r="F205">
        <v>72</v>
      </c>
      <c r="G205" s="57" t="s">
        <v>3151</v>
      </c>
      <c r="H205" s="57" t="s">
        <v>3151</v>
      </c>
      <c r="I205" s="57" t="s">
        <v>3155</v>
      </c>
      <c r="J205" s="57" t="s">
        <v>3155</v>
      </c>
      <c r="K205" s="57" t="s">
        <v>3149</v>
      </c>
      <c r="L205" s="57" t="s">
        <v>3149</v>
      </c>
      <c r="M205" s="57" t="s">
        <v>3149</v>
      </c>
      <c r="N205" t="s">
        <v>3322</v>
      </c>
    </row>
    <row r="206" spans="1:14" x14ac:dyDescent="0.25">
      <c r="A206" t="s">
        <v>3309</v>
      </c>
      <c r="B206" t="s">
        <v>3349</v>
      </c>
      <c r="C206" t="s">
        <v>3350</v>
      </c>
      <c r="D206" s="52">
        <v>483.29685347936697</v>
      </c>
      <c r="E206" s="13">
        <v>2.0095411343789</v>
      </c>
      <c r="F206">
        <v>28</v>
      </c>
      <c r="G206" s="57" t="s">
        <v>3151</v>
      </c>
      <c r="H206" s="57" t="s">
        <v>3151</v>
      </c>
      <c r="I206" s="57" t="s">
        <v>3155</v>
      </c>
      <c r="J206" s="57" t="s">
        <v>3148</v>
      </c>
      <c r="K206" s="57" t="s">
        <v>3149</v>
      </c>
      <c r="L206" s="57" t="s">
        <v>3148</v>
      </c>
      <c r="M206" s="57" t="s">
        <v>3149</v>
      </c>
      <c r="N206" t="s">
        <v>3322</v>
      </c>
    </row>
    <row r="207" spans="1:14" x14ac:dyDescent="0.25">
      <c r="A207" t="s">
        <v>3309</v>
      </c>
      <c r="B207" t="s">
        <v>3351</v>
      </c>
      <c r="C207" t="s">
        <v>3165</v>
      </c>
      <c r="D207" s="52">
        <v>338.14998578058999</v>
      </c>
      <c r="E207" s="13">
        <v>1.62742864937455</v>
      </c>
      <c r="F207">
        <v>42</v>
      </c>
      <c r="G207" s="57" t="s">
        <v>3160</v>
      </c>
      <c r="H207" s="57" t="s">
        <v>3160</v>
      </c>
      <c r="I207" s="57" t="s">
        <v>3160</v>
      </c>
      <c r="J207" s="57" t="s">
        <v>3160</v>
      </c>
      <c r="K207" s="57" t="s">
        <v>3160</v>
      </c>
      <c r="L207" s="57" t="s">
        <v>3160</v>
      </c>
      <c r="M207" s="57" t="s">
        <v>3160</v>
      </c>
      <c r="N207" t="s">
        <v>3337</v>
      </c>
    </row>
    <row r="208" spans="1:14" x14ac:dyDescent="0.25">
      <c r="A208" t="s">
        <v>3309</v>
      </c>
      <c r="B208" t="s">
        <v>3352</v>
      </c>
      <c r="C208" t="s">
        <v>3353</v>
      </c>
      <c r="D208" s="52">
        <v>893.59361293344296</v>
      </c>
      <c r="E208" s="13">
        <v>1.18769775103277</v>
      </c>
      <c r="F208">
        <v>63</v>
      </c>
      <c r="G208" s="57" t="s">
        <v>3151</v>
      </c>
      <c r="H208" s="57" t="s">
        <v>3148</v>
      </c>
      <c r="I208" s="57" t="s">
        <v>3149</v>
      </c>
      <c r="J208" s="57" t="s">
        <v>3149</v>
      </c>
      <c r="K208" s="57" t="s">
        <v>3149</v>
      </c>
      <c r="L208" s="57" t="s">
        <v>3149</v>
      </c>
      <c r="M208" s="57" t="s">
        <v>3149</v>
      </c>
      <c r="N208" t="s">
        <v>3322</v>
      </c>
    </row>
    <row r="209" spans="1:14" x14ac:dyDescent="0.25">
      <c r="A209" t="s">
        <v>3309</v>
      </c>
      <c r="B209" t="s">
        <v>3354</v>
      </c>
      <c r="C209" t="s">
        <v>3355</v>
      </c>
      <c r="D209" s="52">
        <v>52.562894079070396</v>
      </c>
      <c r="E209" s="13">
        <v>1.1856091489582601</v>
      </c>
      <c r="F209">
        <v>64</v>
      </c>
      <c r="G209" s="57" t="s">
        <v>3160</v>
      </c>
      <c r="H209" s="57" t="s">
        <v>3160</v>
      </c>
      <c r="I209" s="57" t="s">
        <v>3160</v>
      </c>
      <c r="J209" s="57" t="s">
        <v>3160</v>
      </c>
      <c r="K209" s="57" t="s">
        <v>3160</v>
      </c>
      <c r="L209" s="57" t="s">
        <v>3160</v>
      </c>
      <c r="M209" s="57" t="s">
        <v>3160</v>
      </c>
      <c r="N209" t="s">
        <v>3152</v>
      </c>
    </row>
    <row r="210" spans="1:14" x14ac:dyDescent="0.25">
      <c r="A210" t="s">
        <v>3309</v>
      </c>
      <c r="B210" t="s">
        <v>3356</v>
      </c>
      <c r="C210" t="s">
        <v>3357</v>
      </c>
      <c r="D210" s="52">
        <v>78.042310847151796</v>
      </c>
      <c r="E210" s="13">
        <v>1.1856091489582601</v>
      </c>
      <c r="F210">
        <v>64</v>
      </c>
      <c r="G210" s="57" t="s">
        <v>3160</v>
      </c>
      <c r="H210" s="57" t="s">
        <v>3160</v>
      </c>
      <c r="I210" s="57" t="s">
        <v>3160</v>
      </c>
      <c r="J210" s="57" t="s">
        <v>3160</v>
      </c>
      <c r="K210" s="57" t="s">
        <v>3160</v>
      </c>
      <c r="L210" s="57" t="s">
        <v>3160</v>
      </c>
      <c r="M210" s="57" t="s">
        <v>3160</v>
      </c>
      <c r="N210" t="s">
        <v>3152</v>
      </c>
    </row>
    <row r="211" spans="1:14" x14ac:dyDescent="0.25">
      <c r="A211" t="s">
        <v>3309</v>
      </c>
      <c r="B211" t="s">
        <v>3358</v>
      </c>
      <c r="C211" t="s">
        <v>3359</v>
      </c>
      <c r="D211" s="52">
        <v>62.036667375136098</v>
      </c>
      <c r="E211" s="13">
        <v>1.1856091489582601</v>
      </c>
      <c r="F211">
        <v>64</v>
      </c>
      <c r="G211" s="57" t="s">
        <v>3160</v>
      </c>
      <c r="H211" s="57" t="s">
        <v>3160</v>
      </c>
      <c r="I211" s="57" t="s">
        <v>3160</v>
      </c>
      <c r="J211" s="57" t="s">
        <v>3160</v>
      </c>
      <c r="K211" s="57" t="s">
        <v>3160</v>
      </c>
      <c r="L211" s="57" t="s">
        <v>3160</v>
      </c>
      <c r="M211" s="57" t="s">
        <v>3160</v>
      </c>
      <c r="N211" t="s">
        <v>3152</v>
      </c>
    </row>
    <row r="212" spans="1:14" x14ac:dyDescent="0.25">
      <c r="A212" t="s">
        <v>3309</v>
      </c>
      <c r="B212" t="s">
        <v>3360</v>
      </c>
      <c r="C212" t="s">
        <v>3361</v>
      </c>
      <c r="D212" s="52">
        <v>236.19222699162799</v>
      </c>
      <c r="E212" s="13">
        <v>1.6782099176171399</v>
      </c>
      <c r="F212">
        <v>40</v>
      </c>
      <c r="G212" s="57" t="s">
        <v>3151</v>
      </c>
      <c r="H212" s="57" t="s">
        <v>3151</v>
      </c>
      <c r="I212" s="57" t="s">
        <v>3149</v>
      </c>
      <c r="J212" s="57" t="s">
        <v>3148</v>
      </c>
      <c r="K212" s="57" t="s">
        <v>3148</v>
      </c>
      <c r="L212" s="57" t="s">
        <v>3149</v>
      </c>
      <c r="M212" s="57" t="s">
        <v>3149</v>
      </c>
      <c r="N212" t="s">
        <v>3322</v>
      </c>
    </row>
    <row r="213" spans="1:14" x14ac:dyDescent="0.25">
      <c r="A213" t="s">
        <v>3309</v>
      </c>
      <c r="B213" t="s">
        <v>3362</v>
      </c>
      <c r="C213" t="s">
        <v>3169</v>
      </c>
      <c r="D213" s="52">
        <v>673.38924001165901</v>
      </c>
      <c r="E213" s="13">
        <v>0.52082143937398495</v>
      </c>
      <c r="F213">
        <v>97</v>
      </c>
      <c r="G213" s="57" t="s">
        <v>3151</v>
      </c>
      <c r="H213" s="57" t="s">
        <v>3151</v>
      </c>
      <c r="I213" s="57" t="s">
        <v>3155</v>
      </c>
      <c r="J213" s="57" t="s">
        <v>3150</v>
      </c>
      <c r="K213" s="57" t="s">
        <v>3151</v>
      </c>
      <c r="L213" s="57" t="s">
        <v>3148</v>
      </c>
      <c r="M213" s="57" t="s">
        <v>3149</v>
      </c>
      <c r="N213" t="s">
        <v>3322</v>
      </c>
    </row>
    <row r="214" spans="1:14" x14ac:dyDescent="0.25">
      <c r="A214" t="s">
        <v>3309</v>
      </c>
      <c r="B214" t="s">
        <v>3363</v>
      </c>
      <c r="C214" t="s">
        <v>3364</v>
      </c>
      <c r="D214" s="52">
        <v>316.96657929296998</v>
      </c>
      <c r="E214" s="13">
        <v>2.0614717352705498</v>
      </c>
      <c r="F214">
        <v>26</v>
      </c>
      <c r="G214" s="57" t="s">
        <v>3151</v>
      </c>
      <c r="H214" s="57" t="s">
        <v>3151</v>
      </c>
      <c r="I214" s="57" t="s">
        <v>3151</v>
      </c>
      <c r="J214" s="57" t="s">
        <v>3148</v>
      </c>
      <c r="K214" s="57" t="s">
        <v>3149</v>
      </c>
      <c r="L214" s="57" t="s">
        <v>3148</v>
      </c>
      <c r="M214" s="57" t="s">
        <v>3149</v>
      </c>
      <c r="N214" t="s">
        <v>3322</v>
      </c>
    </row>
    <row r="215" spans="1:14" x14ac:dyDescent="0.25">
      <c r="A215" t="s">
        <v>3309</v>
      </c>
      <c r="B215" t="s">
        <v>3365</v>
      </c>
      <c r="C215" t="s">
        <v>3366</v>
      </c>
      <c r="D215" s="52">
        <v>287.64340027506398</v>
      </c>
      <c r="E215" s="13">
        <v>1.97926252012086</v>
      </c>
      <c r="F215">
        <v>29</v>
      </c>
      <c r="G215" s="57" t="s">
        <v>3151</v>
      </c>
      <c r="H215" s="57" t="s">
        <v>3151</v>
      </c>
      <c r="I215" s="57" t="s">
        <v>3149</v>
      </c>
      <c r="J215" s="57" t="s">
        <v>3155</v>
      </c>
      <c r="K215" s="57" t="s">
        <v>3149</v>
      </c>
      <c r="L215" s="57" t="s">
        <v>3149</v>
      </c>
      <c r="M215" s="57" t="s">
        <v>3150</v>
      </c>
      <c r="N215" t="s">
        <v>3322</v>
      </c>
    </row>
    <row r="216" spans="1:14" x14ac:dyDescent="0.25">
      <c r="A216" t="s">
        <v>3309</v>
      </c>
      <c r="B216" t="s">
        <v>3367</v>
      </c>
      <c r="C216" t="s">
        <v>3368</v>
      </c>
      <c r="D216" s="52">
        <v>311.156902372692</v>
      </c>
      <c r="E216" s="13">
        <v>2.1363674590208901</v>
      </c>
      <c r="F216">
        <v>25</v>
      </c>
      <c r="G216" s="57" t="s">
        <v>3151</v>
      </c>
      <c r="H216" s="57" t="s">
        <v>3151</v>
      </c>
      <c r="I216" s="57" t="s">
        <v>3151</v>
      </c>
      <c r="J216" s="57" t="s">
        <v>3150</v>
      </c>
      <c r="K216" s="57" t="s">
        <v>3148</v>
      </c>
      <c r="L216" s="57" t="s">
        <v>3149</v>
      </c>
      <c r="M216" s="57" t="s">
        <v>3148</v>
      </c>
      <c r="N216" t="s">
        <v>3322</v>
      </c>
    </row>
    <row r="217" spans="1:14" x14ac:dyDescent="0.25">
      <c r="A217" t="s">
        <v>3309</v>
      </c>
      <c r="B217" t="s">
        <v>3369</v>
      </c>
      <c r="C217" t="s">
        <v>3370</v>
      </c>
      <c r="D217" s="52">
        <v>429.59220310667098</v>
      </c>
      <c r="E217" s="13">
        <v>1.7271178541293</v>
      </c>
      <c r="F217">
        <v>35</v>
      </c>
      <c r="G217" s="57" t="s">
        <v>3160</v>
      </c>
      <c r="H217" s="57" t="s">
        <v>3160</v>
      </c>
      <c r="I217" s="57" t="s">
        <v>3160</v>
      </c>
      <c r="J217" s="57" t="s">
        <v>3160</v>
      </c>
      <c r="K217" s="57" t="s">
        <v>3160</v>
      </c>
      <c r="L217" s="57" t="s">
        <v>3160</v>
      </c>
      <c r="M217" s="57" t="s">
        <v>3160</v>
      </c>
      <c r="N217" t="s">
        <v>3152</v>
      </c>
    </row>
    <row r="218" spans="1:14" x14ac:dyDescent="0.25">
      <c r="A218" t="s">
        <v>3309</v>
      </c>
      <c r="B218" t="s">
        <v>3371</v>
      </c>
      <c r="C218" t="s">
        <v>3173</v>
      </c>
      <c r="D218" s="52">
        <v>283.29031809665298</v>
      </c>
      <c r="E218" s="13">
        <v>0.99125334932057696</v>
      </c>
      <c r="F218">
        <v>77</v>
      </c>
      <c r="G218" s="57" t="s">
        <v>3151</v>
      </c>
      <c r="H218" s="57" t="s">
        <v>3151</v>
      </c>
      <c r="I218" s="57" t="s">
        <v>3148</v>
      </c>
      <c r="J218" s="57" t="s">
        <v>3150</v>
      </c>
      <c r="K218" s="57" t="s">
        <v>3149</v>
      </c>
      <c r="L218" s="57" t="s">
        <v>3148</v>
      </c>
      <c r="M218" s="57" t="s">
        <v>3149</v>
      </c>
      <c r="N218" t="s">
        <v>3322</v>
      </c>
    </row>
    <row r="219" spans="1:14" x14ac:dyDescent="0.25">
      <c r="A219" t="s">
        <v>3309</v>
      </c>
      <c r="B219" t="s">
        <v>3372</v>
      </c>
      <c r="C219" t="s">
        <v>3373</v>
      </c>
      <c r="D219" s="52">
        <v>86.494340024293095</v>
      </c>
      <c r="E219" s="13">
        <v>2.57441011918934</v>
      </c>
      <c r="F219">
        <v>9</v>
      </c>
      <c r="G219" s="57" t="s">
        <v>3160</v>
      </c>
      <c r="H219" s="57" t="s">
        <v>3160</v>
      </c>
      <c r="I219" s="57" t="s">
        <v>3160</v>
      </c>
      <c r="J219" s="57" t="s">
        <v>3160</v>
      </c>
      <c r="K219" s="57" t="s">
        <v>3160</v>
      </c>
      <c r="L219" s="57" t="s">
        <v>3160</v>
      </c>
      <c r="M219" s="57" t="s">
        <v>3160</v>
      </c>
      <c r="N219" t="s">
        <v>3152</v>
      </c>
    </row>
    <row r="220" spans="1:14" x14ac:dyDescent="0.25">
      <c r="A220" t="s">
        <v>3309</v>
      </c>
      <c r="B220" t="s">
        <v>3374</v>
      </c>
      <c r="C220" t="s">
        <v>3375</v>
      </c>
      <c r="D220" s="52">
        <v>698.45095974500703</v>
      </c>
      <c r="E220" s="13">
        <v>2.57441011918934</v>
      </c>
      <c r="F220">
        <v>9</v>
      </c>
      <c r="G220" s="57" t="s">
        <v>3160</v>
      </c>
      <c r="H220" s="57" t="s">
        <v>3160</v>
      </c>
      <c r="I220" s="57" t="s">
        <v>3160</v>
      </c>
      <c r="J220" s="57" t="s">
        <v>3160</v>
      </c>
      <c r="K220" s="57" t="s">
        <v>3160</v>
      </c>
      <c r="L220" s="57" t="s">
        <v>3160</v>
      </c>
      <c r="M220" s="57" t="s">
        <v>3160</v>
      </c>
      <c r="N220" t="s">
        <v>3152</v>
      </c>
    </row>
    <row r="221" spans="1:14" x14ac:dyDescent="0.25">
      <c r="A221" t="s">
        <v>3309</v>
      </c>
      <c r="B221" t="s">
        <v>3376</v>
      </c>
      <c r="C221" t="s">
        <v>3377</v>
      </c>
      <c r="D221" s="52">
        <v>32.331478499522497</v>
      </c>
      <c r="E221" s="13">
        <v>2.57441011918934</v>
      </c>
      <c r="F221">
        <v>9</v>
      </c>
      <c r="G221" s="57" t="s">
        <v>3160</v>
      </c>
      <c r="H221" s="57" t="s">
        <v>3160</v>
      </c>
      <c r="I221" s="57" t="s">
        <v>3160</v>
      </c>
      <c r="J221" s="57" t="s">
        <v>3160</v>
      </c>
      <c r="K221" s="57" t="s">
        <v>3160</v>
      </c>
      <c r="L221" s="57" t="s">
        <v>3160</v>
      </c>
      <c r="M221" s="57" t="s">
        <v>3160</v>
      </c>
      <c r="N221" t="s">
        <v>3152</v>
      </c>
    </row>
    <row r="222" spans="1:14" x14ac:dyDescent="0.25">
      <c r="A222" t="s">
        <v>3309</v>
      </c>
      <c r="B222" t="s">
        <v>3378</v>
      </c>
      <c r="C222" t="s">
        <v>3379</v>
      </c>
      <c r="D222" s="52">
        <v>195.16497805737899</v>
      </c>
      <c r="E222" s="13">
        <v>2.57441011918934</v>
      </c>
      <c r="F222">
        <v>9</v>
      </c>
      <c r="G222" s="57" t="s">
        <v>3160</v>
      </c>
      <c r="H222" s="57" t="s">
        <v>3160</v>
      </c>
      <c r="I222" s="57" t="s">
        <v>3160</v>
      </c>
      <c r="J222" s="57" t="s">
        <v>3160</v>
      </c>
      <c r="K222" s="57" t="s">
        <v>3160</v>
      </c>
      <c r="L222" s="57" t="s">
        <v>3160</v>
      </c>
      <c r="M222" s="57" t="s">
        <v>3160</v>
      </c>
      <c r="N222" t="s">
        <v>3152</v>
      </c>
    </row>
    <row r="223" spans="1:14" x14ac:dyDescent="0.25">
      <c r="A223" t="s">
        <v>3309</v>
      </c>
      <c r="B223" t="s">
        <v>3380</v>
      </c>
      <c r="C223" t="s">
        <v>3381</v>
      </c>
      <c r="D223" s="52">
        <v>17.266042331307101</v>
      </c>
      <c r="E223" s="13">
        <v>0.14334244717384201</v>
      </c>
      <c r="F223">
        <v>121</v>
      </c>
      <c r="G223" s="57" t="s">
        <v>3160</v>
      </c>
      <c r="H223" s="57" t="s">
        <v>3160</v>
      </c>
      <c r="I223" s="57" t="s">
        <v>3160</v>
      </c>
      <c r="J223" s="57" t="s">
        <v>3160</v>
      </c>
      <c r="K223" s="57" t="s">
        <v>3160</v>
      </c>
      <c r="L223" s="57" t="s">
        <v>3160</v>
      </c>
      <c r="M223" s="57" t="s">
        <v>3160</v>
      </c>
      <c r="N223" t="s">
        <v>3337</v>
      </c>
    </row>
    <row r="224" spans="1:14" x14ac:dyDescent="0.25">
      <c r="A224" t="s">
        <v>3309</v>
      </c>
      <c r="B224" t="s">
        <v>3382</v>
      </c>
      <c r="C224" t="s">
        <v>3383</v>
      </c>
      <c r="D224" s="52">
        <v>143.62678118284501</v>
      </c>
      <c r="E224" s="13">
        <v>3.0513385666322099</v>
      </c>
      <c r="F224">
        <v>5</v>
      </c>
      <c r="G224" s="57" t="s">
        <v>3160</v>
      </c>
      <c r="H224" s="57" t="s">
        <v>3160</v>
      </c>
      <c r="I224" s="57" t="s">
        <v>3160</v>
      </c>
      <c r="J224" s="57" t="s">
        <v>3160</v>
      </c>
      <c r="K224" s="57" t="s">
        <v>3160</v>
      </c>
      <c r="L224" s="57" t="s">
        <v>3160</v>
      </c>
      <c r="M224" s="57" t="s">
        <v>3160</v>
      </c>
      <c r="N224" t="s">
        <v>3337</v>
      </c>
    </row>
    <row r="225" spans="1:14" x14ac:dyDescent="0.25">
      <c r="A225" t="s">
        <v>3309</v>
      </c>
      <c r="B225" t="s">
        <v>3384</v>
      </c>
      <c r="C225" t="s">
        <v>3179</v>
      </c>
      <c r="D225" s="52">
        <v>143.00791260322899</v>
      </c>
      <c r="E225" s="13">
        <v>1.0297485210981701</v>
      </c>
      <c r="F225">
        <v>75</v>
      </c>
      <c r="G225" s="57" t="s">
        <v>3160</v>
      </c>
      <c r="H225" s="57" t="s">
        <v>3160</v>
      </c>
      <c r="I225" s="57" t="s">
        <v>3160</v>
      </c>
      <c r="J225" s="57" t="s">
        <v>3160</v>
      </c>
      <c r="K225" s="57" t="s">
        <v>3160</v>
      </c>
      <c r="L225" s="57" t="s">
        <v>3160</v>
      </c>
      <c r="M225" s="57" t="s">
        <v>3160</v>
      </c>
      <c r="N225" t="s">
        <v>3337</v>
      </c>
    </row>
    <row r="226" spans="1:14" x14ac:dyDescent="0.25">
      <c r="A226" t="s">
        <v>3309</v>
      </c>
      <c r="B226" t="s">
        <v>3385</v>
      </c>
      <c r="C226" t="s">
        <v>3182</v>
      </c>
      <c r="D226" s="52">
        <v>301.31046845724097</v>
      </c>
      <c r="E226" s="13">
        <v>1.41356942469431</v>
      </c>
      <c r="F226">
        <v>51</v>
      </c>
      <c r="G226" s="57" t="s">
        <v>3160</v>
      </c>
      <c r="H226" s="57" t="s">
        <v>3160</v>
      </c>
      <c r="I226" s="57" t="s">
        <v>3160</v>
      </c>
      <c r="J226" s="57" t="s">
        <v>3160</v>
      </c>
      <c r="K226" s="57" t="s">
        <v>3160</v>
      </c>
      <c r="L226" s="57" t="s">
        <v>3160</v>
      </c>
      <c r="M226" s="57" t="s">
        <v>3160</v>
      </c>
      <c r="N226" t="s">
        <v>3337</v>
      </c>
    </row>
    <row r="227" spans="1:14" x14ac:dyDescent="0.25">
      <c r="A227" t="s">
        <v>3309</v>
      </c>
      <c r="B227" t="s">
        <v>3386</v>
      </c>
      <c r="C227" t="s">
        <v>3387</v>
      </c>
      <c r="D227" s="52">
        <v>339.77289318330901</v>
      </c>
      <c r="E227" s="13">
        <v>2.6084038387629702</v>
      </c>
      <c r="F227">
        <v>8</v>
      </c>
      <c r="G227" s="57" t="s">
        <v>3160</v>
      </c>
      <c r="H227" s="57" t="s">
        <v>3160</v>
      </c>
      <c r="I227" s="57" t="s">
        <v>3160</v>
      </c>
      <c r="J227" s="57" t="s">
        <v>3160</v>
      </c>
      <c r="K227" s="57" t="s">
        <v>3160</v>
      </c>
      <c r="L227" s="57" t="s">
        <v>3160</v>
      </c>
      <c r="M227" s="57" t="s">
        <v>3160</v>
      </c>
      <c r="N227" t="s">
        <v>3337</v>
      </c>
    </row>
    <row r="228" spans="1:14" x14ac:dyDescent="0.25">
      <c r="A228" t="s">
        <v>3309</v>
      </c>
      <c r="B228" t="s">
        <v>3388</v>
      </c>
      <c r="C228" t="s">
        <v>3389</v>
      </c>
      <c r="D228" s="52">
        <v>20.753570561171902</v>
      </c>
      <c r="E228" s="13">
        <v>4.0532149885506499</v>
      </c>
      <c r="F228">
        <v>2</v>
      </c>
      <c r="G228" s="57" t="s">
        <v>3160</v>
      </c>
      <c r="H228" s="57" t="s">
        <v>3160</v>
      </c>
      <c r="I228" s="57" t="s">
        <v>3160</v>
      </c>
      <c r="J228" s="57" t="s">
        <v>3160</v>
      </c>
      <c r="K228" s="57" t="s">
        <v>3160</v>
      </c>
      <c r="L228" s="57" t="s">
        <v>3160</v>
      </c>
      <c r="M228" s="57" t="s">
        <v>3160</v>
      </c>
      <c r="N228" t="s">
        <v>3337</v>
      </c>
    </row>
    <row r="229" spans="1:14" x14ac:dyDescent="0.25">
      <c r="A229" t="s">
        <v>3309</v>
      </c>
      <c r="B229" t="s">
        <v>3390</v>
      </c>
      <c r="C229" t="s">
        <v>3391</v>
      </c>
      <c r="D229" s="52">
        <v>20.063463949448</v>
      </c>
      <c r="E229" s="13">
        <v>2.7759051959074799</v>
      </c>
      <c r="F229">
        <v>6</v>
      </c>
      <c r="G229" s="57" t="s">
        <v>3160</v>
      </c>
      <c r="H229" s="57" t="s">
        <v>3160</v>
      </c>
      <c r="I229" s="57" t="s">
        <v>3160</v>
      </c>
      <c r="J229" s="57" t="s">
        <v>3160</v>
      </c>
      <c r="K229" s="57" t="s">
        <v>3160</v>
      </c>
      <c r="L229" s="57" t="s">
        <v>3160</v>
      </c>
      <c r="M229" s="57" t="s">
        <v>3160</v>
      </c>
      <c r="N229" t="s">
        <v>3180</v>
      </c>
    </row>
    <row r="230" spans="1:14" x14ac:dyDescent="0.25">
      <c r="A230" t="s">
        <v>3309</v>
      </c>
      <c r="B230" t="s">
        <v>3392</v>
      </c>
      <c r="C230" t="s">
        <v>3186</v>
      </c>
      <c r="D230" s="52">
        <v>313.132952126492</v>
      </c>
      <c r="E230" s="13">
        <v>1.60408419069448</v>
      </c>
      <c r="F230">
        <v>44</v>
      </c>
      <c r="G230" s="57" t="s">
        <v>3160</v>
      </c>
      <c r="H230" s="57" t="s">
        <v>3160</v>
      </c>
      <c r="I230" s="57" t="s">
        <v>3160</v>
      </c>
      <c r="J230" s="57" t="s">
        <v>3160</v>
      </c>
      <c r="K230" s="57" t="s">
        <v>3160</v>
      </c>
      <c r="L230" s="57" t="s">
        <v>3160</v>
      </c>
      <c r="M230" s="57" t="s">
        <v>3160</v>
      </c>
      <c r="N230" t="s">
        <v>3337</v>
      </c>
    </row>
    <row r="231" spans="1:14" x14ac:dyDescent="0.25">
      <c r="A231" t="s">
        <v>3309</v>
      </c>
      <c r="B231" t="s">
        <v>3393</v>
      </c>
      <c r="C231" t="s">
        <v>3394</v>
      </c>
      <c r="D231" s="52">
        <v>146.89926818443701</v>
      </c>
      <c r="E231" s="13">
        <v>3.0530988617621402</v>
      </c>
      <c r="F231">
        <v>4</v>
      </c>
      <c r="G231" s="57" t="s">
        <v>3160</v>
      </c>
      <c r="H231" s="57" t="s">
        <v>3160</v>
      </c>
      <c r="I231" s="57" t="s">
        <v>3160</v>
      </c>
      <c r="J231" s="57" t="s">
        <v>3160</v>
      </c>
      <c r="K231" s="57" t="s">
        <v>3160</v>
      </c>
      <c r="L231" s="57" t="s">
        <v>3160</v>
      </c>
      <c r="M231" s="57" t="s">
        <v>3160</v>
      </c>
      <c r="N231" t="s">
        <v>3337</v>
      </c>
    </row>
    <row r="232" spans="1:14" x14ac:dyDescent="0.25">
      <c r="A232" t="s">
        <v>3309</v>
      </c>
      <c r="B232" t="s">
        <v>3395</v>
      </c>
      <c r="C232" t="s">
        <v>3188</v>
      </c>
      <c r="D232" s="52">
        <v>376.74061924777999</v>
      </c>
      <c r="E232" s="13">
        <v>2.36015473870523</v>
      </c>
      <c r="F232">
        <v>14</v>
      </c>
      <c r="G232" s="57" t="s">
        <v>3160</v>
      </c>
      <c r="H232" s="57" t="s">
        <v>3160</v>
      </c>
      <c r="I232" s="57" t="s">
        <v>3160</v>
      </c>
      <c r="J232" s="57" t="s">
        <v>3160</v>
      </c>
      <c r="K232" s="57" t="s">
        <v>3160</v>
      </c>
      <c r="L232" s="57" t="s">
        <v>3160</v>
      </c>
      <c r="M232" s="57" t="s">
        <v>3160</v>
      </c>
      <c r="N232" t="s">
        <v>3337</v>
      </c>
    </row>
    <row r="233" spans="1:14" x14ac:dyDescent="0.25">
      <c r="A233" t="s">
        <v>3309</v>
      </c>
      <c r="B233" t="s">
        <v>3396</v>
      </c>
      <c r="C233" t="s">
        <v>3397</v>
      </c>
      <c r="D233" s="52">
        <v>415.11268335682701</v>
      </c>
      <c r="E233" s="13">
        <v>2.0268149896174301</v>
      </c>
      <c r="F233">
        <v>27</v>
      </c>
      <c r="G233" s="57" t="s">
        <v>3151</v>
      </c>
      <c r="H233" s="57" t="s">
        <v>3149</v>
      </c>
      <c r="I233" s="57" t="s">
        <v>3151</v>
      </c>
      <c r="J233" s="57" t="s">
        <v>3149</v>
      </c>
      <c r="K233" s="57" t="s">
        <v>3149</v>
      </c>
      <c r="L233" s="57" t="s">
        <v>3151</v>
      </c>
      <c r="M233" s="57" t="s">
        <v>3148</v>
      </c>
      <c r="N233" t="s">
        <v>3322</v>
      </c>
    </row>
    <row r="234" spans="1:14" x14ac:dyDescent="0.25">
      <c r="A234" t="s">
        <v>3309</v>
      </c>
      <c r="B234" t="s">
        <v>3398</v>
      </c>
      <c r="C234" t="s">
        <v>3399</v>
      </c>
      <c r="D234" s="52">
        <v>35.795337356021903</v>
      </c>
      <c r="E234" s="13">
        <v>1.7523744651242901</v>
      </c>
      <c r="F234">
        <v>33</v>
      </c>
      <c r="G234" s="57" t="s">
        <v>3160</v>
      </c>
      <c r="H234" s="57" t="s">
        <v>3160</v>
      </c>
      <c r="I234" s="57" t="s">
        <v>3160</v>
      </c>
      <c r="J234" s="57" t="s">
        <v>3160</v>
      </c>
      <c r="K234" s="57" t="s">
        <v>3160</v>
      </c>
      <c r="L234" s="57" t="s">
        <v>3160</v>
      </c>
      <c r="M234" s="57" t="s">
        <v>3160</v>
      </c>
      <c r="N234" t="s">
        <v>3152</v>
      </c>
    </row>
    <row r="235" spans="1:14" x14ac:dyDescent="0.25">
      <c r="A235" t="s">
        <v>3309</v>
      </c>
      <c r="B235" t="s">
        <v>3400</v>
      </c>
      <c r="C235" t="s">
        <v>3401</v>
      </c>
      <c r="D235" s="52">
        <v>345.86643068436899</v>
      </c>
      <c r="E235" s="13">
        <v>1.40691226009576</v>
      </c>
      <c r="F235">
        <v>52</v>
      </c>
      <c r="G235" s="57" t="s">
        <v>3151</v>
      </c>
      <c r="H235" s="57" t="s">
        <v>3151</v>
      </c>
      <c r="I235" s="57" t="s">
        <v>3149</v>
      </c>
      <c r="J235" s="57" t="s">
        <v>3148</v>
      </c>
      <c r="K235" s="57" t="s">
        <v>3149</v>
      </c>
      <c r="L235" s="57" t="s">
        <v>3151</v>
      </c>
      <c r="M235" s="57" t="s">
        <v>3149</v>
      </c>
      <c r="N235" t="s">
        <v>3322</v>
      </c>
    </row>
    <row r="236" spans="1:14" x14ac:dyDescent="0.25">
      <c r="A236" t="s">
        <v>3309</v>
      </c>
      <c r="B236" t="s">
        <v>3402</v>
      </c>
      <c r="C236" t="s">
        <v>3403</v>
      </c>
      <c r="D236" s="52">
        <v>1048.22683460606</v>
      </c>
      <c r="E236" s="13">
        <v>0.73774876325221095</v>
      </c>
      <c r="F236">
        <v>91</v>
      </c>
      <c r="G236" s="57" t="s">
        <v>3151</v>
      </c>
      <c r="H236" s="57" t="s">
        <v>3151</v>
      </c>
      <c r="I236" s="57" t="s">
        <v>3155</v>
      </c>
      <c r="J236" s="57" t="s">
        <v>3148</v>
      </c>
      <c r="K236" s="57" t="s">
        <v>3149</v>
      </c>
      <c r="L236" s="57" t="s">
        <v>3149</v>
      </c>
      <c r="M236" s="57" t="s">
        <v>3149</v>
      </c>
      <c r="N236" t="s">
        <v>3322</v>
      </c>
    </row>
    <row r="237" spans="1:14" x14ac:dyDescent="0.25">
      <c r="A237" t="s">
        <v>3309</v>
      </c>
      <c r="B237" t="s">
        <v>3404</v>
      </c>
      <c r="C237" t="s">
        <v>3405</v>
      </c>
      <c r="D237" s="52">
        <v>497.210763151587</v>
      </c>
      <c r="E237" s="13">
        <v>1.1055346740801599</v>
      </c>
      <c r="F237">
        <v>70</v>
      </c>
      <c r="G237" s="57" t="s">
        <v>3160</v>
      </c>
      <c r="H237" s="57" t="s">
        <v>3160</v>
      </c>
      <c r="I237" s="57" t="s">
        <v>3160</v>
      </c>
      <c r="J237" s="57" t="s">
        <v>3160</v>
      </c>
      <c r="K237" s="57" t="s">
        <v>3160</v>
      </c>
      <c r="L237" s="57" t="s">
        <v>3160</v>
      </c>
      <c r="M237" s="57" t="s">
        <v>3160</v>
      </c>
      <c r="N237" t="s">
        <v>3337</v>
      </c>
    </row>
    <row r="238" spans="1:14" x14ac:dyDescent="0.25">
      <c r="A238" t="s">
        <v>3309</v>
      </c>
      <c r="B238" t="s">
        <v>3406</v>
      </c>
      <c r="C238" t="s">
        <v>3407</v>
      </c>
      <c r="D238" s="52">
        <v>83.237351158701898</v>
      </c>
      <c r="E238" s="13">
        <v>1.42682314155288</v>
      </c>
      <c r="F238">
        <v>50</v>
      </c>
      <c r="G238" s="57" t="s">
        <v>3160</v>
      </c>
      <c r="H238" s="57" t="s">
        <v>3160</v>
      </c>
      <c r="I238" s="57" t="s">
        <v>3160</v>
      </c>
      <c r="J238" s="57" t="s">
        <v>3160</v>
      </c>
      <c r="K238" s="57" t="s">
        <v>3160</v>
      </c>
      <c r="L238" s="57" t="s">
        <v>3160</v>
      </c>
      <c r="M238" s="57" t="s">
        <v>3160</v>
      </c>
      <c r="N238" t="s">
        <v>3337</v>
      </c>
    </row>
    <row r="239" spans="1:14" x14ac:dyDescent="0.25">
      <c r="A239" t="s">
        <v>3309</v>
      </c>
      <c r="B239" t="s">
        <v>3408</v>
      </c>
      <c r="C239" t="s">
        <v>3409</v>
      </c>
      <c r="D239" s="52">
        <v>812.78225054769405</v>
      </c>
      <c r="E239" s="13">
        <v>4.7018351754414001</v>
      </c>
      <c r="F239">
        <v>1</v>
      </c>
      <c r="G239" s="57" t="s">
        <v>3160</v>
      </c>
      <c r="H239" s="57" t="s">
        <v>3160</v>
      </c>
      <c r="I239" s="57" t="s">
        <v>3160</v>
      </c>
      <c r="J239" s="57" t="s">
        <v>3160</v>
      </c>
      <c r="K239" s="57" t="s">
        <v>3160</v>
      </c>
      <c r="L239" s="57" t="s">
        <v>3160</v>
      </c>
      <c r="M239" s="57" t="s">
        <v>3160</v>
      </c>
      <c r="N239" t="s">
        <v>3337</v>
      </c>
    </row>
    <row r="240" spans="1:14" x14ac:dyDescent="0.25">
      <c r="A240" t="s">
        <v>3309</v>
      </c>
      <c r="B240" t="s">
        <v>3410</v>
      </c>
      <c r="C240" t="s">
        <v>3411</v>
      </c>
      <c r="D240" s="52">
        <v>96.437985108864396</v>
      </c>
      <c r="E240" s="13">
        <v>1.8121234907233501</v>
      </c>
      <c r="F240">
        <v>31</v>
      </c>
      <c r="G240" s="57" t="s">
        <v>3160</v>
      </c>
      <c r="H240" s="57" t="s">
        <v>3160</v>
      </c>
      <c r="I240" s="57" t="s">
        <v>3160</v>
      </c>
      <c r="J240" s="57" t="s">
        <v>3160</v>
      </c>
      <c r="K240" s="57" t="s">
        <v>3160</v>
      </c>
      <c r="L240" s="57" t="s">
        <v>3160</v>
      </c>
      <c r="M240" s="57" t="s">
        <v>3160</v>
      </c>
      <c r="N240" t="s">
        <v>3337</v>
      </c>
    </row>
    <row r="241" spans="1:14" x14ac:dyDescent="0.25">
      <c r="A241" t="s">
        <v>3309</v>
      </c>
      <c r="B241" t="s">
        <v>3412</v>
      </c>
      <c r="C241" t="s">
        <v>3413</v>
      </c>
      <c r="D241" s="52">
        <v>392.77855185432298</v>
      </c>
      <c r="E241" s="13">
        <v>2.2239204201541298</v>
      </c>
      <c r="F241">
        <v>15</v>
      </c>
      <c r="G241" s="57" t="s">
        <v>3160</v>
      </c>
      <c r="H241" s="57" t="s">
        <v>3160</v>
      </c>
      <c r="I241" s="57" t="s">
        <v>3160</v>
      </c>
      <c r="J241" s="57" t="s">
        <v>3160</v>
      </c>
      <c r="K241" s="57" t="s">
        <v>3160</v>
      </c>
      <c r="L241" s="57" t="s">
        <v>3160</v>
      </c>
      <c r="M241" s="57" t="s">
        <v>3160</v>
      </c>
      <c r="N241" t="s">
        <v>3337</v>
      </c>
    </row>
    <row r="242" spans="1:14" x14ac:dyDescent="0.25">
      <c r="A242" t="s">
        <v>3309</v>
      </c>
      <c r="B242" t="s">
        <v>3414</v>
      </c>
      <c r="C242" t="s">
        <v>3415</v>
      </c>
      <c r="D242" s="52">
        <v>355.27400928997503</v>
      </c>
      <c r="E242" s="13">
        <v>2.20342896915216</v>
      </c>
      <c r="F242">
        <v>20</v>
      </c>
      <c r="G242" s="57" t="s">
        <v>3160</v>
      </c>
      <c r="H242" s="57" t="s">
        <v>3160</v>
      </c>
      <c r="I242" s="57" t="s">
        <v>3160</v>
      </c>
      <c r="J242" s="57" t="s">
        <v>3160</v>
      </c>
      <c r="K242" s="57" t="s">
        <v>3160</v>
      </c>
      <c r="L242" s="57" t="s">
        <v>3160</v>
      </c>
      <c r="M242" s="57" t="s">
        <v>3160</v>
      </c>
      <c r="N242" t="s">
        <v>3152</v>
      </c>
    </row>
    <row r="243" spans="1:14" x14ac:dyDescent="0.25">
      <c r="A243" t="s">
        <v>3309</v>
      </c>
      <c r="B243" t="s">
        <v>3416</v>
      </c>
      <c r="C243" t="s">
        <v>3417</v>
      </c>
      <c r="D243" s="52">
        <v>664.55779260904797</v>
      </c>
      <c r="E243" s="13">
        <v>2.6976682223818398</v>
      </c>
      <c r="F243">
        <v>7</v>
      </c>
      <c r="G243" s="57" t="s">
        <v>3151</v>
      </c>
      <c r="H243" s="57" t="s">
        <v>3151</v>
      </c>
      <c r="I243" s="57" t="s">
        <v>3155</v>
      </c>
      <c r="J243" s="57" t="s">
        <v>3151</v>
      </c>
      <c r="K243" s="57" t="s">
        <v>3149</v>
      </c>
      <c r="L243" s="57" t="s">
        <v>3151</v>
      </c>
      <c r="M243" s="57" t="s">
        <v>3148</v>
      </c>
      <c r="N243" t="s">
        <v>3322</v>
      </c>
    </row>
    <row r="244" spans="1:14" x14ac:dyDescent="0.25">
      <c r="A244" t="s">
        <v>3309</v>
      </c>
      <c r="B244" t="s">
        <v>3418</v>
      </c>
      <c r="C244" t="s">
        <v>3419</v>
      </c>
      <c r="D244" s="52">
        <v>268.95081018204797</v>
      </c>
      <c r="E244" s="13">
        <v>2.20342896915216</v>
      </c>
      <c r="F244">
        <v>20</v>
      </c>
      <c r="G244" s="57" t="s">
        <v>3160</v>
      </c>
      <c r="H244" s="57" t="s">
        <v>3160</v>
      </c>
      <c r="I244" s="57" t="s">
        <v>3160</v>
      </c>
      <c r="J244" s="57" t="s">
        <v>3160</v>
      </c>
      <c r="K244" s="57" t="s">
        <v>3160</v>
      </c>
      <c r="L244" s="57" t="s">
        <v>3160</v>
      </c>
      <c r="M244" s="57" t="s">
        <v>3160</v>
      </c>
      <c r="N244" t="s">
        <v>3152</v>
      </c>
    </row>
    <row r="245" spans="1:14" x14ac:dyDescent="0.25">
      <c r="A245" t="s">
        <v>3309</v>
      </c>
      <c r="B245" t="s">
        <v>3420</v>
      </c>
      <c r="C245" t="s">
        <v>3421</v>
      </c>
      <c r="D245" s="52">
        <v>0</v>
      </c>
      <c r="E245" s="13">
        <v>2.20342896915216</v>
      </c>
      <c r="F245">
        <v>20</v>
      </c>
      <c r="G245" s="57" t="s">
        <v>3160</v>
      </c>
      <c r="H245" s="57" t="s">
        <v>3160</v>
      </c>
      <c r="I245" s="57" t="s">
        <v>3160</v>
      </c>
      <c r="J245" s="57" t="s">
        <v>3160</v>
      </c>
      <c r="K245" s="57" t="s">
        <v>3160</v>
      </c>
      <c r="L245" s="57" t="s">
        <v>3160</v>
      </c>
      <c r="M245" s="57" t="s">
        <v>3160</v>
      </c>
      <c r="N245" t="s">
        <v>3152</v>
      </c>
    </row>
    <row r="246" spans="1:14" x14ac:dyDescent="0.25">
      <c r="A246" t="s">
        <v>3309</v>
      </c>
      <c r="B246" t="s">
        <v>3422</v>
      </c>
      <c r="C246" t="s">
        <v>3423</v>
      </c>
      <c r="D246" s="52">
        <v>98.089873736679394</v>
      </c>
      <c r="E246" s="13">
        <v>-0.74879810711289796</v>
      </c>
      <c r="F246">
        <v>171</v>
      </c>
      <c r="G246" s="57" t="s">
        <v>3155</v>
      </c>
      <c r="H246" s="57" t="s">
        <v>3151</v>
      </c>
      <c r="I246" s="57" t="s">
        <v>3155</v>
      </c>
      <c r="J246" s="57" t="s">
        <v>3155</v>
      </c>
      <c r="K246" s="57" t="s">
        <v>3151</v>
      </c>
      <c r="L246" s="57" t="s">
        <v>3151</v>
      </c>
      <c r="M246" s="57" t="s">
        <v>3150</v>
      </c>
      <c r="N246" t="s">
        <v>3322</v>
      </c>
    </row>
    <row r="247" spans="1:14" x14ac:dyDescent="0.25">
      <c r="A247" t="s">
        <v>3309</v>
      </c>
      <c r="B247" t="s">
        <v>3424</v>
      </c>
      <c r="C247" t="s">
        <v>3425</v>
      </c>
      <c r="D247" s="52">
        <v>75.8778973742549</v>
      </c>
      <c r="E247" s="13">
        <v>-0.19757184722946</v>
      </c>
      <c r="F247">
        <v>141</v>
      </c>
      <c r="G247" s="57" t="s">
        <v>3160</v>
      </c>
      <c r="H247" s="57" t="s">
        <v>3160</v>
      </c>
      <c r="I247" s="57" t="s">
        <v>3160</v>
      </c>
      <c r="J247" s="57" t="s">
        <v>3160</v>
      </c>
      <c r="K247" s="57" t="s">
        <v>3160</v>
      </c>
      <c r="L247" s="57" t="s">
        <v>3160</v>
      </c>
      <c r="M247" s="57" t="s">
        <v>3160</v>
      </c>
      <c r="N247" t="s">
        <v>3152</v>
      </c>
    </row>
    <row r="248" spans="1:14" x14ac:dyDescent="0.25">
      <c r="A248" t="s">
        <v>3309</v>
      </c>
      <c r="B248" t="s">
        <v>3426</v>
      </c>
      <c r="C248" t="s">
        <v>3427</v>
      </c>
      <c r="D248" s="52">
        <v>612.73322440975801</v>
      </c>
      <c r="E248" s="13">
        <v>-0.19757184722946</v>
      </c>
      <c r="F248">
        <v>141</v>
      </c>
      <c r="G248" s="57" t="s">
        <v>3160</v>
      </c>
      <c r="H248" s="57" t="s">
        <v>3160</v>
      </c>
      <c r="I248" s="57" t="s">
        <v>3160</v>
      </c>
      <c r="J248" s="57" t="s">
        <v>3160</v>
      </c>
      <c r="K248" s="57" t="s">
        <v>3160</v>
      </c>
      <c r="L248" s="57" t="s">
        <v>3160</v>
      </c>
      <c r="M248" s="57" t="s">
        <v>3160</v>
      </c>
      <c r="N248" t="s">
        <v>3152</v>
      </c>
    </row>
    <row r="249" spans="1:14" x14ac:dyDescent="0.25">
      <c r="A249" t="s">
        <v>3309</v>
      </c>
      <c r="B249" t="s">
        <v>3428</v>
      </c>
      <c r="C249" t="s">
        <v>3429</v>
      </c>
      <c r="D249" s="52">
        <v>255.07394784743499</v>
      </c>
      <c r="E249" s="13">
        <v>-0.19757184722946</v>
      </c>
      <c r="F249">
        <v>141</v>
      </c>
      <c r="G249" s="57" t="s">
        <v>3160</v>
      </c>
      <c r="H249" s="57" t="s">
        <v>3160</v>
      </c>
      <c r="I249" s="57" t="s">
        <v>3160</v>
      </c>
      <c r="J249" s="57" t="s">
        <v>3160</v>
      </c>
      <c r="K249" s="57" t="s">
        <v>3160</v>
      </c>
      <c r="L249" s="57" t="s">
        <v>3160</v>
      </c>
      <c r="M249" s="57" t="s">
        <v>3160</v>
      </c>
      <c r="N249" t="s">
        <v>3152</v>
      </c>
    </row>
    <row r="250" spans="1:14" x14ac:dyDescent="0.25">
      <c r="A250" t="s">
        <v>3309</v>
      </c>
      <c r="B250" t="s">
        <v>3430</v>
      </c>
      <c r="C250" t="s">
        <v>3431</v>
      </c>
      <c r="D250" s="52">
        <v>467.48557270565999</v>
      </c>
      <c r="E250" s="13">
        <v>-0.19757184722946</v>
      </c>
      <c r="F250">
        <v>141</v>
      </c>
      <c r="G250" s="57" t="s">
        <v>3160</v>
      </c>
      <c r="H250" s="57" t="s">
        <v>3160</v>
      </c>
      <c r="I250" s="57" t="s">
        <v>3160</v>
      </c>
      <c r="J250" s="57" t="s">
        <v>3160</v>
      </c>
      <c r="K250" s="57" t="s">
        <v>3160</v>
      </c>
      <c r="L250" s="57" t="s">
        <v>3160</v>
      </c>
      <c r="M250" s="57" t="s">
        <v>3160</v>
      </c>
      <c r="N250" t="s">
        <v>3152</v>
      </c>
    </row>
    <row r="251" spans="1:14" x14ac:dyDescent="0.25">
      <c r="A251" t="s">
        <v>3309</v>
      </c>
      <c r="B251" t="s">
        <v>3432</v>
      </c>
      <c r="C251" t="s">
        <v>3433</v>
      </c>
      <c r="D251" s="52">
        <v>0</v>
      </c>
      <c r="E251" s="13">
        <v>-0.19757184722946</v>
      </c>
      <c r="F251">
        <v>141</v>
      </c>
      <c r="G251" s="57" t="s">
        <v>3160</v>
      </c>
      <c r="H251" s="57" t="s">
        <v>3160</v>
      </c>
      <c r="I251" s="57" t="s">
        <v>3160</v>
      </c>
      <c r="J251" s="57" t="s">
        <v>3160</v>
      </c>
      <c r="K251" s="57" t="s">
        <v>3160</v>
      </c>
      <c r="L251" s="57" t="s">
        <v>3160</v>
      </c>
      <c r="M251" s="57" t="s">
        <v>3160</v>
      </c>
      <c r="N251" t="s">
        <v>3152</v>
      </c>
    </row>
    <row r="252" spans="1:14" x14ac:dyDescent="0.25">
      <c r="A252" t="s">
        <v>3309</v>
      </c>
      <c r="B252" t="s">
        <v>3434</v>
      </c>
      <c r="C252" t="s">
        <v>3435</v>
      </c>
      <c r="D252" s="52">
        <v>119.36355492896899</v>
      </c>
      <c r="E252" s="13">
        <v>-0.19757184722946</v>
      </c>
      <c r="F252">
        <v>141</v>
      </c>
      <c r="G252" s="57" t="s">
        <v>3160</v>
      </c>
      <c r="H252" s="57" t="s">
        <v>3160</v>
      </c>
      <c r="I252" s="57" t="s">
        <v>3160</v>
      </c>
      <c r="J252" s="57" t="s">
        <v>3160</v>
      </c>
      <c r="K252" s="57" t="s">
        <v>3160</v>
      </c>
      <c r="L252" s="57" t="s">
        <v>3160</v>
      </c>
      <c r="M252" s="57" t="s">
        <v>3160</v>
      </c>
      <c r="N252" t="s">
        <v>3152</v>
      </c>
    </row>
    <row r="253" spans="1:14" x14ac:dyDescent="0.25">
      <c r="A253" t="s">
        <v>3309</v>
      </c>
      <c r="B253" t="s">
        <v>3436</v>
      </c>
      <c r="C253" t="s">
        <v>3437</v>
      </c>
      <c r="D253" s="52">
        <v>51.093762435221301</v>
      </c>
      <c r="E253" s="13">
        <v>-0.19757184722946</v>
      </c>
      <c r="F253">
        <v>141</v>
      </c>
      <c r="G253" s="57" t="s">
        <v>3160</v>
      </c>
      <c r="H253" s="57" t="s">
        <v>3160</v>
      </c>
      <c r="I253" s="57" t="s">
        <v>3160</v>
      </c>
      <c r="J253" s="57" t="s">
        <v>3160</v>
      </c>
      <c r="K253" s="57" t="s">
        <v>3160</v>
      </c>
      <c r="L253" s="57" t="s">
        <v>3160</v>
      </c>
      <c r="M253" s="57" t="s">
        <v>3160</v>
      </c>
      <c r="N253" t="s">
        <v>3152</v>
      </c>
    </row>
    <row r="254" spans="1:14" x14ac:dyDescent="0.25">
      <c r="A254" t="s">
        <v>3309</v>
      </c>
      <c r="B254" t="s">
        <v>3438</v>
      </c>
      <c r="C254" t="s">
        <v>3439</v>
      </c>
      <c r="D254" s="52">
        <v>799.32307192232201</v>
      </c>
      <c r="E254" s="13">
        <v>0.91651266747202198</v>
      </c>
      <c r="F254">
        <v>81</v>
      </c>
      <c r="G254" s="57" t="s">
        <v>3160</v>
      </c>
      <c r="H254" s="57" t="s">
        <v>3160</v>
      </c>
      <c r="I254" s="57" t="s">
        <v>3160</v>
      </c>
      <c r="J254" s="57" t="s">
        <v>3160</v>
      </c>
      <c r="K254" s="57" t="s">
        <v>3160</v>
      </c>
      <c r="L254" s="57" t="s">
        <v>3160</v>
      </c>
      <c r="M254" s="57" t="s">
        <v>3160</v>
      </c>
      <c r="N254" t="s">
        <v>3337</v>
      </c>
    </row>
    <row r="255" spans="1:14" x14ac:dyDescent="0.25">
      <c r="A255" t="s">
        <v>3309</v>
      </c>
      <c r="B255" t="s">
        <v>3440</v>
      </c>
      <c r="C255" t="s">
        <v>3441</v>
      </c>
      <c r="D255" s="52">
        <v>517.44771089040205</v>
      </c>
      <c r="E255" s="13">
        <v>1.0974665834375501</v>
      </c>
      <c r="F255">
        <v>71</v>
      </c>
      <c r="G255" s="57" t="s">
        <v>3160</v>
      </c>
      <c r="H255" s="57" t="s">
        <v>3160</v>
      </c>
      <c r="I255" s="57" t="s">
        <v>3160</v>
      </c>
      <c r="J255" s="57" t="s">
        <v>3160</v>
      </c>
      <c r="K255" s="57" t="s">
        <v>3160</v>
      </c>
      <c r="L255" s="57" t="s">
        <v>3160</v>
      </c>
      <c r="M255" s="57" t="s">
        <v>3160</v>
      </c>
      <c r="N255" t="s">
        <v>3337</v>
      </c>
    </row>
    <row r="256" spans="1:14" x14ac:dyDescent="0.25">
      <c r="A256" t="s">
        <v>3309</v>
      </c>
      <c r="B256" t="s">
        <v>3442</v>
      </c>
      <c r="C256" t="s">
        <v>3204</v>
      </c>
      <c r="D256" s="52">
        <v>256.34545133328101</v>
      </c>
      <c r="E256" s="13">
        <v>2.2057641405400301</v>
      </c>
      <c r="F256">
        <v>16</v>
      </c>
      <c r="G256" s="57" t="s">
        <v>3151</v>
      </c>
      <c r="H256" s="57" t="s">
        <v>3151</v>
      </c>
      <c r="I256" s="57" t="s">
        <v>3149</v>
      </c>
      <c r="J256" s="57" t="s">
        <v>3150</v>
      </c>
      <c r="K256" s="57" t="s">
        <v>3148</v>
      </c>
      <c r="L256" s="57" t="s">
        <v>3151</v>
      </c>
      <c r="M256" s="57" t="s">
        <v>3151</v>
      </c>
      <c r="N256" t="s">
        <v>3322</v>
      </c>
    </row>
    <row r="257" spans="1:14" x14ac:dyDescent="0.25">
      <c r="A257" t="s">
        <v>3309</v>
      </c>
      <c r="B257" t="s">
        <v>3443</v>
      </c>
      <c r="C257" t="s">
        <v>3444</v>
      </c>
      <c r="D257" s="52">
        <v>153.96315356207401</v>
      </c>
      <c r="E257" s="13">
        <v>1.12173922615176</v>
      </c>
      <c r="F257">
        <v>69</v>
      </c>
      <c r="G257" s="57" t="s">
        <v>3160</v>
      </c>
      <c r="H257" s="57" t="s">
        <v>3160</v>
      </c>
      <c r="I257" s="57" t="s">
        <v>3160</v>
      </c>
      <c r="J257" s="57" t="s">
        <v>3160</v>
      </c>
      <c r="K257" s="57" t="s">
        <v>3160</v>
      </c>
      <c r="L257" s="57" t="s">
        <v>3160</v>
      </c>
      <c r="M257" s="57" t="s">
        <v>3160</v>
      </c>
      <c r="N257" t="s">
        <v>3337</v>
      </c>
    </row>
    <row r="258" spans="1:14" x14ac:dyDescent="0.25">
      <c r="A258" t="s">
        <v>3309</v>
      </c>
      <c r="B258" t="s">
        <v>3445</v>
      </c>
      <c r="C258" t="s">
        <v>3446</v>
      </c>
      <c r="D258" s="52">
        <v>374.26295535114201</v>
      </c>
      <c r="E258" s="13">
        <v>-0.43692420640574797</v>
      </c>
      <c r="F258">
        <v>157</v>
      </c>
      <c r="G258" s="57" t="s">
        <v>3160</v>
      </c>
      <c r="H258" s="57" t="s">
        <v>3160</v>
      </c>
      <c r="I258" s="57" t="s">
        <v>3160</v>
      </c>
      <c r="J258" s="57" t="s">
        <v>3160</v>
      </c>
      <c r="K258" s="57" t="s">
        <v>3160</v>
      </c>
      <c r="L258" s="57" t="s">
        <v>3160</v>
      </c>
      <c r="M258" s="57" t="s">
        <v>3160</v>
      </c>
      <c r="N258" t="s">
        <v>3337</v>
      </c>
    </row>
    <row r="259" spans="1:14" x14ac:dyDescent="0.25">
      <c r="A259" t="s">
        <v>3309</v>
      </c>
      <c r="B259" t="s">
        <v>3447</v>
      </c>
      <c r="C259" t="s">
        <v>3208</v>
      </c>
      <c r="D259" s="52">
        <v>203.41128881235699</v>
      </c>
      <c r="E259" s="13">
        <v>1.2993816759372201</v>
      </c>
      <c r="F259">
        <v>59</v>
      </c>
      <c r="G259" s="57" t="s">
        <v>3160</v>
      </c>
      <c r="H259" s="57" t="s">
        <v>3160</v>
      </c>
      <c r="I259" s="57" t="s">
        <v>3160</v>
      </c>
      <c r="J259" s="57" t="s">
        <v>3160</v>
      </c>
      <c r="K259" s="57" t="s">
        <v>3160</v>
      </c>
      <c r="L259" s="57" t="s">
        <v>3160</v>
      </c>
      <c r="M259" s="57" t="s">
        <v>3160</v>
      </c>
      <c r="N259" t="s">
        <v>3337</v>
      </c>
    </row>
    <row r="260" spans="1:14" x14ac:dyDescent="0.25">
      <c r="A260" t="s">
        <v>3309</v>
      </c>
      <c r="B260" t="s">
        <v>3448</v>
      </c>
      <c r="C260" t="s">
        <v>3210</v>
      </c>
      <c r="D260" s="52">
        <v>454.55285022909402</v>
      </c>
      <c r="E260" s="13">
        <v>2.1598541015746502</v>
      </c>
      <c r="F260">
        <v>24</v>
      </c>
      <c r="G260" s="57" t="s">
        <v>3160</v>
      </c>
      <c r="H260" s="57" t="s">
        <v>3160</v>
      </c>
      <c r="I260" s="57" t="s">
        <v>3160</v>
      </c>
      <c r="J260" s="57" t="s">
        <v>3160</v>
      </c>
      <c r="K260" s="57" t="s">
        <v>3160</v>
      </c>
      <c r="L260" s="57" t="s">
        <v>3160</v>
      </c>
      <c r="M260" s="57" t="s">
        <v>3160</v>
      </c>
      <c r="N260" t="s">
        <v>3337</v>
      </c>
    </row>
    <row r="261" spans="1:14" x14ac:dyDescent="0.25">
      <c r="A261" t="s">
        <v>3309</v>
      </c>
      <c r="B261" t="s">
        <v>3449</v>
      </c>
      <c r="C261" t="s">
        <v>3450</v>
      </c>
      <c r="D261" s="52">
        <v>14.5802763517492</v>
      </c>
      <c r="E261" s="13">
        <v>1.7046660652439101</v>
      </c>
      <c r="F261">
        <v>38</v>
      </c>
      <c r="G261" s="57" t="s">
        <v>3160</v>
      </c>
      <c r="H261" s="57" t="s">
        <v>3160</v>
      </c>
      <c r="I261" s="57" t="s">
        <v>3160</v>
      </c>
      <c r="J261" s="57" t="s">
        <v>3160</v>
      </c>
      <c r="K261" s="57" t="s">
        <v>3160</v>
      </c>
      <c r="L261" s="57" t="s">
        <v>3160</v>
      </c>
      <c r="M261" s="57" t="s">
        <v>3160</v>
      </c>
      <c r="N261" t="s">
        <v>3337</v>
      </c>
    </row>
    <row r="262" spans="1:14" x14ac:dyDescent="0.25">
      <c r="A262" t="s">
        <v>3309</v>
      </c>
      <c r="B262" t="s">
        <v>3451</v>
      </c>
      <c r="C262" t="s">
        <v>3452</v>
      </c>
      <c r="D262" s="52">
        <v>104.21315875483501</v>
      </c>
      <c r="E262" s="13">
        <v>1.32311896247857</v>
      </c>
      <c r="F262">
        <v>58</v>
      </c>
      <c r="G262" s="57" t="s">
        <v>3160</v>
      </c>
      <c r="H262" s="57" t="s">
        <v>3160</v>
      </c>
      <c r="I262" s="57" t="s">
        <v>3160</v>
      </c>
      <c r="J262" s="57" t="s">
        <v>3160</v>
      </c>
      <c r="K262" s="57" t="s">
        <v>3160</v>
      </c>
      <c r="L262" s="57" t="s">
        <v>3160</v>
      </c>
      <c r="M262" s="57" t="s">
        <v>3160</v>
      </c>
      <c r="N262" t="s">
        <v>3337</v>
      </c>
    </row>
    <row r="263" spans="1:14" x14ac:dyDescent="0.25">
      <c r="A263" t="s">
        <v>3309</v>
      </c>
      <c r="B263" t="s">
        <v>3453</v>
      </c>
      <c r="C263" t="s">
        <v>3214</v>
      </c>
      <c r="D263" s="52">
        <v>102.771526745597</v>
      </c>
      <c r="E263" s="13">
        <v>0.470222403983236</v>
      </c>
      <c r="F263">
        <v>98</v>
      </c>
      <c r="G263" s="57" t="s">
        <v>3160</v>
      </c>
      <c r="H263" s="57" t="s">
        <v>3160</v>
      </c>
      <c r="I263" s="57" t="s">
        <v>3160</v>
      </c>
      <c r="J263" s="57" t="s">
        <v>3160</v>
      </c>
      <c r="K263" s="57" t="s">
        <v>3160</v>
      </c>
      <c r="L263" s="57" t="s">
        <v>3160</v>
      </c>
      <c r="M263" s="57" t="s">
        <v>3160</v>
      </c>
      <c r="N263" t="s">
        <v>3337</v>
      </c>
    </row>
    <row r="264" spans="1:14" x14ac:dyDescent="0.25">
      <c r="A264" t="s">
        <v>3309</v>
      </c>
      <c r="B264" t="s">
        <v>3454</v>
      </c>
      <c r="C264" t="s">
        <v>3455</v>
      </c>
      <c r="D264" s="52">
        <v>519.10193545667403</v>
      </c>
      <c r="E264" s="13">
        <v>0.22905299176764801</v>
      </c>
      <c r="F264">
        <v>112</v>
      </c>
      <c r="G264" s="57" t="s">
        <v>3160</v>
      </c>
      <c r="H264" s="57" t="s">
        <v>3160</v>
      </c>
      <c r="I264" s="57" t="s">
        <v>3160</v>
      </c>
      <c r="J264" s="57" t="s">
        <v>3160</v>
      </c>
      <c r="K264" s="57" t="s">
        <v>3160</v>
      </c>
      <c r="L264" s="57" t="s">
        <v>3160</v>
      </c>
      <c r="M264" s="57" t="s">
        <v>3160</v>
      </c>
      <c r="N264" t="s">
        <v>3152</v>
      </c>
    </row>
    <row r="265" spans="1:14" x14ac:dyDescent="0.25">
      <c r="A265" t="s">
        <v>3309</v>
      </c>
      <c r="B265" t="s">
        <v>3456</v>
      </c>
      <c r="C265" t="s">
        <v>3457</v>
      </c>
      <c r="D265" s="52">
        <v>171.841395266333</v>
      </c>
      <c r="E265" s="13">
        <v>0.22905299176764801</v>
      </c>
      <c r="F265">
        <v>112</v>
      </c>
      <c r="G265" s="57" t="s">
        <v>3160</v>
      </c>
      <c r="H265" s="57" t="s">
        <v>3160</v>
      </c>
      <c r="I265" s="57" t="s">
        <v>3160</v>
      </c>
      <c r="J265" s="57" t="s">
        <v>3160</v>
      </c>
      <c r="K265" s="57" t="s">
        <v>3160</v>
      </c>
      <c r="L265" s="57" t="s">
        <v>3160</v>
      </c>
      <c r="M265" s="57" t="s">
        <v>3160</v>
      </c>
      <c r="N265" t="s">
        <v>3152</v>
      </c>
    </row>
    <row r="266" spans="1:14" x14ac:dyDescent="0.25">
      <c r="A266" t="s">
        <v>3309</v>
      </c>
      <c r="B266" t="s">
        <v>3458</v>
      </c>
      <c r="C266" t="s">
        <v>3459</v>
      </c>
      <c r="D266" s="52">
        <v>13.9277562101346</v>
      </c>
      <c r="E266" s="13">
        <v>0.22905299176764801</v>
      </c>
      <c r="F266">
        <v>112</v>
      </c>
      <c r="G266" s="57" t="s">
        <v>3160</v>
      </c>
      <c r="H266" s="57" t="s">
        <v>3160</v>
      </c>
      <c r="I266" s="57" t="s">
        <v>3160</v>
      </c>
      <c r="J266" s="57" t="s">
        <v>3160</v>
      </c>
      <c r="K266" s="57" t="s">
        <v>3160</v>
      </c>
      <c r="L266" s="57" t="s">
        <v>3160</v>
      </c>
      <c r="M266" s="57" t="s">
        <v>3160</v>
      </c>
      <c r="N266" t="s">
        <v>3152</v>
      </c>
    </row>
    <row r="267" spans="1:14" x14ac:dyDescent="0.25">
      <c r="A267" t="s">
        <v>3309</v>
      </c>
      <c r="B267" t="s">
        <v>3460</v>
      </c>
      <c r="C267" t="s">
        <v>3461</v>
      </c>
      <c r="D267" s="52">
        <v>513.83237441780398</v>
      </c>
      <c r="E267" s="13">
        <v>-1.0945775360052801</v>
      </c>
      <c r="F267">
        <v>176</v>
      </c>
      <c r="G267" s="57" t="s">
        <v>3155</v>
      </c>
      <c r="H267" s="57" t="s">
        <v>3148</v>
      </c>
      <c r="I267" s="57" t="s">
        <v>3155</v>
      </c>
      <c r="J267" s="57" t="s">
        <v>3155</v>
      </c>
      <c r="K267" s="57" t="s">
        <v>3151</v>
      </c>
      <c r="L267" s="57" t="s">
        <v>3148</v>
      </c>
      <c r="M267" s="57" t="s">
        <v>3155</v>
      </c>
      <c r="N267" t="s">
        <v>3322</v>
      </c>
    </row>
    <row r="268" spans="1:14" x14ac:dyDescent="0.25">
      <c r="A268" t="s">
        <v>3309</v>
      </c>
      <c r="B268" t="s">
        <v>3462</v>
      </c>
      <c r="C268" t="s">
        <v>3463</v>
      </c>
      <c r="D268" s="52">
        <v>125.549701027932</v>
      </c>
      <c r="E268" s="13">
        <v>1.57607407015277</v>
      </c>
      <c r="F268">
        <v>47</v>
      </c>
      <c r="G268" s="57" t="s">
        <v>3160</v>
      </c>
      <c r="H268" s="57" t="s">
        <v>3160</v>
      </c>
      <c r="I268" s="57" t="s">
        <v>3160</v>
      </c>
      <c r="J268" s="57" t="s">
        <v>3160</v>
      </c>
      <c r="K268" s="57" t="s">
        <v>3160</v>
      </c>
      <c r="L268" s="57" t="s">
        <v>3160</v>
      </c>
      <c r="M268" s="57" t="s">
        <v>3160</v>
      </c>
      <c r="N268" t="s">
        <v>3152</v>
      </c>
    </row>
    <row r="269" spans="1:14" x14ac:dyDescent="0.25">
      <c r="A269" t="s">
        <v>3309</v>
      </c>
      <c r="B269" t="s">
        <v>3464</v>
      </c>
      <c r="C269" t="s">
        <v>3465</v>
      </c>
      <c r="D269" s="52">
        <v>573.46662360915798</v>
      </c>
      <c r="E269" s="13">
        <v>1.64724044417467</v>
      </c>
      <c r="F269">
        <v>41</v>
      </c>
      <c r="G269" s="57" t="s">
        <v>3151</v>
      </c>
      <c r="H269" s="57" t="s">
        <v>3151</v>
      </c>
      <c r="I269" s="57" t="s">
        <v>3151</v>
      </c>
      <c r="J269" s="57" t="s">
        <v>3148</v>
      </c>
      <c r="K269" s="57" t="s">
        <v>3150</v>
      </c>
      <c r="L269" s="57" t="s">
        <v>3149</v>
      </c>
      <c r="M269" s="57" t="s">
        <v>3150</v>
      </c>
      <c r="N269" t="s">
        <v>3322</v>
      </c>
    </row>
    <row r="270" spans="1:14" x14ac:dyDescent="0.25">
      <c r="A270" t="s">
        <v>3309</v>
      </c>
      <c r="B270" t="s">
        <v>3466</v>
      </c>
      <c r="C270" t="s">
        <v>3467</v>
      </c>
      <c r="D270" s="52">
        <v>1089.9370347187601</v>
      </c>
      <c r="E270" s="13">
        <v>2.5167013525045898</v>
      </c>
      <c r="F270">
        <v>13</v>
      </c>
      <c r="G270" s="57" t="s">
        <v>3151</v>
      </c>
      <c r="H270" s="57" t="s">
        <v>3151</v>
      </c>
      <c r="I270" s="57" t="s">
        <v>3149</v>
      </c>
      <c r="J270" s="57" t="s">
        <v>3149</v>
      </c>
      <c r="K270" s="57" t="s">
        <v>3150</v>
      </c>
      <c r="L270" s="57" t="s">
        <v>3150</v>
      </c>
      <c r="M270" s="57" t="s">
        <v>3150</v>
      </c>
      <c r="N270" t="s">
        <v>3322</v>
      </c>
    </row>
    <row r="271" spans="1:14" x14ac:dyDescent="0.25">
      <c r="A271" t="s">
        <v>3309</v>
      </c>
      <c r="B271" t="s">
        <v>3468</v>
      </c>
      <c r="C271" t="s">
        <v>3469</v>
      </c>
      <c r="D271" s="52">
        <v>513.583635373981</v>
      </c>
      <c r="E271" s="13">
        <v>1.5986803525519999</v>
      </c>
      <c r="F271">
        <v>45</v>
      </c>
      <c r="G271" s="57" t="s">
        <v>3160</v>
      </c>
      <c r="H271" s="57" t="s">
        <v>3160</v>
      </c>
      <c r="I271" s="57" t="s">
        <v>3160</v>
      </c>
      <c r="J271" s="57" t="s">
        <v>3160</v>
      </c>
      <c r="K271" s="57" t="s">
        <v>3160</v>
      </c>
      <c r="L271" s="57" t="s">
        <v>3160</v>
      </c>
      <c r="M271" s="57" t="s">
        <v>3160</v>
      </c>
      <c r="N271" t="s">
        <v>3152</v>
      </c>
    </row>
    <row r="272" spans="1:14" x14ac:dyDescent="0.25">
      <c r="A272" t="s">
        <v>3309</v>
      </c>
      <c r="B272" t="s">
        <v>3470</v>
      </c>
      <c r="C272" t="s">
        <v>3471</v>
      </c>
      <c r="D272" s="52">
        <v>118.72511780203899</v>
      </c>
      <c r="E272" s="13">
        <v>1.5986803525519999</v>
      </c>
      <c r="F272">
        <v>45</v>
      </c>
      <c r="G272" s="57" t="s">
        <v>3160</v>
      </c>
      <c r="H272" s="57" t="s">
        <v>3160</v>
      </c>
      <c r="I272" s="57" t="s">
        <v>3160</v>
      </c>
      <c r="J272" s="57" t="s">
        <v>3160</v>
      </c>
      <c r="K272" s="57" t="s">
        <v>3160</v>
      </c>
      <c r="L272" s="57" t="s">
        <v>3160</v>
      </c>
      <c r="M272" s="57" t="s">
        <v>3160</v>
      </c>
      <c r="N272" t="s">
        <v>3152</v>
      </c>
    </row>
    <row r="273" spans="1:14" x14ac:dyDescent="0.25">
      <c r="A273" t="s">
        <v>3309</v>
      </c>
      <c r="B273" t="s">
        <v>3472</v>
      </c>
      <c r="C273" t="s">
        <v>3473</v>
      </c>
      <c r="D273" s="52">
        <v>329.91007317331099</v>
      </c>
      <c r="E273" s="13">
        <v>0.72416254247880896</v>
      </c>
      <c r="F273">
        <v>92</v>
      </c>
      <c r="G273" s="57" t="s">
        <v>3160</v>
      </c>
      <c r="H273" s="57" t="s">
        <v>3160</v>
      </c>
      <c r="I273" s="57" t="s">
        <v>3160</v>
      </c>
      <c r="J273" s="57" t="s">
        <v>3160</v>
      </c>
      <c r="K273" s="57" t="s">
        <v>3160</v>
      </c>
      <c r="L273" s="57" t="s">
        <v>3160</v>
      </c>
      <c r="M273" s="57" t="s">
        <v>3160</v>
      </c>
      <c r="N273" t="s">
        <v>3337</v>
      </c>
    </row>
    <row r="274" spans="1:14" x14ac:dyDescent="0.25">
      <c r="A274" t="s">
        <v>3309</v>
      </c>
      <c r="B274" t="s">
        <v>3474</v>
      </c>
      <c r="C274" t="s">
        <v>3475</v>
      </c>
      <c r="D274" s="52">
        <v>131.86038182038899</v>
      </c>
      <c r="E274" s="13">
        <v>1.46916382241704</v>
      </c>
      <c r="F274">
        <v>49</v>
      </c>
      <c r="G274" s="57" t="s">
        <v>3160</v>
      </c>
      <c r="H274" s="57" t="s">
        <v>3160</v>
      </c>
      <c r="I274" s="57" t="s">
        <v>3160</v>
      </c>
      <c r="J274" s="57" t="s">
        <v>3160</v>
      </c>
      <c r="K274" s="57" t="s">
        <v>3160</v>
      </c>
      <c r="L274" s="57" t="s">
        <v>3160</v>
      </c>
      <c r="M274" s="57" t="s">
        <v>3160</v>
      </c>
      <c r="N274" t="s">
        <v>3337</v>
      </c>
    </row>
    <row r="275" spans="1:14" x14ac:dyDescent="0.25">
      <c r="A275" t="s">
        <v>3309</v>
      </c>
      <c r="B275" t="s">
        <v>3476</v>
      </c>
      <c r="C275" t="s">
        <v>3477</v>
      </c>
      <c r="D275" s="52">
        <v>327.24902873940499</v>
      </c>
      <c r="E275" s="13">
        <v>1.75233330928963</v>
      </c>
      <c r="F275">
        <v>34</v>
      </c>
      <c r="G275" s="57" t="s">
        <v>3160</v>
      </c>
      <c r="H275" s="57" t="s">
        <v>3160</v>
      </c>
      <c r="I275" s="57" t="s">
        <v>3160</v>
      </c>
      <c r="J275" s="57" t="s">
        <v>3160</v>
      </c>
      <c r="K275" s="57" t="s">
        <v>3160</v>
      </c>
      <c r="L275" s="57" t="s">
        <v>3160</v>
      </c>
      <c r="M275" s="57" t="s">
        <v>3160</v>
      </c>
      <c r="N275" t="s">
        <v>3337</v>
      </c>
    </row>
    <row r="276" spans="1:14" x14ac:dyDescent="0.25">
      <c r="A276" t="s">
        <v>3309</v>
      </c>
      <c r="B276" t="s">
        <v>3478</v>
      </c>
      <c r="C276" t="s">
        <v>3479</v>
      </c>
      <c r="D276" s="52">
        <v>1679.6491938403699</v>
      </c>
      <c r="E276" s="13">
        <v>0.52150760414697495</v>
      </c>
      <c r="F276">
        <v>96</v>
      </c>
      <c r="G276" s="57" t="s">
        <v>3151</v>
      </c>
      <c r="H276" s="57" t="s">
        <v>3151</v>
      </c>
      <c r="I276" s="57" t="s">
        <v>3155</v>
      </c>
      <c r="J276" s="57" t="s">
        <v>3155</v>
      </c>
      <c r="K276" s="57" t="s">
        <v>3151</v>
      </c>
      <c r="L276" s="57" t="s">
        <v>3149</v>
      </c>
      <c r="M276" s="57" t="s">
        <v>3150</v>
      </c>
      <c r="N276" t="s">
        <v>3322</v>
      </c>
    </row>
    <row r="277" spans="1:14" x14ac:dyDescent="0.25">
      <c r="A277" t="s">
        <v>3309</v>
      </c>
      <c r="B277" t="s">
        <v>3480</v>
      </c>
      <c r="C277" t="s">
        <v>3481</v>
      </c>
      <c r="D277" s="52">
        <v>1891.3484725455901</v>
      </c>
      <c r="E277" s="13">
        <v>1.07120667673408</v>
      </c>
      <c r="F277">
        <v>74</v>
      </c>
      <c r="G277" s="57" t="s">
        <v>3151</v>
      </c>
      <c r="H277" s="57" t="s">
        <v>3148</v>
      </c>
      <c r="I277" s="57" t="s">
        <v>3155</v>
      </c>
      <c r="J277" s="57" t="s">
        <v>3150</v>
      </c>
      <c r="K277" s="57" t="s">
        <v>3149</v>
      </c>
      <c r="L277" s="57" t="s">
        <v>3149</v>
      </c>
      <c r="M277" s="57" t="s">
        <v>3150</v>
      </c>
      <c r="N277" t="s">
        <v>3322</v>
      </c>
    </row>
    <row r="278" spans="1:14" x14ac:dyDescent="0.25">
      <c r="A278" t="s">
        <v>3309</v>
      </c>
      <c r="B278" t="s">
        <v>3482</v>
      </c>
      <c r="C278" t="s">
        <v>3483</v>
      </c>
      <c r="D278" s="52">
        <v>458.78794744163298</v>
      </c>
      <c r="E278" s="13">
        <v>0.55662764193082503</v>
      </c>
      <c r="F278">
        <v>95</v>
      </c>
      <c r="G278" s="57" t="s">
        <v>3160</v>
      </c>
      <c r="H278" s="57" t="s">
        <v>3160</v>
      </c>
      <c r="I278" s="57" t="s">
        <v>3160</v>
      </c>
      <c r="J278" s="57" t="s">
        <v>3160</v>
      </c>
      <c r="K278" s="57" t="s">
        <v>3160</v>
      </c>
      <c r="L278" s="57" t="s">
        <v>3160</v>
      </c>
      <c r="M278" s="57" t="s">
        <v>3160</v>
      </c>
      <c r="N278" t="s">
        <v>3152</v>
      </c>
    </row>
    <row r="279" spans="1:14" x14ac:dyDescent="0.25">
      <c r="A279" t="s">
        <v>3309</v>
      </c>
      <c r="B279" t="s">
        <v>3484</v>
      </c>
      <c r="C279" t="s">
        <v>3485</v>
      </c>
      <c r="D279" s="52">
        <v>530.87467315373203</v>
      </c>
      <c r="E279" s="13">
        <v>1.1574312605708299</v>
      </c>
      <c r="F279">
        <v>67</v>
      </c>
      <c r="G279" s="57" t="s">
        <v>3151</v>
      </c>
      <c r="H279" s="57" t="s">
        <v>3150</v>
      </c>
      <c r="I279" s="57" t="s">
        <v>3155</v>
      </c>
      <c r="J279" s="57" t="s">
        <v>3149</v>
      </c>
      <c r="K279" s="57" t="s">
        <v>3148</v>
      </c>
      <c r="L279" s="57" t="s">
        <v>3148</v>
      </c>
      <c r="M279" s="57" t="s">
        <v>3151</v>
      </c>
      <c r="N279" t="s">
        <v>3322</v>
      </c>
    </row>
    <row r="280" spans="1:14" x14ac:dyDescent="0.25">
      <c r="A280" t="s">
        <v>3309</v>
      </c>
      <c r="B280" t="s">
        <v>3486</v>
      </c>
      <c r="C280" t="s">
        <v>3487</v>
      </c>
      <c r="D280" s="52">
        <v>457.73083075850701</v>
      </c>
      <c r="E280" s="13">
        <v>0.80904158591763498</v>
      </c>
      <c r="F280">
        <v>88</v>
      </c>
      <c r="G280" s="57" t="s">
        <v>3151</v>
      </c>
      <c r="H280" s="57" t="s">
        <v>3148</v>
      </c>
      <c r="I280" s="57" t="s">
        <v>3155</v>
      </c>
      <c r="J280" s="57" t="s">
        <v>3149</v>
      </c>
      <c r="K280" s="57" t="s">
        <v>3149</v>
      </c>
      <c r="L280" s="57" t="s">
        <v>3149</v>
      </c>
      <c r="M280" s="57" t="s">
        <v>3149</v>
      </c>
      <c r="N280" t="s">
        <v>3322</v>
      </c>
    </row>
    <row r="281" spans="1:14" x14ac:dyDescent="0.25">
      <c r="A281" t="s">
        <v>3309</v>
      </c>
      <c r="B281" t="s">
        <v>3488</v>
      </c>
      <c r="C281" t="s">
        <v>3489</v>
      </c>
      <c r="D281" s="52">
        <v>1198.7412868035401</v>
      </c>
      <c r="E281" s="13">
        <v>7.5242498709359604E-2</v>
      </c>
      <c r="F281">
        <v>122</v>
      </c>
      <c r="G281" s="57" t="s">
        <v>3148</v>
      </c>
      <c r="H281" s="57" t="s">
        <v>3148</v>
      </c>
      <c r="I281" s="57" t="s">
        <v>3155</v>
      </c>
      <c r="J281" s="57" t="s">
        <v>3155</v>
      </c>
      <c r="K281" s="57" t="s">
        <v>3151</v>
      </c>
      <c r="L281" s="57" t="s">
        <v>3151</v>
      </c>
      <c r="M281" s="57" t="s">
        <v>3150</v>
      </c>
      <c r="N281" t="s">
        <v>3322</v>
      </c>
    </row>
    <row r="282" spans="1:14" x14ac:dyDescent="0.25">
      <c r="A282" t="s">
        <v>3309</v>
      </c>
      <c r="B282" t="s">
        <v>3490</v>
      </c>
      <c r="C282" t="s">
        <v>3491</v>
      </c>
      <c r="D282" s="52">
        <v>1828.1258609091001</v>
      </c>
      <c r="E282" s="13">
        <v>1.6242651652936899</v>
      </c>
      <c r="F282">
        <v>43</v>
      </c>
      <c r="G282" s="57" t="s">
        <v>3151</v>
      </c>
      <c r="H282" s="57" t="s">
        <v>3151</v>
      </c>
      <c r="I282" s="57" t="s">
        <v>3149</v>
      </c>
      <c r="J282" s="57" t="s">
        <v>3149</v>
      </c>
      <c r="K282" s="57" t="s">
        <v>3151</v>
      </c>
      <c r="L282" s="57" t="s">
        <v>3149</v>
      </c>
      <c r="M282" s="57" t="s">
        <v>3149</v>
      </c>
      <c r="N282" t="s">
        <v>3322</v>
      </c>
    </row>
    <row r="283" spans="1:14" x14ac:dyDescent="0.25">
      <c r="A283" t="s">
        <v>3309</v>
      </c>
      <c r="B283" t="s">
        <v>3492</v>
      </c>
      <c r="C283" t="s">
        <v>3493</v>
      </c>
      <c r="D283" s="52">
        <v>40.994889139788903</v>
      </c>
      <c r="E283" s="13">
        <v>0.97749140945250201</v>
      </c>
      <c r="F283">
        <v>78</v>
      </c>
      <c r="G283" s="57" t="s">
        <v>3160</v>
      </c>
      <c r="H283" s="57" t="s">
        <v>3160</v>
      </c>
      <c r="I283" s="57" t="s">
        <v>3160</v>
      </c>
      <c r="J283" s="57" t="s">
        <v>3160</v>
      </c>
      <c r="K283" s="57" t="s">
        <v>3160</v>
      </c>
      <c r="L283" s="57" t="s">
        <v>3160</v>
      </c>
      <c r="M283" s="57" t="s">
        <v>3160</v>
      </c>
      <c r="N283" t="s">
        <v>3152</v>
      </c>
    </row>
    <row r="284" spans="1:14" x14ac:dyDescent="0.25">
      <c r="A284" t="s">
        <v>3309</v>
      </c>
      <c r="B284" t="s">
        <v>3494</v>
      </c>
      <c r="C284" t="s">
        <v>3230</v>
      </c>
      <c r="D284" s="52">
        <v>67.106523566975994</v>
      </c>
      <c r="E284" s="13">
        <v>-0.133569823440393</v>
      </c>
      <c r="F284">
        <v>130</v>
      </c>
      <c r="G284" s="57" t="s">
        <v>3160</v>
      </c>
      <c r="H284" s="57" t="s">
        <v>3160</v>
      </c>
      <c r="I284" s="57" t="s">
        <v>3160</v>
      </c>
      <c r="J284" s="57" t="s">
        <v>3160</v>
      </c>
      <c r="K284" s="57" t="s">
        <v>3160</v>
      </c>
      <c r="L284" s="57" t="s">
        <v>3160</v>
      </c>
      <c r="M284" s="57" t="s">
        <v>3160</v>
      </c>
      <c r="N284" t="s">
        <v>3337</v>
      </c>
    </row>
    <row r="285" spans="1:14" x14ac:dyDescent="0.25">
      <c r="A285" t="s">
        <v>3309</v>
      </c>
      <c r="B285" t="s">
        <v>3495</v>
      </c>
      <c r="C285" t="s">
        <v>3496</v>
      </c>
      <c r="D285" s="52">
        <v>49.807476769279603</v>
      </c>
      <c r="E285" s="13">
        <v>0.836672306017477</v>
      </c>
      <c r="F285">
        <v>87</v>
      </c>
      <c r="G285" s="57" t="s">
        <v>3160</v>
      </c>
      <c r="H285" s="57" t="s">
        <v>3160</v>
      </c>
      <c r="I285" s="57" t="s">
        <v>3160</v>
      </c>
      <c r="J285" s="57" t="s">
        <v>3160</v>
      </c>
      <c r="K285" s="57" t="s">
        <v>3160</v>
      </c>
      <c r="L285" s="57" t="s">
        <v>3160</v>
      </c>
      <c r="M285" s="57" t="s">
        <v>3160</v>
      </c>
      <c r="N285" t="s">
        <v>3180</v>
      </c>
    </row>
    <row r="286" spans="1:14" x14ac:dyDescent="0.25">
      <c r="A286" t="s">
        <v>3309</v>
      </c>
      <c r="B286" t="s">
        <v>3497</v>
      </c>
      <c r="C286" t="s">
        <v>3498</v>
      </c>
      <c r="D286" s="52">
        <v>221.35336835783701</v>
      </c>
      <c r="E286" s="13">
        <v>1.0805798339038399</v>
      </c>
      <c r="F286">
        <v>73</v>
      </c>
      <c r="G286" s="57" t="s">
        <v>3160</v>
      </c>
      <c r="H286" s="57" t="s">
        <v>3160</v>
      </c>
      <c r="I286" s="57" t="s">
        <v>3160</v>
      </c>
      <c r="J286" s="57" t="s">
        <v>3160</v>
      </c>
      <c r="K286" s="57" t="s">
        <v>3160</v>
      </c>
      <c r="L286" s="57" t="s">
        <v>3160</v>
      </c>
      <c r="M286" s="57" t="s">
        <v>3160</v>
      </c>
      <c r="N286" t="s">
        <v>3337</v>
      </c>
    </row>
    <row r="287" spans="1:14" x14ac:dyDescent="0.25">
      <c r="A287" t="s">
        <v>3309</v>
      </c>
      <c r="B287" t="s">
        <v>3499</v>
      </c>
      <c r="C287" t="s">
        <v>3500</v>
      </c>
      <c r="D287" s="52">
        <v>59.876888130242598</v>
      </c>
      <c r="E287" s="13">
        <v>-1.54572473324736</v>
      </c>
      <c r="F287">
        <v>183</v>
      </c>
      <c r="G287" s="57" t="s">
        <v>3160</v>
      </c>
      <c r="H287" s="57" t="s">
        <v>3160</v>
      </c>
      <c r="I287" s="57" t="s">
        <v>3160</v>
      </c>
      <c r="J287" s="57" t="s">
        <v>3160</v>
      </c>
      <c r="K287" s="57" t="s">
        <v>3160</v>
      </c>
      <c r="L287" s="57" t="s">
        <v>3160</v>
      </c>
      <c r="M287" s="57" t="s">
        <v>3160</v>
      </c>
      <c r="N287" t="s">
        <v>3152</v>
      </c>
    </row>
    <row r="288" spans="1:14" x14ac:dyDescent="0.25">
      <c r="A288" t="s">
        <v>3309</v>
      </c>
      <c r="B288" t="s">
        <v>3501</v>
      </c>
      <c r="C288" t="s">
        <v>3502</v>
      </c>
      <c r="D288" s="52">
        <v>113.475727508004</v>
      </c>
      <c r="E288" s="13">
        <v>-1.54572473324736</v>
      </c>
      <c r="F288">
        <v>183</v>
      </c>
      <c r="G288" s="57" t="s">
        <v>3160</v>
      </c>
      <c r="H288" s="57" t="s">
        <v>3160</v>
      </c>
      <c r="I288" s="57" t="s">
        <v>3160</v>
      </c>
      <c r="J288" s="57" t="s">
        <v>3160</v>
      </c>
      <c r="K288" s="57" t="s">
        <v>3160</v>
      </c>
      <c r="L288" s="57" t="s">
        <v>3160</v>
      </c>
      <c r="M288" s="57" t="s">
        <v>3160</v>
      </c>
      <c r="N288" t="s">
        <v>3152</v>
      </c>
    </row>
    <row r="289" spans="1:14" x14ac:dyDescent="0.25">
      <c r="A289" t="s">
        <v>3309</v>
      </c>
      <c r="B289" t="s">
        <v>3503</v>
      </c>
      <c r="C289" t="s">
        <v>3504</v>
      </c>
      <c r="D289" s="52">
        <v>90.985850888473806</v>
      </c>
      <c r="E289" s="13">
        <v>-1.54572473324736</v>
      </c>
      <c r="F289">
        <v>183</v>
      </c>
      <c r="G289" s="57" t="s">
        <v>3160</v>
      </c>
      <c r="H289" s="57" t="s">
        <v>3160</v>
      </c>
      <c r="I289" s="57" t="s">
        <v>3160</v>
      </c>
      <c r="J289" s="57" t="s">
        <v>3160</v>
      </c>
      <c r="K289" s="57" t="s">
        <v>3160</v>
      </c>
      <c r="L289" s="57" t="s">
        <v>3160</v>
      </c>
      <c r="M289" s="57" t="s">
        <v>3160</v>
      </c>
      <c r="N289" t="s">
        <v>3152</v>
      </c>
    </row>
    <row r="290" spans="1:14" x14ac:dyDescent="0.25">
      <c r="A290" t="s">
        <v>3309</v>
      </c>
      <c r="B290" t="s">
        <v>3505</v>
      </c>
      <c r="C290" t="s">
        <v>3506</v>
      </c>
      <c r="D290" s="52">
        <v>184.23486595605101</v>
      </c>
      <c r="E290" s="13">
        <v>-1.54572473324736</v>
      </c>
      <c r="F290">
        <v>183</v>
      </c>
      <c r="G290" s="57" t="s">
        <v>3160</v>
      </c>
      <c r="H290" s="57" t="s">
        <v>3160</v>
      </c>
      <c r="I290" s="57" t="s">
        <v>3160</v>
      </c>
      <c r="J290" s="57" t="s">
        <v>3160</v>
      </c>
      <c r="K290" s="57" t="s">
        <v>3160</v>
      </c>
      <c r="L290" s="57" t="s">
        <v>3160</v>
      </c>
      <c r="M290" s="57" t="s">
        <v>3160</v>
      </c>
      <c r="N290" t="s">
        <v>3152</v>
      </c>
    </row>
    <row r="291" spans="1:14" x14ac:dyDescent="0.25">
      <c r="A291" t="s">
        <v>3309</v>
      </c>
      <c r="B291" t="s">
        <v>3507</v>
      </c>
      <c r="C291" t="s">
        <v>3508</v>
      </c>
      <c r="D291" s="52">
        <v>53.534221548745101</v>
      </c>
      <c r="E291" s="13">
        <v>0.43334502414491899</v>
      </c>
      <c r="F291">
        <v>104</v>
      </c>
      <c r="G291" s="57" t="s">
        <v>3160</v>
      </c>
      <c r="H291" s="57" t="s">
        <v>3160</v>
      </c>
      <c r="I291" s="57" t="s">
        <v>3160</v>
      </c>
      <c r="J291" s="57" t="s">
        <v>3160</v>
      </c>
      <c r="K291" s="57" t="s">
        <v>3160</v>
      </c>
      <c r="L291" s="57" t="s">
        <v>3160</v>
      </c>
      <c r="M291" s="57" t="s">
        <v>3160</v>
      </c>
      <c r="N291" t="s">
        <v>3337</v>
      </c>
    </row>
    <row r="292" spans="1:14" x14ac:dyDescent="0.25">
      <c r="A292" t="s">
        <v>3309</v>
      </c>
      <c r="B292" t="s">
        <v>3509</v>
      </c>
      <c r="C292" t="s">
        <v>3510</v>
      </c>
      <c r="D292" s="52">
        <v>17.4113036899648</v>
      </c>
      <c r="E292" s="13">
        <v>0.46786084820784601</v>
      </c>
      <c r="F292">
        <v>99</v>
      </c>
      <c r="G292" s="57" t="s">
        <v>3160</v>
      </c>
      <c r="H292" s="57" t="s">
        <v>3160</v>
      </c>
      <c r="I292" s="57" t="s">
        <v>3160</v>
      </c>
      <c r="J292" s="57" t="s">
        <v>3160</v>
      </c>
      <c r="K292" s="57" t="s">
        <v>3160</v>
      </c>
      <c r="L292" s="57" t="s">
        <v>3160</v>
      </c>
      <c r="M292" s="57" t="s">
        <v>3160</v>
      </c>
      <c r="N292" t="s">
        <v>3180</v>
      </c>
    </row>
    <row r="293" spans="1:14" x14ac:dyDescent="0.25">
      <c r="A293" t="s">
        <v>3309</v>
      </c>
      <c r="B293" t="s">
        <v>3511</v>
      </c>
      <c r="C293" t="s">
        <v>3512</v>
      </c>
      <c r="D293" s="52">
        <v>173.924112378513</v>
      </c>
      <c r="E293" s="13">
        <v>0.46310913883050697</v>
      </c>
      <c r="F293">
        <v>100</v>
      </c>
      <c r="G293" s="57" t="s">
        <v>3160</v>
      </c>
      <c r="H293" s="57" t="s">
        <v>3160</v>
      </c>
      <c r="I293" s="57" t="s">
        <v>3160</v>
      </c>
      <c r="J293" s="57" t="s">
        <v>3160</v>
      </c>
      <c r="K293" s="57" t="s">
        <v>3160</v>
      </c>
      <c r="L293" s="57" t="s">
        <v>3160</v>
      </c>
      <c r="M293" s="57" t="s">
        <v>3160</v>
      </c>
      <c r="N293" t="s">
        <v>3337</v>
      </c>
    </row>
    <row r="294" spans="1:14" x14ac:dyDescent="0.25">
      <c r="A294" t="s">
        <v>3309</v>
      </c>
      <c r="B294" t="s">
        <v>3513</v>
      </c>
      <c r="C294" t="s">
        <v>3514</v>
      </c>
      <c r="D294" s="52">
        <v>2013.85173557092</v>
      </c>
      <c r="E294" s="13">
        <v>-0.44551261192036501</v>
      </c>
      <c r="F294">
        <v>159</v>
      </c>
      <c r="G294" s="57" t="s">
        <v>3150</v>
      </c>
      <c r="H294" s="57" t="s">
        <v>3148</v>
      </c>
      <c r="I294" s="57" t="s">
        <v>3155</v>
      </c>
      <c r="J294" s="57" t="s">
        <v>3150</v>
      </c>
      <c r="K294" s="57" t="s">
        <v>3148</v>
      </c>
      <c r="L294" s="57" t="s">
        <v>3155</v>
      </c>
      <c r="M294" s="57" t="s">
        <v>3155</v>
      </c>
      <c r="N294" t="s">
        <v>3322</v>
      </c>
    </row>
    <row r="295" spans="1:14" x14ac:dyDescent="0.25">
      <c r="A295" t="s">
        <v>3309</v>
      </c>
      <c r="B295" t="s">
        <v>3515</v>
      </c>
      <c r="C295" t="s">
        <v>3238</v>
      </c>
      <c r="D295" s="52">
        <v>1290.85810332862</v>
      </c>
      <c r="E295" s="13">
        <v>1.2845165846395601</v>
      </c>
      <c r="F295">
        <v>61</v>
      </c>
      <c r="G295" s="57" t="s">
        <v>3151</v>
      </c>
      <c r="H295" s="57" t="s">
        <v>3148</v>
      </c>
      <c r="I295" s="57" t="s">
        <v>3151</v>
      </c>
      <c r="J295" s="57" t="s">
        <v>3149</v>
      </c>
      <c r="K295" s="57" t="s">
        <v>3150</v>
      </c>
      <c r="L295" s="57" t="s">
        <v>3155</v>
      </c>
      <c r="M295" s="57" t="s">
        <v>3155</v>
      </c>
      <c r="N295" t="s">
        <v>3322</v>
      </c>
    </row>
    <row r="296" spans="1:14" x14ac:dyDescent="0.25">
      <c r="A296" t="s">
        <v>3309</v>
      </c>
      <c r="B296" t="s">
        <v>3516</v>
      </c>
      <c r="C296" t="s">
        <v>3517</v>
      </c>
      <c r="D296" s="52">
        <v>252.525923120046</v>
      </c>
      <c r="E296" s="13">
        <v>-1.53754401172238</v>
      </c>
      <c r="F296">
        <v>182</v>
      </c>
      <c r="G296" s="57" t="s">
        <v>3155</v>
      </c>
      <c r="H296" s="57" t="s">
        <v>3151</v>
      </c>
      <c r="I296" s="57" t="s">
        <v>3155</v>
      </c>
      <c r="J296" s="57" t="s">
        <v>3155</v>
      </c>
      <c r="K296" s="57" t="s">
        <v>3151</v>
      </c>
      <c r="L296" s="57" t="s">
        <v>3150</v>
      </c>
      <c r="M296" s="57" t="s">
        <v>3150</v>
      </c>
      <c r="N296" t="s">
        <v>3322</v>
      </c>
    </row>
    <row r="297" spans="1:14" x14ac:dyDescent="0.25">
      <c r="A297" t="s">
        <v>3309</v>
      </c>
      <c r="B297" t="s">
        <v>3518</v>
      </c>
      <c r="C297" t="s">
        <v>3519</v>
      </c>
      <c r="D297" s="52">
        <v>966.07450967192494</v>
      </c>
      <c r="E297" s="13">
        <v>-0.600717929177916</v>
      </c>
      <c r="F297">
        <v>164</v>
      </c>
      <c r="G297" s="57" t="s">
        <v>3155</v>
      </c>
      <c r="H297" s="57" t="s">
        <v>3148</v>
      </c>
      <c r="I297" s="57" t="s">
        <v>3155</v>
      </c>
      <c r="J297" s="57" t="s">
        <v>3155</v>
      </c>
      <c r="K297" s="57" t="s">
        <v>3148</v>
      </c>
      <c r="L297" s="57" t="s">
        <v>3155</v>
      </c>
      <c r="M297" s="57" t="s">
        <v>3151</v>
      </c>
      <c r="N297" t="s">
        <v>3322</v>
      </c>
    </row>
    <row r="298" spans="1:14" x14ac:dyDescent="0.25">
      <c r="A298" t="s">
        <v>3309</v>
      </c>
      <c r="B298" t="s">
        <v>3520</v>
      </c>
      <c r="C298" t="s">
        <v>3242</v>
      </c>
      <c r="D298" s="52">
        <v>437.72588904656101</v>
      </c>
      <c r="E298" s="13">
        <v>-3.85767986768017E-2</v>
      </c>
      <c r="F298">
        <v>126</v>
      </c>
      <c r="G298" s="57" t="s">
        <v>3160</v>
      </c>
      <c r="H298" s="57" t="s">
        <v>3160</v>
      </c>
      <c r="I298" s="57" t="s">
        <v>3160</v>
      </c>
      <c r="J298" s="57" t="s">
        <v>3160</v>
      </c>
      <c r="K298" s="57" t="s">
        <v>3160</v>
      </c>
      <c r="L298" s="57" t="s">
        <v>3160</v>
      </c>
      <c r="M298" s="57" t="s">
        <v>3160</v>
      </c>
      <c r="N298" t="s">
        <v>3337</v>
      </c>
    </row>
    <row r="299" spans="1:14" x14ac:dyDescent="0.25">
      <c r="A299" t="s">
        <v>3309</v>
      </c>
      <c r="B299" t="s">
        <v>3521</v>
      </c>
      <c r="C299" t="s">
        <v>3522</v>
      </c>
      <c r="D299" s="52">
        <v>925.03508415408498</v>
      </c>
      <c r="E299" s="13">
        <v>0.202082685923577</v>
      </c>
      <c r="F299">
        <v>116</v>
      </c>
      <c r="G299" s="57" t="s">
        <v>3160</v>
      </c>
      <c r="H299" s="57" t="s">
        <v>3160</v>
      </c>
      <c r="I299" s="57" t="s">
        <v>3160</v>
      </c>
      <c r="J299" s="57" t="s">
        <v>3160</v>
      </c>
      <c r="K299" s="57" t="s">
        <v>3160</v>
      </c>
      <c r="L299" s="57" t="s">
        <v>3160</v>
      </c>
      <c r="M299" s="57" t="s">
        <v>3160</v>
      </c>
      <c r="N299" t="s">
        <v>3152</v>
      </c>
    </row>
    <row r="300" spans="1:14" x14ac:dyDescent="0.25">
      <c r="A300" t="s">
        <v>3309</v>
      </c>
      <c r="B300" t="s">
        <v>3523</v>
      </c>
      <c r="C300" t="s">
        <v>3524</v>
      </c>
      <c r="D300" s="52">
        <v>462.345770243505</v>
      </c>
      <c r="E300" s="13">
        <v>0.202082685923577</v>
      </c>
      <c r="F300">
        <v>116</v>
      </c>
      <c r="G300" s="57" t="s">
        <v>3160</v>
      </c>
      <c r="H300" s="57" t="s">
        <v>3160</v>
      </c>
      <c r="I300" s="57" t="s">
        <v>3160</v>
      </c>
      <c r="J300" s="57" t="s">
        <v>3160</v>
      </c>
      <c r="K300" s="57" t="s">
        <v>3160</v>
      </c>
      <c r="L300" s="57" t="s">
        <v>3160</v>
      </c>
      <c r="M300" s="57" t="s">
        <v>3160</v>
      </c>
      <c r="N300" t="s">
        <v>3152</v>
      </c>
    </row>
    <row r="301" spans="1:14" x14ac:dyDescent="0.25">
      <c r="A301" t="s">
        <v>3309</v>
      </c>
      <c r="B301" t="s">
        <v>3525</v>
      </c>
      <c r="C301" t="s">
        <v>3526</v>
      </c>
      <c r="D301" s="52">
        <v>789.93399639341396</v>
      </c>
      <c r="E301" s="13">
        <v>2.2053358835209198</v>
      </c>
      <c r="F301">
        <v>17</v>
      </c>
      <c r="G301" s="57" t="s">
        <v>3160</v>
      </c>
      <c r="H301" s="57" t="s">
        <v>3160</v>
      </c>
      <c r="I301" s="57" t="s">
        <v>3160</v>
      </c>
      <c r="J301" s="57" t="s">
        <v>3160</v>
      </c>
      <c r="K301" s="57" t="s">
        <v>3160</v>
      </c>
      <c r="L301" s="57" t="s">
        <v>3160</v>
      </c>
      <c r="M301" s="57" t="s">
        <v>3160</v>
      </c>
      <c r="N301" t="s">
        <v>3152</v>
      </c>
    </row>
    <row r="302" spans="1:14" x14ac:dyDescent="0.25">
      <c r="A302" t="s">
        <v>3309</v>
      </c>
      <c r="B302" t="s">
        <v>3527</v>
      </c>
      <c r="C302" t="s">
        <v>3528</v>
      </c>
      <c r="D302" s="52">
        <v>19.722715036226599</v>
      </c>
      <c r="E302" s="13">
        <v>2.2053358835209198</v>
      </c>
      <c r="F302">
        <v>17</v>
      </c>
      <c r="G302" s="57" t="s">
        <v>3160</v>
      </c>
      <c r="H302" s="57" t="s">
        <v>3160</v>
      </c>
      <c r="I302" s="57" t="s">
        <v>3160</v>
      </c>
      <c r="J302" s="57" t="s">
        <v>3160</v>
      </c>
      <c r="K302" s="57" t="s">
        <v>3160</v>
      </c>
      <c r="L302" s="57" t="s">
        <v>3160</v>
      </c>
      <c r="M302" s="57" t="s">
        <v>3160</v>
      </c>
      <c r="N302" t="s">
        <v>3152</v>
      </c>
    </row>
    <row r="303" spans="1:14" x14ac:dyDescent="0.25">
      <c r="A303" t="s">
        <v>3309</v>
      </c>
      <c r="B303" t="s">
        <v>3529</v>
      </c>
      <c r="C303" t="s">
        <v>3530</v>
      </c>
      <c r="D303" s="52">
        <v>153.297999283877</v>
      </c>
      <c r="E303" s="13">
        <v>2.2053358835209198</v>
      </c>
      <c r="F303">
        <v>17</v>
      </c>
      <c r="G303" s="57" t="s">
        <v>3160</v>
      </c>
      <c r="H303" s="57" t="s">
        <v>3160</v>
      </c>
      <c r="I303" s="57" t="s">
        <v>3160</v>
      </c>
      <c r="J303" s="57" t="s">
        <v>3160</v>
      </c>
      <c r="K303" s="57" t="s">
        <v>3160</v>
      </c>
      <c r="L303" s="57" t="s">
        <v>3160</v>
      </c>
      <c r="M303" s="57" t="s">
        <v>3160</v>
      </c>
      <c r="N303" t="s">
        <v>3152</v>
      </c>
    </row>
    <row r="304" spans="1:14" x14ac:dyDescent="0.25">
      <c r="A304" t="s">
        <v>3309</v>
      </c>
      <c r="B304" t="s">
        <v>3531</v>
      </c>
      <c r="C304" t="s">
        <v>3532</v>
      </c>
      <c r="D304" s="52">
        <v>85.182391118532806</v>
      </c>
      <c r="E304" s="13">
        <v>0.30163509998490301</v>
      </c>
      <c r="F304">
        <v>111</v>
      </c>
      <c r="G304" s="57" t="s">
        <v>3160</v>
      </c>
      <c r="H304" s="57" t="s">
        <v>3160</v>
      </c>
      <c r="I304" s="57" t="s">
        <v>3160</v>
      </c>
      <c r="J304" s="57" t="s">
        <v>3160</v>
      </c>
      <c r="K304" s="57" t="s">
        <v>3160</v>
      </c>
      <c r="L304" s="57" t="s">
        <v>3160</v>
      </c>
      <c r="M304" s="57" t="s">
        <v>3160</v>
      </c>
      <c r="N304" t="s">
        <v>3337</v>
      </c>
    </row>
    <row r="305" spans="1:14" x14ac:dyDescent="0.25">
      <c r="A305" t="s">
        <v>3309</v>
      </c>
      <c r="B305" t="s">
        <v>3533</v>
      </c>
      <c r="C305" t="s">
        <v>3534</v>
      </c>
      <c r="D305" s="52">
        <v>159.21969995073201</v>
      </c>
      <c r="E305" s="13">
        <v>1.21099564345143</v>
      </c>
      <c r="F305">
        <v>62</v>
      </c>
      <c r="G305" s="57" t="s">
        <v>3160</v>
      </c>
      <c r="H305" s="57" t="s">
        <v>3160</v>
      </c>
      <c r="I305" s="57" t="s">
        <v>3160</v>
      </c>
      <c r="J305" s="57" t="s">
        <v>3160</v>
      </c>
      <c r="K305" s="57" t="s">
        <v>3160</v>
      </c>
      <c r="L305" s="57" t="s">
        <v>3160</v>
      </c>
      <c r="M305" s="57" t="s">
        <v>3160</v>
      </c>
      <c r="N305" t="s">
        <v>3337</v>
      </c>
    </row>
    <row r="306" spans="1:14" x14ac:dyDescent="0.25">
      <c r="A306" t="s">
        <v>3309</v>
      </c>
      <c r="B306" t="s">
        <v>3535</v>
      </c>
      <c r="C306" t="s">
        <v>3536</v>
      </c>
      <c r="D306" s="52">
        <v>254.796309692764</v>
      </c>
      <c r="E306" s="13">
        <v>0.84388833035135002</v>
      </c>
      <c r="F306">
        <v>85</v>
      </c>
      <c r="G306" s="57" t="s">
        <v>3160</v>
      </c>
      <c r="H306" s="57" t="s">
        <v>3160</v>
      </c>
      <c r="I306" s="57" t="s">
        <v>3160</v>
      </c>
      <c r="J306" s="57" t="s">
        <v>3160</v>
      </c>
      <c r="K306" s="57" t="s">
        <v>3160</v>
      </c>
      <c r="L306" s="57" t="s">
        <v>3160</v>
      </c>
      <c r="M306" s="57" t="s">
        <v>3160</v>
      </c>
      <c r="N306" t="s">
        <v>3337</v>
      </c>
    </row>
    <row r="307" spans="1:14" x14ac:dyDescent="0.25">
      <c r="A307" t="s">
        <v>3309</v>
      </c>
      <c r="B307" t="s">
        <v>3537</v>
      </c>
      <c r="C307" t="s">
        <v>3538</v>
      </c>
      <c r="D307" s="52">
        <v>95.867883974546004</v>
      </c>
      <c r="E307" s="13">
        <v>3.3304273694776998</v>
      </c>
      <c r="F307">
        <v>3</v>
      </c>
      <c r="G307" s="57" t="s">
        <v>3160</v>
      </c>
      <c r="H307" s="57" t="s">
        <v>3160</v>
      </c>
      <c r="I307" s="57" t="s">
        <v>3160</v>
      </c>
      <c r="J307" s="57" t="s">
        <v>3160</v>
      </c>
      <c r="K307" s="57" t="s">
        <v>3160</v>
      </c>
      <c r="L307" s="57" t="s">
        <v>3160</v>
      </c>
      <c r="M307" s="57" t="s">
        <v>3160</v>
      </c>
      <c r="N307" t="s">
        <v>3337</v>
      </c>
    </row>
    <row r="308" spans="1:14" x14ac:dyDescent="0.25">
      <c r="A308" t="s">
        <v>3309</v>
      </c>
      <c r="B308" t="s">
        <v>3539</v>
      </c>
      <c r="C308" t="s">
        <v>3540</v>
      </c>
      <c r="D308" s="52">
        <v>16.366282359922401</v>
      </c>
      <c r="E308" s="13">
        <v>1.9619206395198401</v>
      </c>
      <c r="F308">
        <v>30</v>
      </c>
      <c r="G308" s="57" t="s">
        <v>3160</v>
      </c>
      <c r="H308" s="57" t="s">
        <v>3160</v>
      </c>
      <c r="I308" s="57" t="s">
        <v>3160</v>
      </c>
      <c r="J308" s="57" t="s">
        <v>3160</v>
      </c>
      <c r="K308" s="57" t="s">
        <v>3160</v>
      </c>
      <c r="L308" s="57" t="s">
        <v>3160</v>
      </c>
      <c r="M308" s="57" t="s">
        <v>3160</v>
      </c>
      <c r="N308" t="s">
        <v>3337</v>
      </c>
    </row>
    <row r="309" spans="1:14" x14ac:dyDescent="0.25">
      <c r="A309" t="s">
        <v>3309</v>
      </c>
      <c r="B309" t="s">
        <v>3541</v>
      </c>
      <c r="C309" t="s">
        <v>3542</v>
      </c>
      <c r="D309" s="52">
        <v>4.1543575160782797</v>
      </c>
      <c r="E309" s="13">
        <v>1.7162975176822399</v>
      </c>
      <c r="F309">
        <v>36</v>
      </c>
      <c r="G309" s="57" t="s">
        <v>3160</v>
      </c>
      <c r="H309" s="57" t="s">
        <v>3160</v>
      </c>
      <c r="I309" s="57" t="s">
        <v>3160</v>
      </c>
      <c r="J309" s="57" t="s">
        <v>3160</v>
      </c>
      <c r="K309" s="57" t="s">
        <v>3160</v>
      </c>
      <c r="L309" s="57" t="s">
        <v>3160</v>
      </c>
      <c r="M309" s="57" t="s">
        <v>3160</v>
      </c>
      <c r="N309" t="s">
        <v>3337</v>
      </c>
    </row>
    <row r="310" spans="1:14" x14ac:dyDescent="0.25">
      <c r="A310" t="s">
        <v>3309</v>
      </c>
      <c r="B310" t="s">
        <v>3543</v>
      </c>
      <c r="C310" t="s">
        <v>3544</v>
      </c>
      <c r="D310" s="52">
        <v>379.38826072168399</v>
      </c>
      <c r="E310" s="13">
        <v>1.29751028144513</v>
      </c>
      <c r="F310">
        <v>60</v>
      </c>
      <c r="G310" s="57" t="s">
        <v>3160</v>
      </c>
      <c r="H310" s="57" t="s">
        <v>3160</v>
      </c>
      <c r="I310" s="57" t="s">
        <v>3160</v>
      </c>
      <c r="J310" s="57" t="s">
        <v>3160</v>
      </c>
      <c r="K310" s="57" t="s">
        <v>3160</v>
      </c>
      <c r="L310" s="57" t="s">
        <v>3160</v>
      </c>
      <c r="M310" s="57" t="s">
        <v>3160</v>
      </c>
      <c r="N310" t="s">
        <v>3337</v>
      </c>
    </row>
    <row r="311" spans="1:14" x14ac:dyDescent="0.25">
      <c r="A311" t="s">
        <v>3309</v>
      </c>
      <c r="B311" t="s">
        <v>3545</v>
      </c>
      <c r="C311" t="s">
        <v>3546</v>
      </c>
      <c r="D311" s="52">
        <v>38.793219411892402</v>
      </c>
      <c r="E311" s="13">
        <v>0.378048312110916</v>
      </c>
      <c r="F311">
        <v>108</v>
      </c>
      <c r="G311" s="57" t="s">
        <v>3160</v>
      </c>
      <c r="H311" s="57" t="s">
        <v>3160</v>
      </c>
      <c r="I311" s="57" t="s">
        <v>3160</v>
      </c>
      <c r="J311" s="57" t="s">
        <v>3160</v>
      </c>
      <c r="K311" s="57" t="s">
        <v>3160</v>
      </c>
      <c r="L311" s="57" t="s">
        <v>3160</v>
      </c>
      <c r="M311" s="57" t="s">
        <v>3160</v>
      </c>
      <c r="N311" t="s">
        <v>3337</v>
      </c>
    </row>
    <row r="312" spans="1:14" x14ac:dyDescent="0.25">
      <c r="A312" t="s">
        <v>3309</v>
      </c>
      <c r="B312" t="s">
        <v>3547</v>
      </c>
      <c r="C312" t="s">
        <v>3256</v>
      </c>
      <c r="D312" s="52">
        <v>977.93856091355099</v>
      </c>
      <c r="E312" s="13">
        <v>-1.27326495479429</v>
      </c>
      <c r="F312">
        <v>180</v>
      </c>
      <c r="G312" s="57" t="s">
        <v>3155</v>
      </c>
      <c r="H312" s="57" t="s">
        <v>3155</v>
      </c>
      <c r="I312" s="57" t="s">
        <v>3149</v>
      </c>
      <c r="J312" s="57" t="s">
        <v>3151</v>
      </c>
      <c r="K312" s="57" t="s">
        <v>3150</v>
      </c>
      <c r="L312" s="57" t="s">
        <v>3150</v>
      </c>
      <c r="M312" s="57" t="s">
        <v>3148</v>
      </c>
      <c r="N312" t="s">
        <v>3322</v>
      </c>
    </row>
    <row r="313" spans="1:14" x14ac:dyDescent="0.25">
      <c r="A313" t="s">
        <v>3309</v>
      </c>
      <c r="B313" t="s">
        <v>3548</v>
      </c>
      <c r="C313" t="s">
        <v>3549</v>
      </c>
      <c r="D313" s="52">
        <v>221.390299395352</v>
      </c>
      <c r="E313" s="13">
        <v>0.843104490853955</v>
      </c>
      <c r="F313">
        <v>86</v>
      </c>
      <c r="G313" s="57" t="s">
        <v>3160</v>
      </c>
      <c r="H313" s="57" t="s">
        <v>3160</v>
      </c>
      <c r="I313" s="57" t="s">
        <v>3160</v>
      </c>
      <c r="J313" s="57" t="s">
        <v>3160</v>
      </c>
      <c r="K313" s="57" t="s">
        <v>3160</v>
      </c>
      <c r="L313" s="57" t="s">
        <v>3160</v>
      </c>
      <c r="M313" s="57" t="s">
        <v>3160</v>
      </c>
      <c r="N313" t="s">
        <v>3337</v>
      </c>
    </row>
    <row r="314" spans="1:14" x14ac:dyDescent="0.25">
      <c r="A314" t="s">
        <v>3309</v>
      </c>
      <c r="B314" t="s">
        <v>3550</v>
      </c>
      <c r="C314" t="s">
        <v>3551</v>
      </c>
      <c r="D314" s="52">
        <v>447.65649128917698</v>
      </c>
      <c r="E314" s="13">
        <v>0.17700341643800699</v>
      </c>
      <c r="F314">
        <v>119</v>
      </c>
      <c r="G314" s="57" t="s">
        <v>3160</v>
      </c>
      <c r="H314" s="57" t="s">
        <v>3160</v>
      </c>
      <c r="I314" s="57" t="s">
        <v>3160</v>
      </c>
      <c r="J314" s="57" t="s">
        <v>3160</v>
      </c>
      <c r="K314" s="57" t="s">
        <v>3160</v>
      </c>
      <c r="L314" s="57" t="s">
        <v>3160</v>
      </c>
      <c r="M314" s="57" t="s">
        <v>3160</v>
      </c>
      <c r="N314" t="s">
        <v>3337</v>
      </c>
    </row>
    <row r="315" spans="1:14" x14ac:dyDescent="0.25">
      <c r="A315" t="s">
        <v>3309</v>
      </c>
      <c r="B315" t="s">
        <v>3552</v>
      </c>
      <c r="C315" t="s">
        <v>3553</v>
      </c>
      <c r="D315" s="52">
        <v>347.53014821246501</v>
      </c>
      <c r="E315" s="13">
        <v>2.1720829158870401</v>
      </c>
      <c r="F315">
        <v>23</v>
      </c>
      <c r="G315" s="57" t="s">
        <v>3160</v>
      </c>
      <c r="H315" s="57" t="s">
        <v>3160</v>
      </c>
      <c r="I315" s="57" t="s">
        <v>3160</v>
      </c>
      <c r="J315" s="57" t="s">
        <v>3160</v>
      </c>
      <c r="K315" s="57" t="s">
        <v>3160</v>
      </c>
      <c r="L315" s="57" t="s">
        <v>3160</v>
      </c>
      <c r="M315" s="57" t="s">
        <v>3160</v>
      </c>
      <c r="N315" t="s">
        <v>3337</v>
      </c>
    </row>
    <row r="316" spans="1:14" x14ac:dyDescent="0.25">
      <c r="A316" t="s">
        <v>3309</v>
      </c>
      <c r="B316" t="s">
        <v>3554</v>
      </c>
      <c r="C316" t="s">
        <v>3555</v>
      </c>
      <c r="D316" s="52">
        <v>173.195361531157</v>
      </c>
      <c r="E316" s="13">
        <v>6.5421200388541795E-2</v>
      </c>
      <c r="F316">
        <v>123</v>
      </c>
      <c r="G316" s="57" t="s">
        <v>3160</v>
      </c>
      <c r="H316" s="57" t="s">
        <v>3160</v>
      </c>
      <c r="I316" s="57" t="s">
        <v>3160</v>
      </c>
      <c r="J316" s="57" t="s">
        <v>3160</v>
      </c>
      <c r="K316" s="57" t="s">
        <v>3160</v>
      </c>
      <c r="L316" s="57" t="s">
        <v>3160</v>
      </c>
      <c r="M316" s="57" t="s">
        <v>3160</v>
      </c>
      <c r="N316" t="s">
        <v>3337</v>
      </c>
    </row>
    <row r="317" spans="1:14" x14ac:dyDescent="0.25">
      <c r="A317" t="s">
        <v>3309</v>
      </c>
      <c r="B317" t="s">
        <v>3556</v>
      </c>
      <c r="C317" t="s">
        <v>3557</v>
      </c>
      <c r="D317" s="52">
        <v>634.85708931866498</v>
      </c>
      <c r="E317" s="13">
        <v>5.46889404397674E-3</v>
      </c>
      <c r="F317">
        <v>125</v>
      </c>
      <c r="G317" s="57" t="s">
        <v>3148</v>
      </c>
      <c r="H317" s="57" t="s">
        <v>3151</v>
      </c>
      <c r="I317" s="57" t="s">
        <v>3155</v>
      </c>
      <c r="J317" s="57" t="s">
        <v>3155</v>
      </c>
      <c r="K317" s="57" t="s">
        <v>3151</v>
      </c>
      <c r="L317" s="57" t="s">
        <v>3151</v>
      </c>
      <c r="M317" s="57" t="s">
        <v>3150</v>
      </c>
      <c r="N317" t="s">
        <v>3322</v>
      </c>
    </row>
    <row r="318" spans="1:14" x14ac:dyDescent="0.25">
      <c r="A318" t="s">
        <v>3309</v>
      </c>
      <c r="B318" t="s">
        <v>3558</v>
      </c>
      <c r="C318" t="s">
        <v>3559</v>
      </c>
      <c r="D318" s="52">
        <v>1058.7298345923</v>
      </c>
      <c r="E318" s="13">
        <v>-6.0789802590122302E-2</v>
      </c>
      <c r="F318">
        <v>127</v>
      </c>
      <c r="G318" s="57" t="s">
        <v>3148</v>
      </c>
      <c r="H318" s="57" t="s">
        <v>3149</v>
      </c>
      <c r="I318" s="57" t="s">
        <v>3155</v>
      </c>
      <c r="J318" s="57" t="s">
        <v>3150</v>
      </c>
      <c r="K318" s="57" t="s">
        <v>3151</v>
      </c>
      <c r="L318" s="57" t="s">
        <v>3151</v>
      </c>
      <c r="M318" s="57" t="s">
        <v>3155</v>
      </c>
      <c r="N318" t="s">
        <v>3322</v>
      </c>
    </row>
    <row r="319" spans="1:14" x14ac:dyDescent="0.25">
      <c r="A319" t="s">
        <v>3309</v>
      </c>
      <c r="B319" t="s">
        <v>3560</v>
      </c>
      <c r="C319" t="s">
        <v>3561</v>
      </c>
      <c r="D319" s="52">
        <v>1054.4841937000399</v>
      </c>
      <c r="E319" s="13">
        <v>-0.97738879027777603</v>
      </c>
      <c r="F319">
        <v>174</v>
      </c>
      <c r="G319" s="57" t="s">
        <v>3155</v>
      </c>
      <c r="H319" s="57" t="s">
        <v>3148</v>
      </c>
      <c r="I319" s="57" t="s">
        <v>3155</v>
      </c>
      <c r="J319" s="57" t="s">
        <v>3150</v>
      </c>
      <c r="K319" s="57" t="s">
        <v>3149</v>
      </c>
      <c r="L319" s="57" t="s">
        <v>3149</v>
      </c>
      <c r="M319" s="57" t="s">
        <v>3155</v>
      </c>
      <c r="N319" t="s">
        <v>3322</v>
      </c>
    </row>
    <row r="320" spans="1:14" x14ac:dyDescent="0.25">
      <c r="A320" t="s">
        <v>3309</v>
      </c>
      <c r="B320" t="s">
        <v>3562</v>
      </c>
      <c r="C320" t="s">
        <v>3563</v>
      </c>
      <c r="D320" s="52">
        <v>566.77833184585097</v>
      </c>
      <c r="E320" s="13">
        <v>-1.1417330830264201</v>
      </c>
      <c r="F320">
        <v>177</v>
      </c>
      <c r="G320" s="57" t="s">
        <v>3155</v>
      </c>
      <c r="H320" s="57" t="s">
        <v>3149</v>
      </c>
      <c r="I320" s="57" t="s">
        <v>3148</v>
      </c>
      <c r="J320" s="57" t="s">
        <v>3150</v>
      </c>
      <c r="K320" s="57" t="s">
        <v>3150</v>
      </c>
      <c r="L320" s="57" t="s">
        <v>3150</v>
      </c>
      <c r="M320" s="57" t="s">
        <v>3150</v>
      </c>
      <c r="N320" t="s">
        <v>3322</v>
      </c>
    </row>
    <row r="321" spans="1:14" x14ac:dyDescent="0.25">
      <c r="A321" t="s">
        <v>3309</v>
      </c>
      <c r="B321" t="s">
        <v>3564</v>
      </c>
      <c r="C321" t="s">
        <v>3565</v>
      </c>
      <c r="D321" s="52">
        <v>1551.3140067352499</v>
      </c>
      <c r="E321" s="13">
        <v>-0.98515947249915803</v>
      </c>
      <c r="F321">
        <v>175</v>
      </c>
      <c r="G321" s="57" t="s">
        <v>3155</v>
      </c>
      <c r="H321" s="57" t="s">
        <v>3150</v>
      </c>
      <c r="I321" s="57" t="s">
        <v>3148</v>
      </c>
      <c r="J321" s="57" t="s">
        <v>3155</v>
      </c>
      <c r="K321" s="57" t="s">
        <v>3148</v>
      </c>
      <c r="L321" s="57" t="s">
        <v>3149</v>
      </c>
      <c r="M321" s="57" t="s">
        <v>3155</v>
      </c>
      <c r="N321" t="s">
        <v>3322</v>
      </c>
    </row>
    <row r="322" spans="1:14" x14ac:dyDescent="0.25">
      <c r="A322" t="s">
        <v>3309</v>
      </c>
      <c r="B322" t="s">
        <v>3566</v>
      </c>
      <c r="C322" t="s">
        <v>3567</v>
      </c>
      <c r="D322" s="52">
        <v>258.38169631254601</v>
      </c>
      <c r="E322" s="13">
        <v>-0.62585331448846704</v>
      </c>
      <c r="F322">
        <v>166</v>
      </c>
      <c r="G322" s="57" t="s">
        <v>3160</v>
      </c>
      <c r="H322" s="57" t="s">
        <v>3160</v>
      </c>
      <c r="I322" s="57" t="s">
        <v>3160</v>
      </c>
      <c r="J322" s="57" t="s">
        <v>3160</v>
      </c>
      <c r="K322" s="57" t="s">
        <v>3160</v>
      </c>
      <c r="L322" s="57" t="s">
        <v>3160</v>
      </c>
      <c r="M322" s="57" t="s">
        <v>3160</v>
      </c>
      <c r="N322" t="s">
        <v>3152</v>
      </c>
    </row>
    <row r="323" spans="1:14" x14ac:dyDescent="0.25">
      <c r="A323" t="s">
        <v>3309</v>
      </c>
      <c r="B323" t="s">
        <v>3568</v>
      </c>
      <c r="C323" t="s">
        <v>3569</v>
      </c>
      <c r="D323" s="52">
        <v>439.00106106932498</v>
      </c>
      <c r="E323" s="13">
        <v>1.35534838490876</v>
      </c>
      <c r="F323">
        <v>53</v>
      </c>
      <c r="G323" s="57" t="s">
        <v>3151</v>
      </c>
      <c r="H323" s="57" t="s">
        <v>3151</v>
      </c>
      <c r="I323" s="57" t="s">
        <v>3155</v>
      </c>
      <c r="J323" s="57" t="s">
        <v>3149</v>
      </c>
      <c r="K323" s="57" t="s">
        <v>3148</v>
      </c>
      <c r="L323" s="57" t="s">
        <v>3148</v>
      </c>
      <c r="M323" s="57" t="s">
        <v>3155</v>
      </c>
      <c r="N323" t="s">
        <v>3322</v>
      </c>
    </row>
    <row r="324" spans="1:14" x14ac:dyDescent="0.25">
      <c r="A324" t="s">
        <v>3309</v>
      </c>
      <c r="B324" t="s">
        <v>3570</v>
      </c>
      <c r="C324" t="s">
        <v>3571</v>
      </c>
      <c r="D324" s="52">
        <v>1355.9696230288801</v>
      </c>
      <c r="E324" s="13">
        <v>0.656923679605663</v>
      </c>
      <c r="F324">
        <v>93</v>
      </c>
      <c r="G324" s="57" t="s">
        <v>3151</v>
      </c>
      <c r="H324" s="57" t="s">
        <v>3155</v>
      </c>
      <c r="I324" s="57" t="s">
        <v>3148</v>
      </c>
      <c r="J324" s="57" t="s">
        <v>3151</v>
      </c>
      <c r="K324" s="57" t="s">
        <v>3155</v>
      </c>
      <c r="L324" s="57" t="s">
        <v>3150</v>
      </c>
      <c r="M324" s="57" t="s">
        <v>3150</v>
      </c>
      <c r="N324" t="s">
        <v>3322</v>
      </c>
    </row>
    <row r="325" spans="1:14" x14ac:dyDescent="0.25">
      <c r="A325" t="s">
        <v>3309</v>
      </c>
      <c r="B325" t="s">
        <v>3572</v>
      </c>
      <c r="C325" t="s">
        <v>3573</v>
      </c>
      <c r="D325" s="52">
        <v>355.38933256648897</v>
      </c>
      <c r="E325" s="13">
        <v>0.76510243772105802</v>
      </c>
      <c r="F325">
        <v>90</v>
      </c>
      <c r="G325" s="57" t="s">
        <v>3160</v>
      </c>
      <c r="H325" s="57" t="s">
        <v>3160</v>
      </c>
      <c r="I325" s="57" t="s">
        <v>3160</v>
      </c>
      <c r="J325" s="57" t="s">
        <v>3160</v>
      </c>
      <c r="K325" s="57" t="s">
        <v>3160</v>
      </c>
      <c r="L325" s="57" t="s">
        <v>3160</v>
      </c>
      <c r="M325" s="57" t="s">
        <v>3160</v>
      </c>
      <c r="N325" t="s">
        <v>3152</v>
      </c>
    </row>
    <row r="326" spans="1:14" x14ac:dyDescent="0.25">
      <c r="A326" t="s">
        <v>3309</v>
      </c>
      <c r="B326" t="s">
        <v>3574</v>
      </c>
      <c r="C326" t="s">
        <v>3575</v>
      </c>
      <c r="D326" s="52">
        <v>1031.94111798776</v>
      </c>
      <c r="E326" s="13">
        <v>-0.13937253059764301</v>
      </c>
      <c r="F326">
        <v>131</v>
      </c>
      <c r="G326" s="57" t="s">
        <v>3160</v>
      </c>
      <c r="H326" s="57" t="s">
        <v>3160</v>
      </c>
      <c r="I326" s="57" t="s">
        <v>3160</v>
      </c>
      <c r="J326" s="57" t="s">
        <v>3160</v>
      </c>
      <c r="K326" s="57" t="s">
        <v>3160</v>
      </c>
      <c r="L326" s="57" t="s">
        <v>3160</v>
      </c>
      <c r="M326" s="57" t="s">
        <v>3160</v>
      </c>
      <c r="N326" t="s">
        <v>3337</v>
      </c>
    </row>
    <row r="327" spans="1:14" x14ac:dyDescent="0.25">
      <c r="A327" t="s">
        <v>3309</v>
      </c>
      <c r="B327" t="s">
        <v>3576</v>
      </c>
      <c r="C327" t="s">
        <v>3577</v>
      </c>
      <c r="D327" s="52">
        <v>228.26002759562701</v>
      </c>
      <c r="E327" s="13">
        <v>0.416835596460012</v>
      </c>
      <c r="F327">
        <v>105</v>
      </c>
      <c r="G327" s="57" t="s">
        <v>3160</v>
      </c>
      <c r="H327" s="57" t="s">
        <v>3160</v>
      </c>
      <c r="I327" s="57" t="s">
        <v>3160</v>
      </c>
      <c r="J327" s="57" t="s">
        <v>3160</v>
      </c>
      <c r="K327" s="57" t="s">
        <v>3160</v>
      </c>
      <c r="L327" s="57" t="s">
        <v>3160</v>
      </c>
      <c r="M327" s="57" t="s">
        <v>3160</v>
      </c>
      <c r="N327" t="s">
        <v>3337</v>
      </c>
    </row>
    <row r="328" spans="1:14" x14ac:dyDescent="0.25">
      <c r="A328" t="s">
        <v>3309</v>
      </c>
      <c r="B328" t="s">
        <v>3578</v>
      </c>
      <c r="C328" t="s">
        <v>3579</v>
      </c>
      <c r="D328" s="52">
        <v>360.85044427077099</v>
      </c>
      <c r="E328" s="13">
        <v>-0.220074439453979</v>
      </c>
      <c r="F328">
        <v>148</v>
      </c>
      <c r="G328" s="57" t="s">
        <v>3160</v>
      </c>
      <c r="H328" s="57" t="s">
        <v>3160</v>
      </c>
      <c r="I328" s="57" t="s">
        <v>3160</v>
      </c>
      <c r="J328" s="57" t="s">
        <v>3160</v>
      </c>
      <c r="K328" s="57" t="s">
        <v>3160</v>
      </c>
      <c r="L328" s="57" t="s">
        <v>3160</v>
      </c>
      <c r="M328" s="57" t="s">
        <v>3160</v>
      </c>
      <c r="N328" t="s">
        <v>3152</v>
      </c>
    </row>
    <row r="329" spans="1:14" x14ac:dyDescent="0.25">
      <c r="A329" t="s">
        <v>3309</v>
      </c>
      <c r="B329" t="s">
        <v>3580</v>
      </c>
      <c r="C329" t="s">
        <v>3581</v>
      </c>
      <c r="D329" s="52">
        <v>430.37139052980001</v>
      </c>
      <c r="E329" s="13">
        <v>-0.220074439453979</v>
      </c>
      <c r="F329">
        <v>148</v>
      </c>
      <c r="G329" s="57" t="s">
        <v>3160</v>
      </c>
      <c r="H329" s="57" t="s">
        <v>3160</v>
      </c>
      <c r="I329" s="57" t="s">
        <v>3160</v>
      </c>
      <c r="J329" s="57" t="s">
        <v>3160</v>
      </c>
      <c r="K329" s="57" t="s">
        <v>3160</v>
      </c>
      <c r="L329" s="57" t="s">
        <v>3160</v>
      </c>
      <c r="M329" s="57" t="s">
        <v>3160</v>
      </c>
      <c r="N329" t="s">
        <v>3152</v>
      </c>
    </row>
    <row r="330" spans="1:14" x14ac:dyDescent="0.25">
      <c r="A330" t="s">
        <v>3309</v>
      </c>
      <c r="B330" t="s">
        <v>3582</v>
      </c>
      <c r="C330" t="s">
        <v>3583</v>
      </c>
      <c r="D330" s="52">
        <v>235.04564282129201</v>
      </c>
      <c r="E330" s="13">
        <v>-0.220074439453979</v>
      </c>
      <c r="F330">
        <v>148</v>
      </c>
      <c r="G330" s="57" t="s">
        <v>3160</v>
      </c>
      <c r="H330" s="57" t="s">
        <v>3160</v>
      </c>
      <c r="I330" s="57" t="s">
        <v>3160</v>
      </c>
      <c r="J330" s="57" t="s">
        <v>3160</v>
      </c>
      <c r="K330" s="57" t="s">
        <v>3160</v>
      </c>
      <c r="L330" s="57" t="s">
        <v>3160</v>
      </c>
      <c r="M330" s="57" t="s">
        <v>3160</v>
      </c>
      <c r="N330" t="s">
        <v>3152</v>
      </c>
    </row>
    <row r="331" spans="1:14" x14ac:dyDescent="0.25">
      <c r="A331" t="s">
        <v>3309</v>
      </c>
      <c r="B331" t="s">
        <v>3584</v>
      </c>
      <c r="C331" t="s">
        <v>3585</v>
      </c>
      <c r="D331" s="52">
        <v>69.645959271640507</v>
      </c>
      <c r="E331" s="13">
        <v>0.92843517181695501</v>
      </c>
      <c r="F331">
        <v>79</v>
      </c>
      <c r="G331" s="57" t="s">
        <v>3151</v>
      </c>
      <c r="H331" s="57" t="s">
        <v>3151</v>
      </c>
      <c r="I331" s="57" t="s">
        <v>3148</v>
      </c>
      <c r="J331" s="57" t="s">
        <v>3155</v>
      </c>
      <c r="K331" s="57" t="s">
        <v>3150</v>
      </c>
      <c r="L331" s="57" t="s">
        <v>3150</v>
      </c>
      <c r="M331" s="57" t="s">
        <v>3155</v>
      </c>
      <c r="N331" t="s">
        <v>3322</v>
      </c>
    </row>
    <row r="332" spans="1:14" x14ac:dyDescent="0.25">
      <c r="A332" t="s">
        <v>3309</v>
      </c>
      <c r="B332" t="s">
        <v>3586</v>
      </c>
      <c r="C332" t="s">
        <v>3587</v>
      </c>
      <c r="D332" s="52">
        <v>246.970599035215</v>
      </c>
      <c r="E332" s="13">
        <v>0.44977281047823803</v>
      </c>
      <c r="F332">
        <v>103</v>
      </c>
      <c r="G332" s="57" t="s">
        <v>3149</v>
      </c>
      <c r="H332" s="57" t="s">
        <v>3151</v>
      </c>
      <c r="I332" s="57" t="s">
        <v>3148</v>
      </c>
      <c r="J332" s="57" t="s">
        <v>3148</v>
      </c>
      <c r="K332" s="57" t="s">
        <v>3150</v>
      </c>
      <c r="L332" s="57" t="s">
        <v>3149</v>
      </c>
      <c r="M332" s="57" t="s">
        <v>3149</v>
      </c>
      <c r="N332" t="s">
        <v>3322</v>
      </c>
    </row>
    <row r="333" spans="1:14" x14ac:dyDescent="0.25">
      <c r="A333" t="s">
        <v>3309</v>
      </c>
      <c r="B333" t="s">
        <v>3588</v>
      </c>
      <c r="C333" t="s">
        <v>3589</v>
      </c>
      <c r="D333" s="52">
        <v>921.979714449168</v>
      </c>
      <c r="E333" s="13">
        <v>0.39208554843378202</v>
      </c>
      <c r="F333">
        <v>106</v>
      </c>
      <c r="G333" s="57" t="s">
        <v>3160</v>
      </c>
      <c r="H333" s="57" t="s">
        <v>3160</v>
      </c>
      <c r="I333" s="57" t="s">
        <v>3160</v>
      </c>
      <c r="J333" s="57" t="s">
        <v>3160</v>
      </c>
      <c r="K333" s="57" t="s">
        <v>3160</v>
      </c>
      <c r="L333" s="57" t="s">
        <v>3160</v>
      </c>
      <c r="M333" s="57" t="s">
        <v>3160</v>
      </c>
      <c r="N333" t="s">
        <v>3152</v>
      </c>
    </row>
    <row r="334" spans="1:14" x14ac:dyDescent="0.25">
      <c r="A334" t="s">
        <v>3309</v>
      </c>
      <c r="B334" t="s">
        <v>3590</v>
      </c>
      <c r="C334" t="s">
        <v>3591</v>
      </c>
      <c r="D334" s="52">
        <v>63.460025753652602</v>
      </c>
      <c r="E334" s="13">
        <v>0.39208554843378202</v>
      </c>
      <c r="F334">
        <v>106</v>
      </c>
      <c r="G334" s="57" t="s">
        <v>3160</v>
      </c>
      <c r="H334" s="57" t="s">
        <v>3160</v>
      </c>
      <c r="I334" s="57" t="s">
        <v>3160</v>
      </c>
      <c r="J334" s="57" t="s">
        <v>3160</v>
      </c>
      <c r="K334" s="57" t="s">
        <v>3160</v>
      </c>
      <c r="L334" s="57" t="s">
        <v>3160</v>
      </c>
      <c r="M334" s="57" t="s">
        <v>3160</v>
      </c>
      <c r="N334" t="s">
        <v>3152</v>
      </c>
    </row>
    <row r="335" spans="1:14" x14ac:dyDescent="0.25">
      <c r="A335" t="s">
        <v>3309</v>
      </c>
      <c r="B335" t="s">
        <v>3592</v>
      </c>
      <c r="C335" t="s">
        <v>3593</v>
      </c>
      <c r="D335" s="52">
        <v>453.78155338551699</v>
      </c>
      <c r="E335" s="13">
        <v>0.58098549968774604</v>
      </c>
      <c r="F335">
        <v>94</v>
      </c>
      <c r="G335" s="57" t="s">
        <v>3151</v>
      </c>
      <c r="H335" s="57" t="s">
        <v>3148</v>
      </c>
      <c r="I335" s="57" t="s">
        <v>3151</v>
      </c>
      <c r="J335" s="57" t="s">
        <v>3148</v>
      </c>
      <c r="K335" s="57" t="s">
        <v>3155</v>
      </c>
      <c r="L335" s="57" t="s">
        <v>3151</v>
      </c>
      <c r="M335" s="57" t="s">
        <v>3150</v>
      </c>
      <c r="N335" t="s">
        <v>3322</v>
      </c>
    </row>
    <row r="336" spans="1:14" x14ac:dyDescent="0.25">
      <c r="A336" t="s">
        <v>3309</v>
      </c>
      <c r="B336" t="s">
        <v>3594</v>
      </c>
      <c r="C336" t="s">
        <v>3595</v>
      </c>
      <c r="D336" s="52">
        <v>517.96375743733699</v>
      </c>
      <c r="E336" s="13">
        <v>0.87228854665591204</v>
      </c>
      <c r="F336">
        <v>83</v>
      </c>
      <c r="G336" s="57" t="s">
        <v>3151</v>
      </c>
      <c r="H336" s="57" t="s">
        <v>3151</v>
      </c>
      <c r="I336" s="57" t="s">
        <v>3155</v>
      </c>
      <c r="J336" s="57" t="s">
        <v>3155</v>
      </c>
      <c r="K336" s="57" t="s">
        <v>3149</v>
      </c>
      <c r="L336" s="57" t="s">
        <v>3151</v>
      </c>
      <c r="M336" s="57" t="s">
        <v>3155</v>
      </c>
      <c r="N336" t="s">
        <v>3322</v>
      </c>
    </row>
    <row r="337" spans="1:14" x14ac:dyDescent="0.25">
      <c r="A337" t="s">
        <v>3309</v>
      </c>
      <c r="B337" t="s">
        <v>3596</v>
      </c>
      <c r="C337" t="s">
        <v>3274</v>
      </c>
      <c r="D337" s="52">
        <v>892.58863770069797</v>
      </c>
      <c r="E337" s="13">
        <v>0.91313577494016196</v>
      </c>
      <c r="F337">
        <v>82</v>
      </c>
      <c r="G337" s="57" t="s">
        <v>3151</v>
      </c>
      <c r="H337" s="57" t="s">
        <v>3151</v>
      </c>
      <c r="I337" s="57" t="s">
        <v>3151</v>
      </c>
      <c r="J337" s="57" t="s">
        <v>3150</v>
      </c>
      <c r="K337" s="57" t="s">
        <v>3148</v>
      </c>
      <c r="L337" s="57" t="s">
        <v>3151</v>
      </c>
      <c r="M337" s="57" t="s">
        <v>3155</v>
      </c>
      <c r="N337" t="s">
        <v>3322</v>
      </c>
    </row>
    <row r="338" spans="1:14" x14ac:dyDescent="0.25">
      <c r="A338" t="s">
        <v>3309</v>
      </c>
      <c r="B338" t="s">
        <v>3597</v>
      </c>
      <c r="C338" t="s">
        <v>3598</v>
      </c>
      <c r="D338" s="52">
        <v>144.71311032673799</v>
      </c>
      <c r="E338" s="13">
        <v>0.99987740771128797</v>
      </c>
      <c r="F338">
        <v>76</v>
      </c>
      <c r="G338" s="57" t="s">
        <v>3160</v>
      </c>
      <c r="H338" s="57" t="s">
        <v>3160</v>
      </c>
      <c r="I338" s="57" t="s">
        <v>3160</v>
      </c>
      <c r="J338" s="57" t="s">
        <v>3160</v>
      </c>
      <c r="K338" s="57" t="s">
        <v>3160</v>
      </c>
      <c r="L338" s="57" t="s">
        <v>3160</v>
      </c>
      <c r="M338" s="57" t="s">
        <v>3160</v>
      </c>
      <c r="N338" t="s">
        <v>3152</v>
      </c>
    </row>
    <row r="339" spans="1:14" x14ac:dyDescent="0.25">
      <c r="A339" t="s">
        <v>3309</v>
      </c>
      <c r="B339" t="s">
        <v>3599</v>
      </c>
      <c r="C339" t="s">
        <v>3600</v>
      </c>
      <c r="D339" s="52">
        <v>422.27602274099701</v>
      </c>
      <c r="E339" s="13">
        <v>-0.57515375157009097</v>
      </c>
      <c r="F339">
        <v>163</v>
      </c>
      <c r="G339" s="57" t="s">
        <v>3150</v>
      </c>
      <c r="H339" s="57" t="s">
        <v>3151</v>
      </c>
      <c r="I339" s="57" t="s">
        <v>3155</v>
      </c>
      <c r="J339" s="57" t="s">
        <v>3155</v>
      </c>
      <c r="K339" s="57" t="s">
        <v>3151</v>
      </c>
      <c r="L339" s="57" t="s">
        <v>3148</v>
      </c>
      <c r="M339" s="57" t="s">
        <v>3150</v>
      </c>
      <c r="N339" t="s">
        <v>3322</v>
      </c>
    </row>
    <row r="340" spans="1:14" x14ac:dyDescent="0.25">
      <c r="A340" t="s">
        <v>3309</v>
      </c>
      <c r="B340" t="s">
        <v>3601</v>
      </c>
      <c r="C340" t="s">
        <v>3602</v>
      </c>
      <c r="D340" s="52">
        <v>1044.70894668542</v>
      </c>
      <c r="E340" s="13">
        <v>0.46006450671024701</v>
      </c>
      <c r="F340">
        <v>102</v>
      </c>
      <c r="G340" s="57" t="s">
        <v>3149</v>
      </c>
      <c r="H340" s="57" t="s">
        <v>3151</v>
      </c>
      <c r="I340" s="57" t="s">
        <v>3155</v>
      </c>
      <c r="J340" s="57" t="s">
        <v>3150</v>
      </c>
      <c r="K340" s="57" t="s">
        <v>3151</v>
      </c>
      <c r="L340" s="57" t="s">
        <v>3151</v>
      </c>
      <c r="M340" s="57" t="s">
        <v>3155</v>
      </c>
      <c r="N340" t="s">
        <v>3322</v>
      </c>
    </row>
    <row r="341" spans="1:14" x14ac:dyDescent="0.25">
      <c r="A341" t="s">
        <v>3309</v>
      </c>
      <c r="B341" t="s">
        <v>3603</v>
      </c>
      <c r="C341" t="s">
        <v>3604</v>
      </c>
      <c r="D341" s="52">
        <v>99.330181214229498</v>
      </c>
      <c r="E341" s="13">
        <v>0.34655351062795298</v>
      </c>
      <c r="F341">
        <v>109</v>
      </c>
      <c r="G341" s="57" t="s">
        <v>3160</v>
      </c>
      <c r="H341" s="57" t="s">
        <v>3160</v>
      </c>
      <c r="I341" s="57" t="s">
        <v>3160</v>
      </c>
      <c r="J341" s="57" t="s">
        <v>3160</v>
      </c>
      <c r="K341" s="57" t="s">
        <v>3160</v>
      </c>
      <c r="L341" s="57" t="s">
        <v>3160</v>
      </c>
      <c r="M341" s="57" t="s">
        <v>3160</v>
      </c>
      <c r="N341" t="s">
        <v>3152</v>
      </c>
    </row>
    <row r="342" spans="1:14" x14ac:dyDescent="0.25">
      <c r="A342" t="s">
        <v>3309</v>
      </c>
      <c r="B342" t="s">
        <v>3605</v>
      </c>
      <c r="C342" t="s">
        <v>3606</v>
      </c>
      <c r="D342" s="52">
        <v>71.779758316989003</v>
      </c>
      <c r="E342" s="13">
        <v>0.34655351062795298</v>
      </c>
      <c r="F342">
        <v>109</v>
      </c>
      <c r="G342" s="57" t="s">
        <v>3160</v>
      </c>
      <c r="H342" s="57" t="s">
        <v>3160</v>
      </c>
      <c r="I342" s="57" t="s">
        <v>3160</v>
      </c>
      <c r="J342" s="57" t="s">
        <v>3160</v>
      </c>
      <c r="K342" s="57" t="s">
        <v>3160</v>
      </c>
      <c r="L342" s="57" t="s">
        <v>3160</v>
      </c>
      <c r="M342" s="57" t="s">
        <v>3160</v>
      </c>
      <c r="N342" t="s">
        <v>3152</v>
      </c>
    </row>
    <row r="343" spans="1:14" x14ac:dyDescent="0.25">
      <c r="A343" t="s">
        <v>3309</v>
      </c>
      <c r="B343" t="s">
        <v>3607</v>
      </c>
      <c r="C343" t="s">
        <v>3608</v>
      </c>
      <c r="D343" s="52">
        <v>178.30433108957499</v>
      </c>
      <c r="E343" s="13">
        <v>-0.53745120343113595</v>
      </c>
      <c r="F343">
        <v>162</v>
      </c>
      <c r="G343" s="57" t="s">
        <v>3150</v>
      </c>
      <c r="H343" s="57" t="s">
        <v>3149</v>
      </c>
      <c r="I343" s="57" t="s">
        <v>3155</v>
      </c>
      <c r="J343" s="57" t="s">
        <v>3155</v>
      </c>
      <c r="K343" s="57" t="s">
        <v>3150</v>
      </c>
      <c r="L343" s="57" t="s">
        <v>3150</v>
      </c>
      <c r="M343" s="57" t="s">
        <v>3148</v>
      </c>
      <c r="N343" t="s">
        <v>3322</v>
      </c>
    </row>
    <row r="344" spans="1:14" x14ac:dyDescent="0.25">
      <c r="A344" t="s">
        <v>3309</v>
      </c>
      <c r="B344" t="s">
        <v>3609</v>
      </c>
      <c r="C344" t="s">
        <v>3280</v>
      </c>
      <c r="D344" s="52">
        <v>658.89905478653498</v>
      </c>
      <c r="E344" s="13">
        <v>0.19534212985398799</v>
      </c>
      <c r="F344">
        <v>118</v>
      </c>
      <c r="G344" s="57" t="s">
        <v>3149</v>
      </c>
      <c r="H344" s="57" t="s">
        <v>3148</v>
      </c>
      <c r="I344" s="57" t="s">
        <v>3151</v>
      </c>
      <c r="J344" s="57" t="s">
        <v>3155</v>
      </c>
      <c r="K344" s="57" t="s">
        <v>3150</v>
      </c>
      <c r="L344" s="57" t="s">
        <v>3148</v>
      </c>
      <c r="M344" s="57" t="s">
        <v>3155</v>
      </c>
      <c r="N344" t="s">
        <v>3322</v>
      </c>
    </row>
    <row r="345" spans="1:14" x14ac:dyDescent="0.25">
      <c r="A345" t="s">
        <v>3309</v>
      </c>
      <c r="B345" t="s">
        <v>3610</v>
      </c>
      <c r="C345" t="s">
        <v>3611</v>
      </c>
      <c r="D345" s="52">
        <v>1248.6961014660401</v>
      </c>
      <c r="E345" s="13">
        <v>-0.74317668174134899</v>
      </c>
      <c r="F345">
        <v>169</v>
      </c>
      <c r="G345" s="57" t="s">
        <v>3155</v>
      </c>
      <c r="H345" s="57" t="s">
        <v>3150</v>
      </c>
      <c r="I345" s="57" t="s">
        <v>3155</v>
      </c>
      <c r="J345" s="57" t="s">
        <v>3155</v>
      </c>
      <c r="K345" s="57" t="s">
        <v>3151</v>
      </c>
      <c r="L345" s="57" t="s">
        <v>3148</v>
      </c>
      <c r="M345" s="57" t="s">
        <v>3149</v>
      </c>
      <c r="N345" t="s">
        <v>3322</v>
      </c>
    </row>
    <row r="346" spans="1:14" x14ac:dyDescent="0.25">
      <c r="A346" t="s">
        <v>3309</v>
      </c>
      <c r="B346" t="s">
        <v>3612</v>
      </c>
      <c r="C346" t="s">
        <v>3284</v>
      </c>
      <c r="D346" s="52">
        <v>3563.1567631840198</v>
      </c>
      <c r="E346" s="13">
        <v>1.4826670045738399</v>
      </c>
      <c r="F346">
        <v>48</v>
      </c>
      <c r="G346" s="57" t="s">
        <v>3151</v>
      </c>
      <c r="H346" s="57" t="s">
        <v>3155</v>
      </c>
      <c r="I346" s="57" t="s">
        <v>3155</v>
      </c>
      <c r="J346" s="57" t="s">
        <v>3149</v>
      </c>
      <c r="K346" s="57" t="s">
        <v>3151</v>
      </c>
      <c r="L346" s="57" t="s">
        <v>3149</v>
      </c>
      <c r="M346" s="57" t="s">
        <v>3148</v>
      </c>
      <c r="N346" t="s">
        <v>3322</v>
      </c>
    </row>
    <row r="347" spans="1:14" x14ac:dyDescent="0.25">
      <c r="A347" t="s">
        <v>3309</v>
      </c>
      <c r="B347" t="s">
        <v>3613</v>
      </c>
      <c r="C347" t="s">
        <v>3286</v>
      </c>
      <c r="D347" s="52">
        <v>2332.9191889041099</v>
      </c>
      <c r="E347" s="13">
        <v>0.86494891858595702</v>
      </c>
      <c r="F347">
        <v>84</v>
      </c>
      <c r="G347" s="57" t="s">
        <v>3160</v>
      </c>
      <c r="H347" s="57" t="s">
        <v>3160</v>
      </c>
      <c r="I347" s="57" t="s">
        <v>3160</v>
      </c>
      <c r="J347" s="57" t="s">
        <v>3160</v>
      </c>
      <c r="K347" s="57" t="s">
        <v>3160</v>
      </c>
      <c r="L347" s="57" t="s">
        <v>3160</v>
      </c>
      <c r="M347" s="57" t="s">
        <v>3160</v>
      </c>
      <c r="N347" t="s">
        <v>3337</v>
      </c>
    </row>
    <row r="348" spans="1:14" x14ac:dyDescent="0.25">
      <c r="A348" t="s">
        <v>3309</v>
      </c>
      <c r="B348" t="s">
        <v>3614</v>
      </c>
      <c r="C348" t="s">
        <v>3615</v>
      </c>
      <c r="D348" s="52">
        <v>75.448030877447096</v>
      </c>
      <c r="E348" s="13">
        <v>-0.73751298724336301</v>
      </c>
      <c r="F348">
        <v>168</v>
      </c>
      <c r="G348" s="57" t="s">
        <v>3160</v>
      </c>
      <c r="H348" s="57" t="s">
        <v>3160</v>
      </c>
      <c r="I348" s="57" t="s">
        <v>3160</v>
      </c>
      <c r="J348" s="57" t="s">
        <v>3160</v>
      </c>
      <c r="K348" s="57" t="s">
        <v>3160</v>
      </c>
      <c r="L348" s="57" t="s">
        <v>3160</v>
      </c>
      <c r="M348" s="57" t="s">
        <v>3160</v>
      </c>
      <c r="N348" t="s">
        <v>3152</v>
      </c>
    </row>
    <row r="349" spans="1:14" x14ac:dyDescent="0.25">
      <c r="A349" t="s">
        <v>3309</v>
      </c>
      <c r="B349" t="s">
        <v>3616</v>
      </c>
      <c r="C349" t="s">
        <v>3617</v>
      </c>
      <c r="D349" s="52">
        <v>391.77432845513698</v>
      </c>
      <c r="E349" s="13">
        <v>-0.52755684727980301</v>
      </c>
      <c r="F349">
        <v>161</v>
      </c>
      <c r="G349" s="57" t="s">
        <v>3150</v>
      </c>
      <c r="H349" s="57" t="s">
        <v>3148</v>
      </c>
      <c r="I349" s="57" t="s">
        <v>3155</v>
      </c>
      <c r="J349" s="57" t="s">
        <v>3155</v>
      </c>
      <c r="K349" s="57" t="s">
        <v>3149</v>
      </c>
      <c r="L349" s="57" t="s">
        <v>3148</v>
      </c>
      <c r="M349" s="57" t="s">
        <v>3148</v>
      </c>
      <c r="N349" t="s">
        <v>3322</v>
      </c>
    </row>
    <row r="350" spans="1:14" x14ac:dyDescent="0.25">
      <c r="A350" t="s">
        <v>3309</v>
      </c>
      <c r="B350" t="s">
        <v>3618</v>
      </c>
      <c r="C350" t="s">
        <v>3619</v>
      </c>
      <c r="D350" s="52">
        <v>4544.4552557454799</v>
      </c>
      <c r="E350" s="13">
        <v>-0.10079944563004201</v>
      </c>
      <c r="F350">
        <v>129</v>
      </c>
      <c r="G350" s="57" t="s">
        <v>3148</v>
      </c>
      <c r="H350" s="57" t="s">
        <v>3155</v>
      </c>
      <c r="I350" s="57" t="s">
        <v>3155</v>
      </c>
      <c r="J350" s="57" t="s">
        <v>3149</v>
      </c>
      <c r="K350" s="57" t="s">
        <v>3151</v>
      </c>
      <c r="L350" s="57" t="s">
        <v>3148</v>
      </c>
      <c r="M350" s="57" t="s">
        <v>3149</v>
      </c>
      <c r="N350" t="s">
        <v>3322</v>
      </c>
    </row>
    <row r="351" spans="1:14" x14ac:dyDescent="0.25">
      <c r="A351" t="s">
        <v>3309</v>
      </c>
      <c r="B351" t="s">
        <v>3620</v>
      </c>
      <c r="C351" t="s">
        <v>3621</v>
      </c>
      <c r="D351" s="52">
        <v>2545.56477238362</v>
      </c>
      <c r="E351" s="13">
        <v>-0.611905141314246</v>
      </c>
      <c r="F351">
        <v>165</v>
      </c>
      <c r="G351" s="57" t="s">
        <v>3155</v>
      </c>
      <c r="H351" s="57" t="s">
        <v>3155</v>
      </c>
      <c r="I351" s="57" t="s">
        <v>3155</v>
      </c>
      <c r="J351" s="57" t="s">
        <v>3149</v>
      </c>
      <c r="K351" s="57" t="s">
        <v>3151</v>
      </c>
      <c r="L351" s="57" t="s">
        <v>3151</v>
      </c>
      <c r="M351" s="57" t="s">
        <v>3148</v>
      </c>
      <c r="N351" t="s">
        <v>3322</v>
      </c>
    </row>
    <row r="352" spans="1:14" x14ac:dyDescent="0.25">
      <c r="A352" t="s">
        <v>3309</v>
      </c>
      <c r="B352" t="s">
        <v>3622</v>
      </c>
      <c r="C352" t="s">
        <v>3623</v>
      </c>
      <c r="D352" s="52">
        <v>251.46636923965201</v>
      </c>
      <c r="E352" s="13">
        <v>-1.3363912630676</v>
      </c>
      <c r="F352">
        <v>181</v>
      </c>
      <c r="G352" s="57" t="s">
        <v>3155</v>
      </c>
      <c r="H352" s="57" t="s">
        <v>3151</v>
      </c>
      <c r="I352" s="57" t="s">
        <v>3155</v>
      </c>
      <c r="J352" s="57" t="s">
        <v>3155</v>
      </c>
      <c r="K352" s="57" t="s">
        <v>3148</v>
      </c>
      <c r="L352" s="57" t="s">
        <v>3151</v>
      </c>
      <c r="M352" s="57" t="s">
        <v>3148</v>
      </c>
      <c r="N352" t="s">
        <v>3322</v>
      </c>
    </row>
    <row r="353" spans="1:14" x14ac:dyDescent="0.25">
      <c r="A353" t="s">
        <v>3309</v>
      </c>
      <c r="B353" t="s">
        <v>3624</v>
      </c>
      <c r="C353" t="s">
        <v>3292</v>
      </c>
      <c r="D353" s="52">
        <v>129.003366885817</v>
      </c>
      <c r="E353" s="13">
        <v>-0.68829532157921103</v>
      </c>
      <c r="F353">
        <v>167</v>
      </c>
      <c r="G353" s="57" t="s">
        <v>3155</v>
      </c>
      <c r="H353" s="57" t="s">
        <v>3151</v>
      </c>
      <c r="I353" s="57" t="s">
        <v>3155</v>
      </c>
      <c r="J353" s="57" t="s">
        <v>3155</v>
      </c>
      <c r="K353" s="57" t="s">
        <v>3151</v>
      </c>
      <c r="L353" s="57" t="s">
        <v>3150</v>
      </c>
      <c r="M353" s="57" t="s">
        <v>3150</v>
      </c>
      <c r="N353" t="s">
        <v>3322</v>
      </c>
    </row>
    <row r="354" spans="1:14" x14ac:dyDescent="0.25">
      <c r="A354" t="s">
        <v>3309</v>
      </c>
      <c r="B354" t="s">
        <v>3625</v>
      </c>
      <c r="C354" t="s">
        <v>3626</v>
      </c>
      <c r="D354" s="52">
        <v>64.545402729500395</v>
      </c>
      <c r="E354" s="13">
        <v>-0.74596245754079005</v>
      </c>
      <c r="F354">
        <v>170</v>
      </c>
      <c r="G354" s="57" t="s">
        <v>3160</v>
      </c>
      <c r="H354" s="57" t="s">
        <v>3160</v>
      </c>
      <c r="I354" s="57" t="s">
        <v>3160</v>
      </c>
      <c r="J354" s="57" t="s">
        <v>3160</v>
      </c>
      <c r="K354" s="57" t="s">
        <v>3160</v>
      </c>
      <c r="L354" s="57" t="s">
        <v>3160</v>
      </c>
      <c r="M354" s="57" t="s">
        <v>3160</v>
      </c>
      <c r="N354" t="s">
        <v>3337</v>
      </c>
    </row>
    <row r="355" spans="1:14" x14ac:dyDescent="0.25">
      <c r="A355" t="s">
        <v>3309</v>
      </c>
      <c r="B355" t="s">
        <v>3627</v>
      </c>
      <c r="C355" t="s">
        <v>3628</v>
      </c>
      <c r="D355" s="52">
        <v>9.71135953737104</v>
      </c>
      <c r="E355" s="13">
        <v>0.92629836667896603</v>
      </c>
      <c r="F355">
        <v>80</v>
      </c>
      <c r="G355" s="57" t="s">
        <v>3160</v>
      </c>
      <c r="H355" s="57" t="s">
        <v>3160</v>
      </c>
      <c r="I355" s="57" t="s">
        <v>3160</v>
      </c>
      <c r="J355" s="57" t="s">
        <v>3160</v>
      </c>
      <c r="K355" s="57" t="s">
        <v>3160</v>
      </c>
      <c r="L355" s="57" t="s">
        <v>3160</v>
      </c>
      <c r="M355" s="57" t="s">
        <v>3160</v>
      </c>
      <c r="N355" t="s">
        <v>3337</v>
      </c>
    </row>
    <row r="356" spans="1:14" x14ac:dyDescent="0.25">
      <c r="A356" t="s">
        <v>3309</v>
      </c>
      <c r="B356" t="s">
        <v>3629</v>
      </c>
      <c r="C356" t="s">
        <v>3630</v>
      </c>
      <c r="D356" s="52">
        <v>33.131482261567001</v>
      </c>
      <c r="E356" s="13">
        <v>4.3245924190648301E-2</v>
      </c>
      <c r="F356">
        <v>124</v>
      </c>
      <c r="G356" s="57" t="s">
        <v>3160</v>
      </c>
      <c r="H356" s="57" t="s">
        <v>3160</v>
      </c>
      <c r="I356" s="57" t="s">
        <v>3160</v>
      </c>
      <c r="J356" s="57" t="s">
        <v>3160</v>
      </c>
      <c r="K356" s="57" t="s">
        <v>3160</v>
      </c>
      <c r="L356" s="57" t="s">
        <v>3160</v>
      </c>
      <c r="M356" s="57" t="s">
        <v>3160</v>
      </c>
      <c r="N356" t="s">
        <v>3337</v>
      </c>
    </row>
    <row r="357" spans="1:14" x14ac:dyDescent="0.25">
      <c r="A357" t="s">
        <v>3309</v>
      </c>
      <c r="B357" t="s">
        <v>3631</v>
      </c>
      <c r="C357" t="s">
        <v>3632</v>
      </c>
      <c r="D357" s="52">
        <v>2.89874707782973</v>
      </c>
      <c r="E357" s="13">
        <v>-0.27488841612125298</v>
      </c>
      <c r="F357">
        <v>152</v>
      </c>
      <c r="G357" s="57" t="s">
        <v>3160</v>
      </c>
      <c r="H357" s="57" t="s">
        <v>3160</v>
      </c>
      <c r="I357" s="57" t="s">
        <v>3160</v>
      </c>
      <c r="J357" s="57" t="s">
        <v>3160</v>
      </c>
      <c r="K357" s="57" t="s">
        <v>3160</v>
      </c>
      <c r="L357" s="57" t="s">
        <v>3160</v>
      </c>
      <c r="M357" s="57" t="s">
        <v>3160</v>
      </c>
      <c r="N357" t="s">
        <v>3337</v>
      </c>
    </row>
    <row r="358" spans="1:14" x14ac:dyDescent="0.25">
      <c r="A358" t="s">
        <v>3309</v>
      </c>
      <c r="B358" t="s">
        <v>3633</v>
      </c>
      <c r="C358" t="s">
        <v>3634</v>
      </c>
      <c r="D358" s="52">
        <v>58.485046079964903</v>
      </c>
      <c r="E358" s="13">
        <v>-1.27227806313075</v>
      </c>
      <c r="F358">
        <v>179</v>
      </c>
      <c r="G358" s="57" t="s">
        <v>3160</v>
      </c>
      <c r="H358" s="57" t="s">
        <v>3160</v>
      </c>
      <c r="I358" s="57" t="s">
        <v>3160</v>
      </c>
      <c r="J358" s="57" t="s">
        <v>3160</v>
      </c>
      <c r="K358" s="57" t="s">
        <v>3160</v>
      </c>
      <c r="L358" s="57" t="s">
        <v>3160</v>
      </c>
      <c r="M358" s="57" t="s">
        <v>3160</v>
      </c>
      <c r="N358" t="s">
        <v>3337</v>
      </c>
    </row>
    <row r="359" spans="1:14" x14ac:dyDescent="0.25">
      <c r="A359" t="s">
        <v>3309</v>
      </c>
      <c r="B359" t="s">
        <v>3635</v>
      </c>
      <c r="C359" t="s">
        <v>3636</v>
      </c>
      <c r="D359" s="52">
        <v>179.79777656149</v>
      </c>
      <c r="E359" s="13">
        <v>-0.15897051019787001</v>
      </c>
      <c r="F359">
        <v>135</v>
      </c>
      <c r="G359" s="57" t="s">
        <v>3160</v>
      </c>
      <c r="H359" s="57" t="s">
        <v>3160</v>
      </c>
      <c r="I359" s="57" t="s">
        <v>3160</v>
      </c>
      <c r="J359" s="57" t="s">
        <v>3160</v>
      </c>
      <c r="K359" s="57" t="s">
        <v>3160</v>
      </c>
      <c r="L359" s="57" t="s">
        <v>3160</v>
      </c>
      <c r="M359" s="57" t="s">
        <v>3160</v>
      </c>
      <c r="N359" t="s">
        <v>3152</v>
      </c>
    </row>
    <row r="360" spans="1:14" x14ac:dyDescent="0.25">
      <c r="A360" t="s">
        <v>3309</v>
      </c>
      <c r="B360" t="s">
        <v>3637</v>
      </c>
      <c r="C360" t="s">
        <v>3638</v>
      </c>
      <c r="D360" s="52">
        <v>7.5217402013974297</v>
      </c>
      <c r="E360" s="13">
        <v>-0.15897051019787001</v>
      </c>
      <c r="F360">
        <v>135</v>
      </c>
      <c r="G360" s="57" t="s">
        <v>3160</v>
      </c>
      <c r="H360" s="57" t="s">
        <v>3160</v>
      </c>
      <c r="I360" s="57" t="s">
        <v>3160</v>
      </c>
      <c r="J360" s="57" t="s">
        <v>3160</v>
      </c>
      <c r="K360" s="57" t="s">
        <v>3160</v>
      </c>
      <c r="L360" s="57" t="s">
        <v>3160</v>
      </c>
      <c r="M360" s="57" t="s">
        <v>3160</v>
      </c>
      <c r="N360" t="s">
        <v>3152</v>
      </c>
    </row>
    <row r="361" spans="1:14" x14ac:dyDescent="0.25">
      <c r="A361" t="s">
        <v>3309</v>
      </c>
      <c r="B361" t="s">
        <v>3639</v>
      </c>
      <c r="C361" t="s">
        <v>3640</v>
      </c>
      <c r="D361" s="52">
        <v>117.70062617475899</v>
      </c>
      <c r="E361" s="13">
        <v>-0.15897051019787001</v>
      </c>
      <c r="F361">
        <v>135</v>
      </c>
      <c r="G361" s="57" t="s">
        <v>3160</v>
      </c>
      <c r="H361" s="57" t="s">
        <v>3160</v>
      </c>
      <c r="I361" s="57" t="s">
        <v>3160</v>
      </c>
      <c r="J361" s="57" t="s">
        <v>3160</v>
      </c>
      <c r="K361" s="57" t="s">
        <v>3160</v>
      </c>
      <c r="L361" s="57" t="s">
        <v>3160</v>
      </c>
      <c r="M361" s="57" t="s">
        <v>3160</v>
      </c>
      <c r="N361" t="s">
        <v>3152</v>
      </c>
    </row>
    <row r="362" spans="1:14" x14ac:dyDescent="0.25">
      <c r="A362" t="s">
        <v>3309</v>
      </c>
      <c r="B362" t="s">
        <v>3641</v>
      </c>
      <c r="C362" t="s">
        <v>3642</v>
      </c>
      <c r="D362" s="52">
        <v>242.20573259082801</v>
      </c>
      <c r="E362" s="13">
        <v>-0.15897051019787001</v>
      </c>
      <c r="F362">
        <v>135</v>
      </c>
      <c r="G362" s="57" t="s">
        <v>3160</v>
      </c>
      <c r="H362" s="57" t="s">
        <v>3160</v>
      </c>
      <c r="I362" s="57" t="s">
        <v>3160</v>
      </c>
      <c r="J362" s="57" t="s">
        <v>3160</v>
      </c>
      <c r="K362" s="57" t="s">
        <v>3160</v>
      </c>
      <c r="L362" s="57" t="s">
        <v>3160</v>
      </c>
      <c r="M362" s="57" t="s">
        <v>3160</v>
      </c>
      <c r="N362" t="s">
        <v>3152</v>
      </c>
    </row>
    <row r="363" spans="1:14" x14ac:dyDescent="0.25">
      <c r="A363" t="s">
        <v>3309</v>
      </c>
      <c r="B363" t="s">
        <v>3643</v>
      </c>
      <c r="C363" t="s">
        <v>3644</v>
      </c>
      <c r="D363" s="52">
        <v>4.6479216726892298</v>
      </c>
      <c r="E363" s="13">
        <v>-0.15897051019787001</v>
      </c>
      <c r="F363">
        <v>135</v>
      </c>
      <c r="G363" s="57" t="s">
        <v>3160</v>
      </c>
      <c r="H363" s="57" t="s">
        <v>3160</v>
      </c>
      <c r="I363" s="57" t="s">
        <v>3160</v>
      </c>
      <c r="J363" s="57" t="s">
        <v>3160</v>
      </c>
      <c r="K363" s="57" t="s">
        <v>3160</v>
      </c>
      <c r="L363" s="57" t="s">
        <v>3160</v>
      </c>
      <c r="M363" s="57" t="s">
        <v>3160</v>
      </c>
      <c r="N363" t="s">
        <v>3152</v>
      </c>
    </row>
    <row r="364" spans="1:14" x14ac:dyDescent="0.25">
      <c r="A364" t="s">
        <v>3309</v>
      </c>
      <c r="B364" t="s">
        <v>3645</v>
      </c>
      <c r="C364" t="s">
        <v>3646</v>
      </c>
      <c r="D364" s="52">
        <v>10.257001107772</v>
      </c>
      <c r="E364" s="13">
        <v>-0.15897051019787001</v>
      </c>
      <c r="F364">
        <v>135</v>
      </c>
      <c r="G364" s="57" t="s">
        <v>3160</v>
      </c>
      <c r="H364" s="57" t="s">
        <v>3160</v>
      </c>
      <c r="I364" s="57" t="s">
        <v>3160</v>
      </c>
      <c r="J364" s="57" t="s">
        <v>3160</v>
      </c>
      <c r="K364" s="57" t="s">
        <v>3160</v>
      </c>
      <c r="L364" s="57" t="s">
        <v>3160</v>
      </c>
      <c r="M364" s="57" t="s">
        <v>3160</v>
      </c>
      <c r="N364" t="s">
        <v>3152</v>
      </c>
    </row>
    <row r="365" spans="1:14" x14ac:dyDescent="0.25">
      <c r="A365" t="s">
        <v>3309</v>
      </c>
      <c r="B365" t="s">
        <v>3647</v>
      </c>
      <c r="C365" t="s">
        <v>3298</v>
      </c>
      <c r="D365" s="52">
        <v>4301.2733965105099</v>
      </c>
      <c r="E365" s="13">
        <v>1.1408575734600199</v>
      </c>
      <c r="F365">
        <v>68</v>
      </c>
      <c r="G365" s="57" t="s">
        <v>3151</v>
      </c>
      <c r="H365" s="57" t="s">
        <v>3150</v>
      </c>
      <c r="I365" s="57" t="s">
        <v>3151</v>
      </c>
      <c r="J365" s="57" t="s">
        <v>3151</v>
      </c>
      <c r="K365" s="57" t="s">
        <v>3149</v>
      </c>
      <c r="L365" s="57" t="s">
        <v>3149</v>
      </c>
      <c r="M365" s="57" t="s">
        <v>3155</v>
      </c>
      <c r="N365" t="s">
        <v>3322</v>
      </c>
    </row>
    <row r="366" spans="1:14" x14ac:dyDescent="0.25">
      <c r="A366" t="s">
        <v>3309</v>
      </c>
      <c r="B366" t="s">
        <v>3648</v>
      </c>
      <c r="C366" t="s">
        <v>3649</v>
      </c>
      <c r="D366" s="52">
        <v>2814.42212042661</v>
      </c>
      <c r="E366" s="13">
        <v>1.80828282250623</v>
      </c>
      <c r="F366">
        <v>32</v>
      </c>
      <c r="G366" s="57" t="s">
        <v>3151</v>
      </c>
      <c r="H366" s="57" t="s">
        <v>3150</v>
      </c>
      <c r="I366" s="57" t="s">
        <v>3151</v>
      </c>
      <c r="J366" s="57" t="s">
        <v>3151</v>
      </c>
      <c r="K366" s="57" t="s">
        <v>3148</v>
      </c>
      <c r="L366" s="57" t="s">
        <v>3148</v>
      </c>
      <c r="M366" s="57" t="s">
        <v>3155</v>
      </c>
      <c r="N366" t="s">
        <v>3322</v>
      </c>
    </row>
    <row r="367" spans="1:14" x14ac:dyDescent="0.25">
      <c r="A367" t="s">
        <v>3309</v>
      </c>
      <c r="B367" t="s">
        <v>3650</v>
      </c>
      <c r="C367" t="s">
        <v>3651</v>
      </c>
      <c r="D367" s="52">
        <v>74.0290907710759</v>
      </c>
      <c r="E367" s="13">
        <v>1.70893839695502</v>
      </c>
      <c r="F367">
        <v>37</v>
      </c>
      <c r="G367" s="57" t="s">
        <v>3160</v>
      </c>
      <c r="H367" s="57" t="s">
        <v>3160</v>
      </c>
      <c r="I367" s="57" t="s">
        <v>3160</v>
      </c>
      <c r="J367" s="57" t="s">
        <v>3160</v>
      </c>
      <c r="K367" s="57" t="s">
        <v>3160</v>
      </c>
      <c r="L367" s="57" t="s">
        <v>3160</v>
      </c>
      <c r="M367" s="57" t="s">
        <v>3160</v>
      </c>
      <c r="N367" t="s">
        <v>3152</v>
      </c>
    </row>
    <row r="368" spans="1:14" x14ac:dyDescent="0.25">
      <c r="A368" t="s">
        <v>3309</v>
      </c>
      <c r="B368" t="s">
        <v>3652</v>
      </c>
      <c r="C368" t="s">
        <v>3653</v>
      </c>
      <c r="D368" s="52">
        <v>787.17311353710102</v>
      </c>
      <c r="E368" s="13">
        <v>1.35459133379584</v>
      </c>
      <c r="F368">
        <v>54</v>
      </c>
      <c r="G368" s="57" t="s">
        <v>3160</v>
      </c>
      <c r="H368" s="57" t="s">
        <v>3160</v>
      </c>
      <c r="I368" s="57" t="s">
        <v>3160</v>
      </c>
      <c r="J368" s="57" t="s">
        <v>3160</v>
      </c>
      <c r="K368" s="57" t="s">
        <v>3160</v>
      </c>
      <c r="L368" s="57" t="s">
        <v>3160</v>
      </c>
      <c r="M368" s="57" t="s">
        <v>3160</v>
      </c>
      <c r="N368" t="s">
        <v>3152</v>
      </c>
    </row>
    <row r="369" spans="1:14" x14ac:dyDescent="0.25">
      <c r="A369" t="s">
        <v>3309</v>
      </c>
      <c r="B369" t="s">
        <v>3654</v>
      </c>
      <c r="C369" t="s">
        <v>3655</v>
      </c>
      <c r="D369" s="52">
        <v>295.79908376795601</v>
      </c>
      <c r="E369" s="13">
        <v>1.35459133379584</v>
      </c>
      <c r="F369">
        <v>54</v>
      </c>
      <c r="G369" s="57" t="s">
        <v>3160</v>
      </c>
      <c r="H369" s="57" t="s">
        <v>3160</v>
      </c>
      <c r="I369" s="57" t="s">
        <v>3160</v>
      </c>
      <c r="J369" s="57" t="s">
        <v>3160</v>
      </c>
      <c r="K369" s="57" t="s">
        <v>3160</v>
      </c>
      <c r="L369" s="57" t="s">
        <v>3160</v>
      </c>
      <c r="M369" s="57" t="s">
        <v>3160</v>
      </c>
      <c r="N369" t="s">
        <v>3152</v>
      </c>
    </row>
    <row r="370" spans="1:14" x14ac:dyDescent="0.25">
      <c r="A370" t="s">
        <v>3309</v>
      </c>
      <c r="B370" t="s">
        <v>3656</v>
      </c>
      <c r="C370" t="s">
        <v>3657</v>
      </c>
      <c r="D370" s="52">
        <v>173.10155312204699</v>
      </c>
      <c r="E370" s="13">
        <v>1.35459133379584</v>
      </c>
      <c r="F370">
        <v>54</v>
      </c>
      <c r="G370" s="57" t="s">
        <v>3160</v>
      </c>
      <c r="H370" s="57" t="s">
        <v>3160</v>
      </c>
      <c r="I370" s="57" t="s">
        <v>3160</v>
      </c>
      <c r="J370" s="57" t="s">
        <v>3160</v>
      </c>
      <c r="K370" s="57" t="s">
        <v>3160</v>
      </c>
      <c r="L370" s="57" t="s">
        <v>3160</v>
      </c>
      <c r="M370" s="57" t="s">
        <v>3160</v>
      </c>
      <c r="N370" t="s">
        <v>3152</v>
      </c>
    </row>
    <row r="371" spans="1:14" x14ac:dyDescent="0.25">
      <c r="A371" t="s">
        <v>3309</v>
      </c>
      <c r="B371" t="s">
        <v>3658</v>
      </c>
      <c r="C371" t="s">
        <v>3659</v>
      </c>
      <c r="D371" s="52">
        <v>150.04721747129599</v>
      </c>
      <c r="E371" s="13">
        <v>1.35459133379584</v>
      </c>
      <c r="F371">
        <v>54</v>
      </c>
      <c r="G371" s="57" t="s">
        <v>3160</v>
      </c>
      <c r="H371" s="57" t="s">
        <v>3160</v>
      </c>
      <c r="I371" s="57" t="s">
        <v>3160</v>
      </c>
      <c r="J371" s="57" t="s">
        <v>3160</v>
      </c>
      <c r="K371" s="57" t="s">
        <v>3160</v>
      </c>
      <c r="L371" s="57" t="s">
        <v>3160</v>
      </c>
      <c r="M371" s="57" t="s">
        <v>3160</v>
      </c>
      <c r="N371" t="s">
        <v>3152</v>
      </c>
    </row>
    <row r="372" spans="1:14" x14ac:dyDescent="0.25">
      <c r="A372" t="s">
        <v>3309</v>
      </c>
      <c r="B372" t="s">
        <v>3660</v>
      </c>
      <c r="C372" t="s">
        <v>3661</v>
      </c>
      <c r="D372" s="52">
        <v>52.257367091066698</v>
      </c>
      <c r="E372" s="13">
        <v>-0.100787563904063</v>
      </c>
      <c r="F372">
        <v>128</v>
      </c>
      <c r="G372" s="57" t="s">
        <v>3160</v>
      </c>
      <c r="H372" s="57" t="s">
        <v>3160</v>
      </c>
      <c r="I372" s="57" t="s">
        <v>3160</v>
      </c>
      <c r="J372" s="57" t="s">
        <v>3160</v>
      </c>
      <c r="K372" s="57" t="s">
        <v>3160</v>
      </c>
      <c r="L372" s="57" t="s">
        <v>3160</v>
      </c>
      <c r="M372" s="57" t="s">
        <v>3160</v>
      </c>
      <c r="N372" t="s">
        <v>3152</v>
      </c>
    </row>
    <row r="373" spans="1:14" x14ac:dyDescent="0.25">
      <c r="A373" t="s">
        <v>3309</v>
      </c>
      <c r="B373" t="s">
        <v>3662</v>
      </c>
      <c r="C373" t="s">
        <v>3663</v>
      </c>
      <c r="D373" s="52">
        <v>1068.2879161421599</v>
      </c>
      <c r="E373" s="13">
        <v>-0.33779444206341303</v>
      </c>
      <c r="F373">
        <v>155</v>
      </c>
      <c r="G373" s="57" t="s">
        <v>3150</v>
      </c>
      <c r="H373" s="57" t="s">
        <v>3150</v>
      </c>
      <c r="I373" s="57" t="s">
        <v>3151</v>
      </c>
      <c r="J373" s="57" t="s">
        <v>3151</v>
      </c>
      <c r="K373" s="57" t="s">
        <v>3150</v>
      </c>
      <c r="L373" s="57" t="s">
        <v>3155</v>
      </c>
      <c r="M373" s="57" t="s">
        <v>3155</v>
      </c>
      <c r="N373" t="s">
        <v>3322</v>
      </c>
    </row>
    <row r="374" spans="1:14" x14ac:dyDescent="0.25">
      <c r="A374" t="s">
        <v>3309</v>
      </c>
      <c r="B374" t="s">
        <v>3664</v>
      </c>
      <c r="C374" t="s">
        <v>3665</v>
      </c>
      <c r="D374" s="52">
        <v>495.27744565199998</v>
      </c>
      <c r="E374" s="13">
        <v>0.21233201934587301</v>
      </c>
      <c r="F374">
        <v>115</v>
      </c>
      <c r="G374" s="57" t="s">
        <v>3149</v>
      </c>
      <c r="H374" s="57" t="s">
        <v>3149</v>
      </c>
      <c r="I374" s="57" t="s">
        <v>3151</v>
      </c>
      <c r="J374" s="57" t="s">
        <v>3149</v>
      </c>
      <c r="K374" s="57" t="s">
        <v>3148</v>
      </c>
      <c r="L374" s="57" t="s">
        <v>3155</v>
      </c>
      <c r="M374" s="57" t="s">
        <v>3155</v>
      </c>
      <c r="N374" t="s">
        <v>3322</v>
      </c>
    </row>
    <row r="375" spans="1:14" x14ac:dyDescent="0.25">
      <c r="A375" t="s">
        <v>3309</v>
      </c>
      <c r="B375" t="s">
        <v>3666</v>
      </c>
      <c r="C375" t="s">
        <v>3667</v>
      </c>
      <c r="D375" s="52">
        <v>839.39823868392796</v>
      </c>
      <c r="E375" s="13">
        <v>-0.83051238725959597</v>
      </c>
      <c r="F375">
        <v>173</v>
      </c>
      <c r="G375" s="57" t="s">
        <v>3155</v>
      </c>
      <c r="H375" s="57" t="s">
        <v>3151</v>
      </c>
      <c r="I375" s="57" t="s">
        <v>3155</v>
      </c>
      <c r="J375" s="57" t="s">
        <v>3150</v>
      </c>
      <c r="K375" s="57" t="s">
        <v>3151</v>
      </c>
      <c r="L375" s="57" t="s">
        <v>3150</v>
      </c>
      <c r="M375" s="57" t="s">
        <v>3155</v>
      </c>
      <c r="N375" t="s">
        <v>3322</v>
      </c>
    </row>
    <row r="376" spans="1:14" x14ac:dyDescent="0.25">
      <c r="A376" t="s">
        <v>3309</v>
      </c>
      <c r="B376" t="s">
        <v>3668</v>
      </c>
      <c r="C376" t="s">
        <v>3669</v>
      </c>
      <c r="D376" s="52">
        <v>393.99724435408001</v>
      </c>
      <c r="E376" s="13">
        <v>-0.49165188057139098</v>
      </c>
      <c r="F376">
        <v>160</v>
      </c>
      <c r="G376" s="57" t="s">
        <v>3150</v>
      </c>
      <c r="H376" s="57" t="s">
        <v>3149</v>
      </c>
      <c r="I376" s="57" t="s">
        <v>3149</v>
      </c>
      <c r="J376" s="57" t="s">
        <v>3150</v>
      </c>
      <c r="K376" s="57" t="s">
        <v>3149</v>
      </c>
      <c r="L376" s="57" t="s">
        <v>3148</v>
      </c>
      <c r="M376" s="57" t="s">
        <v>3155</v>
      </c>
      <c r="N376" t="s">
        <v>3322</v>
      </c>
    </row>
    <row r="377" spans="1:14" x14ac:dyDescent="0.25">
      <c r="A377" t="s">
        <v>3309</v>
      </c>
      <c r="B377" t="s">
        <v>3670</v>
      </c>
      <c r="C377" t="s">
        <v>3671</v>
      </c>
      <c r="D377" s="52">
        <v>676.00588280882801</v>
      </c>
      <c r="E377" s="13">
        <v>-1.24492594493621</v>
      </c>
      <c r="F377">
        <v>178</v>
      </c>
      <c r="G377" s="57" t="s">
        <v>3155</v>
      </c>
      <c r="H377" s="57" t="s">
        <v>3150</v>
      </c>
      <c r="I377" s="57" t="s">
        <v>3155</v>
      </c>
      <c r="J377" s="57" t="s">
        <v>3148</v>
      </c>
      <c r="K377" s="57" t="s">
        <v>3150</v>
      </c>
      <c r="L377" s="57" t="s">
        <v>3155</v>
      </c>
      <c r="M377" s="57" t="s">
        <v>3148</v>
      </c>
      <c r="N377" t="s">
        <v>3322</v>
      </c>
    </row>
    <row r="378" spans="1:14" x14ac:dyDescent="0.25">
      <c r="A378" t="s">
        <v>3309</v>
      </c>
      <c r="B378" t="s">
        <v>3672</v>
      </c>
      <c r="C378" t="s">
        <v>3308</v>
      </c>
      <c r="D378" s="52">
        <v>465.29203561802302</v>
      </c>
      <c r="E378" s="13">
        <v>1.6988911893310401</v>
      </c>
      <c r="F378">
        <v>39</v>
      </c>
      <c r="G378" s="57" t="s">
        <v>3151</v>
      </c>
      <c r="H378" s="57" t="s">
        <v>3151</v>
      </c>
      <c r="I378" s="57" t="s">
        <v>3155</v>
      </c>
      <c r="J378" s="57" t="s">
        <v>3148</v>
      </c>
      <c r="K378" s="57" t="s">
        <v>3148</v>
      </c>
      <c r="L378" s="57" t="s">
        <v>3155</v>
      </c>
      <c r="M378" s="57" t="s">
        <v>3155</v>
      </c>
      <c r="N378" t="s">
        <v>3322</v>
      </c>
    </row>
    <row r="379" spans="1:14" x14ac:dyDescent="0.25">
      <c r="A379" t="s">
        <v>3310</v>
      </c>
      <c r="B379" t="s">
        <v>3320</v>
      </c>
      <c r="C379" t="s">
        <v>3321</v>
      </c>
      <c r="D379" s="52">
        <v>288.74023452579701</v>
      </c>
      <c r="E379" s="13">
        <v>-0.77948397194824504</v>
      </c>
      <c r="F379">
        <v>170</v>
      </c>
      <c r="G379" s="57" t="s">
        <v>3155</v>
      </c>
      <c r="H379" s="57" t="s">
        <v>3151</v>
      </c>
      <c r="I379" s="57" t="s">
        <v>3148</v>
      </c>
      <c r="J379" s="57" t="s">
        <v>3155</v>
      </c>
      <c r="K379" s="57" t="s">
        <v>3151</v>
      </c>
      <c r="L379" s="57" t="s">
        <v>3148</v>
      </c>
      <c r="M379" s="57" t="s">
        <v>3151</v>
      </c>
      <c r="N379" t="s">
        <v>3322</v>
      </c>
    </row>
    <row r="380" spans="1:14" x14ac:dyDescent="0.25">
      <c r="A380" t="s">
        <v>3310</v>
      </c>
      <c r="B380" t="s">
        <v>3323</v>
      </c>
      <c r="C380" t="s">
        <v>3324</v>
      </c>
      <c r="D380" s="52">
        <v>145.86147188536501</v>
      </c>
      <c r="E380" s="13">
        <v>-1.0135321529276</v>
      </c>
      <c r="F380">
        <v>178</v>
      </c>
      <c r="G380" s="57" t="s">
        <v>3155</v>
      </c>
      <c r="H380" s="57" t="s">
        <v>3151</v>
      </c>
      <c r="I380" s="57" t="s">
        <v>3149</v>
      </c>
      <c r="J380" s="57" t="s">
        <v>3155</v>
      </c>
      <c r="K380" s="57" t="s">
        <v>3151</v>
      </c>
      <c r="L380" s="57" t="s">
        <v>3151</v>
      </c>
      <c r="M380" s="57" t="s">
        <v>3149</v>
      </c>
      <c r="N380" t="s">
        <v>3322</v>
      </c>
    </row>
    <row r="381" spans="1:14" x14ac:dyDescent="0.25">
      <c r="A381" t="s">
        <v>3310</v>
      </c>
      <c r="B381" t="s">
        <v>3325</v>
      </c>
      <c r="C381" t="s">
        <v>3326</v>
      </c>
      <c r="D381" s="52">
        <v>156.271449260716</v>
      </c>
      <c r="E381" s="13">
        <v>-0.32240132576748898</v>
      </c>
      <c r="F381">
        <v>152</v>
      </c>
      <c r="G381" s="57" t="s">
        <v>3160</v>
      </c>
      <c r="H381" s="57" t="s">
        <v>3160</v>
      </c>
      <c r="I381" s="57" t="s">
        <v>3160</v>
      </c>
      <c r="J381" s="57" t="s">
        <v>3160</v>
      </c>
      <c r="K381" s="57" t="s">
        <v>3160</v>
      </c>
      <c r="L381" s="57" t="s">
        <v>3160</v>
      </c>
      <c r="M381" s="57" t="s">
        <v>3160</v>
      </c>
      <c r="N381" t="s">
        <v>3152</v>
      </c>
    </row>
    <row r="382" spans="1:14" x14ac:dyDescent="0.25">
      <c r="A382" t="s">
        <v>3310</v>
      </c>
      <c r="B382" t="s">
        <v>3327</v>
      </c>
      <c r="C382" t="s">
        <v>3328</v>
      </c>
      <c r="D382" s="52">
        <v>28.2004087587352</v>
      </c>
      <c r="E382" s="13">
        <v>-0.32240132576748898</v>
      </c>
      <c r="F382">
        <v>152</v>
      </c>
      <c r="G382" s="57" t="s">
        <v>3160</v>
      </c>
      <c r="H382" s="57" t="s">
        <v>3160</v>
      </c>
      <c r="I382" s="57" t="s">
        <v>3160</v>
      </c>
      <c r="J382" s="57" t="s">
        <v>3160</v>
      </c>
      <c r="K382" s="57" t="s">
        <v>3160</v>
      </c>
      <c r="L382" s="57" t="s">
        <v>3160</v>
      </c>
      <c r="M382" s="57" t="s">
        <v>3160</v>
      </c>
      <c r="N382" t="s">
        <v>3152</v>
      </c>
    </row>
    <row r="383" spans="1:14" x14ac:dyDescent="0.25">
      <c r="A383" t="s">
        <v>3310</v>
      </c>
      <c r="B383" t="s">
        <v>3329</v>
      </c>
      <c r="C383" t="s">
        <v>3330</v>
      </c>
      <c r="D383" s="52">
        <v>147.84028070552199</v>
      </c>
      <c r="E383" s="13">
        <v>-0.49920246801478402</v>
      </c>
      <c r="F383">
        <v>163</v>
      </c>
      <c r="G383" s="57" t="s">
        <v>3160</v>
      </c>
      <c r="H383" s="57" t="s">
        <v>3160</v>
      </c>
      <c r="I383" s="57" t="s">
        <v>3160</v>
      </c>
      <c r="J383" s="57" t="s">
        <v>3160</v>
      </c>
      <c r="K383" s="57" t="s">
        <v>3160</v>
      </c>
      <c r="L383" s="57" t="s">
        <v>3160</v>
      </c>
      <c r="M383" s="57" t="s">
        <v>3160</v>
      </c>
      <c r="N383" t="s">
        <v>3152</v>
      </c>
    </row>
    <row r="384" spans="1:14" x14ac:dyDescent="0.25">
      <c r="A384" t="s">
        <v>3310</v>
      </c>
      <c r="B384" t="s">
        <v>3331</v>
      </c>
      <c r="C384" t="s">
        <v>3332</v>
      </c>
      <c r="D384" s="52">
        <v>518.57704919541902</v>
      </c>
      <c r="E384" s="13">
        <v>-9.9787704340325606E-2</v>
      </c>
      <c r="F384">
        <v>142</v>
      </c>
      <c r="G384" s="57" t="s">
        <v>3148</v>
      </c>
      <c r="H384" s="57" t="s">
        <v>3151</v>
      </c>
      <c r="I384" s="57" t="s">
        <v>3148</v>
      </c>
      <c r="J384" s="57" t="s">
        <v>3155</v>
      </c>
      <c r="K384" s="57" t="s">
        <v>3151</v>
      </c>
      <c r="L384" s="57" t="s">
        <v>3149</v>
      </c>
      <c r="M384" s="57" t="s">
        <v>3149</v>
      </c>
      <c r="N384" t="s">
        <v>3322</v>
      </c>
    </row>
    <row r="385" spans="1:14" x14ac:dyDescent="0.25">
      <c r="A385" t="s">
        <v>3310</v>
      </c>
      <c r="B385" t="s">
        <v>3333</v>
      </c>
      <c r="C385" t="s">
        <v>3334</v>
      </c>
      <c r="D385" s="52">
        <v>547.10071686134597</v>
      </c>
      <c r="E385" s="13">
        <v>-0.77983969119847996</v>
      </c>
      <c r="F385">
        <v>171</v>
      </c>
      <c r="G385" s="57" t="s">
        <v>3155</v>
      </c>
      <c r="H385" s="57" t="s">
        <v>3151</v>
      </c>
      <c r="I385" s="57" t="s">
        <v>3155</v>
      </c>
      <c r="J385" s="57" t="s">
        <v>3155</v>
      </c>
      <c r="K385" s="57" t="s">
        <v>3151</v>
      </c>
      <c r="L385" s="57" t="s">
        <v>3149</v>
      </c>
      <c r="M385" s="57" t="s">
        <v>3151</v>
      </c>
      <c r="N385" t="s">
        <v>3322</v>
      </c>
    </row>
    <row r="386" spans="1:14" x14ac:dyDescent="0.25">
      <c r="A386" t="s">
        <v>3310</v>
      </c>
      <c r="B386" t="s">
        <v>3335</v>
      </c>
      <c r="C386" t="s">
        <v>3336</v>
      </c>
      <c r="D386" s="52">
        <v>199.747794156156</v>
      </c>
      <c r="E386" s="13">
        <v>0.151822647285625</v>
      </c>
      <c r="F386">
        <v>129</v>
      </c>
      <c r="G386" s="57" t="s">
        <v>3160</v>
      </c>
      <c r="H386" s="57" t="s">
        <v>3160</v>
      </c>
      <c r="I386" s="57" t="s">
        <v>3160</v>
      </c>
      <c r="J386" s="57" t="s">
        <v>3160</v>
      </c>
      <c r="K386" s="57" t="s">
        <v>3160</v>
      </c>
      <c r="L386" s="57" t="s">
        <v>3160</v>
      </c>
      <c r="M386" s="57" t="s">
        <v>3160</v>
      </c>
      <c r="N386" t="s">
        <v>3337</v>
      </c>
    </row>
    <row r="387" spans="1:14" x14ac:dyDescent="0.25">
      <c r="A387" t="s">
        <v>3310</v>
      </c>
      <c r="B387" t="s">
        <v>3338</v>
      </c>
      <c r="C387" t="s">
        <v>3339</v>
      </c>
      <c r="D387" s="52">
        <v>23.4555318379943</v>
      </c>
      <c r="E387" s="13">
        <v>0.76945403396749401</v>
      </c>
      <c r="F387">
        <v>85</v>
      </c>
      <c r="G387" s="57" t="s">
        <v>3160</v>
      </c>
      <c r="H387" s="57" t="s">
        <v>3160</v>
      </c>
      <c r="I387" s="57" t="s">
        <v>3160</v>
      </c>
      <c r="J387" s="57" t="s">
        <v>3160</v>
      </c>
      <c r="K387" s="57" t="s">
        <v>3160</v>
      </c>
      <c r="L387" s="57" t="s">
        <v>3160</v>
      </c>
      <c r="M387" s="57" t="s">
        <v>3160</v>
      </c>
      <c r="N387" t="s">
        <v>3337</v>
      </c>
    </row>
    <row r="388" spans="1:14" x14ac:dyDescent="0.25">
      <c r="A388" t="s">
        <v>3310</v>
      </c>
      <c r="B388" t="s">
        <v>3340</v>
      </c>
      <c r="C388" t="s">
        <v>3341</v>
      </c>
      <c r="D388" s="52">
        <v>3.3049864186299098</v>
      </c>
      <c r="E388" s="13">
        <v>0.46130149074872101</v>
      </c>
      <c r="F388">
        <v>109</v>
      </c>
      <c r="G388" s="57" t="s">
        <v>3160</v>
      </c>
      <c r="H388" s="57" t="s">
        <v>3160</v>
      </c>
      <c r="I388" s="57" t="s">
        <v>3160</v>
      </c>
      <c r="J388" s="57" t="s">
        <v>3160</v>
      </c>
      <c r="K388" s="57" t="s">
        <v>3160</v>
      </c>
      <c r="L388" s="57" t="s">
        <v>3160</v>
      </c>
      <c r="M388" s="57" t="s">
        <v>3160</v>
      </c>
      <c r="N388" t="s">
        <v>3342</v>
      </c>
    </row>
    <row r="389" spans="1:14" x14ac:dyDescent="0.25">
      <c r="A389" t="s">
        <v>3310</v>
      </c>
      <c r="B389" t="s">
        <v>3343</v>
      </c>
      <c r="C389" t="s">
        <v>3344</v>
      </c>
      <c r="D389" s="52">
        <v>3.1781229104448601</v>
      </c>
      <c r="E389" s="13">
        <v>-0.28712112810277302</v>
      </c>
      <c r="F389">
        <v>151</v>
      </c>
      <c r="G389" s="57" t="s">
        <v>3160</v>
      </c>
      <c r="H389" s="57" t="s">
        <v>3160</v>
      </c>
      <c r="I389" s="57" t="s">
        <v>3160</v>
      </c>
      <c r="J389" s="57" t="s">
        <v>3160</v>
      </c>
      <c r="K389" s="57" t="s">
        <v>3160</v>
      </c>
      <c r="L389" s="57" t="s">
        <v>3160</v>
      </c>
      <c r="M389" s="57" t="s">
        <v>3160</v>
      </c>
      <c r="N389" t="s">
        <v>3342</v>
      </c>
    </row>
    <row r="390" spans="1:14" x14ac:dyDescent="0.25">
      <c r="A390" t="s">
        <v>3310</v>
      </c>
      <c r="B390" t="s">
        <v>3345</v>
      </c>
      <c r="C390" t="s">
        <v>3346</v>
      </c>
      <c r="D390" s="52">
        <v>14.038678496057599</v>
      </c>
      <c r="E390" s="13">
        <v>-0.244614744523307</v>
      </c>
      <c r="F390">
        <v>147</v>
      </c>
      <c r="G390" s="57" t="s">
        <v>3160</v>
      </c>
      <c r="H390" s="57" t="s">
        <v>3160</v>
      </c>
      <c r="I390" s="57" t="s">
        <v>3160</v>
      </c>
      <c r="J390" s="57" t="s">
        <v>3160</v>
      </c>
      <c r="K390" s="57" t="s">
        <v>3160</v>
      </c>
      <c r="L390" s="57" t="s">
        <v>3160</v>
      </c>
      <c r="M390" s="57" t="s">
        <v>3160</v>
      </c>
      <c r="N390" t="s">
        <v>3342</v>
      </c>
    </row>
    <row r="391" spans="1:14" x14ac:dyDescent="0.25">
      <c r="A391" t="s">
        <v>3310</v>
      </c>
      <c r="B391" t="s">
        <v>3347</v>
      </c>
      <c r="C391" t="s">
        <v>3348</v>
      </c>
      <c r="D391" s="52">
        <v>597.46775639645898</v>
      </c>
      <c r="E391" s="13">
        <v>0.39813479377840599</v>
      </c>
      <c r="F391">
        <v>112</v>
      </c>
      <c r="G391" s="57" t="s">
        <v>3149</v>
      </c>
      <c r="H391" s="57" t="s">
        <v>3151</v>
      </c>
      <c r="I391" s="57" t="s">
        <v>3155</v>
      </c>
      <c r="J391" s="57" t="s">
        <v>3150</v>
      </c>
      <c r="K391" s="57" t="s">
        <v>3151</v>
      </c>
      <c r="L391" s="57" t="s">
        <v>3149</v>
      </c>
      <c r="M391" s="57" t="s">
        <v>3149</v>
      </c>
      <c r="N391" t="s">
        <v>3322</v>
      </c>
    </row>
    <row r="392" spans="1:14" x14ac:dyDescent="0.25">
      <c r="A392" t="s">
        <v>3310</v>
      </c>
      <c r="B392" t="s">
        <v>3349</v>
      </c>
      <c r="C392" t="s">
        <v>3350</v>
      </c>
      <c r="D392" s="52">
        <v>427.31522148251099</v>
      </c>
      <c r="E392" s="13">
        <v>1.1123186727261301</v>
      </c>
      <c r="F392">
        <v>55</v>
      </c>
      <c r="G392" s="57" t="s">
        <v>3151</v>
      </c>
      <c r="H392" s="57" t="s">
        <v>3151</v>
      </c>
      <c r="I392" s="57" t="s">
        <v>3155</v>
      </c>
      <c r="J392" s="57" t="s">
        <v>3150</v>
      </c>
      <c r="K392" s="57" t="s">
        <v>3148</v>
      </c>
      <c r="L392" s="57" t="s">
        <v>3148</v>
      </c>
      <c r="M392" s="57" t="s">
        <v>3149</v>
      </c>
      <c r="N392" t="s">
        <v>3322</v>
      </c>
    </row>
    <row r="393" spans="1:14" x14ac:dyDescent="0.25">
      <c r="A393" t="s">
        <v>3310</v>
      </c>
      <c r="B393" t="s">
        <v>3351</v>
      </c>
      <c r="C393" t="s">
        <v>3165</v>
      </c>
      <c r="D393" s="52">
        <v>337.52921682515199</v>
      </c>
      <c r="E393" s="13">
        <v>1.62742864937455</v>
      </c>
      <c r="F393">
        <v>25</v>
      </c>
      <c r="G393" s="57" t="s">
        <v>3160</v>
      </c>
      <c r="H393" s="57" t="s">
        <v>3160</v>
      </c>
      <c r="I393" s="57" t="s">
        <v>3160</v>
      </c>
      <c r="J393" s="57" t="s">
        <v>3160</v>
      </c>
      <c r="K393" s="57" t="s">
        <v>3160</v>
      </c>
      <c r="L393" s="57" t="s">
        <v>3160</v>
      </c>
      <c r="M393" s="57" t="s">
        <v>3160</v>
      </c>
      <c r="N393" t="s">
        <v>3337</v>
      </c>
    </row>
    <row r="394" spans="1:14" x14ac:dyDescent="0.25">
      <c r="A394" t="s">
        <v>3310</v>
      </c>
      <c r="B394" t="s">
        <v>3352</v>
      </c>
      <c r="C394" t="s">
        <v>3353</v>
      </c>
      <c r="D394" s="52">
        <v>958.13286766083195</v>
      </c>
      <c r="E394" s="13">
        <v>1.62353640645352</v>
      </c>
      <c r="F394">
        <v>26</v>
      </c>
      <c r="G394" s="57" t="s">
        <v>3151</v>
      </c>
      <c r="H394" s="57" t="s">
        <v>3149</v>
      </c>
      <c r="I394" s="57" t="s">
        <v>3149</v>
      </c>
      <c r="J394" s="57" t="s">
        <v>3148</v>
      </c>
      <c r="K394" s="57" t="s">
        <v>3149</v>
      </c>
      <c r="L394" s="57" t="s">
        <v>3149</v>
      </c>
      <c r="M394" s="57" t="s">
        <v>3149</v>
      </c>
      <c r="N394" t="s">
        <v>3322</v>
      </c>
    </row>
    <row r="395" spans="1:14" x14ac:dyDescent="0.25">
      <c r="A395" t="s">
        <v>3310</v>
      </c>
      <c r="B395" t="s">
        <v>3354</v>
      </c>
      <c r="C395" t="s">
        <v>3355</v>
      </c>
      <c r="D395" s="52">
        <v>15.353415771158099</v>
      </c>
      <c r="E395" s="13">
        <v>1.41305459432238</v>
      </c>
      <c r="F395">
        <v>38</v>
      </c>
      <c r="G395" s="57" t="s">
        <v>3160</v>
      </c>
      <c r="H395" s="57" t="s">
        <v>3160</v>
      </c>
      <c r="I395" s="57" t="s">
        <v>3160</v>
      </c>
      <c r="J395" s="57" t="s">
        <v>3160</v>
      </c>
      <c r="K395" s="57" t="s">
        <v>3160</v>
      </c>
      <c r="L395" s="57" t="s">
        <v>3160</v>
      </c>
      <c r="M395" s="57" t="s">
        <v>3160</v>
      </c>
      <c r="N395" t="s">
        <v>3152</v>
      </c>
    </row>
    <row r="396" spans="1:14" x14ac:dyDescent="0.25">
      <c r="A396" t="s">
        <v>3310</v>
      </c>
      <c r="B396" t="s">
        <v>3356</v>
      </c>
      <c r="C396" t="s">
        <v>3357</v>
      </c>
      <c r="D396" s="52">
        <v>59.315370668582197</v>
      </c>
      <c r="E396" s="13">
        <v>1.41305459432238</v>
      </c>
      <c r="F396">
        <v>38</v>
      </c>
      <c r="G396" s="57" t="s">
        <v>3160</v>
      </c>
      <c r="H396" s="57" t="s">
        <v>3160</v>
      </c>
      <c r="I396" s="57" t="s">
        <v>3160</v>
      </c>
      <c r="J396" s="57" t="s">
        <v>3160</v>
      </c>
      <c r="K396" s="57" t="s">
        <v>3160</v>
      </c>
      <c r="L396" s="57" t="s">
        <v>3160</v>
      </c>
      <c r="M396" s="57" t="s">
        <v>3160</v>
      </c>
      <c r="N396" t="s">
        <v>3152</v>
      </c>
    </row>
    <row r="397" spans="1:14" x14ac:dyDescent="0.25">
      <c r="A397" t="s">
        <v>3310</v>
      </c>
      <c r="B397" t="s">
        <v>3358</v>
      </c>
      <c r="C397" t="s">
        <v>3359</v>
      </c>
      <c r="D397" s="52">
        <v>164.43142616740801</v>
      </c>
      <c r="E397" s="13">
        <v>1.2524031875505199</v>
      </c>
      <c r="F397">
        <v>47</v>
      </c>
      <c r="G397" s="57" t="s">
        <v>3151</v>
      </c>
      <c r="H397" s="57" t="s">
        <v>3151</v>
      </c>
      <c r="I397" s="57" t="s">
        <v>3151</v>
      </c>
      <c r="J397" s="57" t="s">
        <v>3150</v>
      </c>
      <c r="K397" s="57" t="s">
        <v>3149</v>
      </c>
      <c r="L397" s="57" t="s">
        <v>3148</v>
      </c>
      <c r="M397" s="57" t="s">
        <v>3151</v>
      </c>
      <c r="N397" t="s">
        <v>3322</v>
      </c>
    </row>
    <row r="398" spans="1:14" x14ac:dyDescent="0.25">
      <c r="A398" t="s">
        <v>3310</v>
      </c>
      <c r="B398" t="s">
        <v>3360</v>
      </c>
      <c r="C398" t="s">
        <v>3361</v>
      </c>
      <c r="D398" s="52">
        <v>44.336191538770599</v>
      </c>
      <c r="E398" s="13">
        <v>1.41305459432238</v>
      </c>
      <c r="F398">
        <v>38</v>
      </c>
      <c r="G398" s="57" t="s">
        <v>3160</v>
      </c>
      <c r="H398" s="57" t="s">
        <v>3160</v>
      </c>
      <c r="I398" s="57" t="s">
        <v>3160</v>
      </c>
      <c r="J398" s="57" t="s">
        <v>3160</v>
      </c>
      <c r="K398" s="57" t="s">
        <v>3160</v>
      </c>
      <c r="L398" s="57" t="s">
        <v>3160</v>
      </c>
      <c r="M398" s="57" t="s">
        <v>3160</v>
      </c>
      <c r="N398" t="s">
        <v>3152</v>
      </c>
    </row>
    <row r="399" spans="1:14" x14ac:dyDescent="0.25">
      <c r="A399" t="s">
        <v>3310</v>
      </c>
      <c r="B399" t="s">
        <v>3362</v>
      </c>
      <c r="C399" t="s">
        <v>3169</v>
      </c>
      <c r="D399" s="52">
        <v>588.55068737116005</v>
      </c>
      <c r="E399" s="13">
        <v>1.5315336049403401</v>
      </c>
      <c r="F399">
        <v>31</v>
      </c>
      <c r="G399" s="57" t="s">
        <v>3151</v>
      </c>
      <c r="H399" s="57" t="s">
        <v>3151</v>
      </c>
      <c r="I399" s="57" t="s">
        <v>3155</v>
      </c>
      <c r="J399" s="57" t="s">
        <v>3150</v>
      </c>
      <c r="K399" s="57" t="s">
        <v>3148</v>
      </c>
      <c r="L399" s="57" t="s">
        <v>3148</v>
      </c>
      <c r="M399" s="57" t="s">
        <v>3149</v>
      </c>
      <c r="N399" t="s">
        <v>3322</v>
      </c>
    </row>
    <row r="400" spans="1:14" x14ac:dyDescent="0.25">
      <c r="A400" t="s">
        <v>3310</v>
      </c>
      <c r="B400" t="s">
        <v>3363</v>
      </c>
      <c r="C400" t="s">
        <v>3364</v>
      </c>
      <c r="D400" s="52">
        <v>300.40142797234103</v>
      </c>
      <c r="E400" s="13">
        <v>1.7404980062867601</v>
      </c>
      <c r="F400">
        <v>20</v>
      </c>
      <c r="G400" s="57" t="s">
        <v>3151</v>
      </c>
      <c r="H400" s="57" t="s">
        <v>3151</v>
      </c>
      <c r="I400" s="57" t="s">
        <v>3151</v>
      </c>
      <c r="J400" s="57" t="s">
        <v>3148</v>
      </c>
      <c r="K400" s="57" t="s">
        <v>3148</v>
      </c>
      <c r="L400" s="57" t="s">
        <v>3148</v>
      </c>
      <c r="M400" s="57" t="s">
        <v>3149</v>
      </c>
      <c r="N400" t="s">
        <v>3322</v>
      </c>
    </row>
    <row r="401" spans="1:14" x14ac:dyDescent="0.25">
      <c r="A401" t="s">
        <v>3310</v>
      </c>
      <c r="B401" t="s">
        <v>3365</v>
      </c>
      <c r="C401" t="s">
        <v>3366</v>
      </c>
      <c r="D401" s="52">
        <v>151.37422934123401</v>
      </c>
      <c r="E401" s="13">
        <v>2.3581598102443802</v>
      </c>
      <c r="F401">
        <v>7</v>
      </c>
      <c r="G401" s="57" t="s">
        <v>3151</v>
      </c>
      <c r="H401" s="57" t="s">
        <v>3151</v>
      </c>
      <c r="I401" s="57" t="s">
        <v>3149</v>
      </c>
      <c r="J401" s="57" t="s">
        <v>3155</v>
      </c>
      <c r="K401" s="57" t="s">
        <v>3148</v>
      </c>
      <c r="L401" s="57" t="s">
        <v>3149</v>
      </c>
      <c r="M401" s="57" t="s">
        <v>3150</v>
      </c>
      <c r="N401" t="s">
        <v>3322</v>
      </c>
    </row>
    <row r="402" spans="1:14" x14ac:dyDescent="0.25">
      <c r="A402" t="s">
        <v>3310</v>
      </c>
      <c r="B402" t="s">
        <v>3367</v>
      </c>
      <c r="C402" t="s">
        <v>3368</v>
      </c>
      <c r="D402" s="52">
        <v>325.710137030694</v>
      </c>
      <c r="E402" s="13">
        <v>0.96557100312011601</v>
      </c>
      <c r="F402">
        <v>64</v>
      </c>
      <c r="G402" s="57" t="s">
        <v>3151</v>
      </c>
      <c r="H402" s="57" t="s">
        <v>3151</v>
      </c>
      <c r="I402" s="57" t="s">
        <v>3151</v>
      </c>
      <c r="J402" s="57" t="s">
        <v>3150</v>
      </c>
      <c r="K402" s="57" t="s">
        <v>3149</v>
      </c>
      <c r="L402" s="57" t="s">
        <v>3149</v>
      </c>
      <c r="M402" s="57" t="s">
        <v>3148</v>
      </c>
      <c r="N402" t="s">
        <v>3322</v>
      </c>
    </row>
    <row r="403" spans="1:14" x14ac:dyDescent="0.25">
      <c r="A403" t="s">
        <v>3310</v>
      </c>
      <c r="B403" t="s">
        <v>3369</v>
      </c>
      <c r="C403" t="s">
        <v>3370</v>
      </c>
      <c r="D403" s="52">
        <v>144.69487705154401</v>
      </c>
      <c r="E403" s="13">
        <v>1.5798406014177999</v>
      </c>
      <c r="F403">
        <v>28</v>
      </c>
      <c r="G403" s="57" t="s">
        <v>3151</v>
      </c>
      <c r="H403" s="57" t="s">
        <v>3151</v>
      </c>
      <c r="I403" s="57" t="s">
        <v>3149</v>
      </c>
      <c r="J403" s="57" t="s">
        <v>3155</v>
      </c>
      <c r="K403" s="57" t="s">
        <v>3149</v>
      </c>
      <c r="L403" s="57" t="s">
        <v>3149</v>
      </c>
      <c r="M403" s="57" t="s">
        <v>3149</v>
      </c>
      <c r="N403" t="s">
        <v>3322</v>
      </c>
    </row>
    <row r="404" spans="1:14" x14ac:dyDescent="0.25">
      <c r="A404" t="s">
        <v>3310</v>
      </c>
      <c r="B404" t="s">
        <v>3371</v>
      </c>
      <c r="C404" t="s">
        <v>3173</v>
      </c>
      <c r="D404" s="52">
        <v>381.50750792621898</v>
      </c>
      <c r="E404" s="13">
        <v>0.85915452864570097</v>
      </c>
      <c r="F404">
        <v>74</v>
      </c>
      <c r="G404" s="57" t="s">
        <v>3151</v>
      </c>
      <c r="H404" s="57" t="s">
        <v>3151</v>
      </c>
      <c r="I404" s="57" t="s">
        <v>3148</v>
      </c>
      <c r="J404" s="57" t="s">
        <v>3148</v>
      </c>
      <c r="K404" s="57" t="s">
        <v>3148</v>
      </c>
      <c r="L404" s="57" t="s">
        <v>3148</v>
      </c>
      <c r="M404" s="57" t="s">
        <v>3149</v>
      </c>
      <c r="N404" t="s">
        <v>3322</v>
      </c>
    </row>
    <row r="405" spans="1:14" x14ac:dyDescent="0.25">
      <c r="A405" t="s">
        <v>3310</v>
      </c>
      <c r="B405" t="s">
        <v>3372</v>
      </c>
      <c r="C405" t="s">
        <v>3373</v>
      </c>
      <c r="D405" s="52">
        <v>124.980130256527</v>
      </c>
      <c r="E405" s="13">
        <v>0.72235041598114302</v>
      </c>
      <c r="F405">
        <v>87</v>
      </c>
      <c r="G405" s="57" t="s">
        <v>3160</v>
      </c>
      <c r="H405" s="57" t="s">
        <v>3160</v>
      </c>
      <c r="I405" s="57" t="s">
        <v>3160</v>
      </c>
      <c r="J405" s="57" t="s">
        <v>3160</v>
      </c>
      <c r="K405" s="57" t="s">
        <v>3160</v>
      </c>
      <c r="L405" s="57" t="s">
        <v>3160</v>
      </c>
      <c r="M405" s="57" t="s">
        <v>3160</v>
      </c>
      <c r="N405" t="s">
        <v>3152</v>
      </c>
    </row>
    <row r="406" spans="1:14" x14ac:dyDescent="0.25">
      <c r="A406" t="s">
        <v>3310</v>
      </c>
      <c r="B406" t="s">
        <v>3374</v>
      </c>
      <c r="C406" t="s">
        <v>3375</v>
      </c>
      <c r="D406" s="52">
        <v>535.24358039745596</v>
      </c>
      <c r="E406" s="13">
        <v>0.72235041598114302</v>
      </c>
      <c r="F406">
        <v>87</v>
      </c>
      <c r="G406" s="57" t="s">
        <v>3160</v>
      </c>
      <c r="H406" s="57" t="s">
        <v>3160</v>
      </c>
      <c r="I406" s="57" t="s">
        <v>3160</v>
      </c>
      <c r="J406" s="57" t="s">
        <v>3160</v>
      </c>
      <c r="K406" s="57" t="s">
        <v>3160</v>
      </c>
      <c r="L406" s="57" t="s">
        <v>3160</v>
      </c>
      <c r="M406" s="57" t="s">
        <v>3160</v>
      </c>
      <c r="N406" t="s">
        <v>3152</v>
      </c>
    </row>
    <row r="407" spans="1:14" x14ac:dyDescent="0.25">
      <c r="A407" t="s">
        <v>3310</v>
      </c>
      <c r="B407" t="s">
        <v>3376</v>
      </c>
      <c r="C407" t="s">
        <v>3377</v>
      </c>
      <c r="D407" s="52">
        <v>88.237417866650503</v>
      </c>
      <c r="E407" s="13">
        <v>0.72235041598114302</v>
      </c>
      <c r="F407">
        <v>87</v>
      </c>
      <c r="G407" s="57" t="s">
        <v>3160</v>
      </c>
      <c r="H407" s="57" t="s">
        <v>3160</v>
      </c>
      <c r="I407" s="57" t="s">
        <v>3160</v>
      </c>
      <c r="J407" s="57" t="s">
        <v>3160</v>
      </c>
      <c r="K407" s="57" t="s">
        <v>3160</v>
      </c>
      <c r="L407" s="57" t="s">
        <v>3160</v>
      </c>
      <c r="M407" s="57" t="s">
        <v>3160</v>
      </c>
      <c r="N407" t="s">
        <v>3152</v>
      </c>
    </row>
    <row r="408" spans="1:14" x14ac:dyDescent="0.25">
      <c r="A408" t="s">
        <v>3310</v>
      </c>
      <c r="B408" t="s">
        <v>3378</v>
      </c>
      <c r="C408" t="s">
        <v>3379</v>
      </c>
      <c r="D408" s="52">
        <v>263.671014377159</v>
      </c>
      <c r="E408" s="13">
        <v>0.58606119692460701</v>
      </c>
      <c r="F408">
        <v>94</v>
      </c>
      <c r="G408" s="57" t="s">
        <v>3151</v>
      </c>
      <c r="H408" s="57" t="s">
        <v>3149</v>
      </c>
      <c r="I408" s="57" t="s">
        <v>3151</v>
      </c>
      <c r="J408" s="57" t="s">
        <v>3148</v>
      </c>
      <c r="K408" s="57" t="s">
        <v>3155</v>
      </c>
      <c r="L408" s="57" t="s">
        <v>3149</v>
      </c>
      <c r="M408" s="57" t="s">
        <v>3148</v>
      </c>
      <c r="N408" t="s">
        <v>3322</v>
      </c>
    </row>
    <row r="409" spans="1:14" x14ac:dyDescent="0.25">
      <c r="A409" t="s">
        <v>3310</v>
      </c>
      <c r="B409" t="s">
        <v>3380</v>
      </c>
      <c r="C409" t="s">
        <v>3381</v>
      </c>
      <c r="D409" s="52">
        <v>49.702196239247499</v>
      </c>
      <c r="E409" s="13">
        <v>0.14334244717384201</v>
      </c>
      <c r="F409">
        <v>130</v>
      </c>
      <c r="G409" s="57" t="s">
        <v>3160</v>
      </c>
      <c r="H409" s="57" t="s">
        <v>3160</v>
      </c>
      <c r="I409" s="57" t="s">
        <v>3160</v>
      </c>
      <c r="J409" s="57" t="s">
        <v>3160</v>
      </c>
      <c r="K409" s="57" t="s">
        <v>3160</v>
      </c>
      <c r="L409" s="57" t="s">
        <v>3160</v>
      </c>
      <c r="M409" s="57" t="s">
        <v>3160</v>
      </c>
      <c r="N409" t="s">
        <v>3337</v>
      </c>
    </row>
    <row r="410" spans="1:14" x14ac:dyDescent="0.25">
      <c r="A410" t="s">
        <v>3310</v>
      </c>
      <c r="B410" t="s">
        <v>3382</v>
      </c>
      <c r="C410" t="s">
        <v>3383</v>
      </c>
      <c r="D410" s="52">
        <v>163.63085888128799</v>
      </c>
      <c r="E410" s="13">
        <v>3.0513385666322099</v>
      </c>
      <c r="F410">
        <v>2</v>
      </c>
      <c r="G410" s="57" t="s">
        <v>3160</v>
      </c>
      <c r="H410" s="57" t="s">
        <v>3160</v>
      </c>
      <c r="I410" s="57" t="s">
        <v>3160</v>
      </c>
      <c r="J410" s="57" t="s">
        <v>3160</v>
      </c>
      <c r="K410" s="57" t="s">
        <v>3160</v>
      </c>
      <c r="L410" s="57" t="s">
        <v>3160</v>
      </c>
      <c r="M410" s="57" t="s">
        <v>3160</v>
      </c>
      <c r="N410" t="s">
        <v>3337</v>
      </c>
    </row>
    <row r="411" spans="1:14" x14ac:dyDescent="0.25">
      <c r="A411" t="s">
        <v>3310</v>
      </c>
      <c r="B411" t="s">
        <v>3384</v>
      </c>
      <c r="C411" t="s">
        <v>3179</v>
      </c>
      <c r="D411" s="52">
        <v>238.39339735592699</v>
      </c>
      <c r="E411" s="13">
        <v>1.0297485210981701</v>
      </c>
      <c r="F411">
        <v>62</v>
      </c>
      <c r="G411" s="57" t="s">
        <v>3160</v>
      </c>
      <c r="H411" s="57" t="s">
        <v>3160</v>
      </c>
      <c r="I411" s="57" t="s">
        <v>3160</v>
      </c>
      <c r="J411" s="57" t="s">
        <v>3160</v>
      </c>
      <c r="K411" s="57" t="s">
        <v>3160</v>
      </c>
      <c r="L411" s="57" t="s">
        <v>3160</v>
      </c>
      <c r="M411" s="57" t="s">
        <v>3160</v>
      </c>
      <c r="N411" t="s">
        <v>3337</v>
      </c>
    </row>
    <row r="412" spans="1:14" x14ac:dyDescent="0.25">
      <c r="A412" t="s">
        <v>3310</v>
      </c>
      <c r="B412" t="s">
        <v>3385</v>
      </c>
      <c r="C412" t="s">
        <v>3182</v>
      </c>
      <c r="D412" s="52">
        <v>274.77804878681502</v>
      </c>
      <c r="E412" s="13">
        <v>1.41356942469431</v>
      </c>
      <c r="F412">
        <v>37</v>
      </c>
      <c r="G412" s="57" t="s">
        <v>3160</v>
      </c>
      <c r="H412" s="57" t="s">
        <v>3160</v>
      </c>
      <c r="I412" s="57" t="s">
        <v>3160</v>
      </c>
      <c r="J412" s="57" t="s">
        <v>3160</v>
      </c>
      <c r="K412" s="57" t="s">
        <v>3160</v>
      </c>
      <c r="L412" s="57" t="s">
        <v>3160</v>
      </c>
      <c r="M412" s="57" t="s">
        <v>3160</v>
      </c>
      <c r="N412" t="s">
        <v>3337</v>
      </c>
    </row>
    <row r="413" spans="1:14" x14ac:dyDescent="0.25">
      <c r="A413" t="s">
        <v>3310</v>
      </c>
      <c r="B413" t="s">
        <v>3386</v>
      </c>
      <c r="C413" t="s">
        <v>3387</v>
      </c>
      <c r="D413" s="52">
        <v>430.27125689879603</v>
      </c>
      <c r="E413" s="13">
        <v>2.6084038387629702</v>
      </c>
      <c r="F413">
        <v>4</v>
      </c>
      <c r="G413" s="57" t="s">
        <v>3160</v>
      </c>
      <c r="H413" s="57" t="s">
        <v>3160</v>
      </c>
      <c r="I413" s="57" t="s">
        <v>3160</v>
      </c>
      <c r="J413" s="57" t="s">
        <v>3160</v>
      </c>
      <c r="K413" s="57" t="s">
        <v>3160</v>
      </c>
      <c r="L413" s="57" t="s">
        <v>3160</v>
      </c>
      <c r="M413" s="57" t="s">
        <v>3160</v>
      </c>
      <c r="N413" t="s">
        <v>3337</v>
      </c>
    </row>
    <row r="414" spans="1:14" x14ac:dyDescent="0.25">
      <c r="A414" t="s">
        <v>3310</v>
      </c>
      <c r="B414" t="s">
        <v>3388</v>
      </c>
      <c r="C414" t="s">
        <v>3389</v>
      </c>
      <c r="D414" s="52">
        <v>33.544227318127803</v>
      </c>
      <c r="E414" s="13">
        <v>4.0532149885506499</v>
      </c>
      <c r="F414">
        <v>1</v>
      </c>
      <c r="G414" s="57" t="s">
        <v>3160</v>
      </c>
      <c r="H414" s="57" t="s">
        <v>3160</v>
      </c>
      <c r="I414" s="57" t="s">
        <v>3160</v>
      </c>
      <c r="J414" s="57" t="s">
        <v>3160</v>
      </c>
      <c r="K414" s="57" t="s">
        <v>3160</v>
      </c>
      <c r="L414" s="57" t="s">
        <v>3160</v>
      </c>
      <c r="M414" s="57" t="s">
        <v>3160</v>
      </c>
      <c r="N414" t="s">
        <v>3337</v>
      </c>
    </row>
    <row r="415" spans="1:14" x14ac:dyDescent="0.25">
      <c r="A415" t="s">
        <v>3310</v>
      </c>
      <c r="B415" t="s">
        <v>3390</v>
      </c>
      <c r="C415" t="s">
        <v>3391</v>
      </c>
      <c r="D415" s="52">
        <v>40.622067996449502</v>
      </c>
      <c r="E415" s="13">
        <v>2.7759051959074799</v>
      </c>
      <c r="F415">
        <v>3</v>
      </c>
      <c r="G415" s="57" t="s">
        <v>3160</v>
      </c>
      <c r="H415" s="57" t="s">
        <v>3160</v>
      </c>
      <c r="I415" s="57" t="s">
        <v>3160</v>
      </c>
      <c r="J415" s="57" t="s">
        <v>3160</v>
      </c>
      <c r="K415" s="57" t="s">
        <v>3160</v>
      </c>
      <c r="L415" s="57" t="s">
        <v>3160</v>
      </c>
      <c r="M415" s="57" t="s">
        <v>3160</v>
      </c>
      <c r="N415" t="s">
        <v>3180</v>
      </c>
    </row>
    <row r="416" spans="1:14" x14ac:dyDescent="0.25">
      <c r="A416" t="s">
        <v>3310</v>
      </c>
      <c r="B416" t="s">
        <v>3392</v>
      </c>
      <c r="C416" t="s">
        <v>3186</v>
      </c>
      <c r="D416" s="52">
        <v>283.55933990314003</v>
      </c>
      <c r="E416" s="13">
        <v>1.60408419069448</v>
      </c>
      <c r="F416">
        <v>27</v>
      </c>
      <c r="G416" s="57" t="s">
        <v>3160</v>
      </c>
      <c r="H416" s="57" t="s">
        <v>3160</v>
      </c>
      <c r="I416" s="57" t="s">
        <v>3160</v>
      </c>
      <c r="J416" s="57" t="s">
        <v>3160</v>
      </c>
      <c r="K416" s="57" t="s">
        <v>3160</v>
      </c>
      <c r="L416" s="57" t="s">
        <v>3160</v>
      </c>
      <c r="M416" s="57" t="s">
        <v>3160</v>
      </c>
      <c r="N416" t="s">
        <v>3337</v>
      </c>
    </row>
    <row r="417" spans="1:14" x14ac:dyDescent="0.25">
      <c r="A417" t="s">
        <v>3310</v>
      </c>
      <c r="B417" t="s">
        <v>3393</v>
      </c>
      <c r="C417" t="s">
        <v>3394</v>
      </c>
      <c r="D417" s="52">
        <v>83.373663000191598</v>
      </c>
      <c r="E417" s="13">
        <v>2.5203314588152099</v>
      </c>
      <c r="F417">
        <v>5</v>
      </c>
      <c r="G417" s="57" t="s">
        <v>3160</v>
      </c>
      <c r="H417" s="57" t="s">
        <v>3160</v>
      </c>
      <c r="I417" s="57" t="s">
        <v>3160</v>
      </c>
      <c r="J417" s="57" t="s">
        <v>3160</v>
      </c>
      <c r="K417" s="57" t="s">
        <v>3160</v>
      </c>
      <c r="L417" s="57" t="s">
        <v>3160</v>
      </c>
      <c r="M417" s="57" t="s">
        <v>3160</v>
      </c>
      <c r="N417" t="s">
        <v>3152</v>
      </c>
    </row>
    <row r="418" spans="1:14" x14ac:dyDescent="0.25">
      <c r="A418" t="s">
        <v>3310</v>
      </c>
      <c r="B418" t="s">
        <v>3395</v>
      </c>
      <c r="C418" t="s">
        <v>3188</v>
      </c>
      <c r="D418" s="52">
        <v>413.597743144959</v>
      </c>
      <c r="E418" s="13">
        <v>2.5203314588152099</v>
      </c>
      <c r="F418">
        <v>5</v>
      </c>
      <c r="G418" s="57" t="s">
        <v>3160</v>
      </c>
      <c r="H418" s="57" t="s">
        <v>3160</v>
      </c>
      <c r="I418" s="57" t="s">
        <v>3160</v>
      </c>
      <c r="J418" s="57" t="s">
        <v>3160</v>
      </c>
      <c r="K418" s="57" t="s">
        <v>3160</v>
      </c>
      <c r="L418" s="57" t="s">
        <v>3160</v>
      </c>
      <c r="M418" s="57" t="s">
        <v>3160</v>
      </c>
      <c r="N418" t="s">
        <v>3152</v>
      </c>
    </row>
    <row r="419" spans="1:14" x14ac:dyDescent="0.25">
      <c r="A419" t="s">
        <v>3310</v>
      </c>
      <c r="B419" t="s">
        <v>3396</v>
      </c>
      <c r="C419" t="s">
        <v>3397</v>
      </c>
      <c r="D419" s="52">
        <v>323.35128115998799</v>
      </c>
      <c r="E419" s="13">
        <v>1.68430747329649</v>
      </c>
      <c r="F419">
        <v>23</v>
      </c>
      <c r="G419" s="57" t="s">
        <v>3160</v>
      </c>
      <c r="H419" s="57" t="s">
        <v>3160</v>
      </c>
      <c r="I419" s="57" t="s">
        <v>3160</v>
      </c>
      <c r="J419" s="57" t="s">
        <v>3160</v>
      </c>
      <c r="K419" s="57" t="s">
        <v>3160</v>
      </c>
      <c r="L419" s="57" t="s">
        <v>3160</v>
      </c>
      <c r="M419" s="57" t="s">
        <v>3160</v>
      </c>
      <c r="N419" t="s">
        <v>3152</v>
      </c>
    </row>
    <row r="420" spans="1:14" x14ac:dyDescent="0.25">
      <c r="A420" t="s">
        <v>3310</v>
      </c>
      <c r="B420" t="s">
        <v>3398</v>
      </c>
      <c r="C420" t="s">
        <v>3399</v>
      </c>
      <c r="D420" s="52">
        <v>63.614768477920897</v>
      </c>
      <c r="E420" s="13">
        <v>1.68430747329649</v>
      </c>
      <c r="F420">
        <v>23</v>
      </c>
      <c r="G420" s="57" t="s">
        <v>3160</v>
      </c>
      <c r="H420" s="57" t="s">
        <v>3160</v>
      </c>
      <c r="I420" s="57" t="s">
        <v>3160</v>
      </c>
      <c r="J420" s="57" t="s">
        <v>3160</v>
      </c>
      <c r="K420" s="57" t="s">
        <v>3160</v>
      </c>
      <c r="L420" s="57" t="s">
        <v>3160</v>
      </c>
      <c r="M420" s="57" t="s">
        <v>3160</v>
      </c>
      <c r="N420" t="s">
        <v>3152</v>
      </c>
    </row>
    <row r="421" spans="1:14" x14ac:dyDescent="0.25">
      <c r="A421" t="s">
        <v>3310</v>
      </c>
      <c r="B421" t="s">
        <v>3400</v>
      </c>
      <c r="C421" t="s">
        <v>3401</v>
      </c>
      <c r="D421" s="52">
        <v>207.91714155210701</v>
      </c>
      <c r="E421" s="13">
        <v>1.7271911483487199</v>
      </c>
      <c r="F421">
        <v>21</v>
      </c>
      <c r="G421" s="57" t="s">
        <v>3151</v>
      </c>
      <c r="H421" s="57" t="s">
        <v>3151</v>
      </c>
      <c r="I421" s="57" t="s">
        <v>3149</v>
      </c>
      <c r="J421" s="57" t="s">
        <v>3155</v>
      </c>
      <c r="K421" s="57" t="s">
        <v>3151</v>
      </c>
      <c r="L421" s="57" t="s">
        <v>3151</v>
      </c>
      <c r="M421" s="57" t="s">
        <v>3149</v>
      </c>
      <c r="N421" t="s">
        <v>3322</v>
      </c>
    </row>
    <row r="422" spans="1:14" x14ac:dyDescent="0.25">
      <c r="A422" t="s">
        <v>3310</v>
      </c>
      <c r="B422" t="s">
        <v>3402</v>
      </c>
      <c r="C422" t="s">
        <v>3403</v>
      </c>
      <c r="D422" s="52">
        <v>1102.3164397456901</v>
      </c>
      <c r="E422" s="13">
        <v>0.46160106115205601</v>
      </c>
      <c r="F422">
        <v>108</v>
      </c>
      <c r="G422" s="57" t="s">
        <v>3149</v>
      </c>
      <c r="H422" s="57" t="s">
        <v>3151</v>
      </c>
      <c r="I422" s="57" t="s">
        <v>3155</v>
      </c>
      <c r="J422" s="57" t="s">
        <v>3149</v>
      </c>
      <c r="K422" s="57" t="s">
        <v>3148</v>
      </c>
      <c r="L422" s="57" t="s">
        <v>3149</v>
      </c>
      <c r="M422" s="57" t="s">
        <v>3149</v>
      </c>
      <c r="N422" t="s">
        <v>3322</v>
      </c>
    </row>
    <row r="423" spans="1:14" x14ac:dyDescent="0.25">
      <c r="A423" t="s">
        <v>3310</v>
      </c>
      <c r="B423" t="s">
        <v>3404</v>
      </c>
      <c r="C423" t="s">
        <v>3405</v>
      </c>
      <c r="D423" s="52">
        <v>660.72645017274203</v>
      </c>
      <c r="E423" s="13">
        <v>2.0623356269330202</v>
      </c>
      <c r="F423">
        <v>11</v>
      </c>
      <c r="G423" s="57" t="s">
        <v>3160</v>
      </c>
      <c r="H423" s="57" t="s">
        <v>3160</v>
      </c>
      <c r="I423" s="57" t="s">
        <v>3160</v>
      </c>
      <c r="J423" s="57" t="s">
        <v>3160</v>
      </c>
      <c r="K423" s="57" t="s">
        <v>3160</v>
      </c>
      <c r="L423" s="57" t="s">
        <v>3160</v>
      </c>
      <c r="M423" s="57" t="s">
        <v>3160</v>
      </c>
      <c r="N423" t="s">
        <v>3152</v>
      </c>
    </row>
    <row r="424" spans="1:14" x14ac:dyDescent="0.25">
      <c r="A424" t="s">
        <v>3310</v>
      </c>
      <c r="B424" t="s">
        <v>3406</v>
      </c>
      <c r="C424" t="s">
        <v>3407</v>
      </c>
      <c r="D424" s="52">
        <v>110.324248689646</v>
      </c>
      <c r="E424" s="13">
        <v>2.0623356269330202</v>
      </c>
      <c r="F424">
        <v>11</v>
      </c>
      <c r="G424" s="57" t="s">
        <v>3160</v>
      </c>
      <c r="H424" s="57" t="s">
        <v>3160</v>
      </c>
      <c r="I424" s="57" t="s">
        <v>3160</v>
      </c>
      <c r="J424" s="57" t="s">
        <v>3160</v>
      </c>
      <c r="K424" s="57" t="s">
        <v>3160</v>
      </c>
      <c r="L424" s="57" t="s">
        <v>3160</v>
      </c>
      <c r="M424" s="57" t="s">
        <v>3160</v>
      </c>
      <c r="N424" t="s">
        <v>3152</v>
      </c>
    </row>
    <row r="425" spans="1:14" x14ac:dyDescent="0.25">
      <c r="A425" t="s">
        <v>3310</v>
      </c>
      <c r="B425" t="s">
        <v>3408</v>
      </c>
      <c r="C425" t="s">
        <v>3409</v>
      </c>
      <c r="D425" s="52">
        <v>580.72851959107902</v>
      </c>
      <c r="E425" s="13">
        <v>1.7415880827483401</v>
      </c>
      <c r="F425">
        <v>17</v>
      </c>
      <c r="G425" s="57" t="s">
        <v>3160</v>
      </c>
      <c r="H425" s="57" t="s">
        <v>3160</v>
      </c>
      <c r="I425" s="57" t="s">
        <v>3160</v>
      </c>
      <c r="J425" s="57" t="s">
        <v>3160</v>
      </c>
      <c r="K425" s="57" t="s">
        <v>3160</v>
      </c>
      <c r="L425" s="57" t="s">
        <v>3160</v>
      </c>
      <c r="M425" s="57" t="s">
        <v>3160</v>
      </c>
      <c r="N425" t="s">
        <v>3152</v>
      </c>
    </row>
    <row r="426" spans="1:14" x14ac:dyDescent="0.25">
      <c r="A426" t="s">
        <v>3310</v>
      </c>
      <c r="B426" t="s">
        <v>3410</v>
      </c>
      <c r="C426" t="s">
        <v>3411</v>
      </c>
      <c r="D426" s="52">
        <v>131.09997562381201</v>
      </c>
      <c r="E426" s="13">
        <v>1.7415880827483401</v>
      </c>
      <c r="F426">
        <v>17</v>
      </c>
      <c r="G426" s="57" t="s">
        <v>3160</v>
      </c>
      <c r="H426" s="57" t="s">
        <v>3160</v>
      </c>
      <c r="I426" s="57" t="s">
        <v>3160</v>
      </c>
      <c r="J426" s="57" t="s">
        <v>3160</v>
      </c>
      <c r="K426" s="57" t="s">
        <v>3160</v>
      </c>
      <c r="L426" s="57" t="s">
        <v>3160</v>
      </c>
      <c r="M426" s="57" t="s">
        <v>3160</v>
      </c>
      <c r="N426" t="s">
        <v>3152</v>
      </c>
    </row>
    <row r="427" spans="1:14" x14ac:dyDescent="0.25">
      <c r="A427" t="s">
        <v>3310</v>
      </c>
      <c r="B427" t="s">
        <v>3412</v>
      </c>
      <c r="C427" t="s">
        <v>3413</v>
      </c>
      <c r="D427" s="52">
        <v>307.26921353336002</v>
      </c>
      <c r="E427" s="13">
        <v>1.7415880827483401</v>
      </c>
      <c r="F427">
        <v>17</v>
      </c>
      <c r="G427" s="57" t="s">
        <v>3160</v>
      </c>
      <c r="H427" s="57" t="s">
        <v>3160</v>
      </c>
      <c r="I427" s="57" t="s">
        <v>3160</v>
      </c>
      <c r="J427" s="57" t="s">
        <v>3160</v>
      </c>
      <c r="K427" s="57" t="s">
        <v>3160</v>
      </c>
      <c r="L427" s="57" t="s">
        <v>3160</v>
      </c>
      <c r="M427" s="57" t="s">
        <v>3160</v>
      </c>
      <c r="N427" t="s">
        <v>3152</v>
      </c>
    </row>
    <row r="428" spans="1:14" x14ac:dyDescent="0.25">
      <c r="A428" t="s">
        <v>3310</v>
      </c>
      <c r="B428" t="s">
        <v>3414</v>
      </c>
      <c r="C428" t="s">
        <v>3415</v>
      </c>
      <c r="D428" s="52">
        <v>361.80430227565603</v>
      </c>
      <c r="E428" s="13">
        <v>0.46302945782725302</v>
      </c>
      <c r="F428">
        <v>105</v>
      </c>
      <c r="G428" s="57" t="s">
        <v>3160</v>
      </c>
      <c r="H428" s="57" t="s">
        <v>3160</v>
      </c>
      <c r="I428" s="57" t="s">
        <v>3160</v>
      </c>
      <c r="J428" s="57" t="s">
        <v>3160</v>
      </c>
      <c r="K428" s="57" t="s">
        <v>3160</v>
      </c>
      <c r="L428" s="57" t="s">
        <v>3160</v>
      </c>
      <c r="M428" s="57" t="s">
        <v>3160</v>
      </c>
      <c r="N428" t="s">
        <v>3152</v>
      </c>
    </row>
    <row r="429" spans="1:14" x14ac:dyDescent="0.25">
      <c r="A429" t="s">
        <v>3310</v>
      </c>
      <c r="B429" t="s">
        <v>3416</v>
      </c>
      <c r="C429" t="s">
        <v>3417</v>
      </c>
      <c r="D429" s="52">
        <v>571.10416428199903</v>
      </c>
      <c r="E429" s="13">
        <v>1.56754735264959</v>
      </c>
      <c r="F429">
        <v>29</v>
      </c>
      <c r="G429" s="57" t="s">
        <v>3151</v>
      </c>
      <c r="H429" s="57" t="s">
        <v>3151</v>
      </c>
      <c r="I429" s="57" t="s">
        <v>3155</v>
      </c>
      <c r="J429" s="57" t="s">
        <v>3149</v>
      </c>
      <c r="K429" s="57" t="s">
        <v>3151</v>
      </c>
      <c r="L429" s="57" t="s">
        <v>3151</v>
      </c>
      <c r="M429" s="57" t="s">
        <v>3148</v>
      </c>
      <c r="N429" t="s">
        <v>3322</v>
      </c>
    </row>
    <row r="430" spans="1:14" x14ac:dyDescent="0.25">
      <c r="A430" t="s">
        <v>3310</v>
      </c>
      <c r="B430" t="s">
        <v>3418</v>
      </c>
      <c r="C430" t="s">
        <v>3419</v>
      </c>
      <c r="D430" s="52">
        <v>55.634770847330003</v>
      </c>
      <c r="E430" s="13">
        <v>0.46302945782725302</v>
      </c>
      <c r="F430">
        <v>105</v>
      </c>
      <c r="G430" s="57" t="s">
        <v>3160</v>
      </c>
      <c r="H430" s="57" t="s">
        <v>3160</v>
      </c>
      <c r="I430" s="57" t="s">
        <v>3160</v>
      </c>
      <c r="J430" s="57" t="s">
        <v>3160</v>
      </c>
      <c r="K430" s="57" t="s">
        <v>3160</v>
      </c>
      <c r="L430" s="57" t="s">
        <v>3160</v>
      </c>
      <c r="M430" s="57" t="s">
        <v>3160</v>
      </c>
      <c r="N430" t="s">
        <v>3152</v>
      </c>
    </row>
    <row r="431" spans="1:14" x14ac:dyDescent="0.25">
      <c r="A431" t="s">
        <v>3310</v>
      </c>
      <c r="B431" t="s">
        <v>3420</v>
      </c>
      <c r="C431" t="s">
        <v>3421</v>
      </c>
      <c r="D431" s="52">
        <v>7.0592527319143397</v>
      </c>
      <c r="E431" s="13">
        <v>0.46302945782725302</v>
      </c>
      <c r="F431">
        <v>105</v>
      </c>
      <c r="G431" s="57" t="s">
        <v>3160</v>
      </c>
      <c r="H431" s="57" t="s">
        <v>3160</v>
      </c>
      <c r="I431" s="57" t="s">
        <v>3160</v>
      </c>
      <c r="J431" s="57" t="s">
        <v>3160</v>
      </c>
      <c r="K431" s="57" t="s">
        <v>3160</v>
      </c>
      <c r="L431" s="57" t="s">
        <v>3160</v>
      </c>
      <c r="M431" s="57" t="s">
        <v>3160</v>
      </c>
      <c r="N431" t="s">
        <v>3152</v>
      </c>
    </row>
    <row r="432" spans="1:14" x14ac:dyDescent="0.25">
      <c r="A432" t="s">
        <v>3310</v>
      </c>
      <c r="B432" t="s">
        <v>3422</v>
      </c>
      <c r="C432" t="s">
        <v>3423</v>
      </c>
      <c r="D432" s="52">
        <v>95.454350830905298</v>
      </c>
      <c r="E432" s="13">
        <v>0.1411650318239</v>
      </c>
      <c r="F432">
        <v>131</v>
      </c>
      <c r="G432" s="57" t="s">
        <v>3149</v>
      </c>
      <c r="H432" s="57" t="s">
        <v>3151</v>
      </c>
      <c r="I432" s="57" t="s">
        <v>3155</v>
      </c>
      <c r="J432" s="57" t="s">
        <v>3155</v>
      </c>
      <c r="K432" s="57" t="s">
        <v>3151</v>
      </c>
      <c r="L432" s="57" t="s">
        <v>3151</v>
      </c>
      <c r="M432" s="57" t="s">
        <v>3150</v>
      </c>
      <c r="N432" t="s">
        <v>3322</v>
      </c>
    </row>
    <row r="433" spans="1:14" x14ac:dyDescent="0.25">
      <c r="A433" t="s">
        <v>3310</v>
      </c>
      <c r="B433" t="s">
        <v>3424</v>
      </c>
      <c r="C433" t="s">
        <v>3425</v>
      </c>
      <c r="D433" s="52">
        <v>219.49780301703399</v>
      </c>
      <c r="E433" s="13">
        <v>-0.349758904422243</v>
      </c>
      <c r="F433">
        <v>154</v>
      </c>
      <c r="G433" s="57" t="s">
        <v>3160</v>
      </c>
      <c r="H433" s="57" t="s">
        <v>3160</v>
      </c>
      <c r="I433" s="57" t="s">
        <v>3160</v>
      </c>
      <c r="J433" s="57" t="s">
        <v>3160</v>
      </c>
      <c r="K433" s="57" t="s">
        <v>3160</v>
      </c>
      <c r="L433" s="57" t="s">
        <v>3160</v>
      </c>
      <c r="M433" s="57" t="s">
        <v>3160</v>
      </c>
      <c r="N433" t="s">
        <v>3152</v>
      </c>
    </row>
    <row r="434" spans="1:14" x14ac:dyDescent="0.25">
      <c r="A434" t="s">
        <v>3310</v>
      </c>
      <c r="B434" t="s">
        <v>3426</v>
      </c>
      <c r="C434" t="s">
        <v>3427</v>
      </c>
      <c r="D434" s="52">
        <v>523.22161936522798</v>
      </c>
      <c r="E434" s="13">
        <v>-0.349758904422243</v>
      </c>
      <c r="F434">
        <v>154</v>
      </c>
      <c r="G434" s="57" t="s">
        <v>3160</v>
      </c>
      <c r="H434" s="57" t="s">
        <v>3160</v>
      </c>
      <c r="I434" s="57" t="s">
        <v>3160</v>
      </c>
      <c r="J434" s="57" t="s">
        <v>3160</v>
      </c>
      <c r="K434" s="57" t="s">
        <v>3160</v>
      </c>
      <c r="L434" s="57" t="s">
        <v>3160</v>
      </c>
      <c r="M434" s="57" t="s">
        <v>3160</v>
      </c>
      <c r="N434" t="s">
        <v>3152</v>
      </c>
    </row>
    <row r="435" spans="1:14" x14ac:dyDescent="0.25">
      <c r="A435" t="s">
        <v>3310</v>
      </c>
      <c r="B435" t="s">
        <v>3428</v>
      </c>
      <c r="C435" t="s">
        <v>3429</v>
      </c>
      <c r="D435" s="52">
        <v>353.20039226077103</v>
      </c>
      <c r="E435" s="13">
        <v>-0.98151503445598298</v>
      </c>
      <c r="F435">
        <v>174</v>
      </c>
      <c r="G435" s="57" t="s">
        <v>3155</v>
      </c>
      <c r="H435" s="57" t="s">
        <v>3151</v>
      </c>
      <c r="I435" s="57" t="s">
        <v>3155</v>
      </c>
      <c r="J435" s="57" t="s">
        <v>3148</v>
      </c>
      <c r="K435" s="57" t="s">
        <v>3151</v>
      </c>
      <c r="L435" s="57" t="s">
        <v>3151</v>
      </c>
      <c r="M435" s="57" t="s">
        <v>3148</v>
      </c>
      <c r="N435" t="s">
        <v>3322</v>
      </c>
    </row>
    <row r="436" spans="1:14" x14ac:dyDescent="0.25">
      <c r="A436" t="s">
        <v>3310</v>
      </c>
      <c r="B436" t="s">
        <v>3430</v>
      </c>
      <c r="C436" t="s">
        <v>3431</v>
      </c>
      <c r="D436" s="52">
        <v>173.12364197739399</v>
      </c>
      <c r="E436" s="13">
        <v>-0.349758904422243</v>
      </c>
      <c r="F436">
        <v>154</v>
      </c>
      <c r="G436" s="57" t="s">
        <v>3160</v>
      </c>
      <c r="H436" s="57" t="s">
        <v>3160</v>
      </c>
      <c r="I436" s="57" t="s">
        <v>3160</v>
      </c>
      <c r="J436" s="57" t="s">
        <v>3160</v>
      </c>
      <c r="K436" s="57" t="s">
        <v>3160</v>
      </c>
      <c r="L436" s="57" t="s">
        <v>3160</v>
      </c>
      <c r="M436" s="57" t="s">
        <v>3160</v>
      </c>
      <c r="N436" t="s">
        <v>3152</v>
      </c>
    </row>
    <row r="437" spans="1:14" x14ac:dyDescent="0.25">
      <c r="A437" t="s">
        <v>3310</v>
      </c>
      <c r="B437" t="s">
        <v>3432</v>
      </c>
      <c r="C437" t="s">
        <v>3433</v>
      </c>
      <c r="D437" s="52">
        <v>27.263091758798701</v>
      </c>
      <c r="E437" s="13">
        <v>-0.349758904422243</v>
      </c>
      <c r="F437">
        <v>154</v>
      </c>
      <c r="G437" s="57" t="s">
        <v>3160</v>
      </c>
      <c r="H437" s="57" t="s">
        <v>3160</v>
      </c>
      <c r="I437" s="57" t="s">
        <v>3160</v>
      </c>
      <c r="J437" s="57" t="s">
        <v>3160</v>
      </c>
      <c r="K437" s="57" t="s">
        <v>3160</v>
      </c>
      <c r="L437" s="57" t="s">
        <v>3160</v>
      </c>
      <c r="M437" s="57" t="s">
        <v>3160</v>
      </c>
      <c r="N437" t="s">
        <v>3152</v>
      </c>
    </row>
    <row r="438" spans="1:14" x14ac:dyDescent="0.25">
      <c r="A438" t="s">
        <v>3310</v>
      </c>
      <c r="B438" t="s">
        <v>3434</v>
      </c>
      <c r="C438" t="s">
        <v>3435</v>
      </c>
      <c r="D438" s="52">
        <v>136.68950619046501</v>
      </c>
      <c r="E438" s="13">
        <v>-0.349758904422243</v>
      </c>
      <c r="F438">
        <v>154</v>
      </c>
      <c r="G438" s="57" t="s">
        <v>3160</v>
      </c>
      <c r="H438" s="57" t="s">
        <v>3160</v>
      </c>
      <c r="I438" s="57" t="s">
        <v>3160</v>
      </c>
      <c r="J438" s="57" t="s">
        <v>3160</v>
      </c>
      <c r="K438" s="57" t="s">
        <v>3160</v>
      </c>
      <c r="L438" s="57" t="s">
        <v>3160</v>
      </c>
      <c r="M438" s="57" t="s">
        <v>3160</v>
      </c>
      <c r="N438" t="s">
        <v>3152</v>
      </c>
    </row>
    <row r="439" spans="1:14" x14ac:dyDescent="0.25">
      <c r="A439" t="s">
        <v>3310</v>
      </c>
      <c r="B439" t="s">
        <v>3436</v>
      </c>
      <c r="C439" t="s">
        <v>3437</v>
      </c>
      <c r="D439" s="52">
        <v>45.248700343242902</v>
      </c>
      <c r="E439" s="13">
        <v>-0.349758904422243</v>
      </c>
      <c r="F439">
        <v>154</v>
      </c>
      <c r="G439" s="57" t="s">
        <v>3160</v>
      </c>
      <c r="H439" s="57" t="s">
        <v>3160</v>
      </c>
      <c r="I439" s="57" t="s">
        <v>3160</v>
      </c>
      <c r="J439" s="57" t="s">
        <v>3160</v>
      </c>
      <c r="K439" s="57" t="s">
        <v>3160</v>
      </c>
      <c r="L439" s="57" t="s">
        <v>3160</v>
      </c>
      <c r="M439" s="57" t="s">
        <v>3160</v>
      </c>
      <c r="N439" t="s">
        <v>3152</v>
      </c>
    </row>
    <row r="440" spans="1:14" x14ac:dyDescent="0.25">
      <c r="A440" t="s">
        <v>3310</v>
      </c>
      <c r="B440" t="s">
        <v>3438</v>
      </c>
      <c r="C440" t="s">
        <v>3439</v>
      </c>
      <c r="D440" s="52">
        <v>1014.57950996632</v>
      </c>
      <c r="E440" s="13">
        <v>1.5395043067287699</v>
      </c>
      <c r="F440">
        <v>30</v>
      </c>
      <c r="G440" s="57" t="s">
        <v>3151</v>
      </c>
      <c r="H440" s="57" t="s">
        <v>3148</v>
      </c>
      <c r="I440" s="57" t="s">
        <v>3148</v>
      </c>
      <c r="J440" s="57" t="s">
        <v>3149</v>
      </c>
      <c r="K440" s="57" t="s">
        <v>3150</v>
      </c>
      <c r="L440" s="57" t="s">
        <v>3148</v>
      </c>
      <c r="M440" s="57" t="s">
        <v>3150</v>
      </c>
      <c r="N440" t="s">
        <v>3322</v>
      </c>
    </row>
    <row r="441" spans="1:14" x14ac:dyDescent="0.25">
      <c r="A441" t="s">
        <v>3310</v>
      </c>
      <c r="B441" t="s">
        <v>3440</v>
      </c>
      <c r="C441" t="s">
        <v>3441</v>
      </c>
      <c r="D441" s="52">
        <v>414.241889276211</v>
      </c>
      <c r="E441" s="13">
        <v>0.83957391564259998</v>
      </c>
      <c r="F441">
        <v>79</v>
      </c>
      <c r="G441" s="57" t="s">
        <v>3160</v>
      </c>
      <c r="H441" s="57" t="s">
        <v>3160</v>
      </c>
      <c r="I441" s="57" t="s">
        <v>3160</v>
      </c>
      <c r="J441" s="57" t="s">
        <v>3160</v>
      </c>
      <c r="K441" s="57" t="s">
        <v>3160</v>
      </c>
      <c r="L441" s="57" t="s">
        <v>3160</v>
      </c>
      <c r="M441" s="57" t="s">
        <v>3160</v>
      </c>
      <c r="N441" t="s">
        <v>3152</v>
      </c>
    </row>
    <row r="442" spans="1:14" x14ac:dyDescent="0.25">
      <c r="A442" t="s">
        <v>3310</v>
      </c>
      <c r="B442" t="s">
        <v>3442</v>
      </c>
      <c r="C442" t="s">
        <v>3204</v>
      </c>
      <c r="D442" s="52">
        <v>302.93955573788901</v>
      </c>
      <c r="E442" s="13">
        <v>0.77232320118600495</v>
      </c>
      <c r="F442">
        <v>84</v>
      </c>
      <c r="G442" s="57" t="s">
        <v>3151</v>
      </c>
      <c r="H442" s="57" t="s">
        <v>3151</v>
      </c>
      <c r="I442" s="57" t="s">
        <v>3149</v>
      </c>
      <c r="J442" s="57" t="s">
        <v>3148</v>
      </c>
      <c r="K442" s="57" t="s">
        <v>3148</v>
      </c>
      <c r="L442" s="57" t="s">
        <v>3151</v>
      </c>
      <c r="M442" s="57" t="s">
        <v>3151</v>
      </c>
      <c r="N442" t="s">
        <v>3322</v>
      </c>
    </row>
    <row r="443" spans="1:14" x14ac:dyDescent="0.25">
      <c r="A443" t="s">
        <v>3310</v>
      </c>
      <c r="B443" t="s">
        <v>3443</v>
      </c>
      <c r="C443" t="s">
        <v>3444</v>
      </c>
      <c r="D443" s="52">
        <v>389.02054978229</v>
      </c>
      <c r="E443" s="13">
        <v>1.12173922615176</v>
      </c>
      <c r="F443">
        <v>54</v>
      </c>
      <c r="G443" s="57" t="s">
        <v>3160</v>
      </c>
      <c r="H443" s="57" t="s">
        <v>3160</v>
      </c>
      <c r="I443" s="57" t="s">
        <v>3160</v>
      </c>
      <c r="J443" s="57" t="s">
        <v>3160</v>
      </c>
      <c r="K443" s="57" t="s">
        <v>3160</v>
      </c>
      <c r="L443" s="57" t="s">
        <v>3160</v>
      </c>
      <c r="M443" s="57" t="s">
        <v>3160</v>
      </c>
      <c r="N443" t="s">
        <v>3337</v>
      </c>
    </row>
    <row r="444" spans="1:14" x14ac:dyDescent="0.25">
      <c r="A444" t="s">
        <v>3310</v>
      </c>
      <c r="B444" t="s">
        <v>3445</v>
      </c>
      <c r="C444" t="s">
        <v>3446</v>
      </c>
      <c r="D444" s="52">
        <v>270.36830821673198</v>
      </c>
      <c r="E444" s="13">
        <v>-0.43692420640574797</v>
      </c>
      <c r="F444">
        <v>160</v>
      </c>
      <c r="G444" s="57" t="s">
        <v>3160</v>
      </c>
      <c r="H444" s="57" t="s">
        <v>3160</v>
      </c>
      <c r="I444" s="57" t="s">
        <v>3160</v>
      </c>
      <c r="J444" s="57" t="s">
        <v>3160</v>
      </c>
      <c r="K444" s="57" t="s">
        <v>3160</v>
      </c>
      <c r="L444" s="57" t="s">
        <v>3160</v>
      </c>
      <c r="M444" s="57" t="s">
        <v>3160</v>
      </c>
      <c r="N444" t="s">
        <v>3337</v>
      </c>
    </row>
    <row r="445" spans="1:14" x14ac:dyDescent="0.25">
      <c r="A445" t="s">
        <v>3310</v>
      </c>
      <c r="B445" t="s">
        <v>3447</v>
      </c>
      <c r="C445" t="s">
        <v>3208</v>
      </c>
      <c r="D445" s="52">
        <v>153.33668444195601</v>
      </c>
      <c r="E445" s="13">
        <v>1.2993816759372201</v>
      </c>
      <c r="F445">
        <v>45</v>
      </c>
      <c r="G445" s="57" t="s">
        <v>3160</v>
      </c>
      <c r="H445" s="57" t="s">
        <v>3160</v>
      </c>
      <c r="I445" s="57" t="s">
        <v>3160</v>
      </c>
      <c r="J445" s="57" t="s">
        <v>3160</v>
      </c>
      <c r="K445" s="57" t="s">
        <v>3160</v>
      </c>
      <c r="L445" s="57" t="s">
        <v>3160</v>
      </c>
      <c r="M445" s="57" t="s">
        <v>3160</v>
      </c>
      <c r="N445" t="s">
        <v>3337</v>
      </c>
    </row>
    <row r="446" spans="1:14" x14ac:dyDescent="0.25">
      <c r="A446" t="s">
        <v>3310</v>
      </c>
      <c r="B446" t="s">
        <v>3448</v>
      </c>
      <c r="C446" t="s">
        <v>3210</v>
      </c>
      <c r="D446" s="52">
        <v>279.56562833493001</v>
      </c>
      <c r="E446" s="13">
        <v>2.1598541015746502</v>
      </c>
      <c r="F446">
        <v>10</v>
      </c>
      <c r="G446" s="57" t="s">
        <v>3160</v>
      </c>
      <c r="H446" s="57" t="s">
        <v>3160</v>
      </c>
      <c r="I446" s="57" t="s">
        <v>3160</v>
      </c>
      <c r="J446" s="57" t="s">
        <v>3160</v>
      </c>
      <c r="K446" s="57" t="s">
        <v>3160</v>
      </c>
      <c r="L446" s="57" t="s">
        <v>3160</v>
      </c>
      <c r="M446" s="57" t="s">
        <v>3160</v>
      </c>
      <c r="N446" t="s">
        <v>3337</v>
      </c>
    </row>
    <row r="447" spans="1:14" x14ac:dyDescent="0.25">
      <c r="A447" t="s">
        <v>3310</v>
      </c>
      <c r="B447" t="s">
        <v>3449</v>
      </c>
      <c r="C447" t="s">
        <v>3450</v>
      </c>
      <c r="D447" s="52">
        <v>45.883916281846197</v>
      </c>
      <c r="E447" s="13">
        <v>1.7046660652439101</v>
      </c>
      <c r="F447">
        <v>22</v>
      </c>
      <c r="G447" s="57" t="s">
        <v>3160</v>
      </c>
      <c r="H447" s="57" t="s">
        <v>3160</v>
      </c>
      <c r="I447" s="57" t="s">
        <v>3160</v>
      </c>
      <c r="J447" s="57" t="s">
        <v>3160</v>
      </c>
      <c r="K447" s="57" t="s">
        <v>3160</v>
      </c>
      <c r="L447" s="57" t="s">
        <v>3160</v>
      </c>
      <c r="M447" s="57" t="s">
        <v>3160</v>
      </c>
      <c r="N447" t="s">
        <v>3337</v>
      </c>
    </row>
    <row r="448" spans="1:14" x14ac:dyDescent="0.25">
      <c r="A448" t="s">
        <v>3310</v>
      </c>
      <c r="B448" t="s">
        <v>3451</v>
      </c>
      <c r="C448" t="s">
        <v>3452</v>
      </c>
      <c r="D448" s="52">
        <v>223.32014875840699</v>
      </c>
      <c r="E448" s="13">
        <v>1.32311896247857</v>
      </c>
      <c r="F448">
        <v>44</v>
      </c>
      <c r="G448" s="57" t="s">
        <v>3160</v>
      </c>
      <c r="H448" s="57" t="s">
        <v>3160</v>
      </c>
      <c r="I448" s="57" t="s">
        <v>3160</v>
      </c>
      <c r="J448" s="57" t="s">
        <v>3160</v>
      </c>
      <c r="K448" s="57" t="s">
        <v>3160</v>
      </c>
      <c r="L448" s="57" t="s">
        <v>3160</v>
      </c>
      <c r="M448" s="57" t="s">
        <v>3160</v>
      </c>
      <c r="N448" t="s">
        <v>3337</v>
      </c>
    </row>
    <row r="449" spans="1:14" x14ac:dyDescent="0.25">
      <c r="A449" t="s">
        <v>3310</v>
      </c>
      <c r="B449" t="s">
        <v>3453</v>
      </c>
      <c r="C449" t="s">
        <v>3214</v>
      </c>
      <c r="D449" s="52">
        <v>232.11241438998999</v>
      </c>
      <c r="E449" s="13">
        <v>0.470222403983236</v>
      </c>
      <c r="F449">
        <v>102</v>
      </c>
      <c r="G449" s="57" t="s">
        <v>3160</v>
      </c>
      <c r="H449" s="57" t="s">
        <v>3160</v>
      </c>
      <c r="I449" s="57" t="s">
        <v>3160</v>
      </c>
      <c r="J449" s="57" t="s">
        <v>3160</v>
      </c>
      <c r="K449" s="57" t="s">
        <v>3160</v>
      </c>
      <c r="L449" s="57" t="s">
        <v>3160</v>
      </c>
      <c r="M449" s="57" t="s">
        <v>3160</v>
      </c>
      <c r="N449" t="s">
        <v>3337</v>
      </c>
    </row>
    <row r="450" spans="1:14" x14ac:dyDescent="0.25">
      <c r="A450" t="s">
        <v>3310</v>
      </c>
      <c r="B450" t="s">
        <v>3454</v>
      </c>
      <c r="C450" t="s">
        <v>3455</v>
      </c>
      <c r="D450" s="52">
        <v>339.95190913203999</v>
      </c>
      <c r="E450" s="13">
        <v>1.1784465801038999</v>
      </c>
      <c r="F450">
        <v>51</v>
      </c>
      <c r="G450" s="57" t="s">
        <v>3160</v>
      </c>
      <c r="H450" s="57" t="s">
        <v>3160</v>
      </c>
      <c r="I450" s="57" t="s">
        <v>3160</v>
      </c>
      <c r="J450" s="57" t="s">
        <v>3160</v>
      </c>
      <c r="K450" s="57" t="s">
        <v>3160</v>
      </c>
      <c r="L450" s="57" t="s">
        <v>3160</v>
      </c>
      <c r="M450" s="57" t="s">
        <v>3160</v>
      </c>
      <c r="N450" t="s">
        <v>3152</v>
      </c>
    </row>
    <row r="451" spans="1:14" x14ac:dyDescent="0.25">
      <c r="A451" t="s">
        <v>3310</v>
      </c>
      <c r="B451" t="s">
        <v>3456</v>
      </c>
      <c r="C451" t="s">
        <v>3457</v>
      </c>
      <c r="D451" s="52">
        <v>104.512674283715</v>
      </c>
      <c r="E451" s="13">
        <v>1.1784465801038999</v>
      </c>
      <c r="F451">
        <v>51</v>
      </c>
      <c r="G451" s="57" t="s">
        <v>3160</v>
      </c>
      <c r="H451" s="57" t="s">
        <v>3160</v>
      </c>
      <c r="I451" s="57" t="s">
        <v>3160</v>
      </c>
      <c r="J451" s="57" t="s">
        <v>3160</v>
      </c>
      <c r="K451" s="57" t="s">
        <v>3160</v>
      </c>
      <c r="L451" s="57" t="s">
        <v>3160</v>
      </c>
      <c r="M451" s="57" t="s">
        <v>3160</v>
      </c>
      <c r="N451" t="s">
        <v>3152</v>
      </c>
    </row>
    <row r="452" spans="1:14" x14ac:dyDescent="0.25">
      <c r="A452" t="s">
        <v>3310</v>
      </c>
      <c r="B452" t="s">
        <v>3458</v>
      </c>
      <c r="C452" t="s">
        <v>3459</v>
      </c>
      <c r="D452" s="52">
        <v>3.2523775617654498</v>
      </c>
      <c r="E452" s="13">
        <v>1.1784465801038999</v>
      </c>
      <c r="F452">
        <v>51</v>
      </c>
      <c r="G452" s="57" t="s">
        <v>3160</v>
      </c>
      <c r="H452" s="57" t="s">
        <v>3160</v>
      </c>
      <c r="I452" s="57" t="s">
        <v>3160</v>
      </c>
      <c r="J452" s="57" t="s">
        <v>3160</v>
      </c>
      <c r="K452" s="57" t="s">
        <v>3160</v>
      </c>
      <c r="L452" s="57" t="s">
        <v>3160</v>
      </c>
      <c r="M452" s="57" t="s">
        <v>3160</v>
      </c>
      <c r="N452" t="s">
        <v>3152</v>
      </c>
    </row>
    <row r="453" spans="1:14" x14ac:dyDescent="0.25">
      <c r="A453" t="s">
        <v>3310</v>
      </c>
      <c r="B453" t="s">
        <v>3460</v>
      </c>
      <c r="C453" t="s">
        <v>3461</v>
      </c>
      <c r="D453" s="52">
        <v>347.10381787695297</v>
      </c>
      <c r="E453" s="13">
        <v>0.66439499167538496</v>
      </c>
      <c r="F453">
        <v>93</v>
      </c>
      <c r="G453" s="57" t="s">
        <v>3151</v>
      </c>
      <c r="H453" s="57" t="s">
        <v>3151</v>
      </c>
      <c r="I453" s="57" t="s">
        <v>3155</v>
      </c>
      <c r="J453" s="57" t="s">
        <v>3155</v>
      </c>
      <c r="K453" s="57" t="s">
        <v>3151</v>
      </c>
      <c r="L453" s="57" t="s">
        <v>3148</v>
      </c>
      <c r="M453" s="57" t="s">
        <v>3155</v>
      </c>
      <c r="N453" t="s">
        <v>3322</v>
      </c>
    </row>
    <row r="454" spans="1:14" x14ac:dyDescent="0.25">
      <c r="A454" t="s">
        <v>3310</v>
      </c>
      <c r="B454" t="s">
        <v>3462</v>
      </c>
      <c r="C454" t="s">
        <v>3463</v>
      </c>
      <c r="D454" s="52">
        <v>160.425606918196</v>
      </c>
      <c r="E454" s="13">
        <v>2.2902309873903599</v>
      </c>
      <c r="F454">
        <v>8</v>
      </c>
      <c r="G454" s="57" t="s">
        <v>3151</v>
      </c>
      <c r="H454" s="57" t="s">
        <v>3151</v>
      </c>
      <c r="I454" s="57" t="s">
        <v>3151</v>
      </c>
      <c r="J454" s="57" t="s">
        <v>3148</v>
      </c>
      <c r="K454" s="57" t="s">
        <v>3150</v>
      </c>
      <c r="L454" s="57" t="s">
        <v>3148</v>
      </c>
      <c r="M454" s="57" t="s">
        <v>3151</v>
      </c>
      <c r="N454" t="s">
        <v>3322</v>
      </c>
    </row>
    <row r="455" spans="1:14" x14ac:dyDescent="0.25">
      <c r="A455" t="s">
        <v>3310</v>
      </c>
      <c r="B455" t="s">
        <v>3464</v>
      </c>
      <c r="C455" t="s">
        <v>3465</v>
      </c>
      <c r="D455" s="52">
        <v>443.31971684270297</v>
      </c>
      <c r="E455" s="13">
        <v>0.83264339405690202</v>
      </c>
      <c r="F455">
        <v>81</v>
      </c>
      <c r="G455" s="57" t="s">
        <v>3151</v>
      </c>
      <c r="H455" s="57" t="s">
        <v>3151</v>
      </c>
      <c r="I455" s="57" t="s">
        <v>3151</v>
      </c>
      <c r="J455" s="57" t="s">
        <v>3150</v>
      </c>
      <c r="K455" s="57" t="s">
        <v>3150</v>
      </c>
      <c r="L455" s="57" t="s">
        <v>3149</v>
      </c>
      <c r="M455" s="57" t="s">
        <v>3150</v>
      </c>
      <c r="N455" t="s">
        <v>3322</v>
      </c>
    </row>
    <row r="456" spans="1:14" x14ac:dyDescent="0.25">
      <c r="A456" t="s">
        <v>3310</v>
      </c>
      <c r="B456" t="s">
        <v>3466</v>
      </c>
      <c r="C456" t="s">
        <v>3467</v>
      </c>
      <c r="D456" s="52">
        <v>1154.60838463036</v>
      </c>
      <c r="E456" s="13">
        <v>1.0037859707394801</v>
      </c>
      <c r="F456">
        <v>63</v>
      </c>
      <c r="G456" s="57" t="s">
        <v>3151</v>
      </c>
      <c r="H456" s="57" t="s">
        <v>3151</v>
      </c>
      <c r="I456" s="57" t="s">
        <v>3149</v>
      </c>
      <c r="J456" s="57" t="s">
        <v>3148</v>
      </c>
      <c r="K456" s="57" t="s">
        <v>3155</v>
      </c>
      <c r="L456" s="57" t="s">
        <v>3150</v>
      </c>
      <c r="M456" s="57" t="s">
        <v>3150</v>
      </c>
      <c r="N456" t="s">
        <v>3322</v>
      </c>
    </row>
    <row r="457" spans="1:14" x14ac:dyDescent="0.25">
      <c r="A457" t="s">
        <v>3310</v>
      </c>
      <c r="B457" t="s">
        <v>3468</v>
      </c>
      <c r="C457" t="s">
        <v>3469</v>
      </c>
      <c r="D457" s="52">
        <v>408.78802264181098</v>
      </c>
      <c r="E457" s="13">
        <v>1.39366547299409</v>
      </c>
      <c r="F457">
        <v>42</v>
      </c>
      <c r="G457" s="57" t="s">
        <v>3160</v>
      </c>
      <c r="H457" s="57" t="s">
        <v>3160</v>
      </c>
      <c r="I457" s="57" t="s">
        <v>3160</v>
      </c>
      <c r="J457" s="57" t="s">
        <v>3160</v>
      </c>
      <c r="K457" s="57" t="s">
        <v>3160</v>
      </c>
      <c r="L457" s="57" t="s">
        <v>3160</v>
      </c>
      <c r="M457" s="57" t="s">
        <v>3160</v>
      </c>
      <c r="N457" t="s">
        <v>3152</v>
      </c>
    </row>
    <row r="458" spans="1:14" x14ac:dyDescent="0.25">
      <c r="A458" t="s">
        <v>3310</v>
      </c>
      <c r="B458" t="s">
        <v>3470</v>
      </c>
      <c r="C458" t="s">
        <v>3471</v>
      </c>
      <c r="D458" s="52">
        <v>61.181956235801103</v>
      </c>
      <c r="E458" s="13">
        <v>1.39366547299409</v>
      </c>
      <c r="F458">
        <v>42</v>
      </c>
      <c r="G458" s="57" t="s">
        <v>3160</v>
      </c>
      <c r="H458" s="57" t="s">
        <v>3160</v>
      </c>
      <c r="I458" s="57" t="s">
        <v>3160</v>
      </c>
      <c r="J458" s="57" t="s">
        <v>3160</v>
      </c>
      <c r="K458" s="57" t="s">
        <v>3160</v>
      </c>
      <c r="L458" s="57" t="s">
        <v>3160</v>
      </c>
      <c r="M458" s="57" t="s">
        <v>3160</v>
      </c>
      <c r="N458" t="s">
        <v>3152</v>
      </c>
    </row>
    <row r="459" spans="1:14" x14ac:dyDescent="0.25">
      <c r="A459" t="s">
        <v>3310</v>
      </c>
      <c r="B459" t="s">
        <v>3472</v>
      </c>
      <c r="C459" t="s">
        <v>3473</v>
      </c>
      <c r="D459" s="52">
        <v>415.92748181558602</v>
      </c>
      <c r="E459" s="13">
        <v>-0.68369787785094005</v>
      </c>
      <c r="F459">
        <v>166</v>
      </c>
      <c r="G459" s="57" t="s">
        <v>3155</v>
      </c>
      <c r="H459" s="57" t="s">
        <v>3149</v>
      </c>
      <c r="I459" s="57" t="s">
        <v>3148</v>
      </c>
      <c r="J459" s="57" t="s">
        <v>3149</v>
      </c>
      <c r="K459" s="57" t="s">
        <v>3155</v>
      </c>
      <c r="L459" s="57" t="s">
        <v>3155</v>
      </c>
      <c r="M459" s="57" t="s">
        <v>3150</v>
      </c>
      <c r="N459" t="s">
        <v>3322</v>
      </c>
    </row>
    <row r="460" spans="1:14" x14ac:dyDescent="0.25">
      <c r="A460" t="s">
        <v>3310</v>
      </c>
      <c r="B460" t="s">
        <v>3474</v>
      </c>
      <c r="C460" t="s">
        <v>3475</v>
      </c>
      <c r="D460" s="52">
        <v>175.18327355014799</v>
      </c>
      <c r="E460" s="13">
        <v>0.554675424277141</v>
      </c>
      <c r="F460">
        <v>96</v>
      </c>
      <c r="G460" s="57" t="s">
        <v>3160</v>
      </c>
      <c r="H460" s="57" t="s">
        <v>3160</v>
      </c>
      <c r="I460" s="57" t="s">
        <v>3160</v>
      </c>
      <c r="J460" s="57" t="s">
        <v>3160</v>
      </c>
      <c r="K460" s="57" t="s">
        <v>3160</v>
      </c>
      <c r="L460" s="57" t="s">
        <v>3160</v>
      </c>
      <c r="M460" s="57" t="s">
        <v>3160</v>
      </c>
      <c r="N460" t="s">
        <v>3152</v>
      </c>
    </row>
    <row r="461" spans="1:14" x14ac:dyDescent="0.25">
      <c r="A461" t="s">
        <v>3310</v>
      </c>
      <c r="B461" t="s">
        <v>3476</v>
      </c>
      <c r="C461" t="s">
        <v>3477</v>
      </c>
      <c r="D461" s="52">
        <v>340.75112985573298</v>
      </c>
      <c r="E461" s="13">
        <v>0.554675424277141</v>
      </c>
      <c r="F461">
        <v>96</v>
      </c>
      <c r="G461" s="57" t="s">
        <v>3160</v>
      </c>
      <c r="H461" s="57" t="s">
        <v>3160</v>
      </c>
      <c r="I461" s="57" t="s">
        <v>3160</v>
      </c>
      <c r="J461" s="57" t="s">
        <v>3160</v>
      </c>
      <c r="K461" s="57" t="s">
        <v>3160</v>
      </c>
      <c r="L461" s="57" t="s">
        <v>3160</v>
      </c>
      <c r="M461" s="57" t="s">
        <v>3160</v>
      </c>
      <c r="N461" t="s">
        <v>3152</v>
      </c>
    </row>
    <row r="462" spans="1:14" x14ac:dyDescent="0.25">
      <c r="A462" t="s">
        <v>3310</v>
      </c>
      <c r="B462" t="s">
        <v>3478</v>
      </c>
      <c r="C462" t="s">
        <v>3479</v>
      </c>
      <c r="D462" s="52">
        <v>1145.76325546619</v>
      </c>
      <c r="E462" s="13">
        <v>0.55466552000040703</v>
      </c>
      <c r="F462">
        <v>98</v>
      </c>
      <c r="G462" s="57" t="s">
        <v>3151</v>
      </c>
      <c r="H462" s="57" t="s">
        <v>3151</v>
      </c>
      <c r="I462" s="57" t="s">
        <v>3155</v>
      </c>
      <c r="J462" s="57" t="s">
        <v>3155</v>
      </c>
      <c r="K462" s="57" t="s">
        <v>3151</v>
      </c>
      <c r="L462" s="57" t="s">
        <v>3149</v>
      </c>
      <c r="M462" s="57" t="s">
        <v>3150</v>
      </c>
      <c r="N462" t="s">
        <v>3322</v>
      </c>
    </row>
    <row r="463" spans="1:14" x14ac:dyDescent="0.25">
      <c r="A463" t="s">
        <v>3310</v>
      </c>
      <c r="B463" t="s">
        <v>3480</v>
      </c>
      <c r="C463" t="s">
        <v>3481</v>
      </c>
      <c r="D463" s="52">
        <v>1672.3587681629799</v>
      </c>
      <c r="E463" s="13">
        <v>0.69973736358392902</v>
      </c>
      <c r="F463">
        <v>91</v>
      </c>
      <c r="G463" s="57" t="s">
        <v>3151</v>
      </c>
      <c r="H463" s="57" t="s">
        <v>3148</v>
      </c>
      <c r="I463" s="57" t="s">
        <v>3155</v>
      </c>
      <c r="J463" s="57" t="s">
        <v>3150</v>
      </c>
      <c r="K463" s="57" t="s">
        <v>3151</v>
      </c>
      <c r="L463" s="57" t="s">
        <v>3149</v>
      </c>
      <c r="M463" s="57" t="s">
        <v>3150</v>
      </c>
      <c r="N463" t="s">
        <v>3322</v>
      </c>
    </row>
    <row r="464" spans="1:14" x14ac:dyDescent="0.25">
      <c r="A464" t="s">
        <v>3310</v>
      </c>
      <c r="B464" t="s">
        <v>3482</v>
      </c>
      <c r="C464" t="s">
        <v>3483</v>
      </c>
      <c r="D464" s="52">
        <v>395.95006112847699</v>
      </c>
      <c r="E464" s="13">
        <v>0.231938962074142</v>
      </c>
      <c r="F464">
        <v>124</v>
      </c>
      <c r="G464" s="57" t="s">
        <v>3160</v>
      </c>
      <c r="H464" s="57" t="s">
        <v>3160</v>
      </c>
      <c r="I464" s="57" t="s">
        <v>3160</v>
      </c>
      <c r="J464" s="57" t="s">
        <v>3160</v>
      </c>
      <c r="K464" s="57" t="s">
        <v>3160</v>
      </c>
      <c r="L464" s="57" t="s">
        <v>3160</v>
      </c>
      <c r="M464" s="57" t="s">
        <v>3160</v>
      </c>
      <c r="N464" t="s">
        <v>3152</v>
      </c>
    </row>
    <row r="465" spans="1:14" x14ac:dyDescent="0.25">
      <c r="A465" t="s">
        <v>3310</v>
      </c>
      <c r="B465" t="s">
        <v>3484</v>
      </c>
      <c r="C465" t="s">
        <v>3485</v>
      </c>
      <c r="D465" s="52">
        <v>459.02599620587199</v>
      </c>
      <c r="E465" s="13">
        <v>7.8810907524344293E-3</v>
      </c>
      <c r="F465">
        <v>140</v>
      </c>
      <c r="G465" s="57" t="s">
        <v>3148</v>
      </c>
      <c r="H465" s="57" t="s">
        <v>3155</v>
      </c>
      <c r="I465" s="57" t="s">
        <v>3155</v>
      </c>
      <c r="J465" s="57" t="s">
        <v>3148</v>
      </c>
      <c r="K465" s="57" t="s">
        <v>3149</v>
      </c>
      <c r="L465" s="57" t="s">
        <v>3148</v>
      </c>
      <c r="M465" s="57" t="s">
        <v>3151</v>
      </c>
      <c r="N465" t="s">
        <v>3322</v>
      </c>
    </row>
    <row r="466" spans="1:14" x14ac:dyDescent="0.25">
      <c r="A466" t="s">
        <v>3310</v>
      </c>
      <c r="B466" t="s">
        <v>3486</v>
      </c>
      <c r="C466" t="s">
        <v>3487</v>
      </c>
      <c r="D466" s="52">
        <v>486.62289087858898</v>
      </c>
      <c r="E466" s="13">
        <v>1.9198260984614799</v>
      </c>
      <c r="F466">
        <v>14</v>
      </c>
      <c r="G466" s="57" t="s">
        <v>3151</v>
      </c>
      <c r="H466" s="57" t="s">
        <v>3151</v>
      </c>
      <c r="I466" s="57" t="s">
        <v>3155</v>
      </c>
      <c r="J466" s="57" t="s">
        <v>3149</v>
      </c>
      <c r="K466" s="57" t="s">
        <v>3151</v>
      </c>
      <c r="L466" s="57" t="s">
        <v>3149</v>
      </c>
      <c r="M466" s="57" t="s">
        <v>3149</v>
      </c>
      <c r="N466" t="s">
        <v>3322</v>
      </c>
    </row>
    <row r="467" spans="1:14" x14ac:dyDescent="0.25">
      <c r="A467" t="s">
        <v>3310</v>
      </c>
      <c r="B467" t="s">
        <v>3488</v>
      </c>
      <c r="C467" t="s">
        <v>3489</v>
      </c>
      <c r="D467" s="52">
        <v>656.02192647883601</v>
      </c>
      <c r="E467" s="13">
        <v>0.84086845485181405</v>
      </c>
      <c r="F467">
        <v>78</v>
      </c>
      <c r="G467" s="57" t="s">
        <v>3151</v>
      </c>
      <c r="H467" s="57" t="s">
        <v>3151</v>
      </c>
      <c r="I467" s="57" t="s">
        <v>3155</v>
      </c>
      <c r="J467" s="57" t="s">
        <v>3155</v>
      </c>
      <c r="K467" s="57" t="s">
        <v>3151</v>
      </c>
      <c r="L467" s="57" t="s">
        <v>3151</v>
      </c>
      <c r="M467" s="57" t="s">
        <v>3150</v>
      </c>
      <c r="N467" t="s">
        <v>3322</v>
      </c>
    </row>
    <row r="468" spans="1:14" x14ac:dyDescent="0.25">
      <c r="A468" t="s">
        <v>3310</v>
      </c>
      <c r="B468" t="s">
        <v>3490</v>
      </c>
      <c r="C468" t="s">
        <v>3491</v>
      </c>
      <c r="D468" s="52">
        <v>931.57943755111398</v>
      </c>
      <c r="E468" s="13">
        <v>1.0305535265997801</v>
      </c>
      <c r="F468">
        <v>61</v>
      </c>
      <c r="G468" s="57" t="s">
        <v>3151</v>
      </c>
      <c r="H468" s="57" t="s">
        <v>3151</v>
      </c>
      <c r="I468" s="57" t="s">
        <v>3149</v>
      </c>
      <c r="J468" s="57" t="s">
        <v>3148</v>
      </c>
      <c r="K468" s="57" t="s">
        <v>3148</v>
      </c>
      <c r="L468" s="57" t="s">
        <v>3149</v>
      </c>
      <c r="M468" s="57" t="s">
        <v>3149</v>
      </c>
      <c r="N468" t="s">
        <v>3322</v>
      </c>
    </row>
    <row r="469" spans="1:14" x14ac:dyDescent="0.25">
      <c r="A469" t="s">
        <v>3310</v>
      </c>
      <c r="B469" t="s">
        <v>3492</v>
      </c>
      <c r="C469" t="s">
        <v>3493</v>
      </c>
      <c r="D469" s="52">
        <v>20.0154407708268</v>
      </c>
      <c r="E469" s="13">
        <v>0.94510108437969997</v>
      </c>
      <c r="F469">
        <v>65</v>
      </c>
      <c r="G469" s="57" t="s">
        <v>3160</v>
      </c>
      <c r="H469" s="57" t="s">
        <v>3160</v>
      </c>
      <c r="I469" s="57" t="s">
        <v>3160</v>
      </c>
      <c r="J469" s="57" t="s">
        <v>3160</v>
      </c>
      <c r="K469" s="57" t="s">
        <v>3160</v>
      </c>
      <c r="L469" s="57" t="s">
        <v>3160</v>
      </c>
      <c r="M469" s="57" t="s">
        <v>3160</v>
      </c>
      <c r="N469" t="s">
        <v>3152</v>
      </c>
    </row>
    <row r="470" spans="1:14" x14ac:dyDescent="0.25">
      <c r="A470" t="s">
        <v>3310</v>
      </c>
      <c r="B470" t="s">
        <v>3494</v>
      </c>
      <c r="C470" t="s">
        <v>3230</v>
      </c>
      <c r="D470" s="52">
        <v>17.686527764750299</v>
      </c>
      <c r="E470" s="13">
        <v>-0.133569823440393</v>
      </c>
      <c r="F470">
        <v>143</v>
      </c>
      <c r="G470" s="57" t="s">
        <v>3160</v>
      </c>
      <c r="H470" s="57" t="s">
        <v>3160</v>
      </c>
      <c r="I470" s="57" t="s">
        <v>3160</v>
      </c>
      <c r="J470" s="57" t="s">
        <v>3160</v>
      </c>
      <c r="K470" s="57" t="s">
        <v>3160</v>
      </c>
      <c r="L470" s="57" t="s">
        <v>3160</v>
      </c>
      <c r="M470" s="57" t="s">
        <v>3160</v>
      </c>
      <c r="N470" t="s">
        <v>3337</v>
      </c>
    </row>
    <row r="471" spans="1:14" x14ac:dyDescent="0.25">
      <c r="A471" t="s">
        <v>3310</v>
      </c>
      <c r="B471" t="s">
        <v>3495</v>
      </c>
      <c r="C471" t="s">
        <v>3496</v>
      </c>
      <c r="D471" s="52">
        <v>0</v>
      </c>
      <c r="E471" s="13">
        <v>0.836672306017477</v>
      </c>
      <c r="F471">
        <v>80</v>
      </c>
      <c r="G471" s="57" t="s">
        <v>3160</v>
      </c>
      <c r="H471" s="57" t="s">
        <v>3160</v>
      </c>
      <c r="I471" s="57" t="s">
        <v>3160</v>
      </c>
      <c r="J471" s="57" t="s">
        <v>3160</v>
      </c>
      <c r="K471" s="57" t="s">
        <v>3160</v>
      </c>
      <c r="L471" s="57" t="s">
        <v>3160</v>
      </c>
      <c r="M471" s="57" t="s">
        <v>3160</v>
      </c>
      <c r="N471" t="s">
        <v>3180</v>
      </c>
    </row>
    <row r="472" spans="1:14" x14ac:dyDescent="0.25">
      <c r="A472" t="s">
        <v>3310</v>
      </c>
      <c r="B472" t="s">
        <v>3497</v>
      </c>
      <c r="C472" t="s">
        <v>3498</v>
      </c>
      <c r="D472" s="52">
        <v>159.75033573889701</v>
      </c>
      <c r="E472" s="13">
        <v>1.0805798339038399</v>
      </c>
      <c r="F472">
        <v>59</v>
      </c>
      <c r="G472" s="57" t="s">
        <v>3160</v>
      </c>
      <c r="H472" s="57" t="s">
        <v>3160</v>
      </c>
      <c r="I472" s="57" t="s">
        <v>3160</v>
      </c>
      <c r="J472" s="57" t="s">
        <v>3160</v>
      </c>
      <c r="K472" s="57" t="s">
        <v>3160</v>
      </c>
      <c r="L472" s="57" t="s">
        <v>3160</v>
      </c>
      <c r="M472" s="57" t="s">
        <v>3160</v>
      </c>
      <c r="N472" t="s">
        <v>3337</v>
      </c>
    </row>
    <row r="473" spans="1:14" x14ac:dyDescent="0.25">
      <c r="A473" t="s">
        <v>3310</v>
      </c>
      <c r="B473" t="s">
        <v>3499</v>
      </c>
      <c r="C473" t="s">
        <v>3500</v>
      </c>
      <c r="D473" s="52">
        <v>58.592609816006302</v>
      </c>
      <c r="E473" s="13">
        <v>-0.99604148720528796</v>
      </c>
      <c r="F473">
        <v>175</v>
      </c>
      <c r="G473" s="57" t="s">
        <v>3160</v>
      </c>
      <c r="H473" s="57" t="s">
        <v>3160</v>
      </c>
      <c r="I473" s="57" t="s">
        <v>3160</v>
      </c>
      <c r="J473" s="57" t="s">
        <v>3160</v>
      </c>
      <c r="K473" s="57" t="s">
        <v>3160</v>
      </c>
      <c r="L473" s="57" t="s">
        <v>3160</v>
      </c>
      <c r="M473" s="57" t="s">
        <v>3160</v>
      </c>
      <c r="N473" t="s">
        <v>3152</v>
      </c>
    </row>
    <row r="474" spans="1:14" x14ac:dyDescent="0.25">
      <c r="A474" t="s">
        <v>3310</v>
      </c>
      <c r="B474" t="s">
        <v>3501</v>
      </c>
      <c r="C474" t="s">
        <v>3502</v>
      </c>
      <c r="D474" s="52">
        <v>76.724951245988393</v>
      </c>
      <c r="E474" s="13">
        <v>-0.99604148720528796</v>
      </c>
      <c r="F474">
        <v>175</v>
      </c>
      <c r="G474" s="57" t="s">
        <v>3160</v>
      </c>
      <c r="H474" s="57" t="s">
        <v>3160</v>
      </c>
      <c r="I474" s="57" t="s">
        <v>3160</v>
      </c>
      <c r="J474" s="57" t="s">
        <v>3160</v>
      </c>
      <c r="K474" s="57" t="s">
        <v>3160</v>
      </c>
      <c r="L474" s="57" t="s">
        <v>3160</v>
      </c>
      <c r="M474" s="57" t="s">
        <v>3160</v>
      </c>
      <c r="N474" t="s">
        <v>3152</v>
      </c>
    </row>
    <row r="475" spans="1:14" x14ac:dyDescent="0.25">
      <c r="A475" t="s">
        <v>3310</v>
      </c>
      <c r="B475" t="s">
        <v>3503</v>
      </c>
      <c r="C475" t="s">
        <v>3504</v>
      </c>
      <c r="D475" s="52">
        <v>36.234228146256498</v>
      </c>
      <c r="E475" s="13">
        <v>-1.6607808323840101</v>
      </c>
      <c r="F475">
        <v>186</v>
      </c>
      <c r="G475" s="57" t="s">
        <v>3155</v>
      </c>
      <c r="H475" s="57" t="s">
        <v>3151</v>
      </c>
      <c r="I475" s="57" t="s">
        <v>3155</v>
      </c>
      <c r="J475" s="57" t="s">
        <v>3155</v>
      </c>
      <c r="K475" s="57" t="s">
        <v>3151</v>
      </c>
      <c r="L475" s="57" t="s">
        <v>3150</v>
      </c>
      <c r="M475" s="57" t="s">
        <v>3148</v>
      </c>
      <c r="N475" t="s">
        <v>3322</v>
      </c>
    </row>
    <row r="476" spans="1:14" x14ac:dyDescent="0.25">
      <c r="A476" t="s">
        <v>3310</v>
      </c>
      <c r="B476" t="s">
        <v>3505</v>
      </c>
      <c r="C476" t="s">
        <v>3506</v>
      </c>
      <c r="D476" s="52">
        <v>90.402639279870797</v>
      </c>
      <c r="E476" s="13">
        <v>-0.99604148720528796</v>
      </c>
      <c r="F476">
        <v>175</v>
      </c>
      <c r="G476" s="57" t="s">
        <v>3160</v>
      </c>
      <c r="H476" s="57" t="s">
        <v>3160</v>
      </c>
      <c r="I476" s="57" t="s">
        <v>3160</v>
      </c>
      <c r="J476" s="57" t="s">
        <v>3160</v>
      </c>
      <c r="K476" s="57" t="s">
        <v>3160</v>
      </c>
      <c r="L476" s="57" t="s">
        <v>3160</v>
      </c>
      <c r="M476" s="57" t="s">
        <v>3160</v>
      </c>
      <c r="N476" t="s">
        <v>3152</v>
      </c>
    </row>
    <row r="477" spans="1:14" x14ac:dyDescent="0.25">
      <c r="A477" t="s">
        <v>3310</v>
      </c>
      <c r="B477" t="s">
        <v>3507</v>
      </c>
      <c r="C477" t="s">
        <v>3508</v>
      </c>
      <c r="D477" s="52">
        <v>40.4632465188309</v>
      </c>
      <c r="E477" s="13">
        <v>0.43334502414491899</v>
      </c>
      <c r="F477">
        <v>110</v>
      </c>
      <c r="G477" s="57" t="s">
        <v>3160</v>
      </c>
      <c r="H477" s="57" t="s">
        <v>3160</v>
      </c>
      <c r="I477" s="57" t="s">
        <v>3160</v>
      </c>
      <c r="J477" s="57" t="s">
        <v>3160</v>
      </c>
      <c r="K477" s="57" t="s">
        <v>3160</v>
      </c>
      <c r="L477" s="57" t="s">
        <v>3160</v>
      </c>
      <c r="M477" s="57" t="s">
        <v>3160</v>
      </c>
      <c r="N477" t="s">
        <v>3337</v>
      </c>
    </row>
    <row r="478" spans="1:14" x14ac:dyDescent="0.25">
      <c r="A478" t="s">
        <v>3310</v>
      </c>
      <c r="B478" t="s">
        <v>3509</v>
      </c>
      <c r="C478" t="s">
        <v>3510</v>
      </c>
      <c r="D478" s="52">
        <v>10.799355032349901</v>
      </c>
      <c r="E478" s="13">
        <v>0.46786084820784601</v>
      </c>
      <c r="F478">
        <v>103</v>
      </c>
      <c r="G478" s="57" t="s">
        <v>3160</v>
      </c>
      <c r="H478" s="57" t="s">
        <v>3160</v>
      </c>
      <c r="I478" s="57" t="s">
        <v>3160</v>
      </c>
      <c r="J478" s="57" t="s">
        <v>3160</v>
      </c>
      <c r="K478" s="57" t="s">
        <v>3160</v>
      </c>
      <c r="L478" s="57" t="s">
        <v>3160</v>
      </c>
      <c r="M478" s="57" t="s">
        <v>3160</v>
      </c>
      <c r="N478" t="s">
        <v>3180</v>
      </c>
    </row>
    <row r="479" spans="1:14" x14ac:dyDescent="0.25">
      <c r="A479" t="s">
        <v>3310</v>
      </c>
      <c r="B479" t="s">
        <v>3511</v>
      </c>
      <c r="C479" t="s">
        <v>3512</v>
      </c>
      <c r="D479" s="52">
        <v>118.65637294246601</v>
      </c>
      <c r="E479" s="13">
        <v>0.46310913883050697</v>
      </c>
      <c r="F479">
        <v>104</v>
      </c>
      <c r="G479" s="57" t="s">
        <v>3160</v>
      </c>
      <c r="H479" s="57" t="s">
        <v>3160</v>
      </c>
      <c r="I479" s="57" t="s">
        <v>3160</v>
      </c>
      <c r="J479" s="57" t="s">
        <v>3160</v>
      </c>
      <c r="K479" s="57" t="s">
        <v>3160</v>
      </c>
      <c r="L479" s="57" t="s">
        <v>3160</v>
      </c>
      <c r="M479" s="57" t="s">
        <v>3160</v>
      </c>
      <c r="N479" t="s">
        <v>3337</v>
      </c>
    </row>
    <row r="480" spans="1:14" x14ac:dyDescent="0.25">
      <c r="A480" t="s">
        <v>3310</v>
      </c>
      <c r="B480" t="s">
        <v>3513</v>
      </c>
      <c r="C480" t="s">
        <v>3514</v>
      </c>
      <c r="D480" s="52">
        <v>1818.3600645239301</v>
      </c>
      <c r="E480" s="13">
        <v>-0.725224638764286</v>
      </c>
      <c r="F480">
        <v>167</v>
      </c>
      <c r="G480" s="57" t="s">
        <v>3155</v>
      </c>
      <c r="H480" s="57" t="s">
        <v>3149</v>
      </c>
      <c r="I480" s="57" t="s">
        <v>3155</v>
      </c>
      <c r="J480" s="57" t="s">
        <v>3155</v>
      </c>
      <c r="K480" s="57" t="s">
        <v>3148</v>
      </c>
      <c r="L480" s="57" t="s">
        <v>3155</v>
      </c>
      <c r="M480" s="57" t="s">
        <v>3155</v>
      </c>
      <c r="N480" t="s">
        <v>3322</v>
      </c>
    </row>
    <row r="481" spans="1:14" x14ac:dyDescent="0.25">
      <c r="A481" t="s">
        <v>3310</v>
      </c>
      <c r="B481" t="s">
        <v>3515</v>
      </c>
      <c r="C481" t="s">
        <v>3238</v>
      </c>
      <c r="D481" s="52">
        <v>1125.57717872941</v>
      </c>
      <c r="E481" s="13">
        <v>0.55755552201555103</v>
      </c>
      <c r="F481">
        <v>95</v>
      </c>
      <c r="G481" s="57" t="s">
        <v>3151</v>
      </c>
      <c r="H481" s="57" t="s">
        <v>3148</v>
      </c>
      <c r="I481" s="57" t="s">
        <v>3151</v>
      </c>
      <c r="J481" s="57" t="s">
        <v>3149</v>
      </c>
      <c r="K481" s="57" t="s">
        <v>3150</v>
      </c>
      <c r="L481" s="57" t="s">
        <v>3155</v>
      </c>
      <c r="M481" s="57" t="s">
        <v>3155</v>
      </c>
      <c r="N481" t="s">
        <v>3322</v>
      </c>
    </row>
    <row r="482" spans="1:14" x14ac:dyDescent="0.25">
      <c r="A482" t="s">
        <v>3310</v>
      </c>
      <c r="B482" t="s">
        <v>3516</v>
      </c>
      <c r="C482" t="s">
        <v>3517</v>
      </c>
      <c r="D482" s="52">
        <v>225.05837124177199</v>
      </c>
      <c r="E482" s="13">
        <v>-0.95370842888226504</v>
      </c>
      <c r="F482">
        <v>172</v>
      </c>
      <c r="G482" s="57" t="s">
        <v>3155</v>
      </c>
      <c r="H482" s="57" t="s">
        <v>3151</v>
      </c>
      <c r="I482" s="57" t="s">
        <v>3155</v>
      </c>
      <c r="J482" s="57" t="s">
        <v>3155</v>
      </c>
      <c r="K482" s="57" t="s">
        <v>3151</v>
      </c>
      <c r="L482" s="57" t="s">
        <v>3150</v>
      </c>
      <c r="M482" s="57" t="s">
        <v>3150</v>
      </c>
      <c r="N482" t="s">
        <v>3322</v>
      </c>
    </row>
    <row r="483" spans="1:14" x14ac:dyDescent="0.25">
      <c r="A483" t="s">
        <v>3310</v>
      </c>
      <c r="B483" t="s">
        <v>3518</v>
      </c>
      <c r="C483" t="s">
        <v>3519</v>
      </c>
      <c r="D483" s="52">
        <v>845.03387215995895</v>
      </c>
      <c r="E483" s="13">
        <v>0.106571434326636</v>
      </c>
      <c r="F483">
        <v>135</v>
      </c>
      <c r="G483" s="57" t="s">
        <v>3149</v>
      </c>
      <c r="H483" s="57" t="s">
        <v>3149</v>
      </c>
      <c r="I483" s="57" t="s">
        <v>3155</v>
      </c>
      <c r="J483" s="57" t="s">
        <v>3155</v>
      </c>
      <c r="K483" s="57" t="s">
        <v>3149</v>
      </c>
      <c r="L483" s="57" t="s">
        <v>3155</v>
      </c>
      <c r="M483" s="57" t="s">
        <v>3151</v>
      </c>
      <c r="N483" t="s">
        <v>3322</v>
      </c>
    </row>
    <row r="484" spans="1:14" x14ac:dyDescent="0.25">
      <c r="A484" t="s">
        <v>3310</v>
      </c>
      <c r="B484" t="s">
        <v>3520</v>
      </c>
      <c r="C484" t="s">
        <v>3242</v>
      </c>
      <c r="D484" s="52">
        <v>479.67385690810102</v>
      </c>
      <c r="E484" s="13">
        <v>-3.85767986768017E-2</v>
      </c>
      <c r="F484">
        <v>141</v>
      </c>
      <c r="G484" s="57" t="s">
        <v>3160</v>
      </c>
      <c r="H484" s="57" t="s">
        <v>3160</v>
      </c>
      <c r="I484" s="57" t="s">
        <v>3160</v>
      </c>
      <c r="J484" s="57" t="s">
        <v>3160</v>
      </c>
      <c r="K484" s="57" t="s">
        <v>3160</v>
      </c>
      <c r="L484" s="57" t="s">
        <v>3160</v>
      </c>
      <c r="M484" s="57" t="s">
        <v>3160</v>
      </c>
      <c r="N484" t="s">
        <v>3337</v>
      </c>
    </row>
    <row r="485" spans="1:14" x14ac:dyDescent="0.25">
      <c r="A485" t="s">
        <v>3310</v>
      </c>
      <c r="B485" t="s">
        <v>3521</v>
      </c>
      <c r="C485" t="s">
        <v>3522</v>
      </c>
      <c r="D485" s="52">
        <v>739.53004316958902</v>
      </c>
      <c r="E485" s="13">
        <v>0.119702813217925</v>
      </c>
      <c r="F485">
        <v>134</v>
      </c>
      <c r="G485" s="57" t="s">
        <v>3160</v>
      </c>
      <c r="H485" s="57" t="s">
        <v>3160</v>
      </c>
      <c r="I485" s="57" t="s">
        <v>3160</v>
      </c>
      <c r="J485" s="57" t="s">
        <v>3160</v>
      </c>
      <c r="K485" s="57" t="s">
        <v>3160</v>
      </c>
      <c r="L485" s="57" t="s">
        <v>3160</v>
      </c>
      <c r="M485" s="57" t="s">
        <v>3160</v>
      </c>
      <c r="N485" t="s">
        <v>3152</v>
      </c>
    </row>
    <row r="486" spans="1:14" x14ac:dyDescent="0.25">
      <c r="A486" t="s">
        <v>3310</v>
      </c>
      <c r="B486" t="s">
        <v>3523</v>
      </c>
      <c r="C486" t="s">
        <v>3524</v>
      </c>
      <c r="D486" s="52">
        <v>405.45373857022798</v>
      </c>
      <c r="E486" s="13">
        <v>0.75743750787215902</v>
      </c>
      <c r="F486">
        <v>86</v>
      </c>
      <c r="G486" s="57" t="s">
        <v>3151</v>
      </c>
      <c r="H486" s="57" t="s">
        <v>3149</v>
      </c>
      <c r="I486" s="57" t="s">
        <v>3151</v>
      </c>
      <c r="J486" s="57" t="s">
        <v>3149</v>
      </c>
      <c r="K486" s="57" t="s">
        <v>3150</v>
      </c>
      <c r="L486" s="57" t="s">
        <v>3155</v>
      </c>
      <c r="M486" s="57" t="s">
        <v>3150</v>
      </c>
      <c r="N486" t="s">
        <v>3322</v>
      </c>
    </row>
    <row r="487" spans="1:14" x14ac:dyDescent="0.25">
      <c r="A487" t="s">
        <v>3310</v>
      </c>
      <c r="B487" t="s">
        <v>3525</v>
      </c>
      <c r="C487" t="s">
        <v>3526</v>
      </c>
      <c r="D487" s="52">
        <v>808.093906748314</v>
      </c>
      <c r="E487" s="13">
        <v>1.08414425453656</v>
      </c>
      <c r="F487">
        <v>56</v>
      </c>
      <c r="G487" s="57" t="s">
        <v>3160</v>
      </c>
      <c r="H487" s="57" t="s">
        <v>3160</v>
      </c>
      <c r="I487" s="57" t="s">
        <v>3160</v>
      </c>
      <c r="J487" s="57" t="s">
        <v>3160</v>
      </c>
      <c r="K487" s="57" t="s">
        <v>3160</v>
      </c>
      <c r="L487" s="57" t="s">
        <v>3160</v>
      </c>
      <c r="M487" s="57" t="s">
        <v>3160</v>
      </c>
      <c r="N487" t="s">
        <v>3152</v>
      </c>
    </row>
    <row r="488" spans="1:14" x14ac:dyDescent="0.25">
      <c r="A488" t="s">
        <v>3310</v>
      </c>
      <c r="B488" t="s">
        <v>3527</v>
      </c>
      <c r="C488" t="s">
        <v>3528</v>
      </c>
      <c r="D488" s="52">
        <v>10.0047819250701</v>
      </c>
      <c r="E488" s="13">
        <v>1.08414425453656</v>
      </c>
      <c r="F488">
        <v>56</v>
      </c>
      <c r="G488" s="57" t="s">
        <v>3160</v>
      </c>
      <c r="H488" s="57" t="s">
        <v>3160</v>
      </c>
      <c r="I488" s="57" t="s">
        <v>3160</v>
      </c>
      <c r="J488" s="57" t="s">
        <v>3160</v>
      </c>
      <c r="K488" s="57" t="s">
        <v>3160</v>
      </c>
      <c r="L488" s="57" t="s">
        <v>3160</v>
      </c>
      <c r="M488" s="57" t="s">
        <v>3160</v>
      </c>
      <c r="N488" t="s">
        <v>3152</v>
      </c>
    </row>
    <row r="489" spans="1:14" x14ac:dyDescent="0.25">
      <c r="A489" t="s">
        <v>3310</v>
      </c>
      <c r="B489" t="s">
        <v>3529</v>
      </c>
      <c r="C489" t="s">
        <v>3530</v>
      </c>
      <c r="D489" s="52">
        <v>135.359169911382</v>
      </c>
      <c r="E489" s="13">
        <v>1.08414425453656</v>
      </c>
      <c r="F489">
        <v>56</v>
      </c>
      <c r="G489" s="57" t="s">
        <v>3160</v>
      </c>
      <c r="H489" s="57" t="s">
        <v>3160</v>
      </c>
      <c r="I489" s="57" t="s">
        <v>3160</v>
      </c>
      <c r="J489" s="57" t="s">
        <v>3160</v>
      </c>
      <c r="K489" s="57" t="s">
        <v>3160</v>
      </c>
      <c r="L489" s="57" t="s">
        <v>3160</v>
      </c>
      <c r="M489" s="57" t="s">
        <v>3160</v>
      </c>
      <c r="N489" t="s">
        <v>3152</v>
      </c>
    </row>
    <row r="490" spans="1:14" x14ac:dyDescent="0.25">
      <c r="A490" t="s">
        <v>3310</v>
      </c>
      <c r="B490" t="s">
        <v>3531</v>
      </c>
      <c r="C490" t="s">
        <v>3532</v>
      </c>
      <c r="D490" s="52">
        <v>78.722657084024704</v>
      </c>
      <c r="E490" s="13">
        <v>0.30163509998490301</v>
      </c>
      <c r="F490">
        <v>118</v>
      </c>
      <c r="G490" s="57" t="s">
        <v>3160</v>
      </c>
      <c r="H490" s="57" t="s">
        <v>3160</v>
      </c>
      <c r="I490" s="57" t="s">
        <v>3160</v>
      </c>
      <c r="J490" s="57" t="s">
        <v>3160</v>
      </c>
      <c r="K490" s="57" t="s">
        <v>3160</v>
      </c>
      <c r="L490" s="57" t="s">
        <v>3160</v>
      </c>
      <c r="M490" s="57" t="s">
        <v>3160</v>
      </c>
      <c r="N490" t="s">
        <v>3337</v>
      </c>
    </row>
    <row r="491" spans="1:14" x14ac:dyDescent="0.25">
      <c r="A491" t="s">
        <v>3310</v>
      </c>
      <c r="B491" t="s">
        <v>3533</v>
      </c>
      <c r="C491" t="s">
        <v>3534</v>
      </c>
      <c r="D491" s="52">
        <v>148.91927650368299</v>
      </c>
      <c r="E491" s="13">
        <v>1.21099564345143</v>
      </c>
      <c r="F491">
        <v>49</v>
      </c>
      <c r="G491" s="57" t="s">
        <v>3160</v>
      </c>
      <c r="H491" s="57" t="s">
        <v>3160</v>
      </c>
      <c r="I491" s="57" t="s">
        <v>3160</v>
      </c>
      <c r="J491" s="57" t="s">
        <v>3160</v>
      </c>
      <c r="K491" s="57" t="s">
        <v>3160</v>
      </c>
      <c r="L491" s="57" t="s">
        <v>3160</v>
      </c>
      <c r="M491" s="57" t="s">
        <v>3160</v>
      </c>
      <c r="N491" t="s">
        <v>3337</v>
      </c>
    </row>
    <row r="492" spans="1:14" x14ac:dyDescent="0.25">
      <c r="A492" t="s">
        <v>3310</v>
      </c>
      <c r="B492" t="s">
        <v>3535</v>
      </c>
      <c r="C492" t="s">
        <v>3536</v>
      </c>
      <c r="D492" s="52">
        <v>184.69829381776799</v>
      </c>
      <c r="E492" s="13">
        <v>0.84388833035135002</v>
      </c>
      <c r="F492">
        <v>76</v>
      </c>
      <c r="G492" s="57" t="s">
        <v>3160</v>
      </c>
      <c r="H492" s="57" t="s">
        <v>3160</v>
      </c>
      <c r="I492" s="57" t="s">
        <v>3160</v>
      </c>
      <c r="J492" s="57" t="s">
        <v>3160</v>
      </c>
      <c r="K492" s="57" t="s">
        <v>3160</v>
      </c>
      <c r="L492" s="57" t="s">
        <v>3160</v>
      </c>
      <c r="M492" s="57" t="s">
        <v>3160</v>
      </c>
      <c r="N492" t="s">
        <v>3337</v>
      </c>
    </row>
    <row r="493" spans="1:14" x14ac:dyDescent="0.25">
      <c r="A493" t="s">
        <v>3310</v>
      </c>
      <c r="B493" t="s">
        <v>3537</v>
      </c>
      <c r="C493" t="s">
        <v>3538</v>
      </c>
      <c r="D493" s="52">
        <v>242.59794557516699</v>
      </c>
      <c r="E493" s="13">
        <v>2.0563570784556302</v>
      </c>
      <c r="F493">
        <v>13</v>
      </c>
      <c r="G493" s="57" t="s">
        <v>3151</v>
      </c>
      <c r="H493" s="57" t="s">
        <v>3151</v>
      </c>
      <c r="I493" s="57" t="s">
        <v>3151</v>
      </c>
      <c r="J493" s="57" t="s">
        <v>3150</v>
      </c>
      <c r="K493" s="57" t="s">
        <v>3155</v>
      </c>
      <c r="L493" s="57" t="s">
        <v>3155</v>
      </c>
      <c r="M493" s="57" t="s">
        <v>3150</v>
      </c>
      <c r="N493" t="s">
        <v>3322</v>
      </c>
    </row>
    <row r="494" spans="1:14" x14ac:dyDescent="0.25">
      <c r="A494" t="s">
        <v>3310</v>
      </c>
      <c r="B494" t="s">
        <v>3539</v>
      </c>
      <c r="C494" t="s">
        <v>3540</v>
      </c>
      <c r="D494" s="52">
        <v>13.828022189959</v>
      </c>
      <c r="E494" s="13">
        <v>1.7713980654634001</v>
      </c>
      <c r="F494">
        <v>15</v>
      </c>
      <c r="G494" s="57" t="s">
        <v>3160</v>
      </c>
      <c r="H494" s="57" t="s">
        <v>3160</v>
      </c>
      <c r="I494" s="57" t="s">
        <v>3160</v>
      </c>
      <c r="J494" s="57" t="s">
        <v>3160</v>
      </c>
      <c r="K494" s="57" t="s">
        <v>3160</v>
      </c>
      <c r="L494" s="57" t="s">
        <v>3160</v>
      </c>
      <c r="M494" s="57" t="s">
        <v>3160</v>
      </c>
      <c r="N494" t="s">
        <v>3152</v>
      </c>
    </row>
    <row r="495" spans="1:14" x14ac:dyDescent="0.25">
      <c r="A495" t="s">
        <v>3310</v>
      </c>
      <c r="B495" t="s">
        <v>3541</v>
      </c>
      <c r="C495" t="s">
        <v>3542</v>
      </c>
      <c r="D495" s="52">
        <v>4.8131522604612904</v>
      </c>
      <c r="E495" s="13">
        <v>1.7713980654634001</v>
      </c>
      <c r="F495">
        <v>15</v>
      </c>
      <c r="G495" s="57" t="s">
        <v>3160</v>
      </c>
      <c r="H495" s="57" t="s">
        <v>3160</v>
      </c>
      <c r="I495" s="57" t="s">
        <v>3160</v>
      </c>
      <c r="J495" s="57" t="s">
        <v>3160</v>
      </c>
      <c r="K495" s="57" t="s">
        <v>3160</v>
      </c>
      <c r="L495" s="57" t="s">
        <v>3160</v>
      </c>
      <c r="M495" s="57" t="s">
        <v>3160</v>
      </c>
      <c r="N495" t="s">
        <v>3152</v>
      </c>
    </row>
    <row r="496" spans="1:14" x14ac:dyDescent="0.25">
      <c r="A496" t="s">
        <v>3310</v>
      </c>
      <c r="B496" t="s">
        <v>3543</v>
      </c>
      <c r="C496" t="s">
        <v>3544</v>
      </c>
      <c r="D496" s="52">
        <v>437.84174146713701</v>
      </c>
      <c r="E496" s="13">
        <v>0.89236230590366405</v>
      </c>
      <c r="F496">
        <v>68</v>
      </c>
      <c r="G496" s="57" t="s">
        <v>3151</v>
      </c>
      <c r="H496" s="57" t="s">
        <v>3149</v>
      </c>
      <c r="I496" s="57" t="s">
        <v>3149</v>
      </c>
      <c r="J496" s="57" t="s">
        <v>3149</v>
      </c>
      <c r="K496" s="57" t="s">
        <v>3155</v>
      </c>
      <c r="L496" s="57" t="s">
        <v>3155</v>
      </c>
      <c r="M496" s="57" t="s">
        <v>3155</v>
      </c>
      <c r="N496" t="s">
        <v>3322</v>
      </c>
    </row>
    <row r="497" spans="1:14" x14ac:dyDescent="0.25">
      <c r="A497" t="s">
        <v>3310</v>
      </c>
      <c r="B497" t="s">
        <v>3545</v>
      </c>
      <c r="C497" t="s">
        <v>3546</v>
      </c>
      <c r="D497" s="52">
        <v>35.705855215017998</v>
      </c>
      <c r="E497" s="13">
        <v>0.68150064592295601</v>
      </c>
      <c r="F497">
        <v>92</v>
      </c>
      <c r="G497" s="57" t="s">
        <v>3160</v>
      </c>
      <c r="H497" s="57" t="s">
        <v>3160</v>
      </c>
      <c r="I497" s="57" t="s">
        <v>3160</v>
      </c>
      <c r="J497" s="57" t="s">
        <v>3160</v>
      </c>
      <c r="K497" s="57" t="s">
        <v>3160</v>
      </c>
      <c r="L497" s="57" t="s">
        <v>3160</v>
      </c>
      <c r="M497" s="57" t="s">
        <v>3160</v>
      </c>
      <c r="N497" t="s">
        <v>3152</v>
      </c>
    </row>
    <row r="498" spans="1:14" x14ac:dyDescent="0.25">
      <c r="A498" t="s">
        <v>3310</v>
      </c>
      <c r="B498" t="s">
        <v>3547</v>
      </c>
      <c r="C498" t="s">
        <v>3256</v>
      </c>
      <c r="D498" s="52">
        <v>1007.61326608242</v>
      </c>
      <c r="E498" s="13">
        <v>0.77838725680834298</v>
      </c>
      <c r="F498">
        <v>83</v>
      </c>
      <c r="G498" s="57" t="s">
        <v>3151</v>
      </c>
      <c r="H498" s="57" t="s">
        <v>3155</v>
      </c>
      <c r="I498" s="57" t="s">
        <v>3149</v>
      </c>
      <c r="J498" s="57" t="s">
        <v>3151</v>
      </c>
      <c r="K498" s="57" t="s">
        <v>3148</v>
      </c>
      <c r="L498" s="57" t="s">
        <v>3150</v>
      </c>
      <c r="M498" s="57" t="s">
        <v>3148</v>
      </c>
      <c r="N498" t="s">
        <v>3322</v>
      </c>
    </row>
    <row r="499" spans="1:14" x14ac:dyDescent="0.25">
      <c r="A499" t="s">
        <v>3310</v>
      </c>
      <c r="B499" t="s">
        <v>3548</v>
      </c>
      <c r="C499" t="s">
        <v>3549</v>
      </c>
      <c r="D499" s="52">
        <v>282.844098457455</v>
      </c>
      <c r="E499" s="13">
        <v>0.843104490853955</v>
      </c>
      <c r="F499">
        <v>77</v>
      </c>
      <c r="G499" s="57" t="s">
        <v>3160</v>
      </c>
      <c r="H499" s="57" t="s">
        <v>3160</v>
      </c>
      <c r="I499" s="57" t="s">
        <v>3160</v>
      </c>
      <c r="J499" s="57" t="s">
        <v>3160</v>
      </c>
      <c r="K499" s="57" t="s">
        <v>3160</v>
      </c>
      <c r="L499" s="57" t="s">
        <v>3160</v>
      </c>
      <c r="M499" s="57" t="s">
        <v>3160</v>
      </c>
      <c r="N499" t="s">
        <v>3337</v>
      </c>
    </row>
    <row r="500" spans="1:14" x14ac:dyDescent="0.25">
      <c r="A500" t="s">
        <v>3310</v>
      </c>
      <c r="B500" t="s">
        <v>3550</v>
      </c>
      <c r="C500" t="s">
        <v>3551</v>
      </c>
      <c r="D500" s="52">
        <v>382.14397026147202</v>
      </c>
      <c r="E500" s="13">
        <v>0.17700341643800699</v>
      </c>
      <c r="F500">
        <v>128</v>
      </c>
      <c r="G500" s="57" t="s">
        <v>3160</v>
      </c>
      <c r="H500" s="57" t="s">
        <v>3160</v>
      </c>
      <c r="I500" s="57" t="s">
        <v>3160</v>
      </c>
      <c r="J500" s="57" t="s">
        <v>3160</v>
      </c>
      <c r="K500" s="57" t="s">
        <v>3160</v>
      </c>
      <c r="L500" s="57" t="s">
        <v>3160</v>
      </c>
      <c r="M500" s="57" t="s">
        <v>3160</v>
      </c>
      <c r="N500" t="s">
        <v>3337</v>
      </c>
    </row>
    <row r="501" spans="1:14" x14ac:dyDescent="0.25">
      <c r="A501" t="s">
        <v>3310</v>
      </c>
      <c r="B501" t="s">
        <v>3552</v>
      </c>
      <c r="C501" t="s">
        <v>3553</v>
      </c>
      <c r="D501" s="52">
        <v>227.28282939651001</v>
      </c>
      <c r="E501" s="13">
        <v>2.1720829158870401</v>
      </c>
      <c r="F501">
        <v>9</v>
      </c>
      <c r="G501" s="57" t="s">
        <v>3160</v>
      </c>
      <c r="H501" s="57" t="s">
        <v>3160</v>
      </c>
      <c r="I501" s="57" t="s">
        <v>3160</v>
      </c>
      <c r="J501" s="57" t="s">
        <v>3160</v>
      </c>
      <c r="K501" s="57" t="s">
        <v>3160</v>
      </c>
      <c r="L501" s="57" t="s">
        <v>3160</v>
      </c>
      <c r="M501" s="57" t="s">
        <v>3160</v>
      </c>
      <c r="N501" t="s">
        <v>3337</v>
      </c>
    </row>
    <row r="502" spans="1:14" x14ac:dyDescent="0.25">
      <c r="A502" t="s">
        <v>3310</v>
      </c>
      <c r="B502" t="s">
        <v>3554</v>
      </c>
      <c r="C502" t="s">
        <v>3555</v>
      </c>
      <c r="D502" s="52">
        <v>143.87394278227899</v>
      </c>
      <c r="E502" s="13">
        <v>6.5421200388541795E-2</v>
      </c>
      <c r="F502">
        <v>138</v>
      </c>
      <c r="G502" s="57" t="s">
        <v>3160</v>
      </c>
      <c r="H502" s="57" t="s">
        <v>3160</v>
      </c>
      <c r="I502" s="57" t="s">
        <v>3160</v>
      </c>
      <c r="J502" s="57" t="s">
        <v>3160</v>
      </c>
      <c r="K502" s="57" t="s">
        <v>3160</v>
      </c>
      <c r="L502" s="57" t="s">
        <v>3160</v>
      </c>
      <c r="M502" s="57" t="s">
        <v>3160</v>
      </c>
      <c r="N502" t="s">
        <v>3337</v>
      </c>
    </row>
    <row r="503" spans="1:14" x14ac:dyDescent="0.25">
      <c r="A503" t="s">
        <v>3310</v>
      </c>
      <c r="B503" t="s">
        <v>3556</v>
      </c>
      <c r="C503" t="s">
        <v>3557</v>
      </c>
      <c r="D503" s="52">
        <v>388.35436973218998</v>
      </c>
      <c r="E503" s="13">
        <v>-0.66260842387539198</v>
      </c>
      <c r="F503">
        <v>164</v>
      </c>
      <c r="G503" s="57" t="s">
        <v>3155</v>
      </c>
      <c r="H503" s="57" t="s">
        <v>3151</v>
      </c>
      <c r="I503" s="57" t="s">
        <v>3155</v>
      </c>
      <c r="J503" s="57" t="s">
        <v>3155</v>
      </c>
      <c r="K503" s="57" t="s">
        <v>3151</v>
      </c>
      <c r="L503" s="57" t="s">
        <v>3151</v>
      </c>
      <c r="M503" s="57" t="s">
        <v>3150</v>
      </c>
      <c r="N503" t="s">
        <v>3322</v>
      </c>
    </row>
    <row r="504" spans="1:14" x14ac:dyDescent="0.25">
      <c r="A504" t="s">
        <v>3310</v>
      </c>
      <c r="B504" t="s">
        <v>3558</v>
      </c>
      <c r="C504" t="s">
        <v>3559</v>
      </c>
      <c r="D504" s="52">
        <v>708.62623508403101</v>
      </c>
      <c r="E504" s="13">
        <v>-0.96230441826278201</v>
      </c>
      <c r="F504">
        <v>173</v>
      </c>
      <c r="G504" s="57" t="s">
        <v>3155</v>
      </c>
      <c r="H504" s="57" t="s">
        <v>3149</v>
      </c>
      <c r="I504" s="57" t="s">
        <v>3155</v>
      </c>
      <c r="J504" s="57" t="s">
        <v>3150</v>
      </c>
      <c r="K504" s="57" t="s">
        <v>3151</v>
      </c>
      <c r="L504" s="57" t="s">
        <v>3151</v>
      </c>
      <c r="M504" s="57" t="s">
        <v>3155</v>
      </c>
      <c r="N504" t="s">
        <v>3322</v>
      </c>
    </row>
    <row r="505" spans="1:14" x14ac:dyDescent="0.25">
      <c r="A505" t="s">
        <v>3310</v>
      </c>
      <c r="B505" t="s">
        <v>3560</v>
      </c>
      <c r="C505" t="s">
        <v>3561</v>
      </c>
      <c r="D505" s="52">
        <v>946.32841570344601</v>
      </c>
      <c r="E505" s="13">
        <v>-0.47542045895115398</v>
      </c>
      <c r="F505">
        <v>162</v>
      </c>
      <c r="G505" s="57" t="s">
        <v>3150</v>
      </c>
      <c r="H505" s="57" t="s">
        <v>3151</v>
      </c>
      <c r="I505" s="57" t="s">
        <v>3155</v>
      </c>
      <c r="J505" s="57" t="s">
        <v>3155</v>
      </c>
      <c r="K505" s="57" t="s">
        <v>3149</v>
      </c>
      <c r="L505" s="57" t="s">
        <v>3149</v>
      </c>
      <c r="M505" s="57" t="s">
        <v>3155</v>
      </c>
      <c r="N505" t="s">
        <v>3322</v>
      </c>
    </row>
    <row r="506" spans="1:14" x14ac:dyDescent="0.25">
      <c r="A506" t="s">
        <v>3310</v>
      </c>
      <c r="B506" t="s">
        <v>3562</v>
      </c>
      <c r="C506" t="s">
        <v>3563</v>
      </c>
      <c r="D506" s="52">
        <v>451.346253767382</v>
      </c>
      <c r="E506" s="13">
        <v>-0.76080088064447804</v>
      </c>
      <c r="F506">
        <v>169</v>
      </c>
      <c r="G506" s="57" t="s">
        <v>3155</v>
      </c>
      <c r="H506" s="57" t="s">
        <v>3149</v>
      </c>
      <c r="I506" s="57" t="s">
        <v>3148</v>
      </c>
      <c r="J506" s="57" t="s">
        <v>3155</v>
      </c>
      <c r="K506" s="57" t="s">
        <v>3150</v>
      </c>
      <c r="L506" s="57" t="s">
        <v>3150</v>
      </c>
      <c r="M506" s="57" t="s">
        <v>3150</v>
      </c>
      <c r="N506" t="s">
        <v>3322</v>
      </c>
    </row>
    <row r="507" spans="1:14" x14ac:dyDescent="0.25">
      <c r="A507" t="s">
        <v>3310</v>
      </c>
      <c r="B507" t="s">
        <v>3564</v>
      </c>
      <c r="C507" t="s">
        <v>3565</v>
      </c>
      <c r="D507" s="52">
        <v>1024.26543492471</v>
      </c>
      <c r="E507" s="13">
        <v>0.18836797959149601</v>
      </c>
      <c r="F507">
        <v>127</v>
      </c>
      <c r="G507" s="57" t="s">
        <v>3149</v>
      </c>
      <c r="H507" s="57" t="s">
        <v>3148</v>
      </c>
      <c r="I507" s="57" t="s">
        <v>3148</v>
      </c>
      <c r="J507" s="57" t="s">
        <v>3155</v>
      </c>
      <c r="K507" s="57" t="s">
        <v>3149</v>
      </c>
      <c r="L507" s="57" t="s">
        <v>3149</v>
      </c>
      <c r="M507" s="57" t="s">
        <v>3155</v>
      </c>
      <c r="N507" t="s">
        <v>3322</v>
      </c>
    </row>
    <row r="508" spans="1:14" x14ac:dyDescent="0.25">
      <c r="A508" t="s">
        <v>3310</v>
      </c>
      <c r="B508" t="s">
        <v>3566</v>
      </c>
      <c r="C508" t="s">
        <v>3567</v>
      </c>
      <c r="D508" s="52">
        <v>244.69913703188001</v>
      </c>
      <c r="E508" s="13">
        <v>-0.25603911167612398</v>
      </c>
      <c r="F508">
        <v>148</v>
      </c>
      <c r="G508" s="57" t="s">
        <v>3160</v>
      </c>
      <c r="H508" s="57" t="s">
        <v>3160</v>
      </c>
      <c r="I508" s="57" t="s">
        <v>3160</v>
      </c>
      <c r="J508" s="57" t="s">
        <v>3160</v>
      </c>
      <c r="K508" s="57" t="s">
        <v>3160</v>
      </c>
      <c r="L508" s="57" t="s">
        <v>3160</v>
      </c>
      <c r="M508" s="57" t="s">
        <v>3160</v>
      </c>
      <c r="N508" t="s">
        <v>3152</v>
      </c>
    </row>
    <row r="509" spans="1:14" x14ac:dyDescent="0.25">
      <c r="A509" t="s">
        <v>3310</v>
      </c>
      <c r="B509" t="s">
        <v>3568</v>
      </c>
      <c r="C509" t="s">
        <v>3569</v>
      </c>
      <c r="D509" s="52">
        <v>265.41987323821598</v>
      </c>
      <c r="E509" s="13">
        <v>-0.25603911167612398</v>
      </c>
      <c r="F509">
        <v>148</v>
      </c>
      <c r="G509" s="57" t="s">
        <v>3160</v>
      </c>
      <c r="H509" s="57" t="s">
        <v>3160</v>
      </c>
      <c r="I509" s="57" t="s">
        <v>3160</v>
      </c>
      <c r="J509" s="57" t="s">
        <v>3160</v>
      </c>
      <c r="K509" s="57" t="s">
        <v>3160</v>
      </c>
      <c r="L509" s="57" t="s">
        <v>3160</v>
      </c>
      <c r="M509" s="57" t="s">
        <v>3160</v>
      </c>
      <c r="N509" t="s">
        <v>3152</v>
      </c>
    </row>
    <row r="510" spans="1:14" x14ac:dyDescent="0.25">
      <c r="A510" t="s">
        <v>3310</v>
      </c>
      <c r="B510" t="s">
        <v>3570</v>
      </c>
      <c r="C510" t="s">
        <v>3571</v>
      </c>
      <c r="D510" s="52">
        <v>1265.0164566793901</v>
      </c>
      <c r="E510" s="13">
        <v>0.80782091579356596</v>
      </c>
      <c r="F510">
        <v>82</v>
      </c>
      <c r="G510" s="57" t="s">
        <v>3151</v>
      </c>
      <c r="H510" s="57" t="s">
        <v>3150</v>
      </c>
      <c r="I510" s="57" t="s">
        <v>3148</v>
      </c>
      <c r="J510" s="57" t="s">
        <v>3149</v>
      </c>
      <c r="K510" s="57" t="s">
        <v>3155</v>
      </c>
      <c r="L510" s="57" t="s">
        <v>3150</v>
      </c>
      <c r="M510" s="57" t="s">
        <v>3150</v>
      </c>
      <c r="N510" t="s">
        <v>3322</v>
      </c>
    </row>
    <row r="511" spans="1:14" x14ac:dyDescent="0.25">
      <c r="A511" t="s">
        <v>3310</v>
      </c>
      <c r="B511" t="s">
        <v>3572</v>
      </c>
      <c r="C511" t="s">
        <v>3573</v>
      </c>
      <c r="D511" s="52">
        <v>253.04176305380901</v>
      </c>
      <c r="E511" s="13">
        <v>0.70658880719520001</v>
      </c>
      <c r="F511">
        <v>90</v>
      </c>
      <c r="G511" s="57" t="s">
        <v>3160</v>
      </c>
      <c r="H511" s="57" t="s">
        <v>3160</v>
      </c>
      <c r="I511" s="57" t="s">
        <v>3160</v>
      </c>
      <c r="J511" s="57" t="s">
        <v>3160</v>
      </c>
      <c r="K511" s="57" t="s">
        <v>3160</v>
      </c>
      <c r="L511" s="57" t="s">
        <v>3160</v>
      </c>
      <c r="M511" s="57" t="s">
        <v>3160</v>
      </c>
      <c r="N511" t="s">
        <v>3152</v>
      </c>
    </row>
    <row r="512" spans="1:14" x14ac:dyDescent="0.25">
      <c r="A512" t="s">
        <v>3310</v>
      </c>
      <c r="B512" t="s">
        <v>3574</v>
      </c>
      <c r="C512" t="s">
        <v>3575</v>
      </c>
      <c r="D512" s="52">
        <v>747.53421651396695</v>
      </c>
      <c r="E512" s="13">
        <v>-0.13937253059764301</v>
      </c>
      <c r="F512">
        <v>144</v>
      </c>
      <c r="G512" s="57" t="s">
        <v>3160</v>
      </c>
      <c r="H512" s="57" t="s">
        <v>3160</v>
      </c>
      <c r="I512" s="57" t="s">
        <v>3160</v>
      </c>
      <c r="J512" s="57" t="s">
        <v>3160</v>
      </c>
      <c r="K512" s="57" t="s">
        <v>3160</v>
      </c>
      <c r="L512" s="57" t="s">
        <v>3160</v>
      </c>
      <c r="M512" s="57" t="s">
        <v>3160</v>
      </c>
      <c r="N512" t="s">
        <v>3337</v>
      </c>
    </row>
    <row r="513" spans="1:14" x14ac:dyDescent="0.25">
      <c r="A513" t="s">
        <v>3310</v>
      </c>
      <c r="B513" t="s">
        <v>3576</v>
      </c>
      <c r="C513" t="s">
        <v>3577</v>
      </c>
      <c r="D513" s="52">
        <v>193.723910914648</v>
      </c>
      <c r="E513" s="13">
        <v>0.416835596460012</v>
      </c>
      <c r="F513">
        <v>111</v>
      </c>
      <c r="G513" s="57" t="s">
        <v>3160</v>
      </c>
      <c r="H513" s="57" t="s">
        <v>3160</v>
      </c>
      <c r="I513" s="57" t="s">
        <v>3160</v>
      </c>
      <c r="J513" s="57" t="s">
        <v>3160</v>
      </c>
      <c r="K513" s="57" t="s">
        <v>3160</v>
      </c>
      <c r="L513" s="57" t="s">
        <v>3160</v>
      </c>
      <c r="M513" s="57" t="s">
        <v>3160</v>
      </c>
      <c r="N513" t="s">
        <v>3337</v>
      </c>
    </row>
    <row r="514" spans="1:14" x14ac:dyDescent="0.25">
      <c r="A514" t="s">
        <v>3310</v>
      </c>
      <c r="B514" t="s">
        <v>3578</v>
      </c>
      <c r="C514" t="s">
        <v>3579</v>
      </c>
      <c r="D514" s="52">
        <v>436.11869355736701</v>
      </c>
      <c r="E514" s="13">
        <v>0.87460560312318603</v>
      </c>
      <c r="F514">
        <v>69</v>
      </c>
      <c r="G514" s="57" t="s">
        <v>3160</v>
      </c>
      <c r="H514" s="57" t="s">
        <v>3160</v>
      </c>
      <c r="I514" s="57" t="s">
        <v>3160</v>
      </c>
      <c r="J514" s="57" t="s">
        <v>3160</v>
      </c>
      <c r="K514" s="57" t="s">
        <v>3160</v>
      </c>
      <c r="L514" s="57" t="s">
        <v>3160</v>
      </c>
      <c r="M514" s="57" t="s">
        <v>3160</v>
      </c>
      <c r="N514" t="s">
        <v>3152</v>
      </c>
    </row>
    <row r="515" spans="1:14" x14ac:dyDescent="0.25">
      <c r="A515" t="s">
        <v>3310</v>
      </c>
      <c r="B515" t="s">
        <v>3580</v>
      </c>
      <c r="C515" t="s">
        <v>3581</v>
      </c>
      <c r="D515" s="52">
        <v>430.48369152304599</v>
      </c>
      <c r="E515" s="13">
        <v>0.87460560312318603</v>
      </c>
      <c r="F515">
        <v>69</v>
      </c>
      <c r="G515" s="57" t="s">
        <v>3160</v>
      </c>
      <c r="H515" s="57" t="s">
        <v>3160</v>
      </c>
      <c r="I515" s="57" t="s">
        <v>3160</v>
      </c>
      <c r="J515" s="57" t="s">
        <v>3160</v>
      </c>
      <c r="K515" s="57" t="s">
        <v>3160</v>
      </c>
      <c r="L515" s="57" t="s">
        <v>3160</v>
      </c>
      <c r="M515" s="57" t="s">
        <v>3160</v>
      </c>
      <c r="N515" t="s">
        <v>3152</v>
      </c>
    </row>
    <row r="516" spans="1:14" x14ac:dyDescent="0.25">
      <c r="A516" t="s">
        <v>3310</v>
      </c>
      <c r="B516" t="s">
        <v>3582</v>
      </c>
      <c r="C516" t="s">
        <v>3583</v>
      </c>
      <c r="D516" s="52">
        <v>141.783993350728</v>
      </c>
      <c r="E516" s="13">
        <v>0.87460560312318603</v>
      </c>
      <c r="F516">
        <v>69</v>
      </c>
      <c r="G516" s="57" t="s">
        <v>3160</v>
      </c>
      <c r="H516" s="57" t="s">
        <v>3160</v>
      </c>
      <c r="I516" s="57" t="s">
        <v>3160</v>
      </c>
      <c r="J516" s="57" t="s">
        <v>3160</v>
      </c>
      <c r="K516" s="57" t="s">
        <v>3160</v>
      </c>
      <c r="L516" s="57" t="s">
        <v>3160</v>
      </c>
      <c r="M516" s="57" t="s">
        <v>3160</v>
      </c>
      <c r="N516" t="s">
        <v>3152</v>
      </c>
    </row>
    <row r="517" spans="1:14" x14ac:dyDescent="0.25">
      <c r="A517" t="s">
        <v>3310</v>
      </c>
      <c r="B517" t="s">
        <v>3584</v>
      </c>
      <c r="C517" t="s">
        <v>3585</v>
      </c>
      <c r="D517" s="52">
        <v>34.203630778360498</v>
      </c>
      <c r="E517" s="13">
        <v>0.87460560312318603</v>
      </c>
      <c r="F517">
        <v>69</v>
      </c>
      <c r="G517" s="57" t="s">
        <v>3160</v>
      </c>
      <c r="H517" s="57" t="s">
        <v>3160</v>
      </c>
      <c r="I517" s="57" t="s">
        <v>3160</v>
      </c>
      <c r="J517" s="57" t="s">
        <v>3160</v>
      </c>
      <c r="K517" s="57" t="s">
        <v>3160</v>
      </c>
      <c r="L517" s="57" t="s">
        <v>3160</v>
      </c>
      <c r="M517" s="57" t="s">
        <v>3160</v>
      </c>
      <c r="N517" t="s">
        <v>3152</v>
      </c>
    </row>
    <row r="518" spans="1:14" x14ac:dyDescent="0.25">
      <c r="A518" t="s">
        <v>3310</v>
      </c>
      <c r="B518" t="s">
        <v>3586</v>
      </c>
      <c r="C518" t="s">
        <v>3587</v>
      </c>
      <c r="D518" s="52">
        <v>164.93253338962199</v>
      </c>
      <c r="E518" s="13">
        <v>0.333759134918857</v>
      </c>
      <c r="F518">
        <v>114</v>
      </c>
      <c r="G518" s="57" t="s">
        <v>3149</v>
      </c>
      <c r="H518" s="57" t="s">
        <v>3151</v>
      </c>
      <c r="I518" s="57" t="s">
        <v>3148</v>
      </c>
      <c r="J518" s="57" t="s">
        <v>3150</v>
      </c>
      <c r="K518" s="57" t="s">
        <v>3150</v>
      </c>
      <c r="L518" s="57" t="s">
        <v>3149</v>
      </c>
      <c r="M518" s="57" t="s">
        <v>3149</v>
      </c>
      <c r="N518" t="s">
        <v>3322</v>
      </c>
    </row>
    <row r="519" spans="1:14" x14ac:dyDescent="0.25">
      <c r="A519" t="s">
        <v>3310</v>
      </c>
      <c r="B519" t="s">
        <v>3588</v>
      </c>
      <c r="C519" t="s">
        <v>3589</v>
      </c>
      <c r="D519" s="52">
        <v>384.72417101659897</v>
      </c>
      <c r="E519" s="13">
        <v>0.31056032236389702</v>
      </c>
      <c r="F519">
        <v>116</v>
      </c>
      <c r="G519" s="57" t="s">
        <v>3160</v>
      </c>
      <c r="H519" s="57" t="s">
        <v>3160</v>
      </c>
      <c r="I519" s="57" t="s">
        <v>3160</v>
      </c>
      <c r="J519" s="57" t="s">
        <v>3160</v>
      </c>
      <c r="K519" s="57" t="s">
        <v>3160</v>
      </c>
      <c r="L519" s="57" t="s">
        <v>3160</v>
      </c>
      <c r="M519" s="57" t="s">
        <v>3160</v>
      </c>
      <c r="N519" t="s">
        <v>3152</v>
      </c>
    </row>
    <row r="520" spans="1:14" x14ac:dyDescent="0.25">
      <c r="A520" t="s">
        <v>3310</v>
      </c>
      <c r="B520" t="s">
        <v>3590</v>
      </c>
      <c r="C520" t="s">
        <v>3591</v>
      </c>
      <c r="D520" s="52">
        <v>68.377644572325096</v>
      </c>
      <c r="E520" s="13">
        <v>0.31056032236389702</v>
      </c>
      <c r="F520">
        <v>116</v>
      </c>
      <c r="G520" s="57" t="s">
        <v>3160</v>
      </c>
      <c r="H520" s="57" t="s">
        <v>3160</v>
      </c>
      <c r="I520" s="57" t="s">
        <v>3160</v>
      </c>
      <c r="J520" s="57" t="s">
        <v>3160</v>
      </c>
      <c r="K520" s="57" t="s">
        <v>3160</v>
      </c>
      <c r="L520" s="57" t="s">
        <v>3160</v>
      </c>
      <c r="M520" s="57" t="s">
        <v>3160</v>
      </c>
      <c r="N520" t="s">
        <v>3152</v>
      </c>
    </row>
    <row r="521" spans="1:14" x14ac:dyDescent="0.25">
      <c r="A521" t="s">
        <v>3310</v>
      </c>
      <c r="B521" t="s">
        <v>3592</v>
      </c>
      <c r="C521" t="s">
        <v>3593</v>
      </c>
      <c r="D521" s="52">
        <v>311.43749266228002</v>
      </c>
      <c r="E521" s="13">
        <v>8.4156309427678003E-2</v>
      </c>
      <c r="F521">
        <v>137</v>
      </c>
      <c r="G521" s="57" t="s">
        <v>3148</v>
      </c>
      <c r="H521" s="57" t="s">
        <v>3151</v>
      </c>
      <c r="I521" s="57" t="s">
        <v>3151</v>
      </c>
      <c r="J521" s="57" t="s">
        <v>3155</v>
      </c>
      <c r="K521" s="57" t="s">
        <v>3150</v>
      </c>
      <c r="L521" s="57" t="s">
        <v>3151</v>
      </c>
      <c r="M521" s="57" t="s">
        <v>3150</v>
      </c>
      <c r="N521" t="s">
        <v>3322</v>
      </c>
    </row>
    <row r="522" spans="1:14" x14ac:dyDescent="0.25">
      <c r="A522" t="s">
        <v>3310</v>
      </c>
      <c r="B522" t="s">
        <v>3594</v>
      </c>
      <c r="C522" t="s">
        <v>3595</v>
      </c>
      <c r="D522" s="52">
        <v>219.160622958235</v>
      </c>
      <c r="E522" s="13">
        <v>0.27737245171916097</v>
      </c>
      <c r="F522">
        <v>121</v>
      </c>
      <c r="G522" s="57" t="s">
        <v>3149</v>
      </c>
      <c r="H522" s="57" t="s">
        <v>3151</v>
      </c>
      <c r="I522" s="57" t="s">
        <v>3155</v>
      </c>
      <c r="J522" s="57" t="s">
        <v>3155</v>
      </c>
      <c r="K522" s="57" t="s">
        <v>3151</v>
      </c>
      <c r="L522" s="57" t="s">
        <v>3151</v>
      </c>
      <c r="M522" s="57" t="s">
        <v>3155</v>
      </c>
      <c r="N522" t="s">
        <v>3322</v>
      </c>
    </row>
    <row r="523" spans="1:14" x14ac:dyDescent="0.25">
      <c r="A523" t="s">
        <v>3310</v>
      </c>
      <c r="B523" t="s">
        <v>3596</v>
      </c>
      <c r="C523" t="s">
        <v>3274</v>
      </c>
      <c r="D523" s="52">
        <v>946.93224517424301</v>
      </c>
      <c r="E523" s="13">
        <v>0.35274583197308002</v>
      </c>
      <c r="F523">
        <v>113</v>
      </c>
      <c r="G523" s="57" t="s">
        <v>3149</v>
      </c>
      <c r="H523" s="57" t="s">
        <v>3151</v>
      </c>
      <c r="I523" s="57" t="s">
        <v>3151</v>
      </c>
      <c r="J523" s="57" t="s">
        <v>3155</v>
      </c>
      <c r="K523" s="57" t="s">
        <v>3151</v>
      </c>
      <c r="L523" s="57" t="s">
        <v>3151</v>
      </c>
      <c r="M523" s="57" t="s">
        <v>3155</v>
      </c>
      <c r="N523" t="s">
        <v>3322</v>
      </c>
    </row>
    <row r="524" spans="1:14" x14ac:dyDescent="0.25">
      <c r="A524" t="s">
        <v>3310</v>
      </c>
      <c r="B524" t="s">
        <v>3597</v>
      </c>
      <c r="C524" t="s">
        <v>3598</v>
      </c>
      <c r="D524" s="52">
        <v>161.768232574396</v>
      </c>
      <c r="E524" s="13">
        <v>1.4084525875182301</v>
      </c>
      <c r="F524">
        <v>41</v>
      </c>
      <c r="G524" s="57" t="s">
        <v>3151</v>
      </c>
      <c r="H524" s="57" t="s">
        <v>3151</v>
      </c>
      <c r="I524" s="57" t="s">
        <v>3151</v>
      </c>
      <c r="J524" s="57" t="s">
        <v>3155</v>
      </c>
      <c r="K524" s="57" t="s">
        <v>3151</v>
      </c>
      <c r="L524" s="57" t="s">
        <v>3151</v>
      </c>
      <c r="M524" s="57" t="s">
        <v>3155</v>
      </c>
      <c r="N524" t="s">
        <v>3322</v>
      </c>
    </row>
    <row r="525" spans="1:14" x14ac:dyDescent="0.25">
      <c r="A525" t="s">
        <v>3310</v>
      </c>
      <c r="B525" t="s">
        <v>3599</v>
      </c>
      <c r="C525" t="s">
        <v>3600</v>
      </c>
      <c r="D525" s="52">
        <v>298.42431559522299</v>
      </c>
      <c r="E525" s="13">
        <v>0.252864692525471</v>
      </c>
      <c r="F525">
        <v>123</v>
      </c>
      <c r="G525" s="57" t="s">
        <v>3149</v>
      </c>
      <c r="H525" s="57" t="s">
        <v>3151</v>
      </c>
      <c r="I525" s="57" t="s">
        <v>3155</v>
      </c>
      <c r="J525" s="57" t="s">
        <v>3155</v>
      </c>
      <c r="K525" s="57" t="s">
        <v>3151</v>
      </c>
      <c r="L525" s="57" t="s">
        <v>3148</v>
      </c>
      <c r="M525" s="57" t="s">
        <v>3150</v>
      </c>
      <c r="N525" t="s">
        <v>3322</v>
      </c>
    </row>
    <row r="526" spans="1:14" x14ac:dyDescent="0.25">
      <c r="A526" t="s">
        <v>3310</v>
      </c>
      <c r="B526" t="s">
        <v>3601</v>
      </c>
      <c r="C526" t="s">
        <v>3602</v>
      </c>
      <c r="D526" s="52">
        <v>827.43340128432305</v>
      </c>
      <c r="E526" s="13">
        <v>0.21362129643274899</v>
      </c>
      <c r="F526">
        <v>126</v>
      </c>
      <c r="G526" s="57" t="s">
        <v>3149</v>
      </c>
      <c r="H526" s="57" t="s">
        <v>3151</v>
      </c>
      <c r="I526" s="57" t="s">
        <v>3155</v>
      </c>
      <c r="J526" s="57" t="s">
        <v>3155</v>
      </c>
      <c r="K526" s="57" t="s">
        <v>3151</v>
      </c>
      <c r="L526" s="57" t="s">
        <v>3151</v>
      </c>
      <c r="M526" s="57" t="s">
        <v>3155</v>
      </c>
      <c r="N526" t="s">
        <v>3322</v>
      </c>
    </row>
    <row r="527" spans="1:14" x14ac:dyDescent="0.25">
      <c r="A527" t="s">
        <v>3310</v>
      </c>
      <c r="B527" t="s">
        <v>3603</v>
      </c>
      <c r="C527" t="s">
        <v>3604</v>
      </c>
      <c r="D527" s="52">
        <v>62.745460250320903</v>
      </c>
      <c r="E527" s="13">
        <v>0.29283018427379598</v>
      </c>
      <c r="F527">
        <v>119</v>
      </c>
      <c r="G527" s="57" t="s">
        <v>3160</v>
      </c>
      <c r="H527" s="57" t="s">
        <v>3160</v>
      </c>
      <c r="I527" s="57" t="s">
        <v>3160</v>
      </c>
      <c r="J527" s="57" t="s">
        <v>3160</v>
      </c>
      <c r="K527" s="57" t="s">
        <v>3160</v>
      </c>
      <c r="L527" s="57" t="s">
        <v>3160</v>
      </c>
      <c r="M527" s="57" t="s">
        <v>3160</v>
      </c>
      <c r="N527" t="s">
        <v>3152</v>
      </c>
    </row>
    <row r="528" spans="1:14" x14ac:dyDescent="0.25">
      <c r="A528" t="s">
        <v>3310</v>
      </c>
      <c r="B528" t="s">
        <v>3605</v>
      </c>
      <c r="C528" t="s">
        <v>3606</v>
      </c>
      <c r="D528" s="52">
        <v>41.606306005859999</v>
      </c>
      <c r="E528" s="13">
        <v>0.29283018427379598</v>
      </c>
      <c r="F528">
        <v>119</v>
      </c>
      <c r="G528" s="57" t="s">
        <v>3160</v>
      </c>
      <c r="H528" s="57" t="s">
        <v>3160</v>
      </c>
      <c r="I528" s="57" t="s">
        <v>3160</v>
      </c>
      <c r="J528" s="57" t="s">
        <v>3160</v>
      </c>
      <c r="K528" s="57" t="s">
        <v>3160</v>
      </c>
      <c r="L528" s="57" t="s">
        <v>3160</v>
      </c>
      <c r="M528" s="57" t="s">
        <v>3160</v>
      </c>
      <c r="N528" t="s">
        <v>3152</v>
      </c>
    </row>
    <row r="529" spans="1:14" x14ac:dyDescent="0.25">
      <c r="A529" t="s">
        <v>3310</v>
      </c>
      <c r="B529" t="s">
        <v>3607</v>
      </c>
      <c r="C529" t="s">
        <v>3608</v>
      </c>
      <c r="D529" s="52">
        <v>171.239454481981</v>
      </c>
      <c r="E529" s="13">
        <v>0.22184482699837599</v>
      </c>
      <c r="F529">
        <v>125</v>
      </c>
      <c r="G529" s="57" t="s">
        <v>3160</v>
      </c>
      <c r="H529" s="57" t="s">
        <v>3160</v>
      </c>
      <c r="I529" s="57" t="s">
        <v>3160</v>
      </c>
      <c r="J529" s="57" t="s">
        <v>3160</v>
      </c>
      <c r="K529" s="57" t="s">
        <v>3160</v>
      </c>
      <c r="L529" s="57" t="s">
        <v>3160</v>
      </c>
      <c r="M529" s="57" t="s">
        <v>3160</v>
      </c>
      <c r="N529" t="s">
        <v>3337</v>
      </c>
    </row>
    <row r="530" spans="1:14" x14ac:dyDescent="0.25">
      <c r="A530" t="s">
        <v>3310</v>
      </c>
      <c r="B530" t="s">
        <v>3609</v>
      </c>
      <c r="C530" t="s">
        <v>3280</v>
      </c>
      <c r="D530" s="52">
        <v>444.54409965166002</v>
      </c>
      <c r="E530" s="13">
        <v>0.49245150176549402</v>
      </c>
      <c r="F530">
        <v>101</v>
      </c>
      <c r="G530" s="57" t="s">
        <v>3149</v>
      </c>
      <c r="H530" s="57" t="s">
        <v>3149</v>
      </c>
      <c r="I530" s="57" t="s">
        <v>3151</v>
      </c>
      <c r="J530" s="57" t="s">
        <v>3155</v>
      </c>
      <c r="K530" s="57" t="s">
        <v>3150</v>
      </c>
      <c r="L530" s="57" t="s">
        <v>3148</v>
      </c>
      <c r="M530" s="57" t="s">
        <v>3155</v>
      </c>
      <c r="N530" t="s">
        <v>3322</v>
      </c>
    </row>
    <row r="531" spans="1:14" x14ac:dyDescent="0.25">
      <c r="A531" t="s">
        <v>3310</v>
      </c>
      <c r="B531" t="s">
        <v>3610</v>
      </c>
      <c r="C531" t="s">
        <v>3611</v>
      </c>
      <c r="D531" s="52">
        <v>574.14361971942799</v>
      </c>
      <c r="E531" s="13">
        <v>0.12781459280259699</v>
      </c>
      <c r="F531">
        <v>133</v>
      </c>
      <c r="G531" s="57" t="s">
        <v>3149</v>
      </c>
      <c r="H531" s="57" t="s">
        <v>3151</v>
      </c>
      <c r="I531" s="57" t="s">
        <v>3155</v>
      </c>
      <c r="J531" s="57" t="s">
        <v>3155</v>
      </c>
      <c r="K531" s="57" t="s">
        <v>3151</v>
      </c>
      <c r="L531" s="57" t="s">
        <v>3148</v>
      </c>
      <c r="M531" s="57" t="s">
        <v>3149</v>
      </c>
      <c r="N531" t="s">
        <v>3322</v>
      </c>
    </row>
    <row r="532" spans="1:14" x14ac:dyDescent="0.25">
      <c r="A532" t="s">
        <v>3310</v>
      </c>
      <c r="B532" t="s">
        <v>3612</v>
      </c>
      <c r="C532" t="s">
        <v>3284</v>
      </c>
      <c r="D532" s="52">
        <v>3236.4629838883202</v>
      </c>
      <c r="E532" s="13">
        <v>0.89723765377404796</v>
      </c>
      <c r="F532">
        <v>67</v>
      </c>
      <c r="G532" s="57" t="s">
        <v>3151</v>
      </c>
      <c r="H532" s="57" t="s">
        <v>3150</v>
      </c>
      <c r="I532" s="57" t="s">
        <v>3155</v>
      </c>
      <c r="J532" s="57" t="s">
        <v>3149</v>
      </c>
      <c r="K532" s="57" t="s">
        <v>3151</v>
      </c>
      <c r="L532" s="57" t="s">
        <v>3149</v>
      </c>
      <c r="M532" s="57" t="s">
        <v>3148</v>
      </c>
      <c r="N532" t="s">
        <v>3322</v>
      </c>
    </row>
    <row r="533" spans="1:14" x14ac:dyDescent="0.25">
      <c r="A533" t="s">
        <v>3310</v>
      </c>
      <c r="B533" t="s">
        <v>3613</v>
      </c>
      <c r="C533" t="s">
        <v>3286</v>
      </c>
      <c r="D533" s="52">
        <v>1785.24962864948</v>
      </c>
      <c r="E533" s="13">
        <v>0.86494891858595702</v>
      </c>
      <c r="F533">
        <v>73</v>
      </c>
      <c r="G533" s="57" t="s">
        <v>3160</v>
      </c>
      <c r="H533" s="57" t="s">
        <v>3160</v>
      </c>
      <c r="I533" s="57" t="s">
        <v>3160</v>
      </c>
      <c r="J533" s="57" t="s">
        <v>3160</v>
      </c>
      <c r="K533" s="57" t="s">
        <v>3160</v>
      </c>
      <c r="L533" s="57" t="s">
        <v>3160</v>
      </c>
      <c r="M533" s="57" t="s">
        <v>3160</v>
      </c>
      <c r="N533" t="s">
        <v>3337</v>
      </c>
    </row>
    <row r="534" spans="1:14" x14ac:dyDescent="0.25">
      <c r="A534" t="s">
        <v>3310</v>
      </c>
      <c r="B534" t="s">
        <v>3614</v>
      </c>
      <c r="C534" t="s">
        <v>3615</v>
      </c>
      <c r="D534" s="52">
        <v>63.500683398192997</v>
      </c>
      <c r="E534" s="13">
        <v>0.84930993132025501</v>
      </c>
      <c r="F534">
        <v>75</v>
      </c>
      <c r="G534" s="57" t="s">
        <v>3160</v>
      </c>
      <c r="H534" s="57" t="s">
        <v>3160</v>
      </c>
      <c r="I534" s="57" t="s">
        <v>3160</v>
      </c>
      <c r="J534" s="57" t="s">
        <v>3160</v>
      </c>
      <c r="K534" s="57" t="s">
        <v>3160</v>
      </c>
      <c r="L534" s="57" t="s">
        <v>3160</v>
      </c>
      <c r="M534" s="57" t="s">
        <v>3160</v>
      </c>
      <c r="N534" t="s">
        <v>3152</v>
      </c>
    </row>
    <row r="535" spans="1:14" x14ac:dyDescent="0.25">
      <c r="A535" t="s">
        <v>3310</v>
      </c>
      <c r="B535" t="s">
        <v>3616</v>
      </c>
      <c r="C535" t="s">
        <v>3617</v>
      </c>
      <c r="D535" s="52">
        <v>293.23808869768698</v>
      </c>
      <c r="E535" s="13">
        <v>1.4178138008357699</v>
      </c>
      <c r="F535">
        <v>36</v>
      </c>
      <c r="G535" s="57" t="s">
        <v>3151</v>
      </c>
      <c r="H535" s="57" t="s">
        <v>3148</v>
      </c>
      <c r="I535" s="57" t="s">
        <v>3155</v>
      </c>
      <c r="J535" s="57" t="s">
        <v>3155</v>
      </c>
      <c r="K535" s="57" t="s">
        <v>3148</v>
      </c>
      <c r="L535" s="57" t="s">
        <v>3148</v>
      </c>
      <c r="M535" s="57" t="s">
        <v>3148</v>
      </c>
      <c r="N535" t="s">
        <v>3322</v>
      </c>
    </row>
    <row r="536" spans="1:14" x14ac:dyDescent="0.25">
      <c r="A536" t="s">
        <v>3310</v>
      </c>
      <c r="B536" t="s">
        <v>3618</v>
      </c>
      <c r="C536" t="s">
        <v>3619</v>
      </c>
      <c r="D536" s="52">
        <v>4041.8400763241302</v>
      </c>
      <c r="E536" s="13">
        <v>0.494295934941266</v>
      </c>
      <c r="F536">
        <v>100</v>
      </c>
      <c r="G536" s="57" t="s">
        <v>3149</v>
      </c>
      <c r="H536" s="57" t="s">
        <v>3150</v>
      </c>
      <c r="I536" s="57" t="s">
        <v>3155</v>
      </c>
      <c r="J536" s="57" t="s">
        <v>3149</v>
      </c>
      <c r="K536" s="57" t="s">
        <v>3151</v>
      </c>
      <c r="L536" s="57" t="s">
        <v>3148</v>
      </c>
      <c r="M536" s="57" t="s">
        <v>3149</v>
      </c>
      <c r="N536" t="s">
        <v>3322</v>
      </c>
    </row>
    <row r="537" spans="1:14" x14ac:dyDescent="0.25">
      <c r="A537" t="s">
        <v>3310</v>
      </c>
      <c r="B537" t="s">
        <v>3620</v>
      </c>
      <c r="C537" t="s">
        <v>3621</v>
      </c>
      <c r="D537" s="52">
        <v>2089.1539138363</v>
      </c>
      <c r="E537" s="13">
        <v>-0.44285017378385899</v>
      </c>
      <c r="F537">
        <v>161</v>
      </c>
      <c r="G537" s="57" t="s">
        <v>3150</v>
      </c>
      <c r="H537" s="57" t="s">
        <v>3155</v>
      </c>
      <c r="I537" s="57" t="s">
        <v>3155</v>
      </c>
      <c r="J537" s="57" t="s">
        <v>3148</v>
      </c>
      <c r="K537" s="57" t="s">
        <v>3151</v>
      </c>
      <c r="L537" s="57" t="s">
        <v>3151</v>
      </c>
      <c r="M537" s="57" t="s">
        <v>3148</v>
      </c>
      <c r="N537" t="s">
        <v>3322</v>
      </c>
    </row>
    <row r="538" spans="1:14" x14ac:dyDescent="0.25">
      <c r="A538" t="s">
        <v>3310</v>
      </c>
      <c r="B538" t="s">
        <v>3622</v>
      </c>
      <c r="C538" t="s">
        <v>3623</v>
      </c>
      <c r="D538" s="52">
        <v>169.43702218369799</v>
      </c>
      <c r="E538" s="13">
        <v>-0.213166640344327</v>
      </c>
      <c r="F538">
        <v>146</v>
      </c>
      <c r="G538" s="57" t="s">
        <v>3148</v>
      </c>
      <c r="H538" s="57" t="s">
        <v>3151</v>
      </c>
      <c r="I538" s="57" t="s">
        <v>3155</v>
      </c>
      <c r="J538" s="57" t="s">
        <v>3155</v>
      </c>
      <c r="K538" s="57" t="s">
        <v>3149</v>
      </c>
      <c r="L538" s="57" t="s">
        <v>3151</v>
      </c>
      <c r="M538" s="57" t="s">
        <v>3148</v>
      </c>
      <c r="N538" t="s">
        <v>3322</v>
      </c>
    </row>
    <row r="539" spans="1:14" x14ac:dyDescent="0.25">
      <c r="A539" t="s">
        <v>3310</v>
      </c>
      <c r="B539" t="s">
        <v>3624</v>
      </c>
      <c r="C539" t="s">
        <v>3292</v>
      </c>
      <c r="D539" s="52">
        <v>178.63195558691399</v>
      </c>
      <c r="E539" s="13">
        <v>-0.174797218924956</v>
      </c>
      <c r="F539">
        <v>145</v>
      </c>
      <c r="G539" s="57" t="s">
        <v>3160</v>
      </c>
      <c r="H539" s="57" t="s">
        <v>3160</v>
      </c>
      <c r="I539" s="57" t="s">
        <v>3160</v>
      </c>
      <c r="J539" s="57" t="s">
        <v>3160</v>
      </c>
      <c r="K539" s="57" t="s">
        <v>3160</v>
      </c>
      <c r="L539" s="57" t="s">
        <v>3160</v>
      </c>
      <c r="M539" s="57" t="s">
        <v>3160</v>
      </c>
      <c r="N539" t="s">
        <v>3337</v>
      </c>
    </row>
    <row r="540" spans="1:14" x14ac:dyDescent="0.25">
      <c r="A540" t="s">
        <v>3310</v>
      </c>
      <c r="B540" t="s">
        <v>3625</v>
      </c>
      <c r="C540" t="s">
        <v>3626</v>
      </c>
      <c r="D540" s="52">
        <v>51.306714916722399</v>
      </c>
      <c r="E540" s="13">
        <v>-0.74596245754079005</v>
      </c>
      <c r="F540">
        <v>168</v>
      </c>
      <c r="G540" s="57" t="s">
        <v>3160</v>
      </c>
      <c r="H540" s="57" t="s">
        <v>3160</v>
      </c>
      <c r="I540" s="57" t="s">
        <v>3160</v>
      </c>
      <c r="J540" s="57" t="s">
        <v>3160</v>
      </c>
      <c r="K540" s="57" t="s">
        <v>3160</v>
      </c>
      <c r="L540" s="57" t="s">
        <v>3160</v>
      </c>
      <c r="M540" s="57" t="s">
        <v>3160</v>
      </c>
      <c r="N540" t="s">
        <v>3337</v>
      </c>
    </row>
    <row r="541" spans="1:14" x14ac:dyDescent="0.25">
      <c r="A541" t="s">
        <v>3310</v>
      </c>
      <c r="B541" t="s">
        <v>3627</v>
      </c>
      <c r="C541" t="s">
        <v>3628</v>
      </c>
      <c r="D541" s="52">
        <v>5.8862438459990001</v>
      </c>
      <c r="E541" s="13">
        <v>0.92629836667896603</v>
      </c>
      <c r="F541">
        <v>66</v>
      </c>
      <c r="G541" s="57" t="s">
        <v>3160</v>
      </c>
      <c r="H541" s="57" t="s">
        <v>3160</v>
      </c>
      <c r="I541" s="57" t="s">
        <v>3160</v>
      </c>
      <c r="J541" s="57" t="s">
        <v>3160</v>
      </c>
      <c r="K541" s="57" t="s">
        <v>3160</v>
      </c>
      <c r="L541" s="57" t="s">
        <v>3160</v>
      </c>
      <c r="M541" s="57" t="s">
        <v>3160</v>
      </c>
      <c r="N541" t="s">
        <v>3337</v>
      </c>
    </row>
    <row r="542" spans="1:14" x14ac:dyDescent="0.25">
      <c r="A542" t="s">
        <v>3310</v>
      </c>
      <c r="B542" t="s">
        <v>3629</v>
      </c>
      <c r="C542" t="s">
        <v>3630</v>
      </c>
      <c r="D542" s="52">
        <v>32.8876064398927</v>
      </c>
      <c r="E542" s="13">
        <v>4.3245924190648301E-2</v>
      </c>
      <c r="F542">
        <v>139</v>
      </c>
      <c r="G542" s="57" t="s">
        <v>3160</v>
      </c>
      <c r="H542" s="57" t="s">
        <v>3160</v>
      </c>
      <c r="I542" s="57" t="s">
        <v>3160</v>
      </c>
      <c r="J542" s="57" t="s">
        <v>3160</v>
      </c>
      <c r="K542" s="57" t="s">
        <v>3160</v>
      </c>
      <c r="L542" s="57" t="s">
        <v>3160</v>
      </c>
      <c r="M542" s="57" t="s">
        <v>3160</v>
      </c>
      <c r="N542" t="s">
        <v>3337</v>
      </c>
    </row>
    <row r="543" spans="1:14" x14ac:dyDescent="0.25">
      <c r="A543" t="s">
        <v>3310</v>
      </c>
      <c r="B543" t="s">
        <v>3631</v>
      </c>
      <c r="C543" t="s">
        <v>3632</v>
      </c>
      <c r="D543" s="52">
        <v>16.180162681292199</v>
      </c>
      <c r="E543" s="13">
        <v>-0.27488841612125298</v>
      </c>
      <c r="F543">
        <v>150</v>
      </c>
      <c r="G543" s="57" t="s">
        <v>3160</v>
      </c>
      <c r="H543" s="57" t="s">
        <v>3160</v>
      </c>
      <c r="I543" s="57" t="s">
        <v>3160</v>
      </c>
      <c r="J543" s="57" t="s">
        <v>3160</v>
      </c>
      <c r="K543" s="57" t="s">
        <v>3160</v>
      </c>
      <c r="L543" s="57" t="s">
        <v>3160</v>
      </c>
      <c r="M543" s="57" t="s">
        <v>3160</v>
      </c>
      <c r="N543" t="s">
        <v>3337</v>
      </c>
    </row>
    <row r="544" spans="1:14" x14ac:dyDescent="0.25">
      <c r="A544" t="s">
        <v>3310</v>
      </c>
      <c r="B544" t="s">
        <v>3633</v>
      </c>
      <c r="C544" t="s">
        <v>3634</v>
      </c>
      <c r="D544" s="52">
        <v>71.109114338157397</v>
      </c>
      <c r="E544" s="13">
        <v>-1.27227806313075</v>
      </c>
      <c r="F544">
        <v>179</v>
      </c>
      <c r="G544" s="57" t="s">
        <v>3160</v>
      </c>
      <c r="H544" s="57" t="s">
        <v>3160</v>
      </c>
      <c r="I544" s="57" t="s">
        <v>3160</v>
      </c>
      <c r="J544" s="57" t="s">
        <v>3160</v>
      </c>
      <c r="K544" s="57" t="s">
        <v>3160</v>
      </c>
      <c r="L544" s="57" t="s">
        <v>3160</v>
      </c>
      <c r="M544" s="57" t="s">
        <v>3160</v>
      </c>
      <c r="N544" t="s">
        <v>3337</v>
      </c>
    </row>
    <row r="545" spans="1:14" x14ac:dyDescent="0.25">
      <c r="A545" t="s">
        <v>3310</v>
      </c>
      <c r="B545" t="s">
        <v>3635</v>
      </c>
      <c r="C545" t="s">
        <v>3636</v>
      </c>
      <c r="D545" s="52">
        <v>226.395947798847</v>
      </c>
      <c r="E545" s="13">
        <v>-1.29606153148874</v>
      </c>
      <c r="F545">
        <v>180</v>
      </c>
      <c r="G545" s="57" t="s">
        <v>3160</v>
      </c>
      <c r="H545" s="57" t="s">
        <v>3160</v>
      </c>
      <c r="I545" s="57" t="s">
        <v>3160</v>
      </c>
      <c r="J545" s="57" t="s">
        <v>3160</v>
      </c>
      <c r="K545" s="57" t="s">
        <v>3160</v>
      </c>
      <c r="L545" s="57" t="s">
        <v>3160</v>
      </c>
      <c r="M545" s="57" t="s">
        <v>3160</v>
      </c>
      <c r="N545" t="s">
        <v>3152</v>
      </c>
    </row>
    <row r="546" spans="1:14" x14ac:dyDescent="0.25">
      <c r="A546" t="s">
        <v>3310</v>
      </c>
      <c r="B546" t="s">
        <v>3637</v>
      </c>
      <c r="C546" t="s">
        <v>3638</v>
      </c>
      <c r="D546" s="52">
        <v>10.761936173406101</v>
      </c>
      <c r="E546" s="13">
        <v>-1.29606153148874</v>
      </c>
      <c r="F546">
        <v>180</v>
      </c>
      <c r="G546" s="57" t="s">
        <v>3160</v>
      </c>
      <c r="H546" s="57" t="s">
        <v>3160</v>
      </c>
      <c r="I546" s="57" t="s">
        <v>3160</v>
      </c>
      <c r="J546" s="57" t="s">
        <v>3160</v>
      </c>
      <c r="K546" s="57" t="s">
        <v>3160</v>
      </c>
      <c r="L546" s="57" t="s">
        <v>3160</v>
      </c>
      <c r="M546" s="57" t="s">
        <v>3160</v>
      </c>
      <c r="N546" t="s">
        <v>3152</v>
      </c>
    </row>
    <row r="547" spans="1:14" x14ac:dyDescent="0.25">
      <c r="A547" t="s">
        <v>3310</v>
      </c>
      <c r="B547" t="s">
        <v>3639</v>
      </c>
      <c r="C547" t="s">
        <v>3640</v>
      </c>
      <c r="D547" s="52">
        <v>135.447391068602</v>
      </c>
      <c r="E547" s="13">
        <v>-1.29606153148874</v>
      </c>
      <c r="F547">
        <v>180</v>
      </c>
      <c r="G547" s="57" t="s">
        <v>3160</v>
      </c>
      <c r="H547" s="57" t="s">
        <v>3160</v>
      </c>
      <c r="I547" s="57" t="s">
        <v>3160</v>
      </c>
      <c r="J547" s="57" t="s">
        <v>3160</v>
      </c>
      <c r="K547" s="57" t="s">
        <v>3160</v>
      </c>
      <c r="L547" s="57" t="s">
        <v>3160</v>
      </c>
      <c r="M547" s="57" t="s">
        <v>3160</v>
      </c>
      <c r="N547" t="s">
        <v>3152</v>
      </c>
    </row>
    <row r="548" spans="1:14" x14ac:dyDescent="0.25">
      <c r="A548" t="s">
        <v>3310</v>
      </c>
      <c r="B548" t="s">
        <v>3641</v>
      </c>
      <c r="C548" t="s">
        <v>3642</v>
      </c>
      <c r="D548" s="52">
        <v>412.12839085263101</v>
      </c>
      <c r="E548" s="13">
        <v>-1.29606153148874</v>
      </c>
      <c r="F548">
        <v>180</v>
      </c>
      <c r="G548" s="57" t="s">
        <v>3160</v>
      </c>
      <c r="H548" s="57" t="s">
        <v>3160</v>
      </c>
      <c r="I548" s="57" t="s">
        <v>3160</v>
      </c>
      <c r="J548" s="57" t="s">
        <v>3160</v>
      </c>
      <c r="K548" s="57" t="s">
        <v>3160</v>
      </c>
      <c r="L548" s="57" t="s">
        <v>3160</v>
      </c>
      <c r="M548" s="57" t="s">
        <v>3160</v>
      </c>
      <c r="N548" t="s">
        <v>3152</v>
      </c>
    </row>
    <row r="549" spans="1:14" x14ac:dyDescent="0.25">
      <c r="A549" t="s">
        <v>3310</v>
      </c>
      <c r="B549" t="s">
        <v>3643</v>
      </c>
      <c r="C549" t="s">
        <v>3644</v>
      </c>
      <c r="D549" s="52">
        <v>0</v>
      </c>
      <c r="E549" s="13">
        <v>-1.29606153148874</v>
      </c>
      <c r="F549">
        <v>180</v>
      </c>
      <c r="G549" s="57" t="s">
        <v>3160</v>
      </c>
      <c r="H549" s="57" t="s">
        <v>3160</v>
      </c>
      <c r="I549" s="57" t="s">
        <v>3160</v>
      </c>
      <c r="J549" s="57" t="s">
        <v>3160</v>
      </c>
      <c r="K549" s="57" t="s">
        <v>3160</v>
      </c>
      <c r="L549" s="57" t="s">
        <v>3160</v>
      </c>
      <c r="M549" s="57" t="s">
        <v>3160</v>
      </c>
      <c r="N549" t="s">
        <v>3152</v>
      </c>
    </row>
    <row r="550" spans="1:14" x14ac:dyDescent="0.25">
      <c r="A550" t="s">
        <v>3310</v>
      </c>
      <c r="B550" t="s">
        <v>3645</v>
      </c>
      <c r="C550" t="s">
        <v>3646</v>
      </c>
      <c r="D550" s="52">
        <v>3.8415698117394399</v>
      </c>
      <c r="E550" s="13">
        <v>-1.29606153148874</v>
      </c>
      <c r="F550">
        <v>180</v>
      </c>
      <c r="G550" s="57" t="s">
        <v>3160</v>
      </c>
      <c r="H550" s="57" t="s">
        <v>3160</v>
      </c>
      <c r="I550" s="57" t="s">
        <v>3160</v>
      </c>
      <c r="J550" s="57" t="s">
        <v>3160</v>
      </c>
      <c r="K550" s="57" t="s">
        <v>3160</v>
      </c>
      <c r="L550" s="57" t="s">
        <v>3160</v>
      </c>
      <c r="M550" s="57" t="s">
        <v>3160</v>
      </c>
      <c r="N550" t="s">
        <v>3152</v>
      </c>
    </row>
    <row r="551" spans="1:14" x14ac:dyDescent="0.25">
      <c r="A551" t="s">
        <v>3310</v>
      </c>
      <c r="B551" t="s">
        <v>3647</v>
      </c>
      <c r="C551" t="s">
        <v>3298</v>
      </c>
      <c r="D551" s="52">
        <v>4099.7340089469199</v>
      </c>
      <c r="E551" s="13">
        <v>1.0764296118060399</v>
      </c>
      <c r="F551">
        <v>60</v>
      </c>
      <c r="G551" s="57" t="s">
        <v>3151</v>
      </c>
      <c r="H551" s="57" t="s">
        <v>3148</v>
      </c>
      <c r="I551" s="57" t="s">
        <v>3151</v>
      </c>
      <c r="J551" s="57" t="s">
        <v>3151</v>
      </c>
      <c r="K551" s="57" t="s">
        <v>3151</v>
      </c>
      <c r="L551" s="57" t="s">
        <v>3149</v>
      </c>
      <c r="M551" s="57" t="s">
        <v>3155</v>
      </c>
      <c r="N551" t="s">
        <v>3322</v>
      </c>
    </row>
    <row r="552" spans="1:14" x14ac:dyDescent="0.25">
      <c r="A552" t="s">
        <v>3310</v>
      </c>
      <c r="B552" t="s">
        <v>3648</v>
      </c>
      <c r="C552" t="s">
        <v>3649</v>
      </c>
      <c r="D552" s="52">
        <v>2619.76102840671</v>
      </c>
      <c r="E552" s="13">
        <v>1.2734419261793799</v>
      </c>
      <c r="F552">
        <v>46</v>
      </c>
      <c r="G552" s="57" t="s">
        <v>3151</v>
      </c>
      <c r="H552" s="57" t="s">
        <v>3148</v>
      </c>
      <c r="I552" s="57" t="s">
        <v>3151</v>
      </c>
      <c r="J552" s="57" t="s">
        <v>3151</v>
      </c>
      <c r="K552" s="57" t="s">
        <v>3148</v>
      </c>
      <c r="L552" s="57" t="s">
        <v>3148</v>
      </c>
      <c r="M552" s="57" t="s">
        <v>3155</v>
      </c>
      <c r="N552" t="s">
        <v>3322</v>
      </c>
    </row>
    <row r="553" spans="1:14" x14ac:dyDescent="0.25">
      <c r="A553" t="s">
        <v>3310</v>
      </c>
      <c r="B553" t="s">
        <v>3650</v>
      </c>
      <c r="C553" t="s">
        <v>3651</v>
      </c>
      <c r="D553" s="52">
        <v>48.157831636159102</v>
      </c>
      <c r="E553" s="13">
        <v>1.24787504129658</v>
      </c>
      <c r="F553">
        <v>48</v>
      </c>
      <c r="G553" s="57" t="s">
        <v>3160</v>
      </c>
      <c r="H553" s="57" t="s">
        <v>3160</v>
      </c>
      <c r="I553" s="57" t="s">
        <v>3160</v>
      </c>
      <c r="J553" s="57" t="s">
        <v>3160</v>
      </c>
      <c r="K553" s="57" t="s">
        <v>3160</v>
      </c>
      <c r="L553" s="57" t="s">
        <v>3160</v>
      </c>
      <c r="M553" s="57" t="s">
        <v>3160</v>
      </c>
      <c r="N553" t="s">
        <v>3152</v>
      </c>
    </row>
    <row r="554" spans="1:14" x14ac:dyDescent="0.25">
      <c r="A554" t="s">
        <v>3310</v>
      </c>
      <c r="B554" t="s">
        <v>3652</v>
      </c>
      <c r="C554" t="s">
        <v>3653</v>
      </c>
      <c r="D554" s="52">
        <v>660.62317176712395</v>
      </c>
      <c r="E554" s="13">
        <v>1.4447114290454901</v>
      </c>
      <c r="F554">
        <v>32</v>
      </c>
      <c r="G554" s="57" t="s">
        <v>3160</v>
      </c>
      <c r="H554" s="57" t="s">
        <v>3160</v>
      </c>
      <c r="I554" s="57" t="s">
        <v>3160</v>
      </c>
      <c r="J554" s="57" t="s">
        <v>3160</v>
      </c>
      <c r="K554" s="57" t="s">
        <v>3160</v>
      </c>
      <c r="L554" s="57" t="s">
        <v>3160</v>
      </c>
      <c r="M554" s="57" t="s">
        <v>3160</v>
      </c>
      <c r="N554" t="s">
        <v>3152</v>
      </c>
    </row>
    <row r="555" spans="1:14" x14ac:dyDescent="0.25">
      <c r="A555" t="s">
        <v>3310</v>
      </c>
      <c r="B555" t="s">
        <v>3654</v>
      </c>
      <c r="C555" t="s">
        <v>3655</v>
      </c>
      <c r="D555" s="52">
        <v>154.636178964853</v>
      </c>
      <c r="E555" s="13">
        <v>1.4447114290454901</v>
      </c>
      <c r="F555">
        <v>32</v>
      </c>
      <c r="G555" s="57" t="s">
        <v>3160</v>
      </c>
      <c r="H555" s="57" t="s">
        <v>3160</v>
      </c>
      <c r="I555" s="57" t="s">
        <v>3160</v>
      </c>
      <c r="J555" s="57" t="s">
        <v>3160</v>
      </c>
      <c r="K555" s="57" t="s">
        <v>3160</v>
      </c>
      <c r="L555" s="57" t="s">
        <v>3160</v>
      </c>
      <c r="M555" s="57" t="s">
        <v>3160</v>
      </c>
      <c r="N555" t="s">
        <v>3152</v>
      </c>
    </row>
    <row r="556" spans="1:14" x14ac:dyDescent="0.25">
      <c r="A556" t="s">
        <v>3310</v>
      </c>
      <c r="B556" t="s">
        <v>3656</v>
      </c>
      <c r="C556" t="s">
        <v>3657</v>
      </c>
      <c r="D556" s="52">
        <v>184.60014586506901</v>
      </c>
      <c r="E556" s="13">
        <v>1.4447114290454901</v>
      </c>
      <c r="F556">
        <v>32</v>
      </c>
      <c r="G556" s="57" t="s">
        <v>3160</v>
      </c>
      <c r="H556" s="57" t="s">
        <v>3160</v>
      </c>
      <c r="I556" s="57" t="s">
        <v>3160</v>
      </c>
      <c r="J556" s="57" t="s">
        <v>3160</v>
      </c>
      <c r="K556" s="57" t="s">
        <v>3160</v>
      </c>
      <c r="L556" s="57" t="s">
        <v>3160</v>
      </c>
      <c r="M556" s="57" t="s">
        <v>3160</v>
      </c>
      <c r="N556" t="s">
        <v>3152</v>
      </c>
    </row>
    <row r="557" spans="1:14" x14ac:dyDescent="0.25">
      <c r="A557" t="s">
        <v>3310</v>
      </c>
      <c r="B557" t="s">
        <v>3658</v>
      </c>
      <c r="C557" t="s">
        <v>3659</v>
      </c>
      <c r="D557" s="52">
        <v>129.60287066110001</v>
      </c>
      <c r="E557" s="13">
        <v>1.4447114290454901</v>
      </c>
      <c r="F557">
        <v>32</v>
      </c>
      <c r="G557" s="57" t="s">
        <v>3160</v>
      </c>
      <c r="H557" s="57" t="s">
        <v>3160</v>
      </c>
      <c r="I557" s="57" t="s">
        <v>3160</v>
      </c>
      <c r="J557" s="57" t="s">
        <v>3160</v>
      </c>
      <c r="K557" s="57" t="s">
        <v>3160</v>
      </c>
      <c r="L557" s="57" t="s">
        <v>3160</v>
      </c>
      <c r="M557" s="57" t="s">
        <v>3160</v>
      </c>
      <c r="N557" t="s">
        <v>3152</v>
      </c>
    </row>
    <row r="558" spans="1:14" x14ac:dyDescent="0.25">
      <c r="A558" t="s">
        <v>3310</v>
      </c>
      <c r="B558" t="s">
        <v>3660</v>
      </c>
      <c r="C558" t="s">
        <v>3661</v>
      </c>
      <c r="D558" s="52">
        <v>31.689886291358299</v>
      </c>
      <c r="E558" s="13">
        <v>0.26948549070723599</v>
      </c>
      <c r="F558">
        <v>122</v>
      </c>
      <c r="G558" s="57" t="s">
        <v>3160</v>
      </c>
      <c r="H558" s="57" t="s">
        <v>3160</v>
      </c>
      <c r="I558" s="57" t="s">
        <v>3160</v>
      </c>
      <c r="J558" s="57" t="s">
        <v>3160</v>
      </c>
      <c r="K558" s="57" t="s">
        <v>3160</v>
      </c>
      <c r="L558" s="57" t="s">
        <v>3160</v>
      </c>
      <c r="M558" s="57" t="s">
        <v>3160</v>
      </c>
      <c r="N558" t="s">
        <v>3152</v>
      </c>
    </row>
    <row r="559" spans="1:14" x14ac:dyDescent="0.25">
      <c r="A559" t="s">
        <v>3310</v>
      </c>
      <c r="B559" t="s">
        <v>3662</v>
      </c>
      <c r="C559" t="s">
        <v>3663</v>
      </c>
      <c r="D559" s="52">
        <v>1231.7854306874101</v>
      </c>
      <c r="E559" s="13">
        <v>0.328207765467667</v>
      </c>
      <c r="F559">
        <v>115</v>
      </c>
      <c r="G559" s="57" t="s">
        <v>3149</v>
      </c>
      <c r="H559" s="57" t="s">
        <v>3150</v>
      </c>
      <c r="I559" s="57" t="s">
        <v>3151</v>
      </c>
      <c r="J559" s="57" t="s">
        <v>3149</v>
      </c>
      <c r="K559" s="57" t="s">
        <v>3148</v>
      </c>
      <c r="L559" s="57" t="s">
        <v>3155</v>
      </c>
      <c r="M559" s="57" t="s">
        <v>3155</v>
      </c>
      <c r="N559" t="s">
        <v>3322</v>
      </c>
    </row>
    <row r="560" spans="1:14" x14ac:dyDescent="0.25">
      <c r="A560" t="s">
        <v>3310</v>
      </c>
      <c r="B560" t="s">
        <v>3664</v>
      </c>
      <c r="C560" t="s">
        <v>3665</v>
      </c>
      <c r="D560" s="52">
        <v>478.57428453493401</v>
      </c>
      <c r="E560" s="13">
        <v>0.13644508600529801</v>
      </c>
      <c r="F560">
        <v>132</v>
      </c>
      <c r="G560" s="57" t="s">
        <v>3149</v>
      </c>
      <c r="H560" s="57" t="s">
        <v>3148</v>
      </c>
      <c r="I560" s="57" t="s">
        <v>3151</v>
      </c>
      <c r="J560" s="57" t="s">
        <v>3151</v>
      </c>
      <c r="K560" s="57" t="s">
        <v>3148</v>
      </c>
      <c r="L560" s="57" t="s">
        <v>3155</v>
      </c>
      <c r="M560" s="57" t="s">
        <v>3155</v>
      </c>
      <c r="N560" t="s">
        <v>3322</v>
      </c>
    </row>
    <row r="561" spans="1:14" x14ac:dyDescent="0.25">
      <c r="A561" t="s">
        <v>3310</v>
      </c>
      <c r="B561" t="s">
        <v>3666</v>
      </c>
      <c r="C561" t="s">
        <v>3667</v>
      </c>
      <c r="D561" s="52">
        <v>789.44964501779396</v>
      </c>
      <c r="E561" s="13">
        <v>9.3582101980972707E-2</v>
      </c>
      <c r="F561">
        <v>136</v>
      </c>
      <c r="G561" s="57" t="s">
        <v>3148</v>
      </c>
      <c r="H561" s="57" t="s">
        <v>3151</v>
      </c>
      <c r="I561" s="57" t="s">
        <v>3155</v>
      </c>
      <c r="J561" s="57" t="s">
        <v>3155</v>
      </c>
      <c r="K561" s="57" t="s">
        <v>3151</v>
      </c>
      <c r="L561" s="57" t="s">
        <v>3150</v>
      </c>
      <c r="M561" s="57" t="s">
        <v>3155</v>
      </c>
      <c r="N561" t="s">
        <v>3322</v>
      </c>
    </row>
    <row r="562" spans="1:14" x14ac:dyDescent="0.25">
      <c r="A562" t="s">
        <v>3310</v>
      </c>
      <c r="B562" t="s">
        <v>3668</v>
      </c>
      <c r="C562" t="s">
        <v>3669</v>
      </c>
      <c r="D562" s="52">
        <v>342.02581645791099</v>
      </c>
      <c r="E562" s="13">
        <v>0.55280125960581405</v>
      </c>
      <c r="F562">
        <v>99</v>
      </c>
      <c r="G562" s="57" t="s">
        <v>3151</v>
      </c>
      <c r="H562" s="57" t="s">
        <v>3151</v>
      </c>
      <c r="I562" s="57" t="s">
        <v>3149</v>
      </c>
      <c r="J562" s="57" t="s">
        <v>3155</v>
      </c>
      <c r="K562" s="57" t="s">
        <v>3151</v>
      </c>
      <c r="L562" s="57" t="s">
        <v>3148</v>
      </c>
      <c r="M562" s="57" t="s">
        <v>3155</v>
      </c>
      <c r="N562" t="s">
        <v>3322</v>
      </c>
    </row>
    <row r="563" spans="1:14" x14ac:dyDescent="0.25">
      <c r="A563" t="s">
        <v>3310</v>
      </c>
      <c r="B563" t="s">
        <v>3670</v>
      </c>
      <c r="C563" t="s">
        <v>3671</v>
      </c>
      <c r="D563" s="52">
        <v>540.99984196842195</v>
      </c>
      <c r="E563" s="13">
        <v>-0.67945974096013295</v>
      </c>
      <c r="F563">
        <v>165</v>
      </c>
      <c r="G563" s="57" t="s">
        <v>3155</v>
      </c>
      <c r="H563" s="57" t="s">
        <v>3155</v>
      </c>
      <c r="I563" s="57" t="s">
        <v>3155</v>
      </c>
      <c r="J563" s="57" t="s">
        <v>3155</v>
      </c>
      <c r="K563" s="57" t="s">
        <v>3150</v>
      </c>
      <c r="L563" s="57" t="s">
        <v>3155</v>
      </c>
      <c r="M563" s="57" t="s">
        <v>3148</v>
      </c>
      <c r="N563" t="s">
        <v>3322</v>
      </c>
    </row>
    <row r="564" spans="1:14" x14ac:dyDescent="0.25">
      <c r="A564" t="s">
        <v>3310</v>
      </c>
      <c r="B564" t="s">
        <v>3672</v>
      </c>
      <c r="C564" t="s">
        <v>3308</v>
      </c>
      <c r="D564" s="52">
        <v>367.698425871886</v>
      </c>
      <c r="E564" s="13">
        <v>1.18587710659645</v>
      </c>
      <c r="F564">
        <v>50</v>
      </c>
      <c r="G564" s="57" t="s">
        <v>3151</v>
      </c>
      <c r="H564" s="57" t="s">
        <v>3151</v>
      </c>
      <c r="I564" s="57" t="s">
        <v>3155</v>
      </c>
      <c r="J564" s="57" t="s">
        <v>3150</v>
      </c>
      <c r="K564" s="57" t="s">
        <v>3149</v>
      </c>
      <c r="L564" s="57" t="s">
        <v>3155</v>
      </c>
      <c r="M564" s="57" t="s">
        <v>3155</v>
      </c>
      <c r="N564" t="s">
        <v>3322</v>
      </c>
    </row>
    <row r="565" spans="1:14" x14ac:dyDescent="0.25">
      <c r="A565" t="s">
        <v>3311</v>
      </c>
      <c r="B565" t="s">
        <v>3320</v>
      </c>
      <c r="C565" t="s">
        <v>3321</v>
      </c>
      <c r="D565" s="52">
        <v>229.85152328566801</v>
      </c>
      <c r="E565" s="13">
        <v>4.7692372619877001E-2</v>
      </c>
      <c r="F565">
        <v>136</v>
      </c>
      <c r="G565" s="57" t="s">
        <v>3160</v>
      </c>
      <c r="H565" s="57" t="s">
        <v>3160</v>
      </c>
      <c r="I565" s="57" t="s">
        <v>3160</v>
      </c>
      <c r="J565" s="57" t="s">
        <v>3160</v>
      </c>
      <c r="K565" s="57" t="s">
        <v>3160</v>
      </c>
      <c r="L565" s="57" t="s">
        <v>3160</v>
      </c>
      <c r="M565" s="57" t="s">
        <v>3160</v>
      </c>
      <c r="N565" t="s">
        <v>3152</v>
      </c>
    </row>
    <row r="566" spans="1:14" x14ac:dyDescent="0.25">
      <c r="A566" t="s">
        <v>3311</v>
      </c>
      <c r="B566" t="s">
        <v>3323</v>
      </c>
      <c r="C566" t="s">
        <v>3324</v>
      </c>
      <c r="D566" s="52">
        <v>365.31679948901399</v>
      </c>
      <c r="E566" s="13">
        <v>4.7692372619877001E-2</v>
      </c>
      <c r="F566">
        <v>136</v>
      </c>
      <c r="G566" s="57" t="s">
        <v>3160</v>
      </c>
      <c r="H566" s="57" t="s">
        <v>3160</v>
      </c>
      <c r="I566" s="57" t="s">
        <v>3160</v>
      </c>
      <c r="J566" s="57" t="s">
        <v>3160</v>
      </c>
      <c r="K566" s="57" t="s">
        <v>3160</v>
      </c>
      <c r="L566" s="57" t="s">
        <v>3160</v>
      </c>
      <c r="M566" s="57" t="s">
        <v>3160</v>
      </c>
      <c r="N566" t="s">
        <v>3152</v>
      </c>
    </row>
    <row r="567" spans="1:14" x14ac:dyDescent="0.25">
      <c r="A567" t="s">
        <v>3311</v>
      </c>
      <c r="B567" t="s">
        <v>3325</v>
      </c>
      <c r="C567" t="s">
        <v>3326</v>
      </c>
      <c r="D567" s="52">
        <v>104.06926745200801</v>
      </c>
      <c r="E567" s="13">
        <v>4.7692372619877001E-2</v>
      </c>
      <c r="F567">
        <v>136</v>
      </c>
      <c r="G567" s="57" t="s">
        <v>3160</v>
      </c>
      <c r="H567" s="57" t="s">
        <v>3160</v>
      </c>
      <c r="I567" s="57" t="s">
        <v>3160</v>
      </c>
      <c r="J567" s="57" t="s">
        <v>3160</v>
      </c>
      <c r="K567" s="57" t="s">
        <v>3160</v>
      </c>
      <c r="L567" s="57" t="s">
        <v>3160</v>
      </c>
      <c r="M567" s="57" t="s">
        <v>3160</v>
      </c>
      <c r="N567" t="s">
        <v>3152</v>
      </c>
    </row>
    <row r="568" spans="1:14" x14ac:dyDescent="0.25">
      <c r="A568" t="s">
        <v>3311</v>
      </c>
      <c r="B568" t="s">
        <v>3327</v>
      </c>
      <c r="C568" t="s">
        <v>3328</v>
      </c>
      <c r="D568" s="52">
        <v>51.607307786599499</v>
      </c>
      <c r="E568" s="13">
        <v>4.7692372619877001E-2</v>
      </c>
      <c r="F568">
        <v>136</v>
      </c>
      <c r="G568" s="57" t="s">
        <v>3160</v>
      </c>
      <c r="H568" s="57" t="s">
        <v>3160</v>
      </c>
      <c r="I568" s="57" t="s">
        <v>3160</v>
      </c>
      <c r="J568" s="57" t="s">
        <v>3160</v>
      </c>
      <c r="K568" s="57" t="s">
        <v>3160</v>
      </c>
      <c r="L568" s="57" t="s">
        <v>3160</v>
      </c>
      <c r="M568" s="57" t="s">
        <v>3160</v>
      </c>
      <c r="N568" t="s">
        <v>3152</v>
      </c>
    </row>
    <row r="569" spans="1:14" x14ac:dyDescent="0.25">
      <c r="A569" t="s">
        <v>3311</v>
      </c>
      <c r="B569" t="s">
        <v>3329</v>
      </c>
      <c r="C569" t="s">
        <v>3330</v>
      </c>
      <c r="D569" s="52">
        <v>4.7953919318216602</v>
      </c>
      <c r="E569" s="13">
        <v>-0.40882686870410201</v>
      </c>
      <c r="F569">
        <v>160</v>
      </c>
      <c r="G569" s="57" t="s">
        <v>3160</v>
      </c>
      <c r="H569" s="57" t="s">
        <v>3160</v>
      </c>
      <c r="I569" s="57" t="s">
        <v>3160</v>
      </c>
      <c r="J569" s="57" t="s">
        <v>3160</v>
      </c>
      <c r="K569" s="57" t="s">
        <v>3160</v>
      </c>
      <c r="L569" s="57" t="s">
        <v>3160</v>
      </c>
      <c r="M569" s="57" t="s">
        <v>3160</v>
      </c>
      <c r="N569" t="s">
        <v>3152</v>
      </c>
    </row>
    <row r="570" spans="1:14" x14ac:dyDescent="0.25">
      <c r="A570" t="s">
        <v>3311</v>
      </c>
      <c r="B570" t="s">
        <v>3331</v>
      </c>
      <c r="C570" t="s">
        <v>3332</v>
      </c>
      <c r="D570" s="52">
        <v>275.06873350426298</v>
      </c>
      <c r="E570" s="13">
        <v>-0.41641130697381701</v>
      </c>
      <c r="F570">
        <v>162</v>
      </c>
      <c r="G570" s="57" t="s">
        <v>3150</v>
      </c>
      <c r="H570" s="57" t="s">
        <v>3151</v>
      </c>
      <c r="I570" s="57" t="s">
        <v>3148</v>
      </c>
      <c r="J570" s="57" t="s">
        <v>3155</v>
      </c>
      <c r="K570" s="57" t="s">
        <v>3149</v>
      </c>
      <c r="L570" s="57" t="s">
        <v>3149</v>
      </c>
      <c r="M570" s="57" t="s">
        <v>3149</v>
      </c>
      <c r="N570" t="s">
        <v>3322</v>
      </c>
    </row>
    <row r="571" spans="1:14" x14ac:dyDescent="0.25">
      <c r="A571" t="s">
        <v>3311</v>
      </c>
      <c r="B571" t="s">
        <v>3333</v>
      </c>
      <c r="C571" t="s">
        <v>3334</v>
      </c>
      <c r="D571" s="52">
        <v>5.4093078508184798</v>
      </c>
      <c r="E571" s="13">
        <v>-0.40882686870410201</v>
      </c>
      <c r="F571">
        <v>160</v>
      </c>
      <c r="G571" s="57" t="s">
        <v>3160</v>
      </c>
      <c r="H571" s="57" t="s">
        <v>3160</v>
      </c>
      <c r="I571" s="57" t="s">
        <v>3160</v>
      </c>
      <c r="J571" s="57" t="s">
        <v>3160</v>
      </c>
      <c r="K571" s="57" t="s">
        <v>3160</v>
      </c>
      <c r="L571" s="57" t="s">
        <v>3160</v>
      </c>
      <c r="M571" s="57" t="s">
        <v>3160</v>
      </c>
      <c r="N571" t="s">
        <v>3152</v>
      </c>
    </row>
    <row r="572" spans="1:14" x14ac:dyDescent="0.25">
      <c r="A572" t="s">
        <v>3311</v>
      </c>
      <c r="B572" t="s">
        <v>3335</v>
      </c>
      <c r="C572" t="s">
        <v>3336</v>
      </c>
      <c r="D572" s="52">
        <v>271.56810483965398</v>
      </c>
      <c r="E572" s="13">
        <v>0.151822647285625</v>
      </c>
      <c r="F572">
        <v>131</v>
      </c>
      <c r="G572" s="57" t="s">
        <v>3160</v>
      </c>
      <c r="H572" s="57" t="s">
        <v>3160</v>
      </c>
      <c r="I572" s="57" t="s">
        <v>3160</v>
      </c>
      <c r="J572" s="57" t="s">
        <v>3160</v>
      </c>
      <c r="K572" s="57" t="s">
        <v>3160</v>
      </c>
      <c r="L572" s="57" t="s">
        <v>3160</v>
      </c>
      <c r="M572" s="57" t="s">
        <v>3160</v>
      </c>
      <c r="N572" t="s">
        <v>3337</v>
      </c>
    </row>
    <row r="573" spans="1:14" x14ac:dyDescent="0.25">
      <c r="A573" t="s">
        <v>3311</v>
      </c>
      <c r="B573" t="s">
        <v>3338</v>
      </c>
      <c r="C573" t="s">
        <v>3339</v>
      </c>
      <c r="D573" s="52">
        <v>33.276350094481401</v>
      </c>
      <c r="E573" s="13">
        <v>0.76945403396749401</v>
      </c>
      <c r="F573">
        <v>99</v>
      </c>
      <c r="G573" s="57" t="s">
        <v>3160</v>
      </c>
      <c r="H573" s="57" t="s">
        <v>3160</v>
      </c>
      <c r="I573" s="57" t="s">
        <v>3160</v>
      </c>
      <c r="J573" s="57" t="s">
        <v>3160</v>
      </c>
      <c r="K573" s="57" t="s">
        <v>3160</v>
      </c>
      <c r="L573" s="57" t="s">
        <v>3160</v>
      </c>
      <c r="M573" s="57" t="s">
        <v>3160</v>
      </c>
      <c r="N573" t="s">
        <v>3337</v>
      </c>
    </row>
    <row r="574" spans="1:14" x14ac:dyDescent="0.25">
      <c r="A574" t="s">
        <v>3311</v>
      </c>
      <c r="B574" t="s">
        <v>3340</v>
      </c>
      <c r="C574" t="s">
        <v>3341</v>
      </c>
      <c r="D574" s="52">
        <v>3.8604239296741798</v>
      </c>
      <c r="E574" s="13">
        <v>0.46130149074872101</v>
      </c>
      <c r="F574">
        <v>114</v>
      </c>
      <c r="G574" s="57" t="s">
        <v>3160</v>
      </c>
      <c r="H574" s="57" t="s">
        <v>3160</v>
      </c>
      <c r="I574" s="57" t="s">
        <v>3160</v>
      </c>
      <c r="J574" s="57" t="s">
        <v>3160</v>
      </c>
      <c r="K574" s="57" t="s">
        <v>3160</v>
      </c>
      <c r="L574" s="57" t="s">
        <v>3160</v>
      </c>
      <c r="M574" s="57" t="s">
        <v>3160</v>
      </c>
      <c r="N574" t="s">
        <v>3342</v>
      </c>
    </row>
    <row r="575" spans="1:14" x14ac:dyDescent="0.25">
      <c r="A575" t="s">
        <v>3311</v>
      </c>
      <c r="B575" t="s">
        <v>3343</v>
      </c>
      <c r="C575" t="s">
        <v>3344</v>
      </c>
      <c r="D575" s="52">
        <v>2.22802732781809</v>
      </c>
      <c r="E575" s="13">
        <v>-0.28712112810277302</v>
      </c>
      <c r="F575">
        <v>158</v>
      </c>
      <c r="G575" s="57" t="s">
        <v>3160</v>
      </c>
      <c r="H575" s="57" t="s">
        <v>3160</v>
      </c>
      <c r="I575" s="57" t="s">
        <v>3160</v>
      </c>
      <c r="J575" s="57" t="s">
        <v>3160</v>
      </c>
      <c r="K575" s="57" t="s">
        <v>3160</v>
      </c>
      <c r="L575" s="57" t="s">
        <v>3160</v>
      </c>
      <c r="M575" s="57" t="s">
        <v>3160</v>
      </c>
      <c r="N575" t="s">
        <v>3342</v>
      </c>
    </row>
    <row r="576" spans="1:14" x14ac:dyDescent="0.25">
      <c r="A576" t="s">
        <v>3311</v>
      </c>
      <c r="B576" t="s">
        <v>3345</v>
      </c>
      <c r="C576" t="s">
        <v>3346</v>
      </c>
      <c r="D576" s="52">
        <v>0</v>
      </c>
      <c r="E576" s="13">
        <v>-0.244614744523307</v>
      </c>
      <c r="F576">
        <v>156</v>
      </c>
      <c r="G576" s="57" t="s">
        <v>3160</v>
      </c>
      <c r="H576" s="57" t="s">
        <v>3160</v>
      </c>
      <c r="I576" s="57" t="s">
        <v>3160</v>
      </c>
      <c r="J576" s="57" t="s">
        <v>3160</v>
      </c>
      <c r="K576" s="57" t="s">
        <v>3160</v>
      </c>
      <c r="L576" s="57" t="s">
        <v>3160</v>
      </c>
      <c r="M576" s="57" t="s">
        <v>3160</v>
      </c>
      <c r="N576" t="s">
        <v>3342</v>
      </c>
    </row>
    <row r="577" spans="1:14" x14ac:dyDescent="0.25">
      <c r="A577" t="s">
        <v>3311</v>
      </c>
      <c r="B577" t="s">
        <v>3347</v>
      </c>
      <c r="C577" t="s">
        <v>3348</v>
      </c>
      <c r="D577" s="52">
        <v>453.045504960399</v>
      </c>
      <c r="E577" s="13">
        <v>0.68558423517416001</v>
      </c>
      <c r="F577">
        <v>104</v>
      </c>
      <c r="G577" s="57" t="s">
        <v>3160</v>
      </c>
      <c r="H577" s="57" t="s">
        <v>3160</v>
      </c>
      <c r="I577" s="57" t="s">
        <v>3160</v>
      </c>
      <c r="J577" s="57" t="s">
        <v>3160</v>
      </c>
      <c r="K577" s="57" t="s">
        <v>3160</v>
      </c>
      <c r="L577" s="57" t="s">
        <v>3160</v>
      </c>
      <c r="M577" s="57" t="s">
        <v>3160</v>
      </c>
      <c r="N577" t="s">
        <v>3152</v>
      </c>
    </row>
    <row r="578" spans="1:14" x14ac:dyDescent="0.25">
      <c r="A578" t="s">
        <v>3311</v>
      </c>
      <c r="B578" t="s">
        <v>3349</v>
      </c>
      <c r="C578" t="s">
        <v>3350</v>
      </c>
      <c r="D578" s="52">
        <v>251.10571988657799</v>
      </c>
      <c r="E578" s="13">
        <v>0.68558423517416001</v>
      </c>
      <c r="F578">
        <v>104</v>
      </c>
      <c r="G578" s="57" t="s">
        <v>3160</v>
      </c>
      <c r="H578" s="57" t="s">
        <v>3160</v>
      </c>
      <c r="I578" s="57" t="s">
        <v>3160</v>
      </c>
      <c r="J578" s="57" t="s">
        <v>3160</v>
      </c>
      <c r="K578" s="57" t="s">
        <v>3160</v>
      </c>
      <c r="L578" s="57" t="s">
        <v>3160</v>
      </c>
      <c r="M578" s="57" t="s">
        <v>3160</v>
      </c>
      <c r="N578" t="s">
        <v>3152</v>
      </c>
    </row>
    <row r="579" spans="1:14" x14ac:dyDescent="0.25">
      <c r="A579" t="s">
        <v>3311</v>
      </c>
      <c r="B579" t="s">
        <v>3351</v>
      </c>
      <c r="C579" t="s">
        <v>3165</v>
      </c>
      <c r="D579" s="52">
        <v>197.30691372937699</v>
      </c>
      <c r="E579" s="13">
        <v>1.62742864937455</v>
      </c>
      <c r="F579">
        <v>38</v>
      </c>
      <c r="G579" s="57" t="s">
        <v>3160</v>
      </c>
      <c r="H579" s="57" t="s">
        <v>3160</v>
      </c>
      <c r="I579" s="57" t="s">
        <v>3160</v>
      </c>
      <c r="J579" s="57" t="s">
        <v>3160</v>
      </c>
      <c r="K579" s="57" t="s">
        <v>3160</v>
      </c>
      <c r="L579" s="57" t="s">
        <v>3160</v>
      </c>
      <c r="M579" s="57" t="s">
        <v>3160</v>
      </c>
      <c r="N579" t="s">
        <v>3337</v>
      </c>
    </row>
    <row r="580" spans="1:14" x14ac:dyDescent="0.25">
      <c r="A580" t="s">
        <v>3311</v>
      </c>
      <c r="B580" t="s">
        <v>3352</v>
      </c>
      <c r="C580" t="s">
        <v>3353</v>
      </c>
      <c r="D580" s="52">
        <v>329.46368369380298</v>
      </c>
      <c r="E580" s="13">
        <v>1.7392601004022601</v>
      </c>
      <c r="F580">
        <v>26</v>
      </c>
      <c r="G580" s="57" t="s">
        <v>3160</v>
      </c>
      <c r="H580" s="57" t="s">
        <v>3160</v>
      </c>
      <c r="I580" s="57" t="s">
        <v>3160</v>
      </c>
      <c r="J580" s="57" t="s">
        <v>3160</v>
      </c>
      <c r="K580" s="57" t="s">
        <v>3160</v>
      </c>
      <c r="L580" s="57" t="s">
        <v>3160</v>
      </c>
      <c r="M580" s="57" t="s">
        <v>3160</v>
      </c>
      <c r="N580" t="s">
        <v>3152</v>
      </c>
    </row>
    <row r="581" spans="1:14" x14ac:dyDescent="0.25">
      <c r="A581" t="s">
        <v>3311</v>
      </c>
      <c r="B581" t="s">
        <v>3354</v>
      </c>
      <c r="C581" t="s">
        <v>3355</v>
      </c>
      <c r="D581" s="52">
        <v>30.057038003776199</v>
      </c>
      <c r="E581" s="13">
        <v>1.7392601004022601</v>
      </c>
      <c r="F581">
        <v>26</v>
      </c>
      <c r="G581" s="57" t="s">
        <v>3160</v>
      </c>
      <c r="H581" s="57" t="s">
        <v>3160</v>
      </c>
      <c r="I581" s="57" t="s">
        <v>3160</v>
      </c>
      <c r="J581" s="57" t="s">
        <v>3160</v>
      </c>
      <c r="K581" s="57" t="s">
        <v>3160</v>
      </c>
      <c r="L581" s="57" t="s">
        <v>3160</v>
      </c>
      <c r="M581" s="57" t="s">
        <v>3160</v>
      </c>
      <c r="N581" t="s">
        <v>3152</v>
      </c>
    </row>
    <row r="582" spans="1:14" x14ac:dyDescent="0.25">
      <c r="A582" t="s">
        <v>3311</v>
      </c>
      <c r="B582" t="s">
        <v>3356</v>
      </c>
      <c r="C582" t="s">
        <v>3357</v>
      </c>
      <c r="D582" s="52">
        <v>36.118635330195602</v>
      </c>
      <c r="E582" s="13">
        <v>1.7392601004022601</v>
      </c>
      <c r="F582">
        <v>26</v>
      </c>
      <c r="G582" s="57" t="s">
        <v>3160</v>
      </c>
      <c r="H582" s="57" t="s">
        <v>3160</v>
      </c>
      <c r="I582" s="57" t="s">
        <v>3160</v>
      </c>
      <c r="J582" s="57" t="s">
        <v>3160</v>
      </c>
      <c r="K582" s="57" t="s">
        <v>3160</v>
      </c>
      <c r="L582" s="57" t="s">
        <v>3160</v>
      </c>
      <c r="M582" s="57" t="s">
        <v>3160</v>
      </c>
      <c r="N582" t="s">
        <v>3152</v>
      </c>
    </row>
    <row r="583" spans="1:14" x14ac:dyDescent="0.25">
      <c r="A583" t="s">
        <v>3311</v>
      </c>
      <c r="B583" t="s">
        <v>3358</v>
      </c>
      <c r="C583" t="s">
        <v>3359</v>
      </c>
      <c r="D583" s="52">
        <v>17.3210945398645</v>
      </c>
      <c r="E583" s="13">
        <v>1.7392601004022601</v>
      </c>
      <c r="F583">
        <v>26</v>
      </c>
      <c r="G583" s="57" t="s">
        <v>3160</v>
      </c>
      <c r="H583" s="57" t="s">
        <v>3160</v>
      </c>
      <c r="I583" s="57" t="s">
        <v>3160</v>
      </c>
      <c r="J583" s="57" t="s">
        <v>3160</v>
      </c>
      <c r="K583" s="57" t="s">
        <v>3160</v>
      </c>
      <c r="L583" s="57" t="s">
        <v>3160</v>
      </c>
      <c r="M583" s="57" t="s">
        <v>3160</v>
      </c>
      <c r="N583" t="s">
        <v>3152</v>
      </c>
    </row>
    <row r="584" spans="1:14" x14ac:dyDescent="0.25">
      <c r="A584" t="s">
        <v>3311</v>
      </c>
      <c r="B584" t="s">
        <v>3360</v>
      </c>
      <c r="C584" t="s">
        <v>3361</v>
      </c>
      <c r="D584" s="52">
        <v>95.482594282656606</v>
      </c>
      <c r="E584" s="13">
        <v>1.7392601004022601</v>
      </c>
      <c r="F584">
        <v>26</v>
      </c>
      <c r="G584" s="57" t="s">
        <v>3160</v>
      </c>
      <c r="H584" s="57" t="s">
        <v>3160</v>
      </c>
      <c r="I584" s="57" t="s">
        <v>3160</v>
      </c>
      <c r="J584" s="57" t="s">
        <v>3160</v>
      </c>
      <c r="K584" s="57" t="s">
        <v>3160</v>
      </c>
      <c r="L584" s="57" t="s">
        <v>3160</v>
      </c>
      <c r="M584" s="57" t="s">
        <v>3160</v>
      </c>
      <c r="N584" t="s">
        <v>3152</v>
      </c>
    </row>
    <row r="585" spans="1:14" x14ac:dyDescent="0.25">
      <c r="A585" t="s">
        <v>3311</v>
      </c>
      <c r="B585" t="s">
        <v>3362</v>
      </c>
      <c r="C585" t="s">
        <v>3169</v>
      </c>
      <c r="D585" s="52">
        <v>383.88716796914099</v>
      </c>
      <c r="E585" s="13">
        <v>1.12932334966987</v>
      </c>
      <c r="F585">
        <v>68</v>
      </c>
      <c r="G585" s="57" t="s">
        <v>3151</v>
      </c>
      <c r="H585" s="57" t="s">
        <v>3149</v>
      </c>
      <c r="I585" s="57" t="s">
        <v>3155</v>
      </c>
      <c r="J585" s="57" t="s">
        <v>3149</v>
      </c>
      <c r="K585" s="57" t="s">
        <v>3148</v>
      </c>
      <c r="L585" s="57" t="s">
        <v>3148</v>
      </c>
      <c r="M585" s="57" t="s">
        <v>3149</v>
      </c>
      <c r="N585" t="s">
        <v>3322</v>
      </c>
    </row>
    <row r="586" spans="1:14" x14ac:dyDescent="0.25">
      <c r="A586" t="s">
        <v>3311</v>
      </c>
      <c r="B586" t="s">
        <v>3363</v>
      </c>
      <c r="C586" t="s">
        <v>3364</v>
      </c>
      <c r="D586" s="52">
        <v>110.30391106664899</v>
      </c>
      <c r="E586" s="13">
        <v>2.0184122566587099</v>
      </c>
      <c r="F586">
        <v>15</v>
      </c>
      <c r="G586" s="57" t="s">
        <v>3160</v>
      </c>
      <c r="H586" s="57" t="s">
        <v>3160</v>
      </c>
      <c r="I586" s="57" t="s">
        <v>3160</v>
      </c>
      <c r="J586" s="57" t="s">
        <v>3160</v>
      </c>
      <c r="K586" s="57" t="s">
        <v>3160</v>
      </c>
      <c r="L586" s="57" t="s">
        <v>3160</v>
      </c>
      <c r="M586" s="57" t="s">
        <v>3160</v>
      </c>
      <c r="N586" t="s">
        <v>3152</v>
      </c>
    </row>
    <row r="587" spans="1:14" x14ac:dyDescent="0.25">
      <c r="A587" t="s">
        <v>3311</v>
      </c>
      <c r="B587" t="s">
        <v>3365</v>
      </c>
      <c r="C587" t="s">
        <v>3366</v>
      </c>
      <c r="D587" s="52">
        <v>114.336345784838</v>
      </c>
      <c r="E587" s="13">
        <v>2.0184122566587099</v>
      </c>
      <c r="F587">
        <v>15</v>
      </c>
      <c r="G587" s="57" t="s">
        <v>3160</v>
      </c>
      <c r="H587" s="57" t="s">
        <v>3160</v>
      </c>
      <c r="I587" s="57" t="s">
        <v>3160</v>
      </c>
      <c r="J587" s="57" t="s">
        <v>3160</v>
      </c>
      <c r="K587" s="57" t="s">
        <v>3160</v>
      </c>
      <c r="L587" s="57" t="s">
        <v>3160</v>
      </c>
      <c r="M587" s="57" t="s">
        <v>3160</v>
      </c>
      <c r="N587" t="s">
        <v>3152</v>
      </c>
    </row>
    <row r="588" spans="1:14" x14ac:dyDescent="0.25">
      <c r="A588" t="s">
        <v>3311</v>
      </c>
      <c r="B588" t="s">
        <v>3367</v>
      </c>
      <c r="C588" t="s">
        <v>3368</v>
      </c>
      <c r="D588" s="52">
        <v>184.96264524644801</v>
      </c>
      <c r="E588" s="13">
        <v>2.0184122566587099</v>
      </c>
      <c r="F588">
        <v>15</v>
      </c>
      <c r="G588" s="57" t="s">
        <v>3160</v>
      </c>
      <c r="H588" s="57" t="s">
        <v>3160</v>
      </c>
      <c r="I588" s="57" t="s">
        <v>3160</v>
      </c>
      <c r="J588" s="57" t="s">
        <v>3160</v>
      </c>
      <c r="K588" s="57" t="s">
        <v>3160</v>
      </c>
      <c r="L588" s="57" t="s">
        <v>3160</v>
      </c>
      <c r="M588" s="57" t="s">
        <v>3160</v>
      </c>
      <c r="N588" t="s">
        <v>3152</v>
      </c>
    </row>
    <row r="589" spans="1:14" x14ac:dyDescent="0.25">
      <c r="A589" t="s">
        <v>3311</v>
      </c>
      <c r="B589" t="s">
        <v>3369</v>
      </c>
      <c r="C589" t="s">
        <v>3370</v>
      </c>
      <c r="D589" s="52">
        <v>178.391536404954</v>
      </c>
      <c r="E589" s="13">
        <v>2.0184122566587099</v>
      </c>
      <c r="F589">
        <v>15</v>
      </c>
      <c r="G589" s="57" t="s">
        <v>3160</v>
      </c>
      <c r="H589" s="57" t="s">
        <v>3160</v>
      </c>
      <c r="I589" s="57" t="s">
        <v>3160</v>
      </c>
      <c r="J589" s="57" t="s">
        <v>3160</v>
      </c>
      <c r="K589" s="57" t="s">
        <v>3160</v>
      </c>
      <c r="L589" s="57" t="s">
        <v>3160</v>
      </c>
      <c r="M589" s="57" t="s">
        <v>3160</v>
      </c>
      <c r="N589" t="s">
        <v>3152</v>
      </c>
    </row>
    <row r="590" spans="1:14" x14ac:dyDescent="0.25">
      <c r="A590" t="s">
        <v>3311</v>
      </c>
      <c r="B590" t="s">
        <v>3371</v>
      </c>
      <c r="C590" t="s">
        <v>3173</v>
      </c>
      <c r="D590" s="52">
        <v>329.21803319719498</v>
      </c>
      <c r="E590" s="13">
        <v>1.19449607937437</v>
      </c>
      <c r="F590">
        <v>64</v>
      </c>
      <c r="G590" s="57" t="s">
        <v>3160</v>
      </c>
      <c r="H590" s="57" t="s">
        <v>3160</v>
      </c>
      <c r="I590" s="57" t="s">
        <v>3160</v>
      </c>
      <c r="J590" s="57" t="s">
        <v>3160</v>
      </c>
      <c r="K590" s="57" t="s">
        <v>3160</v>
      </c>
      <c r="L590" s="57" t="s">
        <v>3160</v>
      </c>
      <c r="M590" s="57" t="s">
        <v>3160</v>
      </c>
      <c r="N590" t="s">
        <v>3337</v>
      </c>
    </row>
    <row r="591" spans="1:14" x14ac:dyDescent="0.25">
      <c r="A591" t="s">
        <v>3311</v>
      </c>
      <c r="B591" t="s">
        <v>3372</v>
      </c>
      <c r="C591" t="s">
        <v>3373</v>
      </c>
      <c r="D591" s="52">
        <v>37.108981488458802</v>
      </c>
      <c r="E591" s="13">
        <v>2.7672846299974698</v>
      </c>
      <c r="F591">
        <v>7</v>
      </c>
      <c r="G591" s="57" t="s">
        <v>3160</v>
      </c>
      <c r="H591" s="57" t="s">
        <v>3160</v>
      </c>
      <c r="I591" s="57" t="s">
        <v>3160</v>
      </c>
      <c r="J591" s="57" t="s">
        <v>3160</v>
      </c>
      <c r="K591" s="57" t="s">
        <v>3160</v>
      </c>
      <c r="L591" s="57" t="s">
        <v>3160</v>
      </c>
      <c r="M591" s="57" t="s">
        <v>3160</v>
      </c>
      <c r="N591" t="s">
        <v>3337</v>
      </c>
    </row>
    <row r="592" spans="1:14" x14ac:dyDescent="0.25">
      <c r="A592" t="s">
        <v>3311</v>
      </c>
      <c r="B592" t="s">
        <v>3374</v>
      </c>
      <c r="C592" t="s">
        <v>3375</v>
      </c>
      <c r="D592" s="52">
        <v>303.340225903332</v>
      </c>
      <c r="E592" s="13">
        <v>1.9134271279077699</v>
      </c>
      <c r="F592">
        <v>22</v>
      </c>
      <c r="G592" s="57" t="s">
        <v>3160</v>
      </c>
      <c r="H592" s="57" t="s">
        <v>3160</v>
      </c>
      <c r="I592" s="57" t="s">
        <v>3160</v>
      </c>
      <c r="J592" s="57" t="s">
        <v>3160</v>
      </c>
      <c r="K592" s="57" t="s">
        <v>3160</v>
      </c>
      <c r="L592" s="57" t="s">
        <v>3160</v>
      </c>
      <c r="M592" s="57" t="s">
        <v>3160</v>
      </c>
      <c r="N592" t="s">
        <v>3337</v>
      </c>
    </row>
    <row r="593" spans="1:14" x14ac:dyDescent="0.25">
      <c r="A593" t="s">
        <v>3311</v>
      </c>
      <c r="B593" t="s">
        <v>3376</v>
      </c>
      <c r="C593" t="s">
        <v>3377</v>
      </c>
      <c r="D593" s="52">
        <v>53.630601010143202</v>
      </c>
      <c r="E593" s="13">
        <v>1.9864732963802401</v>
      </c>
      <c r="F593">
        <v>20</v>
      </c>
      <c r="G593" s="57" t="s">
        <v>3160</v>
      </c>
      <c r="H593" s="57" t="s">
        <v>3160</v>
      </c>
      <c r="I593" s="57" t="s">
        <v>3160</v>
      </c>
      <c r="J593" s="57" t="s">
        <v>3160</v>
      </c>
      <c r="K593" s="57" t="s">
        <v>3160</v>
      </c>
      <c r="L593" s="57" t="s">
        <v>3160</v>
      </c>
      <c r="M593" s="57" t="s">
        <v>3160</v>
      </c>
      <c r="N593" t="s">
        <v>3337</v>
      </c>
    </row>
    <row r="594" spans="1:14" x14ac:dyDescent="0.25">
      <c r="A594" t="s">
        <v>3311</v>
      </c>
      <c r="B594" t="s">
        <v>3378</v>
      </c>
      <c r="C594" t="s">
        <v>3379</v>
      </c>
      <c r="D594" s="52">
        <v>88.645582525072697</v>
      </c>
      <c r="E594" s="13">
        <v>2.0153678917061799</v>
      </c>
      <c r="F594">
        <v>19</v>
      </c>
      <c r="G594" s="57" t="s">
        <v>3160</v>
      </c>
      <c r="H594" s="57" t="s">
        <v>3160</v>
      </c>
      <c r="I594" s="57" t="s">
        <v>3160</v>
      </c>
      <c r="J594" s="57" t="s">
        <v>3160</v>
      </c>
      <c r="K594" s="57" t="s">
        <v>3160</v>
      </c>
      <c r="L594" s="57" t="s">
        <v>3160</v>
      </c>
      <c r="M594" s="57" t="s">
        <v>3160</v>
      </c>
      <c r="N594" t="s">
        <v>3337</v>
      </c>
    </row>
    <row r="595" spans="1:14" x14ac:dyDescent="0.25">
      <c r="A595" t="s">
        <v>3311</v>
      </c>
      <c r="B595" t="s">
        <v>3380</v>
      </c>
      <c r="C595" t="s">
        <v>3381</v>
      </c>
      <c r="D595" s="52">
        <v>8.64990235220451</v>
      </c>
      <c r="E595" s="13">
        <v>0.14334244717384201</v>
      </c>
      <c r="F595">
        <v>132</v>
      </c>
      <c r="G595" s="57" t="s">
        <v>3160</v>
      </c>
      <c r="H595" s="57" t="s">
        <v>3160</v>
      </c>
      <c r="I595" s="57" t="s">
        <v>3160</v>
      </c>
      <c r="J595" s="57" t="s">
        <v>3160</v>
      </c>
      <c r="K595" s="57" t="s">
        <v>3160</v>
      </c>
      <c r="L595" s="57" t="s">
        <v>3160</v>
      </c>
      <c r="M595" s="57" t="s">
        <v>3160</v>
      </c>
      <c r="N595" t="s">
        <v>3337</v>
      </c>
    </row>
    <row r="596" spans="1:14" x14ac:dyDescent="0.25">
      <c r="A596" t="s">
        <v>3311</v>
      </c>
      <c r="B596" t="s">
        <v>3382</v>
      </c>
      <c r="C596" t="s">
        <v>3383</v>
      </c>
      <c r="D596" s="52">
        <v>77.5347182914645</v>
      </c>
      <c r="E596" s="13">
        <v>3.0513385666322099</v>
      </c>
      <c r="F596">
        <v>5</v>
      </c>
      <c r="G596" s="57" t="s">
        <v>3160</v>
      </c>
      <c r="H596" s="57" t="s">
        <v>3160</v>
      </c>
      <c r="I596" s="57" t="s">
        <v>3160</v>
      </c>
      <c r="J596" s="57" t="s">
        <v>3160</v>
      </c>
      <c r="K596" s="57" t="s">
        <v>3160</v>
      </c>
      <c r="L596" s="57" t="s">
        <v>3160</v>
      </c>
      <c r="M596" s="57" t="s">
        <v>3160</v>
      </c>
      <c r="N596" t="s">
        <v>3337</v>
      </c>
    </row>
    <row r="597" spans="1:14" x14ac:dyDescent="0.25">
      <c r="A597" t="s">
        <v>3311</v>
      </c>
      <c r="B597" t="s">
        <v>3384</v>
      </c>
      <c r="C597" t="s">
        <v>3179</v>
      </c>
      <c r="D597" s="52">
        <v>17.275450545703201</v>
      </c>
      <c r="E597" s="13">
        <v>1.0297485210981701</v>
      </c>
      <c r="F597">
        <v>81</v>
      </c>
      <c r="G597" s="57" t="s">
        <v>3160</v>
      </c>
      <c r="H597" s="57" t="s">
        <v>3160</v>
      </c>
      <c r="I597" s="57" t="s">
        <v>3160</v>
      </c>
      <c r="J597" s="57" t="s">
        <v>3160</v>
      </c>
      <c r="K597" s="57" t="s">
        <v>3160</v>
      </c>
      <c r="L597" s="57" t="s">
        <v>3160</v>
      </c>
      <c r="M597" s="57" t="s">
        <v>3160</v>
      </c>
      <c r="N597" t="s">
        <v>3337</v>
      </c>
    </row>
    <row r="598" spans="1:14" x14ac:dyDescent="0.25">
      <c r="A598" t="s">
        <v>3311</v>
      </c>
      <c r="B598" t="s">
        <v>3385</v>
      </c>
      <c r="C598" t="s">
        <v>3182</v>
      </c>
      <c r="D598" s="52">
        <v>23.5497789671271</v>
      </c>
      <c r="E598" s="13">
        <v>1.41356942469431</v>
      </c>
      <c r="F598">
        <v>47</v>
      </c>
      <c r="G598" s="57" t="s">
        <v>3160</v>
      </c>
      <c r="H598" s="57" t="s">
        <v>3160</v>
      </c>
      <c r="I598" s="57" t="s">
        <v>3160</v>
      </c>
      <c r="J598" s="57" t="s">
        <v>3160</v>
      </c>
      <c r="K598" s="57" t="s">
        <v>3160</v>
      </c>
      <c r="L598" s="57" t="s">
        <v>3160</v>
      </c>
      <c r="M598" s="57" t="s">
        <v>3160</v>
      </c>
      <c r="N598" t="s">
        <v>3337</v>
      </c>
    </row>
    <row r="599" spans="1:14" x14ac:dyDescent="0.25">
      <c r="A599" t="s">
        <v>3311</v>
      </c>
      <c r="B599" t="s">
        <v>3386</v>
      </c>
      <c r="C599" t="s">
        <v>3387</v>
      </c>
      <c r="D599" s="52">
        <v>52.621397578791502</v>
      </c>
      <c r="E599" s="13">
        <v>2.6084038387629702</v>
      </c>
      <c r="F599">
        <v>10</v>
      </c>
      <c r="G599" s="57" t="s">
        <v>3160</v>
      </c>
      <c r="H599" s="57" t="s">
        <v>3160</v>
      </c>
      <c r="I599" s="57" t="s">
        <v>3160</v>
      </c>
      <c r="J599" s="57" t="s">
        <v>3160</v>
      </c>
      <c r="K599" s="57" t="s">
        <v>3160</v>
      </c>
      <c r="L599" s="57" t="s">
        <v>3160</v>
      </c>
      <c r="M599" s="57" t="s">
        <v>3160</v>
      </c>
      <c r="N599" t="s">
        <v>3337</v>
      </c>
    </row>
    <row r="600" spans="1:14" x14ac:dyDescent="0.25">
      <c r="A600" t="s">
        <v>3311</v>
      </c>
      <c r="B600" t="s">
        <v>3388</v>
      </c>
      <c r="C600" t="s">
        <v>3389</v>
      </c>
      <c r="D600" s="52">
        <v>0</v>
      </c>
      <c r="E600" s="13">
        <v>4.0532149885506499</v>
      </c>
      <c r="F600">
        <v>2</v>
      </c>
      <c r="G600" s="57" t="s">
        <v>3160</v>
      </c>
      <c r="H600" s="57" t="s">
        <v>3160</v>
      </c>
      <c r="I600" s="57" t="s">
        <v>3160</v>
      </c>
      <c r="J600" s="57" t="s">
        <v>3160</v>
      </c>
      <c r="K600" s="57" t="s">
        <v>3160</v>
      </c>
      <c r="L600" s="57" t="s">
        <v>3160</v>
      </c>
      <c r="M600" s="57" t="s">
        <v>3160</v>
      </c>
      <c r="N600" t="s">
        <v>3337</v>
      </c>
    </row>
    <row r="601" spans="1:14" x14ac:dyDescent="0.25">
      <c r="A601" t="s">
        <v>3311</v>
      </c>
      <c r="B601" t="s">
        <v>3390</v>
      </c>
      <c r="C601" t="s">
        <v>3391</v>
      </c>
      <c r="D601" s="52">
        <v>0</v>
      </c>
      <c r="E601" s="13">
        <v>2.7759051959074799</v>
      </c>
      <c r="F601">
        <v>6</v>
      </c>
      <c r="G601" s="57" t="s">
        <v>3160</v>
      </c>
      <c r="H601" s="57" t="s">
        <v>3160</v>
      </c>
      <c r="I601" s="57" t="s">
        <v>3160</v>
      </c>
      <c r="J601" s="57" t="s">
        <v>3160</v>
      </c>
      <c r="K601" s="57" t="s">
        <v>3160</v>
      </c>
      <c r="L601" s="57" t="s">
        <v>3160</v>
      </c>
      <c r="M601" s="57" t="s">
        <v>3160</v>
      </c>
      <c r="N601" t="s">
        <v>3180</v>
      </c>
    </row>
    <row r="602" spans="1:14" x14ac:dyDescent="0.25">
      <c r="A602" t="s">
        <v>3311</v>
      </c>
      <c r="B602" t="s">
        <v>3392</v>
      </c>
      <c r="C602" t="s">
        <v>3186</v>
      </c>
      <c r="D602" s="52">
        <v>16.7185362243264</v>
      </c>
      <c r="E602" s="13">
        <v>1.60408419069448</v>
      </c>
      <c r="F602">
        <v>39</v>
      </c>
      <c r="G602" s="57" t="s">
        <v>3160</v>
      </c>
      <c r="H602" s="57" t="s">
        <v>3160</v>
      </c>
      <c r="I602" s="57" t="s">
        <v>3160</v>
      </c>
      <c r="J602" s="57" t="s">
        <v>3160</v>
      </c>
      <c r="K602" s="57" t="s">
        <v>3160</v>
      </c>
      <c r="L602" s="57" t="s">
        <v>3160</v>
      </c>
      <c r="M602" s="57" t="s">
        <v>3160</v>
      </c>
      <c r="N602" t="s">
        <v>3337</v>
      </c>
    </row>
    <row r="603" spans="1:14" x14ac:dyDescent="0.25">
      <c r="A603" t="s">
        <v>3311</v>
      </c>
      <c r="B603" t="s">
        <v>3393</v>
      </c>
      <c r="C603" t="s">
        <v>3394</v>
      </c>
      <c r="D603" s="52">
        <v>33.768325141144402</v>
      </c>
      <c r="E603" s="13">
        <v>3.0530988617621402</v>
      </c>
      <c r="F603">
        <v>4</v>
      </c>
      <c r="G603" s="57" t="s">
        <v>3160</v>
      </c>
      <c r="H603" s="57" t="s">
        <v>3160</v>
      </c>
      <c r="I603" s="57" t="s">
        <v>3160</v>
      </c>
      <c r="J603" s="57" t="s">
        <v>3160</v>
      </c>
      <c r="K603" s="57" t="s">
        <v>3160</v>
      </c>
      <c r="L603" s="57" t="s">
        <v>3160</v>
      </c>
      <c r="M603" s="57" t="s">
        <v>3160</v>
      </c>
      <c r="N603" t="s">
        <v>3337</v>
      </c>
    </row>
    <row r="604" spans="1:14" x14ac:dyDescent="0.25">
      <c r="A604" t="s">
        <v>3311</v>
      </c>
      <c r="B604" t="s">
        <v>3395</v>
      </c>
      <c r="C604" t="s">
        <v>3188</v>
      </c>
      <c r="D604" s="52">
        <v>34.2660181884347</v>
      </c>
      <c r="E604" s="13">
        <v>2.36015473870523</v>
      </c>
      <c r="F604">
        <v>11</v>
      </c>
      <c r="G604" s="57" t="s">
        <v>3160</v>
      </c>
      <c r="H604" s="57" t="s">
        <v>3160</v>
      </c>
      <c r="I604" s="57" t="s">
        <v>3160</v>
      </c>
      <c r="J604" s="57" t="s">
        <v>3160</v>
      </c>
      <c r="K604" s="57" t="s">
        <v>3160</v>
      </c>
      <c r="L604" s="57" t="s">
        <v>3160</v>
      </c>
      <c r="M604" s="57" t="s">
        <v>3160</v>
      </c>
      <c r="N604" t="s">
        <v>3337</v>
      </c>
    </row>
    <row r="605" spans="1:14" x14ac:dyDescent="0.25">
      <c r="A605" t="s">
        <v>3311</v>
      </c>
      <c r="B605" t="s">
        <v>3396</v>
      </c>
      <c r="C605" t="s">
        <v>3397</v>
      </c>
      <c r="D605" s="52">
        <v>111.437989343955</v>
      </c>
      <c r="E605" s="13">
        <v>1.6907244995033599</v>
      </c>
      <c r="F605">
        <v>33</v>
      </c>
      <c r="G605" s="57" t="s">
        <v>3160</v>
      </c>
      <c r="H605" s="57" t="s">
        <v>3160</v>
      </c>
      <c r="I605" s="57" t="s">
        <v>3160</v>
      </c>
      <c r="J605" s="57" t="s">
        <v>3160</v>
      </c>
      <c r="K605" s="57" t="s">
        <v>3160</v>
      </c>
      <c r="L605" s="57" t="s">
        <v>3160</v>
      </c>
      <c r="M605" s="57" t="s">
        <v>3160</v>
      </c>
      <c r="N605" t="s">
        <v>3337</v>
      </c>
    </row>
    <row r="606" spans="1:14" x14ac:dyDescent="0.25">
      <c r="A606" t="s">
        <v>3311</v>
      </c>
      <c r="B606" t="s">
        <v>3398</v>
      </c>
      <c r="C606" t="s">
        <v>3399</v>
      </c>
      <c r="D606" s="52">
        <v>0</v>
      </c>
      <c r="E606" s="13">
        <v>1.8474748650763599</v>
      </c>
      <c r="F606">
        <v>23</v>
      </c>
      <c r="G606" s="57" t="s">
        <v>3160</v>
      </c>
      <c r="H606" s="57" t="s">
        <v>3160</v>
      </c>
      <c r="I606" s="57" t="s">
        <v>3160</v>
      </c>
      <c r="J606" s="57" t="s">
        <v>3160</v>
      </c>
      <c r="K606" s="57" t="s">
        <v>3160</v>
      </c>
      <c r="L606" s="57" t="s">
        <v>3160</v>
      </c>
      <c r="M606" s="57" t="s">
        <v>3160</v>
      </c>
      <c r="N606" t="s">
        <v>3337</v>
      </c>
    </row>
    <row r="607" spans="1:14" x14ac:dyDescent="0.25">
      <c r="A607" t="s">
        <v>3311</v>
      </c>
      <c r="B607" t="s">
        <v>3400</v>
      </c>
      <c r="C607" t="s">
        <v>3401</v>
      </c>
      <c r="D607" s="52">
        <v>102.721256489567</v>
      </c>
      <c r="E607" s="13">
        <v>1.5955870401722401</v>
      </c>
      <c r="F607">
        <v>40</v>
      </c>
      <c r="G607" s="57" t="s">
        <v>3160</v>
      </c>
      <c r="H607" s="57" t="s">
        <v>3160</v>
      </c>
      <c r="I607" s="57" t="s">
        <v>3160</v>
      </c>
      <c r="J607" s="57" t="s">
        <v>3160</v>
      </c>
      <c r="K607" s="57" t="s">
        <v>3160</v>
      </c>
      <c r="L607" s="57" t="s">
        <v>3160</v>
      </c>
      <c r="M607" s="57" t="s">
        <v>3160</v>
      </c>
      <c r="N607" t="s">
        <v>3337</v>
      </c>
    </row>
    <row r="608" spans="1:14" x14ac:dyDescent="0.25">
      <c r="A608" t="s">
        <v>3311</v>
      </c>
      <c r="B608" t="s">
        <v>3402</v>
      </c>
      <c r="C608" t="s">
        <v>3403</v>
      </c>
      <c r="D608" s="52">
        <v>339.33812214382999</v>
      </c>
      <c r="E608" s="13">
        <v>1.36562682981834</v>
      </c>
      <c r="F608">
        <v>52</v>
      </c>
      <c r="G608" s="57" t="s">
        <v>3160</v>
      </c>
      <c r="H608" s="57" t="s">
        <v>3160</v>
      </c>
      <c r="I608" s="57" t="s">
        <v>3160</v>
      </c>
      <c r="J608" s="57" t="s">
        <v>3160</v>
      </c>
      <c r="K608" s="57" t="s">
        <v>3160</v>
      </c>
      <c r="L608" s="57" t="s">
        <v>3160</v>
      </c>
      <c r="M608" s="57" t="s">
        <v>3160</v>
      </c>
      <c r="N608" t="s">
        <v>3337</v>
      </c>
    </row>
    <row r="609" spans="1:14" x14ac:dyDescent="0.25">
      <c r="A609" t="s">
        <v>3311</v>
      </c>
      <c r="B609" t="s">
        <v>3404</v>
      </c>
      <c r="C609" t="s">
        <v>3405</v>
      </c>
      <c r="D609" s="52">
        <v>61.205659510833897</v>
      </c>
      <c r="E609" s="13">
        <v>1.1055346740801599</v>
      </c>
      <c r="F609">
        <v>70</v>
      </c>
      <c r="G609" s="57" t="s">
        <v>3160</v>
      </c>
      <c r="H609" s="57" t="s">
        <v>3160</v>
      </c>
      <c r="I609" s="57" t="s">
        <v>3160</v>
      </c>
      <c r="J609" s="57" t="s">
        <v>3160</v>
      </c>
      <c r="K609" s="57" t="s">
        <v>3160</v>
      </c>
      <c r="L609" s="57" t="s">
        <v>3160</v>
      </c>
      <c r="M609" s="57" t="s">
        <v>3160</v>
      </c>
      <c r="N609" t="s">
        <v>3337</v>
      </c>
    </row>
    <row r="610" spans="1:14" x14ac:dyDescent="0.25">
      <c r="A610" t="s">
        <v>3311</v>
      </c>
      <c r="B610" t="s">
        <v>3406</v>
      </c>
      <c r="C610" t="s">
        <v>3407</v>
      </c>
      <c r="D610" s="52">
        <v>5.9572361234213096</v>
      </c>
      <c r="E610" s="13">
        <v>1.42682314155288</v>
      </c>
      <c r="F610">
        <v>46</v>
      </c>
      <c r="G610" s="57" t="s">
        <v>3160</v>
      </c>
      <c r="H610" s="57" t="s">
        <v>3160</v>
      </c>
      <c r="I610" s="57" t="s">
        <v>3160</v>
      </c>
      <c r="J610" s="57" t="s">
        <v>3160</v>
      </c>
      <c r="K610" s="57" t="s">
        <v>3160</v>
      </c>
      <c r="L610" s="57" t="s">
        <v>3160</v>
      </c>
      <c r="M610" s="57" t="s">
        <v>3160</v>
      </c>
      <c r="N610" t="s">
        <v>3337</v>
      </c>
    </row>
    <row r="611" spans="1:14" x14ac:dyDescent="0.25">
      <c r="A611" t="s">
        <v>3311</v>
      </c>
      <c r="B611" t="s">
        <v>3408</v>
      </c>
      <c r="C611" t="s">
        <v>3409</v>
      </c>
      <c r="D611" s="52">
        <v>93.167382223220798</v>
      </c>
      <c r="E611" s="13">
        <v>4.7018351754414001</v>
      </c>
      <c r="F611">
        <v>1</v>
      </c>
      <c r="G611" s="57" t="s">
        <v>3160</v>
      </c>
      <c r="H611" s="57" t="s">
        <v>3160</v>
      </c>
      <c r="I611" s="57" t="s">
        <v>3160</v>
      </c>
      <c r="J611" s="57" t="s">
        <v>3160</v>
      </c>
      <c r="K611" s="57" t="s">
        <v>3160</v>
      </c>
      <c r="L611" s="57" t="s">
        <v>3160</v>
      </c>
      <c r="M611" s="57" t="s">
        <v>3160</v>
      </c>
      <c r="N611" t="s">
        <v>3337</v>
      </c>
    </row>
    <row r="612" spans="1:14" x14ac:dyDescent="0.25">
      <c r="A612" t="s">
        <v>3311</v>
      </c>
      <c r="B612" t="s">
        <v>3410</v>
      </c>
      <c r="C612" t="s">
        <v>3411</v>
      </c>
      <c r="D612" s="52">
        <v>12.039464448632399</v>
      </c>
      <c r="E612" s="13">
        <v>1.8121234907233501</v>
      </c>
      <c r="F612">
        <v>24</v>
      </c>
      <c r="G612" s="57" t="s">
        <v>3160</v>
      </c>
      <c r="H612" s="57" t="s">
        <v>3160</v>
      </c>
      <c r="I612" s="57" t="s">
        <v>3160</v>
      </c>
      <c r="J612" s="57" t="s">
        <v>3160</v>
      </c>
      <c r="K612" s="57" t="s">
        <v>3160</v>
      </c>
      <c r="L612" s="57" t="s">
        <v>3160</v>
      </c>
      <c r="M612" s="57" t="s">
        <v>3160</v>
      </c>
      <c r="N612" t="s">
        <v>3337</v>
      </c>
    </row>
    <row r="613" spans="1:14" x14ac:dyDescent="0.25">
      <c r="A613" t="s">
        <v>3311</v>
      </c>
      <c r="B613" t="s">
        <v>3412</v>
      </c>
      <c r="C613" t="s">
        <v>3413</v>
      </c>
      <c r="D613" s="52">
        <v>123.836409117847</v>
      </c>
      <c r="E613" s="13">
        <v>2.2239204201541298</v>
      </c>
      <c r="F613">
        <v>12</v>
      </c>
      <c r="G613" s="57" t="s">
        <v>3160</v>
      </c>
      <c r="H613" s="57" t="s">
        <v>3160</v>
      </c>
      <c r="I613" s="57" t="s">
        <v>3160</v>
      </c>
      <c r="J613" s="57" t="s">
        <v>3160</v>
      </c>
      <c r="K613" s="57" t="s">
        <v>3160</v>
      </c>
      <c r="L613" s="57" t="s">
        <v>3160</v>
      </c>
      <c r="M613" s="57" t="s">
        <v>3160</v>
      </c>
      <c r="N613" t="s">
        <v>3337</v>
      </c>
    </row>
    <row r="614" spans="1:14" x14ac:dyDescent="0.25">
      <c r="A614" t="s">
        <v>3311</v>
      </c>
      <c r="B614" t="s">
        <v>3414</v>
      </c>
      <c r="C614" t="s">
        <v>3415</v>
      </c>
      <c r="D614" s="52">
        <v>165.59330388754901</v>
      </c>
      <c r="E614" s="13">
        <v>1.0137135024313599</v>
      </c>
      <c r="F614">
        <v>82</v>
      </c>
      <c r="G614" s="57" t="s">
        <v>3160</v>
      </c>
      <c r="H614" s="57" t="s">
        <v>3160</v>
      </c>
      <c r="I614" s="57" t="s">
        <v>3160</v>
      </c>
      <c r="J614" s="57" t="s">
        <v>3160</v>
      </c>
      <c r="K614" s="57" t="s">
        <v>3160</v>
      </c>
      <c r="L614" s="57" t="s">
        <v>3160</v>
      </c>
      <c r="M614" s="57" t="s">
        <v>3160</v>
      </c>
      <c r="N614" t="s">
        <v>3152</v>
      </c>
    </row>
    <row r="615" spans="1:14" x14ac:dyDescent="0.25">
      <c r="A615" t="s">
        <v>3311</v>
      </c>
      <c r="B615" t="s">
        <v>3416</v>
      </c>
      <c r="C615" t="s">
        <v>3417</v>
      </c>
      <c r="D615" s="52">
        <v>379.55504234251498</v>
      </c>
      <c r="E615" s="13">
        <v>1.0137135024313599</v>
      </c>
      <c r="F615">
        <v>82</v>
      </c>
      <c r="G615" s="57" t="s">
        <v>3160</v>
      </c>
      <c r="H615" s="57" t="s">
        <v>3160</v>
      </c>
      <c r="I615" s="57" t="s">
        <v>3160</v>
      </c>
      <c r="J615" s="57" t="s">
        <v>3160</v>
      </c>
      <c r="K615" s="57" t="s">
        <v>3160</v>
      </c>
      <c r="L615" s="57" t="s">
        <v>3160</v>
      </c>
      <c r="M615" s="57" t="s">
        <v>3160</v>
      </c>
      <c r="N615" t="s">
        <v>3152</v>
      </c>
    </row>
    <row r="616" spans="1:14" x14ac:dyDescent="0.25">
      <c r="A616" t="s">
        <v>3311</v>
      </c>
      <c r="B616" t="s">
        <v>3418</v>
      </c>
      <c r="C616" t="s">
        <v>3419</v>
      </c>
      <c r="D616" s="52">
        <v>40.407045733202303</v>
      </c>
      <c r="E616" s="13">
        <v>1.0137135024313599</v>
      </c>
      <c r="F616">
        <v>82</v>
      </c>
      <c r="G616" s="57" t="s">
        <v>3160</v>
      </c>
      <c r="H616" s="57" t="s">
        <v>3160</v>
      </c>
      <c r="I616" s="57" t="s">
        <v>3160</v>
      </c>
      <c r="J616" s="57" t="s">
        <v>3160</v>
      </c>
      <c r="K616" s="57" t="s">
        <v>3160</v>
      </c>
      <c r="L616" s="57" t="s">
        <v>3160</v>
      </c>
      <c r="M616" s="57" t="s">
        <v>3160</v>
      </c>
      <c r="N616" t="s">
        <v>3152</v>
      </c>
    </row>
    <row r="617" spans="1:14" x14ac:dyDescent="0.25">
      <c r="A617" t="s">
        <v>3311</v>
      </c>
      <c r="B617" t="s">
        <v>3420</v>
      </c>
      <c r="C617" t="s">
        <v>3421</v>
      </c>
      <c r="D617" s="52">
        <v>0</v>
      </c>
      <c r="E617" s="13">
        <v>1.0137135024313599</v>
      </c>
      <c r="F617">
        <v>82</v>
      </c>
      <c r="G617" s="57" t="s">
        <v>3160</v>
      </c>
      <c r="H617" s="57" t="s">
        <v>3160</v>
      </c>
      <c r="I617" s="57" t="s">
        <v>3160</v>
      </c>
      <c r="J617" s="57" t="s">
        <v>3160</v>
      </c>
      <c r="K617" s="57" t="s">
        <v>3160</v>
      </c>
      <c r="L617" s="57" t="s">
        <v>3160</v>
      </c>
      <c r="M617" s="57" t="s">
        <v>3160</v>
      </c>
      <c r="N617" t="s">
        <v>3152</v>
      </c>
    </row>
    <row r="618" spans="1:14" x14ac:dyDescent="0.25">
      <c r="A618" t="s">
        <v>3311</v>
      </c>
      <c r="B618" t="s">
        <v>3422</v>
      </c>
      <c r="C618" t="s">
        <v>3423</v>
      </c>
      <c r="D618" s="52">
        <v>29.347141038451099</v>
      </c>
      <c r="E618" s="13">
        <v>-0.986029879431635</v>
      </c>
      <c r="F618">
        <v>177</v>
      </c>
      <c r="G618" s="57" t="s">
        <v>3155</v>
      </c>
      <c r="H618" s="57" t="s">
        <v>3151</v>
      </c>
      <c r="I618" s="57" t="s">
        <v>3155</v>
      </c>
      <c r="J618" s="57" t="s">
        <v>3155</v>
      </c>
      <c r="K618" s="57" t="s">
        <v>3151</v>
      </c>
      <c r="L618" s="57" t="s">
        <v>3151</v>
      </c>
      <c r="M618" s="57" t="s">
        <v>3150</v>
      </c>
      <c r="N618" t="s">
        <v>3322</v>
      </c>
    </row>
    <row r="619" spans="1:14" x14ac:dyDescent="0.25">
      <c r="A619" t="s">
        <v>3311</v>
      </c>
      <c r="B619" t="s">
        <v>3424</v>
      </c>
      <c r="C619" t="s">
        <v>3425</v>
      </c>
      <c r="D619" s="52">
        <v>80.3702047716165</v>
      </c>
      <c r="E619" s="13">
        <v>0.72061516639301804</v>
      </c>
      <c r="F619">
        <v>101</v>
      </c>
      <c r="G619" s="57" t="s">
        <v>3160</v>
      </c>
      <c r="H619" s="57" t="s">
        <v>3160</v>
      </c>
      <c r="I619" s="57" t="s">
        <v>3160</v>
      </c>
      <c r="J619" s="57" t="s">
        <v>3160</v>
      </c>
      <c r="K619" s="57" t="s">
        <v>3160</v>
      </c>
      <c r="L619" s="57" t="s">
        <v>3160</v>
      </c>
      <c r="M619" s="57" t="s">
        <v>3160</v>
      </c>
      <c r="N619" t="s">
        <v>3337</v>
      </c>
    </row>
    <row r="620" spans="1:14" x14ac:dyDescent="0.25">
      <c r="A620" t="s">
        <v>3311</v>
      </c>
      <c r="B620" t="s">
        <v>3426</v>
      </c>
      <c r="C620" t="s">
        <v>3427</v>
      </c>
      <c r="D620" s="52">
        <v>261.12150383510999</v>
      </c>
      <c r="E620" s="13">
        <v>0.30554327518292701</v>
      </c>
      <c r="F620">
        <v>120</v>
      </c>
      <c r="G620" s="57" t="s">
        <v>3160</v>
      </c>
      <c r="H620" s="57" t="s">
        <v>3160</v>
      </c>
      <c r="I620" s="57" t="s">
        <v>3160</v>
      </c>
      <c r="J620" s="57" t="s">
        <v>3160</v>
      </c>
      <c r="K620" s="57" t="s">
        <v>3160</v>
      </c>
      <c r="L620" s="57" t="s">
        <v>3160</v>
      </c>
      <c r="M620" s="57" t="s">
        <v>3160</v>
      </c>
      <c r="N620" t="s">
        <v>3337</v>
      </c>
    </row>
    <row r="621" spans="1:14" x14ac:dyDescent="0.25">
      <c r="A621" t="s">
        <v>3311</v>
      </c>
      <c r="B621" t="s">
        <v>3428</v>
      </c>
      <c r="C621" t="s">
        <v>3429</v>
      </c>
      <c r="D621" s="52">
        <v>358.355479584308</v>
      </c>
      <c r="E621" s="13">
        <v>1.32640420935994</v>
      </c>
      <c r="F621">
        <v>53</v>
      </c>
      <c r="G621" s="57" t="s">
        <v>3160</v>
      </c>
      <c r="H621" s="57" t="s">
        <v>3160</v>
      </c>
      <c r="I621" s="57" t="s">
        <v>3160</v>
      </c>
      <c r="J621" s="57" t="s">
        <v>3160</v>
      </c>
      <c r="K621" s="57" t="s">
        <v>3160</v>
      </c>
      <c r="L621" s="57" t="s">
        <v>3160</v>
      </c>
      <c r="M621" s="57" t="s">
        <v>3160</v>
      </c>
      <c r="N621" t="s">
        <v>3337</v>
      </c>
    </row>
    <row r="622" spans="1:14" x14ac:dyDescent="0.25">
      <c r="A622" t="s">
        <v>3311</v>
      </c>
      <c r="B622" t="s">
        <v>3430</v>
      </c>
      <c r="C622" t="s">
        <v>3431</v>
      </c>
      <c r="D622" s="52">
        <v>86.319890372613898</v>
      </c>
      <c r="E622" s="13">
        <v>0.55565295019584304</v>
      </c>
      <c r="F622">
        <v>108</v>
      </c>
      <c r="G622" s="57" t="s">
        <v>3160</v>
      </c>
      <c r="H622" s="57" t="s">
        <v>3160</v>
      </c>
      <c r="I622" s="57" t="s">
        <v>3160</v>
      </c>
      <c r="J622" s="57" t="s">
        <v>3160</v>
      </c>
      <c r="K622" s="57" t="s">
        <v>3160</v>
      </c>
      <c r="L622" s="57" t="s">
        <v>3160</v>
      </c>
      <c r="M622" s="57" t="s">
        <v>3160</v>
      </c>
      <c r="N622" t="s">
        <v>3337</v>
      </c>
    </row>
    <row r="623" spans="1:14" x14ac:dyDescent="0.25">
      <c r="A623" t="s">
        <v>3311</v>
      </c>
      <c r="B623" t="s">
        <v>3432</v>
      </c>
      <c r="C623" t="s">
        <v>3433</v>
      </c>
      <c r="D623" s="52">
        <v>4.4242022107421599</v>
      </c>
      <c r="E623" s="13">
        <v>0.91058929286288603</v>
      </c>
      <c r="F623">
        <v>89</v>
      </c>
      <c r="G623" s="57" t="s">
        <v>3160</v>
      </c>
      <c r="H623" s="57" t="s">
        <v>3160</v>
      </c>
      <c r="I623" s="57" t="s">
        <v>3160</v>
      </c>
      <c r="J623" s="57" t="s">
        <v>3160</v>
      </c>
      <c r="K623" s="57" t="s">
        <v>3160</v>
      </c>
      <c r="L623" s="57" t="s">
        <v>3160</v>
      </c>
      <c r="M623" s="57" t="s">
        <v>3160</v>
      </c>
      <c r="N623" t="s">
        <v>3337</v>
      </c>
    </row>
    <row r="624" spans="1:14" x14ac:dyDescent="0.25">
      <c r="A624" t="s">
        <v>3311</v>
      </c>
      <c r="B624" t="s">
        <v>3434</v>
      </c>
      <c r="C624" t="s">
        <v>3435</v>
      </c>
      <c r="D624" s="52">
        <v>94.984182043870007</v>
      </c>
      <c r="E624" s="13">
        <v>0.65626853495132398</v>
      </c>
      <c r="F624">
        <v>106</v>
      </c>
      <c r="G624" s="57" t="s">
        <v>3160</v>
      </c>
      <c r="H624" s="57" t="s">
        <v>3160</v>
      </c>
      <c r="I624" s="57" t="s">
        <v>3160</v>
      </c>
      <c r="J624" s="57" t="s">
        <v>3160</v>
      </c>
      <c r="K624" s="57" t="s">
        <v>3160</v>
      </c>
      <c r="L624" s="57" t="s">
        <v>3160</v>
      </c>
      <c r="M624" s="57" t="s">
        <v>3160</v>
      </c>
      <c r="N624" t="s">
        <v>3337</v>
      </c>
    </row>
    <row r="625" spans="1:14" x14ac:dyDescent="0.25">
      <c r="A625" t="s">
        <v>3311</v>
      </c>
      <c r="B625" t="s">
        <v>3436</v>
      </c>
      <c r="C625" t="s">
        <v>3437</v>
      </c>
      <c r="D625" s="52">
        <v>6.0751717894543198</v>
      </c>
      <c r="E625" s="13">
        <v>1.0520200436270599</v>
      </c>
      <c r="F625">
        <v>78</v>
      </c>
      <c r="G625" s="57" t="s">
        <v>3160</v>
      </c>
      <c r="H625" s="57" t="s">
        <v>3160</v>
      </c>
      <c r="I625" s="57" t="s">
        <v>3160</v>
      </c>
      <c r="J625" s="57" t="s">
        <v>3160</v>
      </c>
      <c r="K625" s="57" t="s">
        <v>3160</v>
      </c>
      <c r="L625" s="57" t="s">
        <v>3160</v>
      </c>
      <c r="M625" s="57" t="s">
        <v>3160</v>
      </c>
      <c r="N625" t="s">
        <v>3337</v>
      </c>
    </row>
    <row r="626" spans="1:14" x14ac:dyDescent="0.25">
      <c r="A626" t="s">
        <v>3311</v>
      </c>
      <c r="B626" t="s">
        <v>3438</v>
      </c>
      <c r="C626" t="s">
        <v>3439</v>
      </c>
      <c r="D626" s="52">
        <v>296.34528656128299</v>
      </c>
      <c r="E626" s="13">
        <v>0.91651266747202198</v>
      </c>
      <c r="F626">
        <v>88</v>
      </c>
      <c r="G626" s="57" t="s">
        <v>3160</v>
      </c>
      <c r="H626" s="57" t="s">
        <v>3160</v>
      </c>
      <c r="I626" s="57" t="s">
        <v>3160</v>
      </c>
      <c r="J626" s="57" t="s">
        <v>3160</v>
      </c>
      <c r="K626" s="57" t="s">
        <v>3160</v>
      </c>
      <c r="L626" s="57" t="s">
        <v>3160</v>
      </c>
      <c r="M626" s="57" t="s">
        <v>3160</v>
      </c>
      <c r="N626" t="s">
        <v>3337</v>
      </c>
    </row>
    <row r="627" spans="1:14" x14ac:dyDescent="0.25">
      <c r="A627" t="s">
        <v>3311</v>
      </c>
      <c r="B627" t="s">
        <v>3440</v>
      </c>
      <c r="C627" t="s">
        <v>3441</v>
      </c>
      <c r="D627" s="52">
        <v>202.162113682886</v>
      </c>
      <c r="E627" s="13">
        <v>1.0974665834375501</v>
      </c>
      <c r="F627">
        <v>72</v>
      </c>
      <c r="G627" s="57" t="s">
        <v>3160</v>
      </c>
      <c r="H627" s="57" t="s">
        <v>3160</v>
      </c>
      <c r="I627" s="57" t="s">
        <v>3160</v>
      </c>
      <c r="J627" s="57" t="s">
        <v>3160</v>
      </c>
      <c r="K627" s="57" t="s">
        <v>3160</v>
      </c>
      <c r="L627" s="57" t="s">
        <v>3160</v>
      </c>
      <c r="M627" s="57" t="s">
        <v>3160</v>
      </c>
      <c r="N627" t="s">
        <v>3337</v>
      </c>
    </row>
    <row r="628" spans="1:14" x14ac:dyDescent="0.25">
      <c r="A628" t="s">
        <v>3311</v>
      </c>
      <c r="B628" t="s">
        <v>3442</v>
      </c>
      <c r="C628" t="s">
        <v>3204</v>
      </c>
      <c r="D628" s="52">
        <v>135.41696359046401</v>
      </c>
      <c r="E628" s="13">
        <v>0.55319415489046997</v>
      </c>
      <c r="F628">
        <v>109</v>
      </c>
      <c r="G628" s="57" t="s">
        <v>3160</v>
      </c>
      <c r="H628" s="57" t="s">
        <v>3160</v>
      </c>
      <c r="I628" s="57" t="s">
        <v>3160</v>
      </c>
      <c r="J628" s="57" t="s">
        <v>3160</v>
      </c>
      <c r="K628" s="57" t="s">
        <v>3160</v>
      </c>
      <c r="L628" s="57" t="s">
        <v>3160</v>
      </c>
      <c r="M628" s="57" t="s">
        <v>3160</v>
      </c>
      <c r="N628" t="s">
        <v>3337</v>
      </c>
    </row>
    <row r="629" spans="1:14" x14ac:dyDescent="0.25">
      <c r="A629" t="s">
        <v>3311</v>
      </c>
      <c r="B629" t="s">
        <v>3443</v>
      </c>
      <c r="C629" t="s">
        <v>3444</v>
      </c>
      <c r="D629" s="52">
        <v>79.472340732292906</v>
      </c>
      <c r="E629" s="13">
        <v>1.12173922615176</v>
      </c>
      <c r="F629">
        <v>69</v>
      </c>
      <c r="G629" s="57" t="s">
        <v>3160</v>
      </c>
      <c r="H629" s="57" t="s">
        <v>3160</v>
      </c>
      <c r="I629" s="57" t="s">
        <v>3160</v>
      </c>
      <c r="J629" s="57" t="s">
        <v>3160</v>
      </c>
      <c r="K629" s="57" t="s">
        <v>3160</v>
      </c>
      <c r="L629" s="57" t="s">
        <v>3160</v>
      </c>
      <c r="M629" s="57" t="s">
        <v>3160</v>
      </c>
      <c r="N629" t="s">
        <v>3337</v>
      </c>
    </row>
    <row r="630" spans="1:14" x14ac:dyDescent="0.25">
      <c r="A630" t="s">
        <v>3311</v>
      </c>
      <c r="B630" t="s">
        <v>3445</v>
      </c>
      <c r="C630" t="s">
        <v>3446</v>
      </c>
      <c r="D630" s="52">
        <v>56.862068103322798</v>
      </c>
      <c r="E630" s="13">
        <v>-0.43692420640574797</v>
      </c>
      <c r="F630">
        <v>164</v>
      </c>
      <c r="G630" s="57" t="s">
        <v>3160</v>
      </c>
      <c r="H630" s="57" t="s">
        <v>3160</v>
      </c>
      <c r="I630" s="57" t="s">
        <v>3160</v>
      </c>
      <c r="J630" s="57" t="s">
        <v>3160</v>
      </c>
      <c r="K630" s="57" t="s">
        <v>3160</v>
      </c>
      <c r="L630" s="57" t="s">
        <v>3160</v>
      </c>
      <c r="M630" s="57" t="s">
        <v>3160</v>
      </c>
      <c r="N630" t="s">
        <v>3337</v>
      </c>
    </row>
    <row r="631" spans="1:14" x14ac:dyDescent="0.25">
      <c r="A631" t="s">
        <v>3311</v>
      </c>
      <c r="B631" t="s">
        <v>3447</v>
      </c>
      <c r="C631" t="s">
        <v>3208</v>
      </c>
      <c r="D631" s="52">
        <v>171.48206084670801</v>
      </c>
      <c r="E631" s="13">
        <v>1.2993816759372201</v>
      </c>
      <c r="F631">
        <v>56</v>
      </c>
      <c r="G631" s="57" t="s">
        <v>3160</v>
      </c>
      <c r="H631" s="57" t="s">
        <v>3160</v>
      </c>
      <c r="I631" s="57" t="s">
        <v>3160</v>
      </c>
      <c r="J631" s="57" t="s">
        <v>3160</v>
      </c>
      <c r="K631" s="57" t="s">
        <v>3160</v>
      </c>
      <c r="L631" s="57" t="s">
        <v>3160</v>
      </c>
      <c r="M631" s="57" t="s">
        <v>3160</v>
      </c>
      <c r="N631" t="s">
        <v>3337</v>
      </c>
    </row>
    <row r="632" spans="1:14" x14ac:dyDescent="0.25">
      <c r="A632" t="s">
        <v>3311</v>
      </c>
      <c r="B632" t="s">
        <v>3448</v>
      </c>
      <c r="C632" t="s">
        <v>3210</v>
      </c>
      <c r="D632" s="52">
        <v>489.78849747230498</v>
      </c>
      <c r="E632" s="13">
        <v>2.1598541015746502</v>
      </c>
      <c r="F632">
        <v>14</v>
      </c>
      <c r="G632" s="57" t="s">
        <v>3160</v>
      </c>
      <c r="H632" s="57" t="s">
        <v>3160</v>
      </c>
      <c r="I632" s="57" t="s">
        <v>3160</v>
      </c>
      <c r="J632" s="57" t="s">
        <v>3160</v>
      </c>
      <c r="K632" s="57" t="s">
        <v>3160</v>
      </c>
      <c r="L632" s="57" t="s">
        <v>3160</v>
      </c>
      <c r="M632" s="57" t="s">
        <v>3160</v>
      </c>
      <c r="N632" t="s">
        <v>3337</v>
      </c>
    </row>
    <row r="633" spans="1:14" x14ac:dyDescent="0.25">
      <c r="A633" t="s">
        <v>3311</v>
      </c>
      <c r="B633" t="s">
        <v>3449</v>
      </c>
      <c r="C633" t="s">
        <v>3450</v>
      </c>
      <c r="D633" s="52">
        <v>3.9471136191001102</v>
      </c>
      <c r="E633" s="13">
        <v>1.7046660652439101</v>
      </c>
      <c r="F633">
        <v>32</v>
      </c>
      <c r="G633" s="57" t="s">
        <v>3160</v>
      </c>
      <c r="H633" s="57" t="s">
        <v>3160</v>
      </c>
      <c r="I633" s="57" t="s">
        <v>3160</v>
      </c>
      <c r="J633" s="57" t="s">
        <v>3160</v>
      </c>
      <c r="K633" s="57" t="s">
        <v>3160</v>
      </c>
      <c r="L633" s="57" t="s">
        <v>3160</v>
      </c>
      <c r="M633" s="57" t="s">
        <v>3160</v>
      </c>
      <c r="N633" t="s">
        <v>3337</v>
      </c>
    </row>
    <row r="634" spans="1:14" x14ac:dyDescent="0.25">
      <c r="A634" t="s">
        <v>3311</v>
      </c>
      <c r="B634" t="s">
        <v>3451</v>
      </c>
      <c r="C634" t="s">
        <v>3452</v>
      </c>
      <c r="D634" s="52">
        <v>45.654202660398099</v>
      </c>
      <c r="E634" s="13">
        <v>1.32311896247857</v>
      </c>
      <c r="F634">
        <v>54</v>
      </c>
      <c r="G634" s="57" t="s">
        <v>3160</v>
      </c>
      <c r="H634" s="57" t="s">
        <v>3160</v>
      </c>
      <c r="I634" s="57" t="s">
        <v>3160</v>
      </c>
      <c r="J634" s="57" t="s">
        <v>3160</v>
      </c>
      <c r="K634" s="57" t="s">
        <v>3160</v>
      </c>
      <c r="L634" s="57" t="s">
        <v>3160</v>
      </c>
      <c r="M634" s="57" t="s">
        <v>3160</v>
      </c>
      <c r="N634" t="s">
        <v>3337</v>
      </c>
    </row>
    <row r="635" spans="1:14" x14ac:dyDescent="0.25">
      <c r="A635" t="s">
        <v>3311</v>
      </c>
      <c r="B635" t="s">
        <v>3453</v>
      </c>
      <c r="C635" t="s">
        <v>3214</v>
      </c>
      <c r="D635" s="52">
        <v>50.083513078478298</v>
      </c>
      <c r="E635" s="13">
        <v>0.470222403983236</v>
      </c>
      <c r="F635">
        <v>111</v>
      </c>
      <c r="G635" s="57" t="s">
        <v>3160</v>
      </c>
      <c r="H635" s="57" t="s">
        <v>3160</v>
      </c>
      <c r="I635" s="57" t="s">
        <v>3160</v>
      </c>
      <c r="J635" s="57" t="s">
        <v>3160</v>
      </c>
      <c r="K635" s="57" t="s">
        <v>3160</v>
      </c>
      <c r="L635" s="57" t="s">
        <v>3160</v>
      </c>
      <c r="M635" s="57" t="s">
        <v>3160</v>
      </c>
      <c r="N635" t="s">
        <v>3337</v>
      </c>
    </row>
    <row r="636" spans="1:14" x14ac:dyDescent="0.25">
      <c r="A636" t="s">
        <v>3311</v>
      </c>
      <c r="B636" t="s">
        <v>3454</v>
      </c>
      <c r="C636" t="s">
        <v>3455</v>
      </c>
      <c r="D636" s="52">
        <v>167.90807270003</v>
      </c>
      <c r="E636" s="13">
        <v>0.28917061958089602</v>
      </c>
      <c r="F636">
        <v>122</v>
      </c>
      <c r="G636" s="57" t="s">
        <v>3160</v>
      </c>
      <c r="H636" s="57" t="s">
        <v>3160</v>
      </c>
      <c r="I636" s="57" t="s">
        <v>3160</v>
      </c>
      <c r="J636" s="57" t="s">
        <v>3160</v>
      </c>
      <c r="K636" s="57" t="s">
        <v>3160</v>
      </c>
      <c r="L636" s="57" t="s">
        <v>3160</v>
      </c>
      <c r="M636" s="57" t="s">
        <v>3160</v>
      </c>
      <c r="N636" t="s">
        <v>3152</v>
      </c>
    </row>
    <row r="637" spans="1:14" x14ac:dyDescent="0.25">
      <c r="A637" t="s">
        <v>3311</v>
      </c>
      <c r="B637" t="s">
        <v>3456</v>
      </c>
      <c r="C637" t="s">
        <v>3457</v>
      </c>
      <c r="D637" s="52">
        <v>35.366351967111299</v>
      </c>
      <c r="E637" s="13">
        <v>0.28917061958089602</v>
      </c>
      <c r="F637">
        <v>122</v>
      </c>
      <c r="G637" s="57" t="s">
        <v>3160</v>
      </c>
      <c r="H637" s="57" t="s">
        <v>3160</v>
      </c>
      <c r="I637" s="57" t="s">
        <v>3160</v>
      </c>
      <c r="J637" s="57" t="s">
        <v>3160</v>
      </c>
      <c r="K637" s="57" t="s">
        <v>3160</v>
      </c>
      <c r="L637" s="57" t="s">
        <v>3160</v>
      </c>
      <c r="M637" s="57" t="s">
        <v>3160</v>
      </c>
      <c r="N637" t="s">
        <v>3152</v>
      </c>
    </row>
    <row r="638" spans="1:14" x14ac:dyDescent="0.25">
      <c r="A638" t="s">
        <v>3311</v>
      </c>
      <c r="B638" t="s">
        <v>3458</v>
      </c>
      <c r="C638" t="s">
        <v>3459</v>
      </c>
      <c r="D638" s="52">
        <v>8.5149462383265799</v>
      </c>
      <c r="E638" s="13">
        <v>0.28917061958089602</v>
      </c>
      <c r="F638">
        <v>122</v>
      </c>
      <c r="G638" s="57" t="s">
        <v>3160</v>
      </c>
      <c r="H638" s="57" t="s">
        <v>3160</v>
      </c>
      <c r="I638" s="57" t="s">
        <v>3160</v>
      </c>
      <c r="J638" s="57" t="s">
        <v>3160</v>
      </c>
      <c r="K638" s="57" t="s">
        <v>3160</v>
      </c>
      <c r="L638" s="57" t="s">
        <v>3160</v>
      </c>
      <c r="M638" s="57" t="s">
        <v>3160</v>
      </c>
      <c r="N638" t="s">
        <v>3152</v>
      </c>
    </row>
    <row r="639" spans="1:14" x14ac:dyDescent="0.25">
      <c r="A639" t="s">
        <v>3311</v>
      </c>
      <c r="B639" t="s">
        <v>3460</v>
      </c>
      <c r="C639" t="s">
        <v>3461</v>
      </c>
      <c r="D639" s="52">
        <v>233.41855045766999</v>
      </c>
      <c r="E639" s="13">
        <v>0.28917061958089602</v>
      </c>
      <c r="F639">
        <v>122</v>
      </c>
      <c r="G639" s="57" t="s">
        <v>3160</v>
      </c>
      <c r="H639" s="57" t="s">
        <v>3160</v>
      </c>
      <c r="I639" s="57" t="s">
        <v>3160</v>
      </c>
      <c r="J639" s="57" t="s">
        <v>3160</v>
      </c>
      <c r="K639" s="57" t="s">
        <v>3160</v>
      </c>
      <c r="L639" s="57" t="s">
        <v>3160</v>
      </c>
      <c r="M639" s="57" t="s">
        <v>3160</v>
      </c>
      <c r="N639" t="s">
        <v>3152</v>
      </c>
    </row>
    <row r="640" spans="1:14" x14ac:dyDescent="0.25">
      <c r="A640" t="s">
        <v>3311</v>
      </c>
      <c r="B640" t="s">
        <v>3462</v>
      </c>
      <c r="C640" t="s">
        <v>3463</v>
      </c>
      <c r="D640" s="52">
        <v>72.3999729142013</v>
      </c>
      <c r="E640" s="13">
        <v>2.64263316669556</v>
      </c>
      <c r="F640">
        <v>8</v>
      </c>
      <c r="G640" s="57" t="s">
        <v>3160</v>
      </c>
      <c r="H640" s="57" t="s">
        <v>3160</v>
      </c>
      <c r="I640" s="57" t="s">
        <v>3160</v>
      </c>
      <c r="J640" s="57" t="s">
        <v>3160</v>
      </c>
      <c r="K640" s="57" t="s">
        <v>3160</v>
      </c>
      <c r="L640" s="57" t="s">
        <v>3160</v>
      </c>
      <c r="M640" s="57" t="s">
        <v>3160</v>
      </c>
      <c r="N640" t="s">
        <v>3152</v>
      </c>
    </row>
    <row r="641" spans="1:14" x14ac:dyDescent="0.25">
      <c r="A641" t="s">
        <v>3311</v>
      </c>
      <c r="B641" t="s">
        <v>3464</v>
      </c>
      <c r="C641" t="s">
        <v>3465</v>
      </c>
      <c r="D641" s="52">
        <v>337.23760949253199</v>
      </c>
      <c r="E641" s="13">
        <v>2.64263316669556</v>
      </c>
      <c r="F641">
        <v>8</v>
      </c>
      <c r="G641" s="57" t="s">
        <v>3160</v>
      </c>
      <c r="H641" s="57" t="s">
        <v>3160</v>
      </c>
      <c r="I641" s="57" t="s">
        <v>3160</v>
      </c>
      <c r="J641" s="57" t="s">
        <v>3160</v>
      </c>
      <c r="K641" s="57" t="s">
        <v>3160</v>
      </c>
      <c r="L641" s="57" t="s">
        <v>3160</v>
      </c>
      <c r="M641" s="57" t="s">
        <v>3160</v>
      </c>
      <c r="N641" t="s">
        <v>3152</v>
      </c>
    </row>
    <row r="642" spans="1:14" x14ac:dyDescent="0.25">
      <c r="A642" t="s">
        <v>3311</v>
      </c>
      <c r="B642" t="s">
        <v>3466</v>
      </c>
      <c r="C642" t="s">
        <v>3467</v>
      </c>
      <c r="D642" s="52">
        <v>499.72730037482802</v>
      </c>
      <c r="E642" s="13">
        <v>-1.28226663921751E-2</v>
      </c>
      <c r="F642">
        <v>145</v>
      </c>
      <c r="G642" s="57" t="s">
        <v>3148</v>
      </c>
      <c r="H642" s="57" t="s">
        <v>3151</v>
      </c>
      <c r="I642" s="57" t="s">
        <v>3149</v>
      </c>
      <c r="J642" s="57" t="s">
        <v>3151</v>
      </c>
      <c r="K642" s="57" t="s">
        <v>3150</v>
      </c>
      <c r="L642" s="57" t="s">
        <v>3150</v>
      </c>
      <c r="M642" s="57" t="s">
        <v>3150</v>
      </c>
      <c r="N642" t="s">
        <v>3322</v>
      </c>
    </row>
    <row r="643" spans="1:14" x14ac:dyDescent="0.25">
      <c r="A643" t="s">
        <v>3311</v>
      </c>
      <c r="B643" t="s">
        <v>3468</v>
      </c>
      <c r="C643" t="s">
        <v>3469</v>
      </c>
      <c r="D643" s="52">
        <v>247.968559874547</v>
      </c>
      <c r="E643" s="13">
        <v>-0.146470125286154</v>
      </c>
      <c r="F643">
        <v>151</v>
      </c>
      <c r="G643" s="57" t="s">
        <v>3160</v>
      </c>
      <c r="H643" s="57" t="s">
        <v>3160</v>
      </c>
      <c r="I643" s="57" t="s">
        <v>3160</v>
      </c>
      <c r="J643" s="57" t="s">
        <v>3160</v>
      </c>
      <c r="K643" s="57" t="s">
        <v>3160</v>
      </c>
      <c r="L643" s="57" t="s">
        <v>3160</v>
      </c>
      <c r="M643" s="57" t="s">
        <v>3160</v>
      </c>
      <c r="N643" t="s">
        <v>3152</v>
      </c>
    </row>
    <row r="644" spans="1:14" x14ac:dyDescent="0.25">
      <c r="A644" t="s">
        <v>3311</v>
      </c>
      <c r="B644" t="s">
        <v>3470</v>
      </c>
      <c r="C644" t="s">
        <v>3471</v>
      </c>
      <c r="D644" s="52">
        <v>27.909167823487302</v>
      </c>
      <c r="E644" s="13">
        <v>-0.146470125286154</v>
      </c>
      <c r="F644">
        <v>151</v>
      </c>
      <c r="G644" s="57" t="s">
        <v>3160</v>
      </c>
      <c r="H644" s="57" t="s">
        <v>3160</v>
      </c>
      <c r="I644" s="57" t="s">
        <v>3160</v>
      </c>
      <c r="J644" s="57" t="s">
        <v>3160</v>
      </c>
      <c r="K644" s="57" t="s">
        <v>3160</v>
      </c>
      <c r="L644" s="57" t="s">
        <v>3160</v>
      </c>
      <c r="M644" s="57" t="s">
        <v>3160</v>
      </c>
      <c r="N644" t="s">
        <v>3152</v>
      </c>
    </row>
    <row r="645" spans="1:14" x14ac:dyDescent="0.25">
      <c r="A645" t="s">
        <v>3311</v>
      </c>
      <c r="B645" t="s">
        <v>3472</v>
      </c>
      <c r="C645" t="s">
        <v>3473</v>
      </c>
      <c r="D645" s="52">
        <v>107.02384188113101</v>
      </c>
      <c r="E645" s="13">
        <v>0.72416254247880896</v>
      </c>
      <c r="F645">
        <v>100</v>
      </c>
      <c r="G645" s="57" t="s">
        <v>3160</v>
      </c>
      <c r="H645" s="57" t="s">
        <v>3160</v>
      </c>
      <c r="I645" s="57" t="s">
        <v>3160</v>
      </c>
      <c r="J645" s="57" t="s">
        <v>3160</v>
      </c>
      <c r="K645" s="57" t="s">
        <v>3160</v>
      </c>
      <c r="L645" s="57" t="s">
        <v>3160</v>
      </c>
      <c r="M645" s="57" t="s">
        <v>3160</v>
      </c>
      <c r="N645" t="s">
        <v>3337</v>
      </c>
    </row>
    <row r="646" spans="1:14" x14ac:dyDescent="0.25">
      <c r="A646" t="s">
        <v>3311</v>
      </c>
      <c r="B646" t="s">
        <v>3474</v>
      </c>
      <c r="C646" t="s">
        <v>3475</v>
      </c>
      <c r="D646" s="52">
        <v>20.2013511243136</v>
      </c>
      <c r="E646" s="13">
        <v>1.46916382241704</v>
      </c>
      <c r="F646">
        <v>43</v>
      </c>
      <c r="G646" s="57" t="s">
        <v>3160</v>
      </c>
      <c r="H646" s="57" t="s">
        <v>3160</v>
      </c>
      <c r="I646" s="57" t="s">
        <v>3160</v>
      </c>
      <c r="J646" s="57" t="s">
        <v>3160</v>
      </c>
      <c r="K646" s="57" t="s">
        <v>3160</v>
      </c>
      <c r="L646" s="57" t="s">
        <v>3160</v>
      </c>
      <c r="M646" s="57" t="s">
        <v>3160</v>
      </c>
      <c r="N646" t="s">
        <v>3337</v>
      </c>
    </row>
    <row r="647" spans="1:14" x14ac:dyDescent="0.25">
      <c r="A647" t="s">
        <v>3311</v>
      </c>
      <c r="B647" t="s">
        <v>3476</v>
      </c>
      <c r="C647" t="s">
        <v>3477</v>
      </c>
      <c r="D647" s="52">
        <v>44.761911733723501</v>
      </c>
      <c r="E647" s="13">
        <v>1.75233330928963</v>
      </c>
      <c r="F647">
        <v>25</v>
      </c>
      <c r="G647" s="57" t="s">
        <v>3160</v>
      </c>
      <c r="H647" s="57" t="s">
        <v>3160</v>
      </c>
      <c r="I647" s="57" t="s">
        <v>3160</v>
      </c>
      <c r="J647" s="57" t="s">
        <v>3160</v>
      </c>
      <c r="K647" s="57" t="s">
        <v>3160</v>
      </c>
      <c r="L647" s="57" t="s">
        <v>3160</v>
      </c>
      <c r="M647" s="57" t="s">
        <v>3160</v>
      </c>
      <c r="N647" t="s">
        <v>3337</v>
      </c>
    </row>
    <row r="648" spans="1:14" x14ac:dyDescent="0.25">
      <c r="A648" t="s">
        <v>3311</v>
      </c>
      <c r="B648" t="s">
        <v>3478</v>
      </c>
      <c r="C648" t="s">
        <v>3479</v>
      </c>
      <c r="D648" s="52">
        <v>607.51546747818702</v>
      </c>
      <c r="E648" s="13">
        <v>-0.30568054227341201</v>
      </c>
      <c r="F648">
        <v>159</v>
      </c>
      <c r="G648" s="57" t="s">
        <v>3150</v>
      </c>
      <c r="H648" s="57" t="s">
        <v>3151</v>
      </c>
      <c r="I648" s="57" t="s">
        <v>3155</v>
      </c>
      <c r="J648" s="57" t="s">
        <v>3148</v>
      </c>
      <c r="K648" s="57" t="s">
        <v>3149</v>
      </c>
      <c r="L648" s="57" t="s">
        <v>3149</v>
      </c>
      <c r="M648" s="57" t="s">
        <v>3150</v>
      </c>
      <c r="N648" t="s">
        <v>3322</v>
      </c>
    </row>
    <row r="649" spans="1:14" x14ac:dyDescent="0.25">
      <c r="A649" t="s">
        <v>3311</v>
      </c>
      <c r="B649" t="s">
        <v>3480</v>
      </c>
      <c r="C649" t="s">
        <v>3481</v>
      </c>
      <c r="D649" s="52">
        <v>593.16402106086196</v>
      </c>
      <c r="E649" s="13">
        <v>0.25421608655919498</v>
      </c>
      <c r="F649">
        <v>126</v>
      </c>
      <c r="G649" s="57" t="s">
        <v>3160</v>
      </c>
      <c r="H649" s="57" t="s">
        <v>3160</v>
      </c>
      <c r="I649" s="57" t="s">
        <v>3160</v>
      </c>
      <c r="J649" s="57" t="s">
        <v>3160</v>
      </c>
      <c r="K649" s="57" t="s">
        <v>3160</v>
      </c>
      <c r="L649" s="57" t="s">
        <v>3160</v>
      </c>
      <c r="M649" s="57" t="s">
        <v>3160</v>
      </c>
      <c r="N649" t="s">
        <v>3337</v>
      </c>
    </row>
    <row r="650" spans="1:14" x14ac:dyDescent="0.25">
      <c r="A650" t="s">
        <v>3311</v>
      </c>
      <c r="B650" t="s">
        <v>3482</v>
      </c>
      <c r="C650" t="s">
        <v>3483</v>
      </c>
      <c r="D650" s="52">
        <v>95.793729125989998</v>
      </c>
      <c r="E650" s="13">
        <v>-3.1566841759910001E-2</v>
      </c>
      <c r="F650">
        <v>146</v>
      </c>
      <c r="G650" s="57" t="s">
        <v>3160</v>
      </c>
      <c r="H650" s="57" t="s">
        <v>3160</v>
      </c>
      <c r="I650" s="57" t="s">
        <v>3160</v>
      </c>
      <c r="J650" s="57" t="s">
        <v>3160</v>
      </c>
      <c r="K650" s="57" t="s">
        <v>3160</v>
      </c>
      <c r="L650" s="57" t="s">
        <v>3160</v>
      </c>
      <c r="M650" s="57" t="s">
        <v>3160</v>
      </c>
      <c r="N650" t="s">
        <v>3337</v>
      </c>
    </row>
    <row r="651" spans="1:14" x14ac:dyDescent="0.25">
      <c r="A651" t="s">
        <v>3311</v>
      </c>
      <c r="B651" t="s">
        <v>3484</v>
      </c>
      <c r="C651" t="s">
        <v>3485</v>
      </c>
      <c r="D651" s="52">
        <v>258.21301252409398</v>
      </c>
      <c r="E651" s="13">
        <v>1.0634893151471301</v>
      </c>
      <c r="F651">
        <v>75</v>
      </c>
      <c r="G651" s="57" t="s">
        <v>3160</v>
      </c>
      <c r="H651" s="57" t="s">
        <v>3160</v>
      </c>
      <c r="I651" s="57" t="s">
        <v>3160</v>
      </c>
      <c r="J651" s="57" t="s">
        <v>3160</v>
      </c>
      <c r="K651" s="57" t="s">
        <v>3160</v>
      </c>
      <c r="L651" s="57" t="s">
        <v>3160</v>
      </c>
      <c r="M651" s="57" t="s">
        <v>3160</v>
      </c>
      <c r="N651" t="s">
        <v>3152</v>
      </c>
    </row>
    <row r="652" spans="1:14" x14ac:dyDescent="0.25">
      <c r="A652" t="s">
        <v>3311</v>
      </c>
      <c r="B652" t="s">
        <v>3486</v>
      </c>
      <c r="C652" t="s">
        <v>3487</v>
      </c>
      <c r="D652" s="52">
        <v>237.783029755981</v>
      </c>
      <c r="E652" s="13">
        <v>1.0634893151471301</v>
      </c>
      <c r="F652">
        <v>75</v>
      </c>
      <c r="G652" s="57" t="s">
        <v>3160</v>
      </c>
      <c r="H652" s="57" t="s">
        <v>3160</v>
      </c>
      <c r="I652" s="57" t="s">
        <v>3160</v>
      </c>
      <c r="J652" s="57" t="s">
        <v>3160</v>
      </c>
      <c r="K652" s="57" t="s">
        <v>3160</v>
      </c>
      <c r="L652" s="57" t="s">
        <v>3160</v>
      </c>
      <c r="M652" s="57" t="s">
        <v>3160</v>
      </c>
      <c r="N652" t="s">
        <v>3152</v>
      </c>
    </row>
    <row r="653" spans="1:14" x14ac:dyDescent="0.25">
      <c r="A653" t="s">
        <v>3311</v>
      </c>
      <c r="B653" t="s">
        <v>3488</v>
      </c>
      <c r="C653" t="s">
        <v>3489</v>
      </c>
      <c r="D653" s="52">
        <v>580.85725699245802</v>
      </c>
      <c r="E653" s="13">
        <v>0.445941306947715</v>
      </c>
      <c r="F653">
        <v>115</v>
      </c>
      <c r="G653" s="57" t="s">
        <v>3149</v>
      </c>
      <c r="H653" s="57" t="s">
        <v>3150</v>
      </c>
      <c r="I653" s="57" t="s">
        <v>3155</v>
      </c>
      <c r="J653" s="57" t="s">
        <v>3148</v>
      </c>
      <c r="K653" s="57" t="s">
        <v>3148</v>
      </c>
      <c r="L653" s="57" t="s">
        <v>3151</v>
      </c>
      <c r="M653" s="57" t="s">
        <v>3150</v>
      </c>
      <c r="N653" t="s">
        <v>3322</v>
      </c>
    </row>
    <row r="654" spans="1:14" x14ac:dyDescent="0.25">
      <c r="A654" t="s">
        <v>3311</v>
      </c>
      <c r="B654" t="s">
        <v>3490</v>
      </c>
      <c r="C654" t="s">
        <v>3491</v>
      </c>
      <c r="D654" s="52">
        <v>1030.53388207235</v>
      </c>
      <c r="E654" s="13">
        <v>1.5295321436263301</v>
      </c>
      <c r="F654">
        <v>41</v>
      </c>
      <c r="G654" s="57" t="s">
        <v>3151</v>
      </c>
      <c r="H654" s="57" t="s">
        <v>3148</v>
      </c>
      <c r="I654" s="57" t="s">
        <v>3149</v>
      </c>
      <c r="J654" s="57" t="s">
        <v>3151</v>
      </c>
      <c r="K654" s="57" t="s">
        <v>3148</v>
      </c>
      <c r="L654" s="57" t="s">
        <v>3149</v>
      </c>
      <c r="M654" s="57" t="s">
        <v>3149</v>
      </c>
      <c r="N654" t="s">
        <v>3322</v>
      </c>
    </row>
    <row r="655" spans="1:14" x14ac:dyDescent="0.25">
      <c r="A655" t="s">
        <v>3311</v>
      </c>
      <c r="B655" t="s">
        <v>3492</v>
      </c>
      <c r="C655" t="s">
        <v>3493</v>
      </c>
      <c r="D655" s="52">
        <v>72.484216416522003</v>
      </c>
      <c r="E655" s="13">
        <v>1.0634893151471301</v>
      </c>
      <c r="F655">
        <v>75</v>
      </c>
      <c r="G655" s="57" t="s">
        <v>3160</v>
      </c>
      <c r="H655" s="57" t="s">
        <v>3160</v>
      </c>
      <c r="I655" s="57" t="s">
        <v>3160</v>
      </c>
      <c r="J655" s="57" t="s">
        <v>3160</v>
      </c>
      <c r="K655" s="57" t="s">
        <v>3160</v>
      </c>
      <c r="L655" s="57" t="s">
        <v>3160</v>
      </c>
      <c r="M655" s="57" t="s">
        <v>3160</v>
      </c>
      <c r="N655" t="s">
        <v>3152</v>
      </c>
    </row>
    <row r="656" spans="1:14" x14ac:dyDescent="0.25">
      <c r="A656" t="s">
        <v>3311</v>
      </c>
      <c r="B656" t="s">
        <v>3494</v>
      </c>
      <c r="C656" t="s">
        <v>3230</v>
      </c>
      <c r="D656" s="52">
        <v>16.280482186050701</v>
      </c>
      <c r="E656" s="13">
        <v>-0.133569823440393</v>
      </c>
      <c r="F656">
        <v>149</v>
      </c>
      <c r="G656" s="57" t="s">
        <v>3160</v>
      </c>
      <c r="H656" s="57" t="s">
        <v>3160</v>
      </c>
      <c r="I656" s="57" t="s">
        <v>3160</v>
      </c>
      <c r="J656" s="57" t="s">
        <v>3160</v>
      </c>
      <c r="K656" s="57" t="s">
        <v>3160</v>
      </c>
      <c r="L656" s="57" t="s">
        <v>3160</v>
      </c>
      <c r="M656" s="57" t="s">
        <v>3160</v>
      </c>
      <c r="N656" t="s">
        <v>3337</v>
      </c>
    </row>
    <row r="657" spans="1:14" x14ac:dyDescent="0.25">
      <c r="A657" t="s">
        <v>3311</v>
      </c>
      <c r="B657" t="s">
        <v>3495</v>
      </c>
      <c r="C657" t="s">
        <v>3496</v>
      </c>
      <c r="D657" s="52">
        <v>0</v>
      </c>
      <c r="E657" s="13">
        <v>0.836672306017477</v>
      </c>
      <c r="F657">
        <v>95</v>
      </c>
      <c r="G657" s="57" t="s">
        <v>3160</v>
      </c>
      <c r="H657" s="57" t="s">
        <v>3160</v>
      </c>
      <c r="I657" s="57" t="s">
        <v>3160</v>
      </c>
      <c r="J657" s="57" t="s">
        <v>3160</v>
      </c>
      <c r="K657" s="57" t="s">
        <v>3160</v>
      </c>
      <c r="L657" s="57" t="s">
        <v>3160</v>
      </c>
      <c r="M657" s="57" t="s">
        <v>3160</v>
      </c>
      <c r="N657" t="s">
        <v>3180</v>
      </c>
    </row>
    <row r="658" spans="1:14" x14ac:dyDescent="0.25">
      <c r="A658" t="s">
        <v>3311</v>
      </c>
      <c r="B658" t="s">
        <v>3497</v>
      </c>
      <c r="C658" t="s">
        <v>3498</v>
      </c>
      <c r="D658" s="52">
        <v>60.054129633130003</v>
      </c>
      <c r="E658" s="13">
        <v>1.0805798339038399</v>
      </c>
      <c r="F658">
        <v>74</v>
      </c>
      <c r="G658" s="57" t="s">
        <v>3160</v>
      </c>
      <c r="H658" s="57" t="s">
        <v>3160</v>
      </c>
      <c r="I658" s="57" t="s">
        <v>3160</v>
      </c>
      <c r="J658" s="57" t="s">
        <v>3160</v>
      </c>
      <c r="K658" s="57" t="s">
        <v>3160</v>
      </c>
      <c r="L658" s="57" t="s">
        <v>3160</v>
      </c>
      <c r="M658" s="57" t="s">
        <v>3160</v>
      </c>
      <c r="N658" t="s">
        <v>3337</v>
      </c>
    </row>
    <row r="659" spans="1:14" x14ac:dyDescent="0.25">
      <c r="A659" t="s">
        <v>3311</v>
      </c>
      <c r="B659" t="s">
        <v>3499</v>
      </c>
      <c r="C659" t="s">
        <v>3500</v>
      </c>
      <c r="D659" s="52">
        <v>12.0258987486054</v>
      </c>
      <c r="E659" s="13">
        <v>-0.69802250282752298</v>
      </c>
      <c r="F659">
        <v>171</v>
      </c>
      <c r="G659" s="57" t="s">
        <v>3160</v>
      </c>
      <c r="H659" s="57" t="s">
        <v>3160</v>
      </c>
      <c r="I659" s="57" t="s">
        <v>3160</v>
      </c>
      <c r="J659" s="57" t="s">
        <v>3160</v>
      </c>
      <c r="K659" s="57" t="s">
        <v>3160</v>
      </c>
      <c r="L659" s="57" t="s">
        <v>3160</v>
      </c>
      <c r="M659" s="57" t="s">
        <v>3160</v>
      </c>
      <c r="N659" t="s">
        <v>3337</v>
      </c>
    </row>
    <row r="660" spans="1:14" x14ac:dyDescent="0.25">
      <c r="A660" t="s">
        <v>3311</v>
      </c>
      <c r="B660" t="s">
        <v>3501</v>
      </c>
      <c r="C660" t="s">
        <v>3502</v>
      </c>
      <c r="D660" s="52">
        <v>78.560292195057599</v>
      </c>
      <c r="E660" s="13">
        <v>0.55149051297163298</v>
      </c>
      <c r="F660">
        <v>110</v>
      </c>
      <c r="G660" s="57" t="s">
        <v>3160</v>
      </c>
      <c r="H660" s="57" t="s">
        <v>3160</v>
      </c>
      <c r="I660" s="57" t="s">
        <v>3160</v>
      </c>
      <c r="J660" s="57" t="s">
        <v>3160</v>
      </c>
      <c r="K660" s="57" t="s">
        <v>3160</v>
      </c>
      <c r="L660" s="57" t="s">
        <v>3160</v>
      </c>
      <c r="M660" s="57" t="s">
        <v>3160</v>
      </c>
      <c r="N660" t="s">
        <v>3337</v>
      </c>
    </row>
    <row r="661" spans="1:14" x14ac:dyDescent="0.25">
      <c r="A661" t="s">
        <v>3311</v>
      </c>
      <c r="B661" t="s">
        <v>3503</v>
      </c>
      <c r="C661" t="s">
        <v>3504</v>
      </c>
      <c r="D661" s="52">
        <v>13.196997138521599</v>
      </c>
      <c r="E661" s="13">
        <v>-0.96781499757387401</v>
      </c>
      <c r="F661">
        <v>176</v>
      </c>
      <c r="G661" s="57" t="s">
        <v>3160</v>
      </c>
      <c r="H661" s="57" t="s">
        <v>3160</v>
      </c>
      <c r="I661" s="57" t="s">
        <v>3160</v>
      </c>
      <c r="J661" s="57" t="s">
        <v>3160</v>
      </c>
      <c r="K661" s="57" t="s">
        <v>3160</v>
      </c>
      <c r="L661" s="57" t="s">
        <v>3160</v>
      </c>
      <c r="M661" s="57" t="s">
        <v>3160</v>
      </c>
      <c r="N661" t="s">
        <v>3337</v>
      </c>
    </row>
    <row r="662" spans="1:14" x14ac:dyDescent="0.25">
      <c r="A662" t="s">
        <v>3311</v>
      </c>
      <c r="B662" t="s">
        <v>3505</v>
      </c>
      <c r="C662" t="s">
        <v>3506</v>
      </c>
      <c r="D662" s="52">
        <v>63.213666738714203</v>
      </c>
      <c r="E662" s="13">
        <v>-1.4779713396241699E-3</v>
      </c>
      <c r="F662">
        <v>144</v>
      </c>
      <c r="G662" s="57" t="s">
        <v>3160</v>
      </c>
      <c r="H662" s="57" t="s">
        <v>3160</v>
      </c>
      <c r="I662" s="57" t="s">
        <v>3160</v>
      </c>
      <c r="J662" s="57" t="s">
        <v>3160</v>
      </c>
      <c r="K662" s="57" t="s">
        <v>3160</v>
      </c>
      <c r="L662" s="57" t="s">
        <v>3160</v>
      </c>
      <c r="M662" s="57" t="s">
        <v>3160</v>
      </c>
      <c r="N662" t="s">
        <v>3337</v>
      </c>
    </row>
    <row r="663" spans="1:14" x14ac:dyDescent="0.25">
      <c r="A663" t="s">
        <v>3311</v>
      </c>
      <c r="B663" t="s">
        <v>3507</v>
      </c>
      <c r="C663" t="s">
        <v>3508</v>
      </c>
      <c r="D663" s="52">
        <v>28.137923447991799</v>
      </c>
      <c r="E663" s="13">
        <v>0.43334502414491899</v>
      </c>
      <c r="F663">
        <v>117</v>
      </c>
      <c r="G663" s="57" t="s">
        <v>3160</v>
      </c>
      <c r="H663" s="57" t="s">
        <v>3160</v>
      </c>
      <c r="I663" s="57" t="s">
        <v>3160</v>
      </c>
      <c r="J663" s="57" t="s">
        <v>3160</v>
      </c>
      <c r="K663" s="57" t="s">
        <v>3160</v>
      </c>
      <c r="L663" s="57" t="s">
        <v>3160</v>
      </c>
      <c r="M663" s="57" t="s">
        <v>3160</v>
      </c>
      <c r="N663" t="s">
        <v>3337</v>
      </c>
    </row>
    <row r="664" spans="1:14" x14ac:dyDescent="0.25">
      <c r="A664" t="s">
        <v>3311</v>
      </c>
      <c r="B664" t="s">
        <v>3509</v>
      </c>
      <c r="C664" t="s">
        <v>3510</v>
      </c>
      <c r="D664" s="52">
        <v>16.375836040269</v>
      </c>
      <c r="E664" s="13">
        <v>0.46786084820784601</v>
      </c>
      <c r="F664">
        <v>112</v>
      </c>
      <c r="G664" s="57" t="s">
        <v>3160</v>
      </c>
      <c r="H664" s="57" t="s">
        <v>3160</v>
      </c>
      <c r="I664" s="57" t="s">
        <v>3160</v>
      </c>
      <c r="J664" s="57" t="s">
        <v>3160</v>
      </c>
      <c r="K664" s="57" t="s">
        <v>3160</v>
      </c>
      <c r="L664" s="57" t="s">
        <v>3160</v>
      </c>
      <c r="M664" s="57" t="s">
        <v>3160</v>
      </c>
      <c r="N664" t="s">
        <v>3180</v>
      </c>
    </row>
    <row r="665" spans="1:14" x14ac:dyDescent="0.25">
      <c r="A665" t="s">
        <v>3311</v>
      </c>
      <c r="B665" t="s">
        <v>3511</v>
      </c>
      <c r="C665" t="s">
        <v>3512</v>
      </c>
      <c r="D665" s="52">
        <v>43.328707780073103</v>
      </c>
      <c r="E665" s="13">
        <v>0.46310913883050697</v>
      </c>
      <c r="F665">
        <v>113</v>
      </c>
      <c r="G665" s="57" t="s">
        <v>3160</v>
      </c>
      <c r="H665" s="57" t="s">
        <v>3160</v>
      </c>
      <c r="I665" s="57" t="s">
        <v>3160</v>
      </c>
      <c r="J665" s="57" t="s">
        <v>3160</v>
      </c>
      <c r="K665" s="57" t="s">
        <v>3160</v>
      </c>
      <c r="L665" s="57" t="s">
        <v>3160</v>
      </c>
      <c r="M665" s="57" t="s">
        <v>3160</v>
      </c>
      <c r="N665" t="s">
        <v>3337</v>
      </c>
    </row>
    <row r="666" spans="1:14" x14ac:dyDescent="0.25">
      <c r="A666" t="s">
        <v>3311</v>
      </c>
      <c r="B666" t="s">
        <v>3513</v>
      </c>
      <c r="C666" t="s">
        <v>3514</v>
      </c>
      <c r="D666" s="52">
        <v>1037.16630043235</v>
      </c>
      <c r="E666" s="13">
        <v>0.69507093282543397</v>
      </c>
      <c r="F666">
        <v>102</v>
      </c>
      <c r="G666" s="57" t="s">
        <v>3151</v>
      </c>
      <c r="H666" s="57" t="s">
        <v>3148</v>
      </c>
      <c r="I666" s="57" t="s">
        <v>3155</v>
      </c>
      <c r="J666" s="57" t="s">
        <v>3148</v>
      </c>
      <c r="K666" s="57" t="s">
        <v>3150</v>
      </c>
      <c r="L666" s="57" t="s">
        <v>3155</v>
      </c>
      <c r="M666" s="57" t="s">
        <v>3155</v>
      </c>
      <c r="N666" t="s">
        <v>3322</v>
      </c>
    </row>
    <row r="667" spans="1:14" x14ac:dyDescent="0.25">
      <c r="A667" t="s">
        <v>3311</v>
      </c>
      <c r="B667" t="s">
        <v>3515</v>
      </c>
      <c r="C667" t="s">
        <v>3238</v>
      </c>
      <c r="D667" s="52">
        <v>769.04460216119196</v>
      </c>
      <c r="E667" s="13">
        <v>1.0906222083661099</v>
      </c>
      <c r="F667">
        <v>73</v>
      </c>
      <c r="G667" s="57" t="s">
        <v>3160</v>
      </c>
      <c r="H667" s="57" t="s">
        <v>3160</v>
      </c>
      <c r="I667" s="57" t="s">
        <v>3160</v>
      </c>
      <c r="J667" s="57" t="s">
        <v>3160</v>
      </c>
      <c r="K667" s="57" t="s">
        <v>3160</v>
      </c>
      <c r="L667" s="57" t="s">
        <v>3160</v>
      </c>
      <c r="M667" s="57" t="s">
        <v>3160</v>
      </c>
      <c r="N667" t="s">
        <v>3337</v>
      </c>
    </row>
    <row r="668" spans="1:14" x14ac:dyDescent="0.25">
      <c r="A668" t="s">
        <v>3311</v>
      </c>
      <c r="B668" t="s">
        <v>3516</v>
      </c>
      <c r="C668" t="s">
        <v>3517</v>
      </c>
      <c r="D668" s="52">
        <v>111.0243580394</v>
      </c>
      <c r="E668" s="13">
        <v>-0.41895949471208699</v>
      </c>
      <c r="F668">
        <v>163</v>
      </c>
      <c r="G668" s="57" t="s">
        <v>3150</v>
      </c>
      <c r="H668" s="57" t="s">
        <v>3151</v>
      </c>
      <c r="I668" s="57" t="s">
        <v>3155</v>
      </c>
      <c r="J668" s="57" t="s">
        <v>3155</v>
      </c>
      <c r="K668" s="57" t="s">
        <v>3151</v>
      </c>
      <c r="L668" s="57" t="s">
        <v>3150</v>
      </c>
      <c r="M668" s="57" t="s">
        <v>3150</v>
      </c>
      <c r="N668" t="s">
        <v>3322</v>
      </c>
    </row>
    <row r="669" spans="1:14" x14ac:dyDescent="0.25">
      <c r="A669" t="s">
        <v>3311</v>
      </c>
      <c r="B669" t="s">
        <v>3518</v>
      </c>
      <c r="C669" t="s">
        <v>3519</v>
      </c>
      <c r="D669" s="52">
        <v>400.14411914969003</v>
      </c>
      <c r="E669" s="13">
        <v>0.19901297997963899</v>
      </c>
      <c r="F669">
        <v>128</v>
      </c>
      <c r="G669" s="57" t="s">
        <v>3160</v>
      </c>
      <c r="H669" s="57" t="s">
        <v>3160</v>
      </c>
      <c r="I669" s="57" t="s">
        <v>3160</v>
      </c>
      <c r="J669" s="57" t="s">
        <v>3160</v>
      </c>
      <c r="K669" s="57" t="s">
        <v>3160</v>
      </c>
      <c r="L669" s="57" t="s">
        <v>3160</v>
      </c>
      <c r="M669" s="57" t="s">
        <v>3160</v>
      </c>
      <c r="N669" t="s">
        <v>3152</v>
      </c>
    </row>
    <row r="670" spans="1:14" x14ac:dyDescent="0.25">
      <c r="A670" t="s">
        <v>3311</v>
      </c>
      <c r="B670" t="s">
        <v>3520</v>
      </c>
      <c r="C670" t="s">
        <v>3242</v>
      </c>
      <c r="D670" s="52">
        <v>130.36829106382001</v>
      </c>
      <c r="E670" s="13">
        <v>-3.85767986768017E-2</v>
      </c>
      <c r="F670">
        <v>147</v>
      </c>
      <c r="G670" s="57" t="s">
        <v>3160</v>
      </c>
      <c r="H670" s="57" t="s">
        <v>3160</v>
      </c>
      <c r="I670" s="57" t="s">
        <v>3160</v>
      </c>
      <c r="J670" s="57" t="s">
        <v>3160</v>
      </c>
      <c r="K670" s="57" t="s">
        <v>3160</v>
      </c>
      <c r="L670" s="57" t="s">
        <v>3160</v>
      </c>
      <c r="M670" s="57" t="s">
        <v>3160</v>
      </c>
      <c r="N670" t="s">
        <v>3337</v>
      </c>
    </row>
    <row r="671" spans="1:14" x14ac:dyDescent="0.25">
      <c r="A671" t="s">
        <v>3311</v>
      </c>
      <c r="B671" t="s">
        <v>3521</v>
      </c>
      <c r="C671" t="s">
        <v>3522</v>
      </c>
      <c r="D671" s="52">
        <v>312.35424651668001</v>
      </c>
      <c r="E671" s="13">
        <v>0.44521630082239999</v>
      </c>
      <c r="F671">
        <v>116</v>
      </c>
      <c r="G671" s="57" t="s">
        <v>3160</v>
      </c>
      <c r="H671" s="57" t="s">
        <v>3160</v>
      </c>
      <c r="I671" s="57" t="s">
        <v>3160</v>
      </c>
      <c r="J671" s="57" t="s">
        <v>3160</v>
      </c>
      <c r="K671" s="57" t="s">
        <v>3160</v>
      </c>
      <c r="L671" s="57" t="s">
        <v>3160</v>
      </c>
      <c r="M671" s="57" t="s">
        <v>3160</v>
      </c>
      <c r="N671" t="s">
        <v>3337</v>
      </c>
    </row>
    <row r="672" spans="1:14" x14ac:dyDescent="0.25">
      <c r="A672" t="s">
        <v>3311</v>
      </c>
      <c r="B672" t="s">
        <v>3523</v>
      </c>
      <c r="C672" t="s">
        <v>3524</v>
      </c>
      <c r="D672" s="52">
        <v>221.70419725580899</v>
      </c>
      <c r="E672" s="13">
        <v>1.04209187967334</v>
      </c>
      <c r="F672">
        <v>79</v>
      </c>
      <c r="G672" s="57" t="s">
        <v>3160</v>
      </c>
      <c r="H672" s="57" t="s">
        <v>3160</v>
      </c>
      <c r="I672" s="57" t="s">
        <v>3160</v>
      </c>
      <c r="J672" s="57" t="s">
        <v>3160</v>
      </c>
      <c r="K672" s="57" t="s">
        <v>3160</v>
      </c>
      <c r="L672" s="57" t="s">
        <v>3160</v>
      </c>
      <c r="M672" s="57" t="s">
        <v>3160</v>
      </c>
      <c r="N672" t="s">
        <v>3337</v>
      </c>
    </row>
    <row r="673" spans="1:14" x14ac:dyDescent="0.25">
      <c r="A673" t="s">
        <v>3311</v>
      </c>
      <c r="B673" t="s">
        <v>3525</v>
      </c>
      <c r="C673" t="s">
        <v>3526</v>
      </c>
      <c r="D673" s="52">
        <v>392.07406908970898</v>
      </c>
      <c r="E673" s="13">
        <v>1.28644031017748</v>
      </c>
      <c r="F673">
        <v>58</v>
      </c>
      <c r="G673" s="57" t="s">
        <v>3160</v>
      </c>
      <c r="H673" s="57" t="s">
        <v>3160</v>
      </c>
      <c r="I673" s="57" t="s">
        <v>3160</v>
      </c>
      <c r="J673" s="57" t="s">
        <v>3160</v>
      </c>
      <c r="K673" s="57" t="s">
        <v>3160</v>
      </c>
      <c r="L673" s="57" t="s">
        <v>3160</v>
      </c>
      <c r="M673" s="57" t="s">
        <v>3160</v>
      </c>
      <c r="N673" t="s">
        <v>3337</v>
      </c>
    </row>
    <row r="674" spans="1:14" x14ac:dyDescent="0.25">
      <c r="A674" t="s">
        <v>3311</v>
      </c>
      <c r="B674" t="s">
        <v>3527</v>
      </c>
      <c r="C674" t="s">
        <v>3528</v>
      </c>
      <c r="D674" s="52">
        <v>10.9245828960978</v>
      </c>
      <c r="E674" s="13">
        <v>0.86069689256640602</v>
      </c>
      <c r="F674">
        <v>92</v>
      </c>
      <c r="G674" s="57" t="s">
        <v>3160</v>
      </c>
      <c r="H674" s="57" t="s">
        <v>3160</v>
      </c>
      <c r="I674" s="57" t="s">
        <v>3160</v>
      </c>
      <c r="J674" s="57" t="s">
        <v>3160</v>
      </c>
      <c r="K674" s="57" t="s">
        <v>3160</v>
      </c>
      <c r="L674" s="57" t="s">
        <v>3160</v>
      </c>
      <c r="M674" s="57" t="s">
        <v>3160</v>
      </c>
      <c r="N674" t="s">
        <v>3337</v>
      </c>
    </row>
    <row r="675" spans="1:14" x14ac:dyDescent="0.25">
      <c r="A675" t="s">
        <v>3311</v>
      </c>
      <c r="B675" t="s">
        <v>3529</v>
      </c>
      <c r="C675" t="s">
        <v>3530</v>
      </c>
      <c r="D675" s="52">
        <v>59.545065055321402</v>
      </c>
      <c r="E675" s="13">
        <v>0.77988762886214402</v>
      </c>
      <c r="F675">
        <v>98</v>
      </c>
      <c r="G675" s="57" t="s">
        <v>3160</v>
      </c>
      <c r="H675" s="57" t="s">
        <v>3160</v>
      </c>
      <c r="I675" s="57" t="s">
        <v>3160</v>
      </c>
      <c r="J675" s="57" t="s">
        <v>3160</v>
      </c>
      <c r="K675" s="57" t="s">
        <v>3160</v>
      </c>
      <c r="L675" s="57" t="s">
        <v>3160</v>
      </c>
      <c r="M675" s="57" t="s">
        <v>3160</v>
      </c>
      <c r="N675" t="s">
        <v>3337</v>
      </c>
    </row>
    <row r="676" spans="1:14" x14ac:dyDescent="0.25">
      <c r="A676" t="s">
        <v>3311</v>
      </c>
      <c r="B676" t="s">
        <v>3531</v>
      </c>
      <c r="C676" t="s">
        <v>3532</v>
      </c>
      <c r="D676" s="52">
        <v>79.053875955678905</v>
      </c>
      <c r="E676" s="13">
        <v>0.30163509998490301</v>
      </c>
      <c r="F676">
        <v>121</v>
      </c>
      <c r="G676" s="57" t="s">
        <v>3160</v>
      </c>
      <c r="H676" s="57" t="s">
        <v>3160</v>
      </c>
      <c r="I676" s="57" t="s">
        <v>3160</v>
      </c>
      <c r="J676" s="57" t="s">
        <v>3160</v>
      </c>
      <c r="K676" s="57" t="s">
        <v>3160</v>
      </c>
      <c r="L676" s="57" t="s">
        <v>3160</v>
      </c>
      <c r="M676" s="57" t="s">
        <v>3160</v>
      </c>
      <c r="N676" t="s">
        <v>3337</v>
      </c>
    </row>
    <row r="677" spans="1:14" x14ac:dyDescent="0.25">
      <c r="A677" t="s">
        <v>3311</v>
      </c>
      <c r="B677" t="s">
        <v>3533</v>
      </c>
      <c r="C677" t="s">
        <v>3534</v>
      </c>
      <c r="D677" s="52">
        <v>86.541075759613605</v>
      </c>
      <c r="E677" s="13">
        <v>1.21099564345143</v>
      </c>
      <c r="F677">
        <v>63</v>
      </c>
      <c r="G677" s="57" t="s">
        <v>3160</v>
      </c>
      <c r="H677" s="57" t="s">
        <v>3160</v>
      </c>
      <c r="I677" s="57" t="s">
        <v>3160</v>
      </c>
      <c r="J677" s="57" t="s">
        <v>3160</v>
      </c>
      <c r="K677" s="57" t="s">
        <v>3160</v>
      </c>
      <c r="L677" s="57" t="s">
        <v>3160</v>
      </c>
      <c r="M677" s="57" t="s">
        <v>3160</v>
      </c>
      <c r="N677" t="s">
        <v>3337</v>
      </c>
    </row>
    <row r="678" spans="1:14" x14ac:dyDescent="0.25">
      <c r="A678" t="s">
        <v>3311</v>
      </c>
      <c r="B678" t="s">
        <v>3535</v>
      </c>
      <c r="C678" t="s">
        <v>3536</v>
      </c>
      <c r="D678" s="52">
        <v>125.29366180637</v>
      </c>
      <c r="E678" s="13">
        <v>0.84388833035135002</v>
      </c>
      <c r="F678">
        <v>93</v>
      </c>
      <c r="G678" s="57" t="s">
        <v>3160</v>
      </c>
      <c r="H678" s="57" t="s">
        <v>3160</v>
      </c>
      <c r="I678" s="57" t="s">
        <v>3160</v>
      </c>
      <c r="J678" s="57" t="s">
        <v>3160</v>
      </c>
      <c r="K678" s="57" t="s">
        <v>3160</v>
      </c>
      <c r="L678" s="57" t="s">
        <v>3160</v>
      </c>
      <c r="M678" s="57" t="s">
        <v>3160</v>
      </c>
      <c r="N678" t="s">
        <v>3337</v>
      </c>
    </row>
    <row r="679" spans="1:14" x14ac:dyDescent="0.25">
      <c r="A679" t="s">
        <v>3311</v>
      </c>
      <c r="B679" t="s">
        <v>3537</v>
      </c>
      <c r="C679" t="s">
        <v>3538</v>
      </c>
      <c r="D679" s="52">
        <v>65.202692351666698</v>
      </c>
      <c r="E679" s="13">
        <v>3.3304273694776998</v>
      </c>
      <c r="F679">
        <v>3</v>
      </c>
      <c r="G679" s="57" t="s">
        <v>3160</v>
      </c>
      <c r="H679" s="57" t="s">
        <v>3160</v>
      </c>
      <c r="I679" s="57" t="s">
        <v>3160</v>
      </c>
      <c r="J679" s="57" t="s">
        <v>3160</v>
      </c>
      <c r="K679" s="57" t="s">
        <v>3160</v>
      </c>
      <c r="L679" s="57" t="s">
        <v>3160</v>
      </c>
      <c r="M679" s="57" t="s">
        <v>3160</v>
      </c>
      <c r="N679" t="s">
        <v>3337</v>
      </c>
    </row>
    <row r="680" spans="1:14" x14ac:dyDescent="0.25">
      <c r="A680" t="s">
        <v>3311</v>
      </c>
      <c r="B680" t="s">
        <v>3539</v>
      </c>
      <c r="C680" t="s">
        <v>3540</v>
      </c>
      <c r="D680" s="52">
        <v>0</v>
      </c>
      <c r="E680" s="13">
        <v>1.9619206395198401</v>
      </c>
      <c r="F680">
        <v>21</v>
      </c>
      <c r="G680" s="57" t="s">
        <v>3160</v>
      </c>
      <c r="H680" s="57" t="s">
        <v>3160</v>
      </c>
      <c r="I680" s="57" t="s">
        <v>3160</v>
      </c>
      <c r="J680" s="57" t="s">
        <v>3160</v>
      </c>
      <c r="K680" s="57" t="s">
        <v>3160</v>
      </c>
      <c r="L680" s="57" t="s">
        <v>3160</v>
      </c>
      <c r="M680" s="57" t="s">
        <v>3160</v>
      </c>
      <c r="N680" t="s">
        <v>3337</v>
      </c>
    </row>
    <row r="681" spans="1:14" x14ac:dyDescent="0.25">
      <c r="A681" t="s">
        <v>3311</v>
      </c>
      <c r="B681" t="s">
        <v>3541</v>
      </c>
      <c r="C681" t="s">
        <v>3542</v>
      </c>
      <c r="D681" s="52">
        <v>0</v>
      </c>
      <c r="E681" s="13">
        <v>1.7162975176822399</v>
      </c>
      <c r="F681">
        <v>31</v>
      </c>
      <c r="G681" s="57" t="s">
        <v>3160</v>
      </c>
      <c r="H681" s="57" t="s">
        <v>3160</v>
      </c>
      <c r="I681" s="57" t="s">
        <v>3160</v>
      </c>
      <c r="J681" s="57" t="s">
        <v>3160</v>
      </c>
      <c r="K681" s="57" t="s">
        <v>3160</v>
      </c>
      <c r="L681" s="57" t="s">
        <v>3160</v>
      </c>
      <c r="M681" s="57" t="s">
        <v>3160</v>
      </c>
      <c r="N681" t="s">
        <v>3337</v>
      </c>
    </row>
    <row r="682" spans="1:14" x14ac:dyDescent="0.25">
      <c r="A682" t="s">
        <v>3311</v>
      </c>
      <c r="B682" t="s">
        <v>3543</v>
      </c>
      <c r="C682" t="s">
        <v>3544</v>
      </c>
      <c r="D682" s="52">
        <v>161.57125702332999</v>
      </c>
      <c r="E682" s="13">
        <v>1.29751028144513</v>
      </c>
      <c r="F682">
        <v>57</v>
      </c>
      <c r="G682" s="57" t="s">
        <v>3160</v>
      </c>
      <c r="H682" s="57" t="s">
        <v>3160</v>
      </c>
      <c r="I682" s="57" t="s">
        <v>3160</v>
      </c>
      <c r="J682" s="57" t="s">
        <v>3160</v>
      </c>
      <c r="K682" s="57" t="s">
        <v>3160</v>
      </c>
      <c r="L682" s="57" t="s">
        <v>3160</v>
      </c>
      <c r="M682" s="57" t="s">
        <v>3160</v>
      </c>
      <c r="N682" t="s">
        <v>3337</v>
      </c>
    </row>
    <row r="683" spans="1:14" x14ac:dyDescent="0.25">
      <c r="A683" t="s">
        <v>3311</v>
      </c>
      <c r="B683" t="s">
        <v>3545</v>
      </c>
      <c r="C683" t="s">
        <v>3546</v>
      </c>
      <c r="D683" s="52">
        <v>5.7467353780801398</v>
      </c>
      <c r="E683" s="13">
        <v>0.378048312110916</v>
      </c>
      <c r="F683">
        <v>119</v>
      </c>
      <c r="G683" s="57" t="s">
        <v>3160</v>
      </c>
      <c r="H683" s="57" t="s">
        <v>3160</v>
      </c>
      <c r="I683" s="57" t="s">
        <v>3160</v>
      </c>
      <c r="J683" s="57" t="s">
        <v>3160</v>
      </c>
      <c r="K683" s="57" t="s">
        <v>3160</v>
      </c>
      <c r="L683" s="57" t="s">
        <v>3160</v>
      </c>
      <c r="M683" s="57" t="s">
        <v>3160</v>
      </c>
      <c r="N683" t="s">
        <v>3337</v>
      </c>
    </row>
    <row r="684" spans="1:14" x14ac:dyDescent="0.25">
      <c r="A684" t="s">
        <v>3311</v>
      </c>
      <c r="B684" t="s">
        <v>3547</v>
      </c>
      <c r="C684" t="s">
        <v>3256</v>
      </c>
      <c r="D684" s="52">
        <v>448.87301640330401</v>
      </c>
      <c r="E684" s="13">
        <v>0.18755098378938001</v>
      </c>
      <c r="F684">
        <v>129</v>
      </c>
      <c r="G684" s="57" t="s">
        <v>3160</v>
      </c>
      <c r="H684" s="57" t="s">
        <v>3160</v>
      </c>
      <c r="I684" s="57" t="s">
        <v>3160</v>
      </c>
      <c r="J684" s="57" t="s">
        <v>3160</v>
      </c>
      <c r="K684" s="57" t="s">
        <v>3160</v>
      </c>
      <c r="L684" s="57" t="s">
        <v>3160</v>
      </c>
      <c r="M684" s="57" t="s">
        <v>3160</v>
      </c>
      <c r="N684" t="s">
        <v>3337</v>
      </c>
    </row>
    <row r="685" spans="1:14" x14ac:dyDescent="0.25">
      <c r="A685" t="s">
        <v>3311</v>
      </c>
      <c r="B685" t="s">
        <v>3548</v>
      </c>
      <c r="C685" t="s">
        <v>3549</v>
      </c>
      <c r="D685" s="52">
        <v>136.84840019401199</v>
      </c>
      <c r="E685" s="13">
        <v>0.843104490853955</v>
      </c>
      <c r="F685">
        <v>94</v>
      </c>
      <c r="G685" s="57" t="s">
        <v>3160</v>
      </c>
      <c r="H685" s="57" t="s">
        <v>3160</v>
      </c>
      <c r="I685" s="57" t="s">
        <v>3160</v>
      </c>
      <c r="J685" s="57" t="s">
        <v>3160</v>
      </c>
      <c r="K685" s="57" t="s">
        <v>3160</v>
      </c>
      <c r="L685" s="57" t="s">
        <v>3160</v>
      </c>
      <c r="M685" s="57" t="s">
        <v>3160</v>
      </c>
      <c r="N685" t="s">
        <v>3337</v>
      </c>
    </row>
    <row r="686" spans="1:14" x14ac:dyDescent="0.25">
      <c r="A686" t="s">
        <v>3311</v>
      </c>
      <c r="B686" t="s">
        <v>3550</v>
      </c>
      <c r="C686" t="s">
        <v>3551</v>
      </c>
      <c r="D686" s="52">
        <v>251.680763075577</v>
      </c>
      <c r="E686" s="13">
        <v>0.17700341643800699</v>
      </c>
      <c r="F686">
        <v>130</v>
      </c>
      <c r="G686" s="57" t="s">
        <v>3160</v>
      </c>
      <c r="H686" s="57" t="s">
        <v>3160</v>
      </c>
      <c r="I686" s="57" t="s">
        <v>3160</v>
      </c>
      <c r="J686" s="57" t="s">
        <v>3160</v>
      </c>
      <c r="K686" s="57" t="s">
        <v>3160</v>
      </c>
      <c r="L686" s="57" t="s">
        <v>3160</v>
      </c>
      <c r="M686" s="57" t="s">
        <v>3160</v>
      </c>
      <c r="N686" t="s">
        <v>3337</v>
      </c>
    </row>
    <row r="687" spans="1:14" x14ac:dyDescent="0.25">
      <c r="A687" t="s">
        <v>3311</v>
      </c>
      <c r="B687" t="s">
        <v>3552</v>
      </c>
      <c r="C687" t="s">
        <v>3553</v>
      </c>
      <c r="D687" s="52">
        <v>94.528887172963806</v>
      </c>
      <c r="E687" s="13">
        <v>2.1720829158870401</v>
      </c>
      <c r="F687">
        <v>13</v>
      </c>
      <c r="G687" s="57" t="s">
        <v>3160</v>
      </c>
      <c r="H687" s="57" t="s">
        <v>3160</v>
      </c>
      <c r="I687" s="57" t="s">
        <v>3160</v>
      </c>
      <c r="J687" s="57" t="s">
        <v>3160</v>
      </c>
      <c r="K687" s="57" t="s">
        <v>3160</v>
      </c>
      <c r="L687" s="57" t="s">
        <v>3160</v>
      </c>
      <c r="M687" s="57" t="s">
        <v>3160</v>
      </c>
      <c r="N687" t="s">
        <v>3337</v>
      </c>
    </row>
    <row r="688" spans="1:14" x14ac:dyDescent="0.25">
      <c r="A688" t="s">
        <v>3311</v>
      </c>
      <c r="B688" t="s">
        <v>3554</v>
      </c>
      <c r="C688" t="s">
        <v>3555</v>
      </c>
      <c r="D688" s="52">
        <v>65.711575259906198</v>
      </c>
      <c r="E688" s="13">
        <v>6.5421200388541795E-2</v>
      </c>
      <c r="F688">
        <v>134</v>
      </c>
      <c r="G688" s="57" t="s">
        <v>3160</v>
      </c>
      <c r="H688" s="57" t="s">
        <v>3160</v>
      </c>
      <c r="I688" s="57" t="s">
        <v>3160</v>
      </c>
      <c r="J688" s="57" t="s">
        <v>3160</v>
      </c>
      <c r="K688" s="57" t="s">
        <v>3160</v>
      </c>
      <c r="L688" s="57" t="s">
        <v>3160</v>
      </c>
      <c r="M688" s="57" t="s">
        <v>3160</v>
      </c>
      <c r="N688" t="s">
        <v>3337</v>
      </c>
    </row>
    <row r="689" spans="1:14" x14ac:dyDescent="0.25">
      <c r="A689" t="s">
        <v>3311</v>
      </c>
      <c r="B689" t="s">
        <v>3556</v>
      </c>
      <c r="C689" t="s">
        <v>3557</v>
      </c>
      <c r="D689" s="52">
        <v>153.790656768519</v>
      </c>
      <c r="E689" s="13">
        <v>-0.539525176599567</v>
      </c>
      <c r="F689">
        <v>168</v>
      </c>
      <c r="G689" s="57" t="s">
        <v>3150</v>
      </c>
      <c r="H689" s="57" t="s">
        <v>3151</v>
      </c>
      <c r="I689" s="57" t="s">
        <v>3155</v>
      </c>
      <c r="J689" s="57" t="s">
        <v>3155</v>
      </c>
      <c r="K689" s="57" t="s">
        <v>3149</v>
      </c>
      <c r="L689" s="57" t="s">
        <v>3151</v>
      </c>
      <c r="M689" s="57" t="s">
        <v>3150</v>
      </c>
      <c r="N689" t="s">
        <v>3322</v>
      </c>
    </row>
    <row r="690" spans="1:14" x14ac:dyDescent="0.25">
      <c r="A690" t="s">
        <v>3311</v>
      </c>
      <c r="B690" t="s">
        <v>3558</v>
      </c>
      <c r="C690" t="s">
        <v>3559</v>
      </c>
      <c r="D690" s="52">
        <v>394.981790165478</v>
      </c>
      <c r="E690" s="13">
        <v>-1.42653165396824</v>
      </c>
      <c r="F690">
        <v>180</v>
      </c>
      <c r="G690" s="57" t="s">
        <v>3155</v>
      </c>
      <c r="H690" s="57" t="s">
        <v>3150</v>
      </c>
      <c r="I690" s="57" t="s">
        <v>3155</v>
      </c>
      <c r="J690" s="57" t="s">
        <v>3149</v>
      </c>
      <c r="K690" s="57" t="s">
        <v>3151</v>
      </c>
      <c r="L690" s="57" t="s">
        <v>3151</v>
      </c>
      <c r="M690" s="57" t="s">
        <v>3155</v>
      </c>
      <c r="N690" t="s">
        <v>3322</v>
      </c>
    </row>
    <row r="691" spans="1:14" x14ac:dyDescent="0.25">
      <c r="A691" t="s">
        <v>3311</v>
      </c>
      <c r="B691" t="s">
        <v>3560</v>
      </c>
      <c r="C691" t="s">
        <v>3561</v>
      </c>
      <c r="D691" s="52">
        <v>548.85365985136104</v>
      </c>
      <c r="E691" s="13">
        <v>-0.65843175696046496</v>
      </c>
      <c r="F691">
        <v>169</v>
      </c>
      <c r="G691" s="57" t="s">
        <v>3155</v>
      </c>
      <c r="H691" s="57" t="s">
        <v>3148</v>
      </c>
      <c r="I691" s="57" t="s">
        <v>3155</v>
      </c>
      <c r="J691" s="57" t="s">
        <v>3149</v>
      </c>
      <c r="K691" s="57" t="s">
        <v>3149</v>
      </c>
      <c r="L691" s="57" t="s">
        <v>3149</v>
      </c>
      <c r="M691" s="57" t="s">
        <v>3155</v>
      </c>
      <c r="N691" t="s">
        <v>3322</v>
      </c>
    </row>
    <row r="692" spans="1:14" x14ac:dyDescent="0.25">
      <c r="A692" t="s">
        <v>3311</v>
      </c>
      <c r="B692" t="s">
        <v>3562</v>
      </c>
      <c r="C692" t="s">
        <v>3563</v>
      </c>
      <c r="D692" s="52">
        <v>286.36140055491001</v>
      </c>
      <c r="E692" s="13">
        <v>-0.45868081312076497</v>
      </c>
      <c r="F692">
        <v>165</v>
      </c>
      <c r="G692" s="57" t="s">
        <v>3160</v>
      </c>
      <c r="H692" s="57" t="s">
        <v>3160</v>
      </c>
      <c r="I692" s="57" t="s">
        <v>3160</v>
      </c>
      <c r="J692" s="57" t="s">
        <v>3160</v>
      </c>
      <c r="K692" s="57" t="s">
        <v>3160</v>
      </c>
      <c r="L692" s="57" t="s">
        <v>3160</v>
      </c>
      <c r="M692" s="57" t="s">
        <v>3160</v>
      </c>
      <c r="N692" t="s">
        <v>3152</v>
      </c>
    </row>
    <row r="693" spans="1:14" x14ac:dyDescent="0.25">
      <c r="A693" t="s">
        <v>3311</v>
      </c>
      <c r="B693" t="s">
        <v>3564</v>
      </c>
      <c r="C693" t="s">
        <v>3565</v>
      </c>
      <c r="D693" s="52">
        <v>713.02897069676203</v>
      </c>
      <c r="E693" s="13">
        <v>-0.207510730390118</v>
      </c>
      <c r="F693">
        <v>155</v>
      </c>
      <c r="G693" s="57" t="s">
        <v>3148</v>
      </c>
      <c r="H693" s="57" t="s">
        <v>3150</v>
      </c>
      <c r="I693" s="57" t="s">
        <v>3148</v>
      </c>
      <c r="J693" s="57" t="s">
        <v>3148</v>
      </c>
      <c r="K693" s="57" t="s">
        <v>3151</v>
      </c>
      <c r="L693" s="57" t="s">
        <v>3149</v>
      </c>
      <c r="M693" s="57" t="s">
        <v>3155</v>
      </c>
      <c r="N693" t="s">
        <v>3322</v>
      </c>
    </row>
    <row r="694" spans="1:14" x14ac:dyDescent="0.25">
      <c r="A694" t="s">
        <v>3311</v>
      </c>
      <c r="B694" t="s">
        <v>3566</v>
      </c>
      <c r="C694" t="s">
        <v>3567</v>
      </c>
      <c r="D694" s="52">
        <v>116.345753255696</v>
      </c>
      <c r="E694" s="13">
        <v>-0.45868081312076497</v>
      </c>
      <c r="F694">
        <v>165</v>
      </c>
      <c r="G694" s="57" t="s">
        <v>3160</v>
      </c>
      <c r="H694" s="57" t="s">
        <v>3160</v>
      </c>
      <c r="I694" s="57" t="s">
        <v>3160</v>
      </c>
      <c r="J694" s="57" t="s">
        <v>3160</v>
      </c>
      <c r="K694" s="57" t="s">
        <v>3160</v>
      </c>
      <c r="L694" s="57" t="s">
        <v>3160</v>
      </c>
      <c r="M694" s="57" t="s">
        <v>3160</v>
      </c>
      <c r="N694" t="s">
        <v>3152</v>
      </c>
    </row>
    <row r="695" spans="1:14" x14ac:dyDescent="0.25">
      <c r="A695" t="s">
        <v>3311</v>
      </c>
      <c r="B695" t="s">
        <v>3568</v>
      </c>
      <c r="C695" t="s">
        <v>3569</v>
      </c>
      <c r="D695" s="52">
        <v>100.587342220767</v>
      </c>
      <c r="E695" s="13">
        <v>-0.45868081312076497</v>
      </c>
      <c r="F695">
        <v>165</v>
      </c>
      <c r="G695" s="57" t="s">
        <v>3160</v>
      </c>
      <c r="H695" s="57" t="s">
        <v>3160</v>
      </c>
      <c r="I695" s="57" t="s">
        <v>3160</v>
      </c>
      <c r="J695" s="57" t="s">
        <v>3160</v>
      </c>
      <c r="K695" s="57" t="s">
        <v>3160</v>
      </c>
      <c r="L695" s="57" t="s">
        <v>3160</v>
      </c>
      <c r="M695" s="57" t="s">
        <v>3160</v>
      </c>
      <c r="N695" t="s">
        <v>3152</v>
      </c>
    </row>
    <row r="696" spans="1:14" x14ac:dyDescent="0.25">
      <c r="A696" t="s">
        <v>3311</v>
      </c>
      <c r="B696" t="s">
        <v>3570</v>
      </c>
      <c r="C696" t="s">
        <v>3571</v>
      </c>
      <c r="D696" s="52">
        <v>452.45200777549798</v>
      </c>
      <c r="E696" s="13">
        <v>0.79649958272939203</v>
      </c>
      <c r="F696">
        <v>97</v>
      </c>
      <c r="G696" s="57" t="s">
        <v>3160</v>
      </c>
      <c r="H696" s="57" t="s">
        <v>3160</v>
      </c>
      <c r="I696" s="57" t="s">
        <v>3160</v>
      </c>
      <c r="J696" s="57" t="s">
        <v>3160</v>
      </c>
      <c r="K696" s="57" t="s">
        <v>3160</v>
      </c>
      <c r="L696" s="57" t="s">
        <v>3160</v>
      </c>
      <c r="M696" s="57" t="s">
        <v>3160</v>
      </c>
      <c r="N696" t="s">
        <v>3337</v>
      </c>
    </row>
    <row r="697" spans="1:14" x14ac:dyDescent="0.25">
      <c r="A697" t="s">
        <v>3311</v>
      </c>
      <c r="B697" t="s">
        <v>3572</v>
      </c>
      <c r="C697" t="s">
        <v>3573</v>
      </c>
      <c r="D697" s="52">
        <v>153.36416001740699</v>
      </c>
      <c r="E697" s="13">
        <v>0.95743843757047398</v>
      </c>
      <c r="F697">
        <v>86</v>
      </c>
      <c r="G697" s="57" t="s">
        <v>3160</v>
      </c>
      <c r="H697" s="57" t="s">
        <v>3160</v>
      </c>
      <c r="I697" s="57" t="s">
        <v>3160</v>
      </c>
      <c r="J697" s="57" t="s">
        <v>3160</v>
      </c>
      <c r="K697" s="57" t="s">
        <v>3160</v>
      </c>
      <c r="L697" s="57" t="s">
        <v>3160</v>
      </c>
      <c r="M697" s="57" t="s">
        <v>3160</v>
      </c>
      <c r="N697" t="s">
        <v>3337</v>
      </c>
    </row>
    <row r="698" spans="1:14" x14ac:dyDescent="0.25">
      <c r="A698" t="s">
        <v>3311</v>
      </c>
      <c r="B698" t="s">
        <v>3574</v>
      </c>
      <c r="C698" t="s">
        <v>3575</v>
      </c>
      <c r="D698" s="52">
        <v>276.53330758485401</v>
      </c>
      <c r="E698" s="13">
        <v>-0.13937253059764301</v>
      </c>
      <c r="F698">
        <v>150</v>
      </c>
      <c r="G698" s="57" t="s">
        <v>3160</v>
      </c>
      <c r="H698" s="57" t="s">
        <v>3160</v>
      </c>
      <c r="I698" s="57" t="s">
        <v>3160</v>
      </c>
      <c r="J698" s="57" t="s">
        <v>3160</v>
      </c>
      <c r="K698" s="57" t="s">
        <v>3160</v>
      </c>
      <c r="L698" s="57" t="s">
        <v>3160</v>
      </c>
      <c r="M698" s="57" t="s">
        <v>3160</v>
      </c>
      <c r="N698" t="s">
        <v>3337</v>
      </c>
    </row>
    <row r="699" spans="1:14" x14ac:dyDescent="0.25">
      <c r="A699" t="s">
        <v>3311</v>
      </c>
      <c r="B699" t="s">
        <v>3576</v>
      </c>
      <c r="C699" t="s">
        <v>3577</v>
      </c>
      <c r="D699" s="52">
        <v>76.604904419963802</v>
      </c>
      <c r="E699" s="13">
        <v>0.416835596460012</v>
      </c>
      <c r="F699">
        <v>118</v>
      </c>
      <c r="G699" s="57" t="s">
        <v>3160</v>
      </c>
      <c r="H699" s="57" t="s">
        <v>3160</v>
      </c>
      <c r="I699" s="57" t="s">
        <v>3160</v>
      </c>
      <c r="J699" s="57" t="s">
        <v>3160</v>
      </c>
      <c r="K699" s="57" t="s">
        <v>3160</v>
      </c>
      <c r="L699" s="57" t="s">
        <v>3160</v>
      </c>
      <c r="M699" s="57" t="s">
        <v>3160</v>
      </c>
      <c r="N699" t="s">
        <v>3337</v>
      </c>
    </row>
    <row r="700" spans="1:14" x14ac:dyDescent="0.25">
      <c r="A700" t="s">
        <v>3311</v>
      </c>
      <c r="B700" t="s">
        <v>3578</v>
      </c>
      <c r="C700" t="s">
        <v>3579</v>
      </c>
      <c r="D700" s="52">
        <v>99.328452261518805</v>
      </c>
      <c r="E700" s="13">
        <v>6.0706928082139198E-2</v>
      </c>
      <c r="F700">
        <v>135</v>
      </c>
      <c r="G700" s="57" t="s">
        <v>3160</v>
      </c>
      <c r="H700" s="57" t="s">
        <v>3160</v>
      </c>
      <c r="I700" s="57" t="s">
        <v>3160</v>
      </c>
      <c r="J700" s="57" t="s">
        <v>3160</v>
      </c>
      <c r="K700" s="57" t="s">
        <v>3160</v>
      </c>
      <c r="L700" s="57" t="s">
        <v>3160</v>
      </c>
      <c r="M700" s="57" t="s">
        <v>3160</v>
      </c>
      <c r="N700" t="s">
        <v>3337</v>
      </c>
    </row>
    <row r="701" spans="1:14" x14ac:dyDescent="0.25">
      <c r="A701" t="s">
        <v>3311</v>
      </c>
      <c r="B701" t="s">
        <v>3580</v>
      </c>
      <c r="C701" t="s">
        <v>3581</v>
      </c>
      <c r="D701" s="52">
        <v>100.667814438268</v>
      </c>
      <c r="E701" s="13">
        <v>1.4713163570180701</v>
      </c>
      <c r="F701">
        <v>42</v>
      </c>
      <c r="G701" s="57" t="s">
        <v>3160</v>
      </c>
      <c r="H701" s="57" t="s">
        <v>3160</v>
      </c>
      <c r="I701" s="57" t="s">
        <v>3160</v>
      </c>
      <c r="J701" s="57" t="s">
        <v>3160</v>
      </c>
      <c r="K701" s="57" t="s">
        <v>3160</v>
      </c>
      <c r="L701" s="57" t="s">
        <v>3160</v>
      </c>
      <c r="M701" s="57" t="s">
        <v>3160</v>
      </c>
      <c r="N701" t="s">
        <v>3337</v>
      </c>
    </row>
    <row r="702" spans="1:14" x14ac:dyDescent="0.25">
      <c r="A702" t="s">
        <v>3311</v>
      </c>
      <c r="B702" t="s">
        <v>3582</v>
      </c>
      <c r="C702" t="s">
        <v>3583</v>
      </c>
      <c r="D702" s="52">
        <v>78.162771965024803</v>
      </c>
      <c r="E702" s="13">
        <v>-0.87716701339178005</v>
      </c>
      <c r="F702">
        <v>174</v>
      </c>
      <c r="G702" s="57" t="s">
        <v>3160</v>
      </c>
      <c r="H702" s="57" t="s">
        <v>3160</v>
      </c>
      <c r="I702" s="57" t="s">
        <v>3160</v>
      </c>
      <c r="J702" s="57" t="s">
        <v>3160</v>
      </c>
      <c r="K702" s="57" t="s">
        <v>3160</v>
      </c>
      <c r="L702" s="57" t="s">
        <v>3160</v>
      </c>
      <c r="M702" s="57" t="s">
        <v>3160</v>
      </c>
      <c r="N702" t="s">
        <v>3337</v>
      </c>
    </row>
    <row r="703" spans="1:14" x14ac:dyDescent="0.25">
      <c r="A703" t="s">
        <v>3311</v>
      </c>
      <c r="B703" t="s">
        <v>3584</v>
      </c>
      <c r="C703" t="s">
        <v>3585</v>
      </c>
      <c r="D703" s="52">
        <v>23.226420734896099</v>
      </c>
      <c r="E703" s="13">
        <v>1.27091247141</v>
      </c>
      <c r="F703">
        <v>60</v>
      </c>
      <c r="G703" s="57" t="s">
        <v>3160</v>
      </c>
      <c r="H703" s="57" t="s">
        <v>3160</v>
      </c>
      <c r="I703" s="57" t="s">
        <v>3160</v>
      </c>
      <c r="J703" s="57" t="s">
        <v>3160</v>
      </c>
      <c r="K703" s="57" t="s">
        <v>3160</v>
      </c>
      <c r="L703" s="57" t="s">
        <v>3160</v>
      </c>
      <c r="M703" s="57" t="s">
        <v>3160</v>
      </c>
      <c r="N703" t="s">
        <v>3337</v>
      </c>
    </row>
    <row r="704" spans="1:14" x14ac:dyDescent="0.25">
      <c r="A704" t="s">
        <v>3311</v>
      </c>
      <c r="B704" t="s">
        <v>3586</v>
      </c>
      <c r="C704" t="s">
        <v>3587</v>
      </c>
      <c r="D704" s="52">
        <v>86.648365733781901</v>
      </c>
      <c r="E704" s="13">
        <v>0.648402859403159</v>
      </c>
      <c r="F704">
        <v>107</v>
      </c>
      <c r="G704" s="57" t="s">
        <v>3160</v>
      </c>
      <c r="H704" s="57" t="s">
        <v>3160</v>
      </c>
      <c r="I704" s="57" t="s">
        <v>3160</v>
      </c>
      <c r="J704" s="57" t="s">
        <v>3160</v>
      </c>
      <c r="K704" s="57" t="s">
        <v>3160</v>
      </c>
      <c r="L704" s="57" t="s">
        <v>3160</v>
      </c>
      <c r="M704" s="57" t="s">
        <v>3160</v>
      </c>
      <c r="N704" t="s">
        <v>3337</v>
      </c>
    </row>
    <row r="705" spans="1:14" x14ac:dyDescent="0.25">
      <c r="A705" t="s">
        <v>3311</v>
      </c>
      <c r="B705" t="s">
        <v>3588</v>
      </c>
      <c r="C705" t="s">
        <v>3589</v>
      </c>
      <c r="D705" s="52">
        <v>317.36956110291101</v>
      </c>
      <c r="E705" s="13">
        <v>1.44221976341339</v>
      </c>
      <c r="F705">
        <v>45</v>
      </c>
      <c r="G705" s="57" t="s">
        <v>3160</v>
      </c>
      <c r="H705" s="57" t="s">
        <v>3160</v>
      </c>
      <c r="I705" s="57" t="s">
        <v>3160</v>
      </c>
      <c r="J705" s="57" t="s">
        <v>3160</v>
      </c>
      <c r="K705" s="57" t="s">
        <v>3160</v>
      </c>
      <c r="L705" s="57" t="s">
        <v>3160</v>
      </c>
      <c r="M705" s="57" t="s">
        <v>3160</v>
      </c>
      <c r="N705" t="s">
        <v>3337</v>
      </c>
    </row>
    <row r="706" spans="1:14" x14ac:dyDescent="0.25">
      <c r="A706" t="s">
        <v>3311</v>
      </c>
      <c r="B706" t="s">
        <v>3590</v>
      </c>
      <c r="C706" t="s">
        <v>3591</v>
      </c>
      <c r="D706" s="52">
        <v>33.693757326259203</v>
      </c>
      <c r="E706" s="13">
        <v>1.1035133494276499</v>
      </c>
      <c r="F706">
        <v>71</v>
      </c>
      <c r="G706" s="57" t="s">
        <v>3160</v>
      </c>
      <c r="H706" s="57" t="s">
        <v>3160</v>
      </c>
      <c r="I706" s="57" t="s">
        <v>3160</v>
      </c>
      <c r="J706" s="57" t="s">
        <v>3160</v>
      </c>
      <c r="K706" s="57" t="s">
        <v>3160</v>
      </c>
      <c r="L706" s="57" t="s">
        <v>3160</v>
      </c>
      <c r="M706" s="57" t="s">
        <v>3160</v>
      </c>
      <c r="N706" t="s">
        <v>3337</v>
      </c>
    </row>
    <row r="707" spans="1:14" x14ac:dyDescent="0.25">
      <c r="A707" t="s">
        <v>3311</v>
      </c>
      <c r="B707" t="s">
        <v>3592</v>
      </c>
      <c r="C707" t="s">
        <v>3593</v>
      </c>
      <c r="D707" s="52">
        <v>159.74228754966899</v>
      </c>
      <c r="E707" s="13">
        <v>0.69095590242933302</v>
      </c>
      <c r="F707">
        <v>103</v>
      </c>
      <c r="G707" s="57" t="s">
        <v>3160</v>
      </c>
      <c r="H707" s="57" t="s">
        <v>3160</v>
      </c>
      <c r="I707" s="57" t="s">
        <v>3160</v>
      </c>
      <c r="J707" s="57" t="s">
        <v>3160</v>
      </c>
      <c r="K707" s="57" t="s">
        <v>3160</v>
      </c>
      <c r="L707" s="57" t="s">
        <v>3160</v>
      </c>
      <c r="M707" s="57" t="s">
        <v>3160</v>
      </c>
      <c r="N707" t="s">
        <v>3337</v>
      </c>
    </row>
    <row r="708" spans="1:14" x14ac:dyDescent="0.25">
      <c r="A708" t="s">
        <v>3311</v>
      </c>
      <c r="B708" t="s">
        <v>3594</v>
      </c>
      <c r="C708" t="s">
        <v>3595</v>
      </c>
      <c r="D708" s="52">
        <v>204.87743367412301</v>
      </c>
      <c r="E708" s="13">
        <v>1.40094594227381</v>
      </c>
      <c r="F708">
        <v>48</v>
      </c>
      <c r="G708" s="57" t="s">
        <v>3151</v>
      </c>
      <c r="H708" s="57" t="s">
        <v>3151</v>
      </c>
      <c r="I708" s="57" t="s">
        <v>3155</v>
      </c>
      <c r="J708" s="57" t="s">
        <v>3155</v>
      </c>
      <c r="K708" s="57" t="s">
        <v>3151</v>
      </c>
      <c r="L708" s="57" t="s">
        <v>3151</v>
      </c>
      <c r="M708" s="57" t="s">
        <v>3155</v>
      </c>
      <c r="N708" t="s">
        <v>3322</v>
      </c>
    </row>
    <row r="709" spans="1:14" x14ac:dyDescent="0.25">
      <c r="A709" t="s">
        <v>3311</v>
      </c>
      <c r="B709" t="s">
        <v>3596</v>
      </c>
      <c r="C709" t="s">
        <v>3274</v>
      </c>
      <c r="D709" s="52">
        <v>421.46580977853301</v>
      </c>
      <c r="E709" s="13">
        <v>1.2813330753854899</v>
      </c>
      <c r="F709">
        <v>59</v>
      </c>
      <c r="G709" s="57" t="s">
        <v>3151</v>
      </c>
      <c r="H709" s="57" t="s">
        <v>3151</v>
      </c>
      <c r="I709" s="57" t="s">
        <v>3151</v>
      </c>
      <c r="J709" s="57" t="s">
        <v>3148</v>
      </c>
      <c r="K709" s="57" t="s">
        <v>3149</v>
      </c>
      <c r="L709" s="57" t="s">
        <v>3151</v>
      </c>
      <c r="M709" s="57" t="s">
        <v>3155</v>
      </c>
      <c r="N709" t="s">
        <v>3322</v>
      </c>
    </row>
    <row r="710" spans="1:14" x14ac:dyDescent="0.25">
      <c r="A710" t="s">
        <v>3311</v>
      </c>
      <c r="B710" t="s">
        <v>3597</v>
      </c>
      <c r="C710" t="s">
        <v>3598</v>
      </c>
      <c r="D710" s="52">
        <v>33.215355970055299</v>
      </c>
      <c r="E710" s="13">
        <v>1.3665366669427499</v>
      </c>
      <c r="F710">
        <v>51</v>
      </c>
      <c r="G710" s="57" t="s">
        <v>3160</v>
      </c>
      <c r="H710" s="57" t="s">
        <v>3160</v>
      </c>
      <c r="I710" s="57" t="s">
        <v>3160</v>
      </c>
      <c r="J710" s="57" t="s">
        <v>3160</v>
      </c>
      <c r="K710" s="57" t="s">
        <v>3160</v>
      </c>
      <c r="L710" s="57" t="s">
        <v>3160</v>
      </c>
      <c r="M710" s="57" t="s">
        <v>3160</v>
      </c>
      <c r="N710" t="s">
        <v>3152</v>
      </c>
    </row>
    <row r="711" spans="1:14" x14ac:dyDescent="0.25">
      <c r="A711" t="s">
        <v>3311</v>
      </c>
      <c r="B711" t="s">
        <v>3599</v>
      </c>
      <c r="C711" t="s">
        <v>3600</v>
      </c>
      <c r="D711" s="52">
        <v>230.149746158547</v>
      </c>
      <c r="E711" s="13">
        <v>1.3803385137861199</v>
      </c>
      <c r="F711">
        <v>50</v>
      </c>
      <c r="G711" s="57" t="s">
        <v>3151</v>
      </c>
      <c r="H711" s="57" t="s">
        <v>3151</v>
      </c>
      <c r="I711" s="57" t="s">
        <v>3155</v>
      </c>
      <c r="J711" s="57" t="s">
        <v>3148</v>
      </c>
      <c r="K711" s="57" t="s">
        <v>3151</v>
      </c>
      <c r="L711" s="57" t="s">
        <v>3148</v>
      </c>
      <c r="M711" s="57" t="s">
        <v>3150</v>
      </c>
      <c r="N711" t="s">
        <v>3322</v>
      </c>
    </row>
    <row r="712" spans="1:14" x14ac:dyDescent="0.25">
      <c r="A712" t="s">
        <v>3311</v>
      </c>
      <c r="B712" t="s">
        <v>3601</v>
      </c>
      <c r="C712" t="s">
        <v>3602</v>
      </c>
      <c r="D712" s="52">
        <v>410.49623714223702</v>
      </c>
      <c r="E712" s="13">
        <v>1.1312961641133901</v>
      </c>
      <c r="F712">
        <v>67</v>
      </c>
      <c r="G712" s="57" t="s">
        <v>3151</v>
      </c>
      <c r="H712" s="57" t="s">
        <v>3151</v>
      </c>
      <c r="I712" s="57" t="s">
        <v>3155</v>
      </c>
      <c r="J712" s="57" t="s">
        <v>3148</v>
      </c>
      <c r="K712" s="57" t="s">
        <v>3151</v>
      </c>
      <c r="L712" s="57" t="s">
        <v>3151</v>
      </c>
      <c r="M712" s="57" t="s">
        <v>3155</v>
      </c>
      <c r="N712" t="s">
        <v>3322</v>
      </c>
    </row>
    <row r="713" spans="1:14" x14ac:dyDescent="0.25">
      <c r="A713" t="s">
        <v>3311</v>
      </c>
      <c r="B713" t="s">
        <v>3603</v>
      </c>
      <c r="C713" t="s">
        <v>3604</v>
      </c>
      <c r="D713" s="52">
        <v>32.4664309918032</v>
      </c>
      <c r="E713" s="13">
        <v>1.25475210791986</v>
      </c>
      <c r="F713">
        <v>61</v>
      </c>
      <c r="G713" s="57" t="s">
        <v>3160</v>
      </c>
      <c r="H713" s="57" t="s">
        <v>3160</v>
      </c>
      <c r="I713" s="57" t="s">
        <v>3160</v>
      </c>
      <c r="J713" s="57" t="s">
        <v>3160</v>
      </c>
      <c r="K713" s="57" t="s">
        <v>3160</v>
      </c>
      <c r="L713" s="57" t="s">
        <v>3160</v>
      </c>
      <c r="M713" s="57" t="s">
        <v>3160</v>
      </c>
      <c r="N713" t="s">
        <v>3152</v>
      </c>
    </row>
    <row r="714" spans="1:14" x14ac:dyDescent="0.25">
      <c r="A714" t="s">
        <v>3311</v>
      </c>
      <c r="B714" t="s">
        <v>3605</v>
      </c>
      <c r="C714" t="s">
        <v>3606</v>
      </c>
      <c r="D714" s="52">
        <v>3.3193137527415799</v>
      </c>
      <c r="E714" s="13">
        <v>1.25475210791986</v>
      </c>
      <c r="F714">
        <v>61</v>
      </c>
      <c r="G714" s="57" t="s">
        <v>3160</v>
      </c>
      <c r="H714" s="57" t="s">
        <v>3160</v>
      </c>
      <c r="I714" s="57" t="s">
        <v>3160</v>
      </c>
      <c r="J714" s="57" t="s">
        <v>3160</v>
      </c>
      <c r="K714" s="57" t="s">
        <v>3160</v>
      </c>
      <c r="L714" s="57" t="s">
        <v>3160</v>
      </c>
      <c r="M714" s="57" t="s">
        <v>3160</v>
      </c>
      <c r="N714" t="s">
        <v>3152</v>
      </c>
    </row>
    <row r="715" spans="1:14" x14ac:dyDescent="0.25">
      <c r="A715" t="s">
        <v>3311</v>
      </c>
      <c r="B715" t="s">
        <v>3607</v>
      </c>
      <c r="C715" t="s">
        <v>3608</v>
      </c>
      <c r="D715" s="52">
        <v>72.234365792308907</v>
      </c>
      <c r="E715" s="13">
        <v>0.22184482699837599</v>
      </c>
      <c r="F715">
        <v>127</v>
      </c>
      <c r="G715" s="57" t="s">
        <v>3160</v>
      </c>
      <c r="H715" s="57" t="s">
        <v>3160</v>
      </c>
      <c r="I715" s="57" t="s">
        <v>3160</v>
      </c>
      <c r="J715" s="57" t="s">
        <v>3160</v>
      </c>
      <c r="K715" s="57" t="s">
        <v>3160</v>
      </c>
      <c r="L715" s="57" t="s">
        <v>3160</v>
      </c>
      <c r="M715" s="57" t="s">
        <v>3160</v>
      </c>
      <c r="N715" t="s">
        <v>3337</v>
      </c>
    </row>
    <row r="716" spans="1:14" x14ac:dyDescent="0.25">
      <c r="A716" t="s">
        <v>3311</v>
      </c>
      <c r="B716" t="s">
        <v>3609</v>
      </c>
      <c r="C716" t="s">
        <v>3280</v>
      </c>
      <c r="D716" s="52">
        <v>188.237933353476</v>
      </c>
      <c r="E716" s="13">
        <v>1.3973869808711501</v>
      </c>
      <c r="F716">
        <v>49</v>
      </c>
      <c r="G716" s="57" t="s">
        <v>3151</v>
      </c>
      <c r="H716" s="57" t="s">
        <v>3148</v>
      </c>
      <c r="I716" s="57" t="s">
        <v>3151</v>
      </c>
      <c r="J716" s="57" t="s">
        <v>3148</v>
      </c>
      <c r="K716" s="57" t="s">
        <v>3148</v>
      </c>
      <c r="L716" s="57" t="s">
        <v>3148</v>
      </c>
      <c r="M716" s="57" t="s">
        <v>3155</v>
      </c>
      <c r="N716" t="s">
        <v>3322</v>
      </c>
    </row>
    <row r="717" spans="1:14" x14ac:dyDescent="0.25">
      <c r="A717" t="s">
        <v>3311</v>
      </c>
      <c r="B717" t="s">
        <v>3610</v>
      </c>
      <c r="C717" t="s">
        <v>3611</v>
      </c>
      <c r="D717" s="52">
        <v>440.02235006959899</v>
      </c>
      <c r="E717" s="13">
        <v>-0.17762770135401801</v>
      </c>
      <c r="F717">
        <v>154</v>
      </c>
      <c r="G717" s="57" t="s">
        <v>3148</v>
      </c>
      <c r="H717" s="57" t="s">
        <v>3148</v>
      </c>
      <c r="I717" s="57" t="s">
        <v>3155</v>
      </c>
      <c r="J717" s="57" t="s">
        <v>3155</v>
      </c>
      <c r="K717" s="57" t="s">
        <v>3151</v>
      </c>
      <c r="L717" s="57" t="s">
        <v>3148</v>
      </c>
      <c r="M717" s="57" t="s">
        <v>3149</v>
      </c>
      <c r="N717" t="s">
        <v>3322</v>
      </c>
    </row>
    <row r="718" spans="1:14" x14ac:dyDescent="0.25">
      <c r="A718" t="s">
        <v>3311</v>
      </c>
      <c r="B718" t="s">
        <v>3612</v>
      </c>
      <c r="C718" t="s">
        <v>3284</v>
      </c>
      <c r="D718" s="52">
        <v>1694.23996415019</v>
      </c>
      <c r="E718" s="13">
        <v>1.0328023957700301</v>
      </c>
      <c r="F718">
        <v>80</v>
      </c>
      <c r="G718" s="57" t="s">
        <v>3151</v>
      </c>
      <c r="H718" s="57" t="s">
        <v>3155</v>
      </c>
      <c r="I718" s="57" t="s">
        <v>3155</v>
      </c>
      <c r="J718" s="57" t="s">
        <v>3151</v>
      </c>
      <c r="K718" s="57" t="s">
        <v>3149</v>
      </c>
      <c r="L718" s="57" t="s">
        <v>3149</v>
      </c>
      <c r="M718" s="57" t="s">
        <v>3148</v>
      </c>
      <c r="N718" t="s">
        <v>3322</v>
      </c>
    </row>
    <row r="719" spans="1:14" x14ac:dyDescent="0.25">
      <c r="A719" t="s">
        <v>3311</v>
      </c>
      <c r="B719" t="s">
        <v>3613</v>
      </c>
      <c r="C719" t="s">
        <v>3286</v>
      </c>
      <c r="D719" s="52">
        <v>957.87682138916398</v>
      </c>
      <c r="E719" s="13">
        <v>0.86494891858595702</v>
      </c>
      <c r="F719">
        <v>91</v>
      </c>
      <c r="G719" s="57" t="s">
        <v>3160</v>
      </c>
      <c r="H719" s="57" t="s">
        <v>3160</v>
      </c>
      <c r="I719" s="57" t="s">
        <v>3160</v>
      </c>
      <c r="J719" s="57" t="s">
        <v>3160</v>
      </c>
      <c r="K719" s="57" t="s">
        <v>3160</v>
      </c>
      <c r="L719" s="57" t="s">
        <v>3160</v>
      </c>
      <c r="M719" s="57" t="s">
        <v>3160</v>
      </c>
      <c r="N719" t="s">
        <v>3337</v>
      </c>
    </row>
    <row r="720" spans="1:14" x14ac:dyDescent="0.25">
      <c r="A720" t="s">
        <v>3311</v>
      </c>
      <c r="B720" t="s">
        <v>3614</v>
      </c>
      <c r="C720" t="s">
        <v>3615</v>
      </c>
      <c r="D720" s="52">
        <v>15.3800752239137</v>
      </c>
      <c r="E720" s="13">
        <v>-0.964527496142074</v>
      </c>
      <c r="F720">
        <v>175</v>
      </c>
      <c r="G720" s="57" t="s">
        <v>3160</v>
      </c>
      <c r="H720" s="57" t="s">
        <v>3160</v>
      </c>
      <c r="I720" s="57" t="s">
        <v>3160</v>
      </c>
      <c r="J720" s="57" t="s">
        <v>3160</v>
      </c>
      <c r="K720" s="57" t="s">
        <v>3160</v>
      </c>
      <c r="L720" s="57" t="s">
        <v>3160</v>
      </c>
      <c r="M720" s="57" t="s">
        <v>3160</v>
      </c>
      <c r="N720" t="s">
        <v>3337</v>
      </c>
    </row>
    <row r="721" spans="1:14" x14ac:dyDescent="0.25">
      <c r="A721" t="s">
        <v>3311</v>
      </c>
      <c r="B721" t="s">
        <v>3616</v>
      </c>
      <c r="C721" t="s">
        <v>3617</v>
      </c>
      <c r="D721" s="52">
        <v>116.825210754216</v>
      </c>
      <c r="E721" s="13">
        <v>1.68675300665613E-2</v>
      </c>
      <c r="F721">
        <v>143</v>
      </c>
      <c r="G721" s="57" t="s">
        <v>3160</v>
      </c>
      <c r="H721" s="57" t="s">
        <v>3160</v>
      </c>
      <c r="I721" s="57" t="s">
        <v>3160</v>
      </c>
      <c r="J721" s="57" t="s">
        <v>3160</v>
      </c>
      <c r="K721" s="57" t="s">
        <v>3160</v>
      </c>
      <c r="L721" s="57" t="s">
        <v>3160</v>
      </c>
      <c r="M721" s="57" t="s">
        <v>3160</v>
      </c>
      <c r="N721" t="s">
        <v>3337</v>
      </c>
    </row>
    <row r="722" spans="1:14" x14ac:dyDescent="0.25">
      <c r="A722" t="s">
        <v>3311</v>
      </c>
      <c r="B722" t="s">
        <v>3618</v>
      </c>
      <c r="C722" t="s">
        <v>3619</v>
      </c>
      <c r="D722" s="52">
        <v>2050.08072179187</v>
      </c>
      <c r="E722" s="13">
        <v>-0.127175128359235</v>
      </c>
      <c r="F722">
        <v>148</v>
      </c>
      <c r="G722" s="57" t="s">
        <v>3148</v>
      </c>
      <c r="H722" s="57" t="s">
        <v>3155</v>
      </c>
      <c r="I722" s="57" t="s">
        <v>3155</v>
      </c>
      <c r="J722" s="57" t="s">
        <v>3151</v>
      </c>
      <c r="K722" s="57" t="s">
        <v>3151</v>
      </c>
      <c r="L722" s="57" t="s">
        <v>3148</v>
      </c>
      <c r="M722" s="57" t="s">
        <v>3149</v>
      </c>
      <c r="N722" t="s">
        <v>3322</v>
      </c>
    </row>
    <row r="723" spans="1:14" x14ac:dyDescent="0.25">
      <c r="A723" t="s">
        <v>3311</v>
      </c>
      <c r="B723" t="s">
        <v>3620</v>
      </c>
      <c r="C723" t="s">
        <v>3621</v>
      </c>
      <c r="D723" s="52">
        <v>1378.7582538223101</v>
      </c>
      <c r="E723" s="13">
        <v>2.3779568515757899E-2</v>
      </c>
      <c r="F723">
        <v>141</v>
      </c>
      <c r="G723" s="57" t="s">
        <v>3160</v>
      </c>
      <c r="H723" s="57" t="s">
        <v>3160</v>
      </c>
      <c r="I723" s="57" t="s">
        <v>3160</v>
      </c>
      <c r="J723" s="57" t="s">
        <v>3160</v>
      </c>
      <c r="K723" s="57" t="s">
        <v>3160</v>
      </c>
      <c r="L723" s="57" t="s">
        <v>3160</v>
      </c>
      <c r="M723" s="57" t="s">
        <v>3160</v>
      </c>
      <c r="N723" t="s">
        <v>3152</v>
      </c>
    </row>
    <row r="724" spans="1:14" x14ac:dyDescent="0.25">
      <c r="A724" t="s">
        <v>3311</v>
      </c>
      <c r="B724" t="s">
        <v>3622</v>
      </c>
      <c r="C724" t="s">
        <v>3623</v>
      </c>
      <c r="D724" s="52">
        <v>82.665977697552407</v>
      </c>
      <c r="E724" s="13">
        <v>2.3779568515757899E-2</v>
      </c>
      <c r="F724">
        <v>141</v>
      </c>
      <c r="G724" s="57" t="s">
        <v>3160</v>
      </c>
      <c r="H724" s="57" t="s">
        <v>3160</v>
      </c>
      <c r="I724" s="57" t="s">
        <v>3160</v>
      </c>
      <c r="J724" s="57" t="s">
        <v>3160</v>
      </c>
      <c r="K724" s="57" t="s">
        <v>3160</v>
      </c>
      <c r="L724" s="57" t="s">
        <v>3160</v>
      </c>
      <c r="M724" s="57" t="s">
        <v>3160</v>
      </c>
      <c r="N724" t="s">
        <v>3152</v>
      </c>
    </row>
    <row r="725" spans="1:14" x14ac:dyDescent="0.25">
      <c r="A725" t="s">
        <v>3311</v>
      </c>
      <c r="B725" t="s">
        <v>3624</v>
      </c>
      <c r="C725" t="s">
        <v>3292</v>
      </c>
      <c r="D725" s="52">
        <v>56.8728718494839</v>
      </c>
      <c r="E725" s="13">
        <v>-0.174797218924956</v>
      </c>
      <c r="F725">
        <v>153</v>
      </c>
      <c r="G725" s="57" t="s">
        <v>3160</v>
      </c>
      <c r="H725" s="57" t="s">
        <v>3160</v>
      </c>
      <c r="I725" s="57" t="s">
        <v>3160</v>
      </c>
      <c r="J725" s="57" t="s">
        <v>3160</v>
      </c>
      <c r="K725" s="57" t="s">
        <v>3160</v>
      </c>
      <c r="L725" s="57" t="s">
        <v>3160</v>
      </c>
      <c r="M725" s="57" t="s">
        <v>3160</v>
      </c>
      <c r="N725" t="s">
        <v>3337</v>
      </c>
    </row>
    <row r="726" spans="1:14" x14ac:dyDescent="0.25">
      <c r="A726" t="s">
        <v>3311</v>
      </c>
      <c r="B726" t="s">
        <v>3625</v>
      </c>
      <c r="C726" t="s">
        <v>3626</v>
      </c>
      <c r="D726" s="52">
        <v>15.917424693974599</v>
      </c>
      <c r="E726" s="13">
        <v>-0.74596245754079005</v>
      </c>
      <c r="F726">
        <v>172</v>
      </c>
      <c r="G726" s="57" t="s">
        <v>3160</v>
      </c>
      <c r="H726" s="57" t="s">
        <v>3160</v>
      </c>
      <c r="I726" s="57" t="s">
        <v>3160</v>
      </c>
      <c r="J726" s="57" t="s">
        <v>3160</v>
      </c>
      <c r="K726" s="57" t="s">
        <v>3160</v>
      </c>
      <c r="L726" s="57" t="s">
        <v>3160</v>
      </c>
      <c r="M726" s="57" t="s">
        <v>3160</v>
      </c>
      <c r="N726" t="s">
        <v>3337</v>
      </c>
    </row>
    <row r="727" spans="1:14" x14ac:dyDescent="0.25">
      <c r="A727" t="s">
        <v>3311</v>
      </c>
      <c r="B727" t="s">
        <v>3627</v>
      </c>
      <c r="C727" t="s">
        <v>3628</v>
      </c>
      <c r="D727" s="52">
        <v>7.6750468297489496</v>
      </c>
      <c r="E727" s="13">
        <v>0.92629836667896603</v>
      </c>
      <c r="F727">
        <v>87</v>
      </c>
      <c r="G727" s="57" t="s">
        <v>3160</v>
      </c>
      <c r="H727" s="57" t="s">
        <v>3160</v>
      </c>
      <c r="I727" s="57" t="s">
        <v>3160</v>
      </c>
      <c r="J727" s="57" t="s">
        <v>3160</v>
      </c>
      <c r="K727" s="57" t="s">
        <v>3160</v>
      </c>
      <c r="L727" s="57" t="s">
        <v>3160</v>
      </c>
      <c r="M727" s="57" t="s">
        <v>3160</v>
      </c>
      <c r="N727" t="s">
        <v>3337</v>
      </c>
    </row>
    <row r="728" spans="1:14" x14ac:dyDescent="0.25">
      <c r="A728" t="s">
        <v>3311</v>
      </c>
      <c r="B728" t="s">
        <v>3629</v>
      </c>
      <c r="C728" t="s">
        <v>3630</v>
      </c>
      <c r="D728" s="52">
        <v>7.8199215793646299</v>
      </c>
      <c r="E728" s="13">
        <v>4.3245924190648301E-2</v>
      </c>
      <c r="F728">
        <v>140</v>
      </c>
      <c r="G728" s="57" t="s">
        <v>3160</v>
      </c>
      <c r="H728" s="57" t="s">
        <v>3160</v>
      </c>
      <c r="I728" s="57" t="s">
        <v>3160</v>
      </c>
      <c r="J728" s="57" t="s">
        <v>3160</v>
      </c>
      <c r="K728" s="57" t="s">
        <v>3160</v>
      </c>
      <c r="L728" s="57" t="s">
        <v>3160</v>
      </c>
      <c r="M728" s="57" t="s">
        <v>3160</v>
      </c>
      <c r="N728" t="s">
        <v>3337</v>
      </c>
    </row>
    <row r="729" spans="1:14" x14ac:dyDescent="0.25">
      <c r="A729" t="s">
        <v>3311</v>
      </c>
      <c r="B729" t="s">
        <v>3631</v>
      </c>
      <c r="C729" t="s">
        <v>3632</v>
      </c>
      <c r="D729" s="52">
        <v>7.5547046469117296</v>
      </c>
      <c r="E729" s="13">
        <v>-0.27488841612125298</v>
      </c>
      <c r="F729">
        <v>157</v>
      </c>
      <c r="G729" s="57" t="s">
        <v>3160</v>
      </c>
      <c r="H729" s="57" t="s">
        <v>3160</v>
      </c>
      <c r="I729" s="57" t="s">
        <v>3160</v>
      </c>
      <c r="J729" s="57" t="s">
        <v>3160</v>
      </c>
      <c r="K729" s="57" t="s">
        <v>3160</v>
      </c>
      <c r="L729" s="57" t="s">
        <v>3160</v>
      </c>
      <c r="M729" s="57" t="s">
        <v>3160</v>
      </c>
      <c r="N729" t="s">
        <v>3337</v>
      </c>
    </row>
    <row r="730" spans="1:14" x14ac:dyDescent="0.25">
      <c r="A730" t="s">
        <v>3311</v>
      </c>
      <c r="B730" t="s">
        <v>3633</v>
      </c>
      <c r="C730" t="s">
        <v>3634</v>
      </c>
      <c r="D730" s="52">
        <v>49.3354810275425</v>
      </c>
      <c r="E730" s="13">
        <v>-1.27227806313075</v>
      </c>
      <c r="F730">
        <v>179</v>
      </c>
      <c r="G730" s="57" t="s">
        <v>3160</v>
      </c>
      <c r="H730" s="57" t="s">
        <v>3160</v>
      </c>
      <c r="I730" s="57" t="s">
        <v>3160</v>
      </c>
      <c r="J730" s="57" t="s">
        <v>3160</v>
      </c>
      <c r="K730" s="57" t="s">
        <v>3160</v>
      </c>
      <c r="L730" s="57" t="s">
        <v>3160</v>
      </c>
      <c r="M730" s="57" t="s">
        <v>3160</v>
      </c>
      <c r="N730" t="s">
        <v>3337</v>
      </c>
    </row>
    <row r="731" spans="1:14" x14ac:dyDescent="0.25">
      <c r="A731" t="s">
        <v>3311</v>
      </c>
      <c r="B731" t="s">
        <v>3635</v>
      </c>
      <c r="C731" t="s">
        <v>3636</v>
      </c>
      <c r="D731" s="52">
        <v>74.361759257220797</v>
      </c>
      <c r="E731" s="13">
        <v>-1.8725429030723399</v>
      </c>
      <c r="F731">
        <v>181</v>
      </c>
      <c r="G731" s="57" t="s">
        <v>3160</v>
      </c>
      <c r="H731" s="57" t="s">
        <v>3160</v>
      </c>
      <c r="I731" s="57" t="s">
        <v>3160</v>
      </c>
      <c r="J731" s="57" t="s">
        <v>3160</v>
      </c>
      <c r="K731" s="57" t="s">
        <v>3160</v>
      </c>
      <c r="L731" s="57" t="s">
        <v>3160</v>
      </c>
      <c r="M731" s="57" t="s">
        <v>3160</v>
      </c>
      <c r="N731" t="s">
        <v>3152</v>
      </c>
    </row>
    <row r="732" spans="1:14" x14ac:dyDescent="0.25">
      <c r="A732" t="s">
        <v>3311</v>
      </c>
      <c r="B732" t="s">
        <v>3637</v>
      </c>
      <c r="C732" t="s">
        <v>3638</v>
      </c>
      <c r="D732" s="52">
        <v>9.9454603999102709</v>
      </c>
      <c r="E732" s="13">
        <v>-1.8725429030723399</v>
      </c>
      <c r="F732">
        <v>181</v>
      </c>
      <c r="G732" s="57" t="s">
        <v>3160</v>
      </c>
      <c r="H732" s="57" t="s">
        <v>3160</v>
      </c>
      <c r="I732" s="57" t="s">
        <v>3160</v>
      </c>
      <c r="J732" s="57" t="s">
        <v>3160</v>
      </c>
      <c r="K732" s="57" t="s">
        <v>3160</v>
      </c>
      <c r="L732" s="57" t="s">
        <v>3160</v>
      </c>
      <c r="M732" s="57" t="s">
        <v>3160</v>
      </c>
      <c r="N732" t="s">
        <v>3152</v>
      </c>
    </row>
    <row r="733" spans="1:14" x14ac:dyDescent="0.25">
      <c r="A733" t="s">
        <v>3311</v>
      </c>
      <c r="B733" t="s">
        <v>3639</v>
      </c>
      <c r="C733" t="s">
        <v>3640</v>
      </c>
      <c r="D733" s="52">
        <v>87.477699532398404</v>
      </c>
      <c r="E733" s="13">
        <v>-1.8725429030723399</v>
      </c>
      <c r="F733">
        <v>181</v>
      </c>
      <c r="G733" s="57" t="s">
        <v>3160</v>
      </c>
      <c r="H733" s="57" t="s">
        <v>3160</v>
      </c>
      <c r="I733" s="57" t="s">
        <v>3160</v>
      </c>
      <c r="J733" s="57" t="s">
        <v>3160</v>
      </c>
      <c r="K733" s="57" t="s">
        <v>3160</v>
      </c>
      <c r="L733" s="57" t="s">
        <v>3160</v>
      </c>
      <c r="M733" s="57" t="s">
        <v>3160</v>
      </c>
      <c r="N733" t="s">
        <v>3152</v>
      </c>
    </row>
    <row r="734" spans="1:14" x14ac:dyDescent="0.25">
      <c r="A734" t="s">
        <v>3311</v>
      </c>
      <c r="B734" t="s">
        <v>3641</v>
      </c>
      <c r="C734" t="s">
        <v>3642</v>
      </c>
      <c r="D734" s="52">
        <v>93.200681908705505</v>
      </c>
      <c r="E734" s="13">
        <v>-1.8725429030723399</v>
      </c>
      <c r="F734">
        <v>181</v>
      </c>
      <c r="G734" s="57" t="s">
        <v>3160</v>
      </c>
      <c r="H734" s="57" t="s">
        <v>3160</v>
      </c>
      <c r="I734" s="57" t="s">
        <v>3160</v>
      </c>
      <c r="J734" s="57" t="s">
        <v>3160</v>
      </c>
      <c r="K734" s="57" t="s">
        <v>3160</v>
      </c>
      <c r="L734" s="57" t="s">
        <v>3160</v>
      </c>
      <c r="M734" s="57" t="s">
        <v>3160</v>
      </c>
      <c r="N734" t="s">
        <v>3152</v>
      </c>
    </row>
    <row r="735" spans="1:14" x14ac:dyDescent="0.25">
      <c r="A735" t="s">
        <v>3311</v>
      </c>
      <c r="B735" t="s">
        <v>3643</v>
      </c>
      <c r="C735" t="s">
        <v>3644</v>
      </c>
      <c r="D735" s="52">
        <v>0</v>
      </c>
      <c r="E735" s="13">
        <v>-1.8725429030723399</v>
      </c>
      <c r="F735">
        <v>181</v>
      </c>
      <c r="G735" s="57" t="s">
        <v>3160</v>
      </c>
      <c r="H735" s="57" t="s">
        <v>3160</v>
      </c>
      <c r="I735" s="57" t="s">
        <v>3160</v>
      </c>
      <c r="J735" s="57" t="s">
        <v>3160</v>
      </c>
      <c r="K735" s="57" t="s">
        <v>3160</v>
      </c>
      <c r="L735" s="57" t="s">
        <v>3160</v>
      </c>
      <c r="M735" s="57" t="s">
        <v>3160</v>
      </c>
      <c r="N735" t="s">
        <v>3152</v>
      </c>
    </row>
    <row r="736" spans="1:14" x14ac:dyDescent="0.25">
      <c r="A736" t="s">
        <v>3311</v>
      </c>
      <c r="B736" t="s">
        <v>3645</v>
      </c>
      <c r="C736" t="s">
        <v>3646</v>
      </c>
      <c r="D736" s="52">
        <v>0</v>
      </c>
      <c r="E736" s="13">
        <v>-1.8725429030723399</v>
      </c>
      <c r="F736">
        <v>181</v>
      </c>
      <c r="G736" s="57" t="s">
        <v>3160</v>
      </c>
      <c r="H736" s="57" t="s">
        <v>3160</v>
      </c>
      <c r="I736" s="57" t="s">
        <v>3160</v>
      </c>
      <c r="J736" s="57" t="s">
        <v>3160</v>
      </c>
      <c r="K736" s="57" t="s">
        <v>3160</v>
      </c>
      <c r="L736" s="57" t="s">
        <v>3160</v>
      </c>
      <c r="M736" s="57" t="s">
        <v>3160</v>
      </c>
      <c r="N736" t="s">
        <v>3152</v>
      </c>
    </row>
    <row r="737" spans="1:14" x14ac:dyDescent="0.25">
      <c r="A737" t="s">
        <v>3311</v>
      </c>
      <c r="B737" t="s">
        <v>3647</v>
      </c>
      <c r="C737" t="s">
        <v>3298</v>
      </c>
      <c r="D737" s="52">
        <v>2374.4570093010102</v>
      </c>
      <c r="E737" s="13">
        <v>1.3220166087223399</v>
      </c>
      <c r="F737">
        <v>55</v>
      </c>
      <c r="G737" s="57" t="s">
        <v>3151</v>
      </c>
      <c r="H737" s="57" t="s">
        <v>3150</v>
      </c>
      <c r="I737" s="57" t="s">
        <v>3151</v>
      </c>
      <c r="J737" s="57" t="s">
        <v>3151</v>
      </c>
      <c r="K737" s="57" t="s">
        <v>3148</v>
      </c>
      <c r="L737" s="57" t="s">
        <v>3149</v>
      </c>
      <c r="M737" s="57" t="s">
        <v>3155</v>
      </c>
      <c r="N737" t="s">
        <v>3322</v>
      </c>
    </row>
    <row r="738" spans="1:14" x14ac:dyDescent="0.25">
      <c r="A738" t="s">
        <v>3311</v>
      </c>
      <c r="B738" t="s">
        <v>3648</v>
      </c>
      <c r="C738" t="s">
        <v>3649</v>
      </c>
      <c r="D738" s="52">
        <v>1346.16905510078</v>
      </c>
      <c r="E738" s="13">
        <v>1.63948186302542</v>
      </c>
      <c r="F738">
        <v>37</v>
      </c>
      <c r="G738" s="57" t="s">
        <v>3160</v>
      </c>
      <c r="H738" s="57" t="s">
        <v>3160</v>
      </c>
      <c r="I738" s="57" t="s">
        <v>3160</v>
      </c>
      <c r="J738" s="57" t="s">
        <v>3160</v>
      </c>
      <c r="K738" s="57" t="s">
        <v>3160</v>
      </c>
      <c r="L738" s="57" t="s">
        <v>3160</v>
      </c>
      <c r="M738" s="57" t="s">
        <v>3160</v>
      </c>
      <c r="N738" t="s">
        <v>3337</v>
      </c>
    </row>
    <row r="739" spans="1:14" x14ac:dyDescent="0.25">
      <c r="A739" t="s">
        <v>3311</v>
      </c>
      <c r="B739" t="s">
        <v>3650</v>
      </c>
      <c r="C739" t="s">
        <v>3651</v>
      </c>
      <c r="D739" s="52">
        <v>24.889480528667601</v>
      </c>
      <c r="E739" s="13">
        <v>0.82840598286326195</v>
      </c>
      <c r="F739">
        <v>96</v>
      </c>
      <c r="G739" s="57" t="s">
        <v>3160</v>
      </c>
      <c r="H739" s="57" t="s">
        <v>3160</v>
      </c>
      <c r="I739" s="57" t="s">
        <v>3160</v>
      </c>
      <c r="J739" s="57" t="s">
        <v>3160</v>
      </c>
      <c r="K739" s="57" t="s">
        <v>3160</v>
      </c>
      <c r="L739" s="57" t="s">
        <v>3160</v>
      </c>
      <c r="M739" s="57" t="s">
        <v>3160</v>
      </c>
      <c r="N739" t="s">
        <v>3337</v>
      </c>
    </row>
    <row r="740" spans="1:14" x14ac:dyDescent="0.25">
      <c r="A740" t="s">
        <v>3311</v>
      </c>
      <c r="B740" t="s">
        <v>3652</v>
      </c>
      <c r="C740" t="s">
        <v>3653</v>
      </c>
      <c r="D740" s="52">
        <v>419.44860485568</v>
      </c>
      <c r="E740" s="13">
        <v>1.17199535002082</v>
      </c>
      <c r="F740">
        <v>66</v>
      </c>
      <c r="G740" s="57" t="s">
        <v>3160</v>
      </c>
      <c r="H740" s="57" t="s">
        <v>3160</v>
      </c>
      <c r="I740" s="57" t="s">
        <v>3160</v>
      </c>
      <c r="J740" s="57" t="s">
        <v>3160</v>
      </c>
      <c r="K740" s="57" t="s">
        <v>3160</v>
      </c>
      <c r="L740" s="57" t="s">
        <v>3160</v>
      </c>
      <c r="M740" s="57" t="s">
        <v>3160</v>
      </c>
      <c r="N740" t="s">
        <v>3337</v>
      </c>
    </row>
    <row r="741" spans="1:14" x14ac:dyDescent="0.25">
      <c r="A741" t="s">
        <v>3311</v>
      </c>
      <c r="B741" t="s">
        <v>3654</v>
      </c>
      <c r="C741" t="s">
        <v>3655</v>
      </c>
      <c r="D741" s="52">
        <v>62.416859412956399</v>
      </c>
      <c r="E741" s="13">
        <v>1.4626033397741101</v>
      </c>
      <c r="F741">
        <v>44</v>
      </c>
      <c r="G741" s="57" t="s">
        <v>3160</v>
      </c>
      <c r="H741" s="57" t="s">
        <v>3160</v>
      </c>
      <c r="I741" s="57" t="s">
        <v>3160</v>
      </c>
      <c r="J741" s="57" t="s">
        <v>3160</v>
      </c>
      <c r="K741" s="57" t="s">
        <v>3160</v>
      </c>
      <c r="L741" s="57" t="s">
        <v>3160</v>
      </c>
      <c r="M741" s="57" t="s">
        <v>3160</v>
      </c>
      <c r="N741" t="s">
        <v>3337</v>
      </c>
    </row>
    <row r="742" spans="1:14" x14ac:dyDescent="0.25">
      <c r="A742" t="s">
        <v>3311</v>
      </c>
      <c r="B742" t="s">
        <v>3656</v>
      </c>
      <c r="C742" t="s">
        <v>3657</v>
      </c>
      <c r="D742" s="52">
        <v>82.516364825116398</v>
      </c>
      <c r="E742" s="13">
        <v>0.88114802398657499</v>
      </c>
      <c r="F742">
        <v>90</v>
      </c>
      <c r="G742" s="57" t="s">
        <v>3160</v>
      </c>
      <c r="H742" s="57" t="s">
        <v>3160</v>
      </c>
      <c r="I742" s="57" t="s">
        <v>3160</v>
      </c>
      <c r="J742" s="57" t="s">
        <v>3160</v>
      </c>
      <c r="K742" s="57" t="s">
        <v>3160</v>
      </c>
      <c r="L742" s="57" t="s">
        <v>3160</v>
      </c>
      <c r="M742" s="57" t="s">
        <v>3160</v>
      </c>
      <c r="N742" t="s">
        <v>3337</v>
      </c>
    </row>
    <row r="743" spans="1:14" x14ac:dyDescent="0.25">
      <c r="A743" t="s">
        <v>3311</v>
      </c>
      <c r="B743" t="s">
        <v>3658</v>
      </c>
      <c r="C743" t="s">
        <v>3659</v>
      </c>
      <c r="D743" s="52">
        <v>30.082650115456399</v>
      </c>
      <c r="E743" s="13">
        <v>0.13826348373511199</v>
      </c>
      <c r="F743">
        <v>133</v>
      </c>
      <c r="G743" s="57" t="s">
        <v>3160</v>
      </c>
      <c r="H743" s="57" t="s">
        <v>3160</v>
      </c>
      <c r="I743" s="57" t="s">
        <v>3160</v>
      </c>
      <c r="J743" s="57" t="s">
        <v>3160</v>
      </c>
      <c r="K743" s="57" t="s">
        <v>3160</v>
      </c>
      <c r="L743" s="57" t="s">
        <v>3160</v>
      </c>
      <c r="M743" s="57" t="s">
        <v>3160</v>
      </c>
      <c r="N743" t="s">
        <v>3337</v>
      </c>
    </row>
    <row r="744" spans="1:14" x14ac:dyDescent="0.25">
      <c r="A744" t="s">
        <v>3311</v>
      </c>
      <c r="B744" t="s">
        <v>3660</v>
      </c>
      <c r="C744" t="s">
        <v>3661</v>
      </c>
      <c r="D744" s="52">
        <v>17.290275158937</v>
      </c>
      <c r="E744" s="13">
        <v>1.6406868783659501</v>
      </c>
      <c r="F744">
        <v>34</v>
      </c>
      <c r="G744" s="57" t="s">
        <v>3160</v>
      </c>
      <c r="H744" s="57" t="s">
        <v>3160</v>
      </c>
      <c r="I744" s="57" t="s">
        <v>3160</v>
      </c>
      <c r="J744" s="57" t="s">
        <v>3160</v>
      </c>
      <c r="K744" s="57" t="s">
        <v>3160</v>
      </c>
      <c r="L744" s="57" t="s">
        <v>3160</v>
      </c>
      <c r="M744" s="57" t="s">
        <v>3160</v>
      </c>
      <c r="N744" t="s">
        <v>3152</v>
      </c>
    </row>
    <row r="745" spans="1:14" x14ac:dyDescent="0.25">
      <c r="A745" t="s">
        <v>3311</v>
      </c>
      <c r="B745" t="s">
        <v>3662</v>
      </c>
      <c r="C745" t="s">
        <v>3663</v>
      </c>
      <c r="D745" s="52">
        <v>466.607366604883</v>
      </c>
      <c r="E745" s="13">
        <v>1.6406868783659501</v>
      </c>
      <c r="F745">
        <v>34</v>
      </c>
      <c r="G745" s="57" t="s">
        <v>3160</v>
      </c>
      <c r="H745" s="57" t="s">
        <v>3160</v>
      </c>
      <c r="I745" s="57" t="s">
        <v>3160</v>
      </c>
      <c r="J745" s="57" t="s">
        <v>3160</v>
      </c>
      <c r="K745" s="57" t="s">
        <v>3160</v>
      </c>
      <c r="L745" s="57" t="s">
        <v>3160</v>
      </c>
      <c r="M745" s="57" t="s">
        <v>3160</v>
      </c>
      <c r="N745" t="s">
        <v>3152</v>
      </c>
    </row>
    <row r="746" spans="1:14" x14ac:dyDescent="0.25">
      <c r="A746" t="s">
        <v>3311</v>
      </c>
      <c r="B746" t="s">
        <v>3664</v>
      </c>
      <c r="C746" t="s">
        <v>3665</v>
      </c>
      <c r="D746" s="52">
        <v>278.79282330746003</v>
      </c>
      <c r="E746" s="13">
        <v>1.6406868783659501</v>
      </c>
      <c r="F746">
        <v>34</v>
      </c>
      <c r="G746" s="57" t="s">
        <v>3160</v>
      </c>
      <c r="H746" s="57" t="s">
        <v>3160</v>
      </c>
      <c r="I746" s="57" t="s">
        <v>3160</v>
      </c>
      <c r="J746" s="57" t="s">
        <v>3160</v>
      </c>
      <c r="K746" s="57" t="s">
        <v>3160</v>
      </c>
      <c r="L746" s="57" t="s">
        <v>3160</v>
      </c>
      <c r="M746" s="57" t="s">
        <v>3160</v>
      </c>
      <c r="N746" t="s">
        <v>3152</v>
      </c>
    </row>
    <row r="747" spans="1:14" x14ac:dyDescent="0.25">
      <c r="A747" t="s">
        <v>3311</v>
      </c>
      <c r="B747" t="s">
        <v>3666</v>
      </c>
      <c r="C747" t="s">
        <v>3667</v>
      </c>
      <c r="D747" s="52">
        <v>400.87890789228402</v>
      </c>
      <c r="E747" s="13">
        <v>-0.67877791267003695</v>
      </c>
      <c r="F747">
        <v>170</v>
      </c>
      <c r="G747" s="57" t="s">
        <v>3155</v>
      </c>
      <c r="H747" s="57" t="s">
        <v>3151</v>
      </c>
      <c r="I747" s="57" t="s">
        <v>3155</v>
      </c>
      <c r="J747" s="57" t="s">
        <v>3148</v>
      </c>
      <c r="K747" s="57" t="s">
        <v>3151</v>
      </c>
      <c r="L747" s="57" t="s">
        <v>3150</v>
      </c>
      <c r="M747" s="57" t="s">
        <v>3155</v>
      </c>
      <c r="N747" t="s">
        <v>3322</v>
      </c>
    </row>
    <row r="748" spans="1:14" x14ac:dyDescent="0.25">
      <c r="A748" t="s">
        <v>3311</v>
      </c>
      <c r="B748" t="s">
        <v>3668</v>
      </c>
      <c r="C748" t="s">
        <v>3669</v>
      </c>
      <c r="D748" s="52">
        <v>202.05876438503199</v>
      </c>
      <c r="E748" s="13">
        <v>-0.79406525620463997</v>
      </c>
      <c r="F748">
        <v>173</v>
      </c>
      <c r="G748" s="57" t="s">
        <v>3160</v>
      </c>
      <c r="H748" s="57" t="s">
        <v>3160</v>
      </c>
      <c r="I748" s="57" t="s">
        <v>3160</v>
      </c>
      <c r="J748" s="57" t="s">
        <v>3160</v>
      </c>
      <c r="K748" s="57" t="s">
        <v>3160</v>
      </c>
      <c r="L748" s="57" t="s">
        <v>3160</v>
      </c>
      <c r="M748" s="57" t="s">
        <v>3160</v>
      </c>
      <c r="N748" t="s">
        <v>3152</v>
      </c>
    </row>
    <row r="749" spans="1:14" x14ac:dyDescent="0.25">
      <c r="A749" t="s">
        <v>3311</v>
      </c>
      <c r="B749" t="s">
        <v>3670</v>
      </c>
      <c r="C749" t="s">
        <v>3671</v>
      </c>
      <c r="D749" s="52">
        <v>324.57440246252202</v>
      </c>
      <c r="E749" s="13">
        <v>-1.06797821860387</v>
      </c>
      <c r="F749">
        <v>178</v>
      </c>
      <c r="G749" s="57" t="s">
        <v>3155</v>
      </c>
      <c r="H749" s="57" t="s">
        <v>3150</v>
      </c>
      <c r="I749" s="57" t="s">
        <v>3155</v>
      </c>
      <c r="J749" s="57" t="s">
        <v>3148</v>
      </c>
      <c r="K749" s="57" t="s">
        <v>3150</v>
      </c>
      <c r="L749" s="57" t="s">
        <v>3155</v>
      </c>
      <c r="M749" s="57" t="s">
        <v>3148</v>
      </c>
      <c r="N749" t="s">
        <v>3322</v>
      </c>
    </row>
    <row r="750" spans="1:14" x14ac:dyDescent="0.25">
      <c r="A750" t="s">
        <v>3311</v>
      </c>
      <c r="B750" t="s">
        <v>3672</v>
      </c>
      <c r="C750" t="s">
        <v>3308</v>
      </c>
      <c r="D750" s="52">
        <v>217.522766978367</v>
      </c>
      <c r="E750" s="13">
        <v>1.1807591551210901</v>
      </c>
      <c r="F750">
        <v>65</v>
      </c>
      <c r="G750" s="57" t="s">
        <v>3160</v>
      </c>
      <c r="H750" s="57" t="s">
        <v>3160</v>
      </c>
      <c r="I750" s="57" t="s">
        <v>3160</v>
      </c>
      <c r="J750" s="57" t="s">
        <v>3160</v>
      </c>
      <c r="K750" s="57" t="s">
        <v>3160</v>
      </c>
      <c r="L750" s="57" t="s">
        <v>3160</v>
      </c>
      <c r="M750" s="57" t="s">
        <v>3160</v>
      </c>
      <c r="N750" t="s">
        <v>3337</v>
      </c>
    </row>
    <row r="751" spans="1:14" x14ac:dyDescent="0.25">
      <c r="A751" t="s">
        <v>3312</v>
      </c>
      <c r="B751" t="s">
        <v>3320</v>
      </c>
      <c r="C751" t="s">
        <v>3321</v>
      </c>
      <c r="D751" s="52">
        <v>798.330818938932</v>
      </c>
      <c r="E751" s="13">
        <v>-9.2657113778567404E-2</v>
      </c>
      <c r="F751">
        <v>146</v>
      </c>
      <c r="G751" s="57" t="s">
        <v>3148</v>
      </c>
      <c r="H751" s="57" t="s">
        <v>3151</v>
      </c>
      <c r="I751" s="57" t="s">
        <v>3148</v>
      </c>
      <c r="J751" s="57" t="s">
        <v>3155</v>
      </c>
      <c r="K751" s="57" t="s">
        <v>3151</v>
      </c>
      <c r="L751" s="57" t="s">
        <v>3148</v>
      </c>
      <c r="M751" s="57" t="s">
        <v>3151</v>
      </c>
      <c r="N751" t="s">
        <v>3322</v>
      </c>
    </row>
    <row r="752" spans="1:14" x14ac:dyDescent="0.25">
      <c r="A752" t="s">
        <v>3312</v>
      </c>
      <c r="B752" t="s">
        <v>3323</v>
      </c>
      <c r="C752" t="s">
        <v>3324</v>
      </c>
      <c r="D752" s="52">
        <v>258.65205012141303</v>
      </c>
      <c r="E752" s="13">
        <v>-0.60959701319163995</v>
      </c>
      <c r="F752">
        <v>171</v>
      </c>
      <c r="G752" s="57" t="s">
        <v>3155</v>
      </c>
      <c r="H752" s="57" t="s">
        <v>3151</v>
      </c>
      <c r="I752" s="57" t="s">
        <v>3149</v>
      </c>
      <c r="J752" s="57" t="s">
        <v>3155</v>
      </c>
      <c r="K752" s="57" t="s">
        <v>3151</v>
      </c>
      <c r="L752" s="57" t="s">
        <v>3151</v>
      </c>
      <c r="M752" s="57" t="s">
        <v>3149</v>
      </c>
      <c r="N752" t="s">
        <v>3322</v>
      </c>
    </row>
    <row r="753" spans="1:14" x14ac:dyDescent="0.25">
      <c r="A753" t="s">
        <v>3312</v>
      </c>
      <c r="B753" t="s">
        <v>3325</v>
      </c>
      <c r="C753" t="s">
        <v>3326</v>
      </c>
      <c r="D753" s="52">
        <v>101.54127882735</v>
      </c>
      <c r="E753" s="13">
        <v>-0.14391531671778299</v>
      </c>
      <c r="F753">
        <v>149</v>
      </c>
      <c r="G753" s="57" t="s">
        <v>3160</v>
      </c>
      <c r="H753" s="57" t="s">
        <v>3160</v>
      </c>
      <c r="I753" s="57" t="s">
        <v>3160</v>
      </c>
      <c r="J753" s="57" t="s">
        <v>3160</v>
      </c>
      <c r="K753" s="57" t="s">
        <v>3160</v>
      </c>
      <c r="L753" s="57" t="s">
        <v>3160</v>
      </c>
      <c r="M753" s="57" t="s">
        <v>3160</v>
      </c>
      <c r="N753" t="s">
        <v>3152</v>
      </c>
    </row>
    <row r="754" spans="1:14" x14ac:dyDescent="0.25">
      <c r="A754" t="s">
        <v>3312</v>
      </c>
      <c r="B754" t="s">
        <v>3327</v>
      </c>
      <c r="C754" t="s">
        <v>3328</v>
      </c>
      <c r="D754" s="52">
        <v>90.575413404457194</v>
      </c>
      <c r="E754" s="13">
        <v>-0.14391531671778299</v>
      </c>
      <c r="F754">
        <v>149</v>
      </c>
      <c r="G754" s="57" t="s">
        <v>3160</v>
      </c>
      <c r="H754" s="57" t="s">
        <v>3160</v>
      </c>
      <c r="I754" s="57" t="s">
        <v>3160</v>
      </c>
      <c r="J754" s="57" t="s">
        <v>3160</v>
      </c>
      <c r="K754" s="57" t="s">
        <v>3160</v>
      </c>
      <c r="L754" s="57" t="s">
        <v>3160</v>
      </c>
      <c r="M754" s="57" t="s">
        <v>3160</v>
      </c>
      <c r="N754" t="s">
        <v>3152</v>
      </c>
    </row>
    <row r="755" spans="1:14" x14ac:dyDescent="0.25">
      <c r="A755" t="s">
        <v>3312</v>
      </c>
      <c r="B755" t="s">
        <v>3329</v>
      </c>
      <c r="C755" t="s">
        <v>3330</v>
      </c>
      <c r="D755" s="52">
        <v>532.81200219412801</v>
      </c>
      <c r="E755" s="13">
        <v>-0.68428985496876304</v>
      </c>
      <c r="F755">
        <v>174</v>
      </c>
      <c r="G755" s="57" t="s">
        <v>3155</v>
      </c>
      <c r="H755" s="57" t="s">
        <v>3151</v>
      </c>
      <c r="I755" s="57" t="s">
        <v>3155</v>
      </c>
      <c r="J755" s="57" t="s">
        <v>3155</v>
      </c>
      <c r="K755" s="57" t="s">
        <v>3151</v>
      </c>
      <c r="L755" s="57" t="s">
        <v>3148</v>
      </c>
      <c r="M755" s="57" t="s">
        <v>3148</v>
      </c>
      <c r="N755" t="s">
        <v>3322</v>
      </c>
    </row>
    <row r="756" spans="1:14" x14ac:dyDescent="0.25">
      <c r="A756" t="s">
        <v>3312</v>
      </c>
      <c r="B756" t="s">
        <v>3331</v>
      </c>
      <c r="C756" t="s">
        <v>3332</v>
      </c>
      <c r="D756" s="52">
        <v>1047.4235111205701</v>
      </c>
      <c r="E756" s="13">
        <v>0.46744067523383398</v>
      </c>
      <c r="F756">
        <v>111</v>
      </c>
      <c r="G756" s="57" t="s">
        <v>3149</v>
      </c>
      <c r="H756" s="57" t="s">
        <v>3149</v>
      </c>
      <c r="I756" s="57" t="s">
        <v>3148</v>
      </c>
      <c r="J756" s="57" t="s">
        <v>3155</v>
      </c>
      <c r="K756" s="57" t="s">
        <v>3148</v>
      </c>
      <c r="L756" s="57" t="s">
        <v>3149</v>
      </c>
      <c r="M756" s="57" t="s">
        <v>3149</v>
      </c>
      <c r="N756" t="s">
        <v>3322</v>
      </c>
    </row>
    <row r="757" spans="1:14" x14ac:dyDescent="0.25">
      <c r="A757" t="s">
        <v>3312</v>
      </c>
      <c r="B757" t="s">
        <v>3333</v>
      </c>
      <c r="C757" t="s">
        <v>3334</v>
      </c>
      <c r="D757" s="52">
        <v>1026.6921525632799</v>
      </c>
      <c r="E757" s="13">
        <v>-0.26995827142142398</v>
      </c>
      <c r="F757">
        <v>154</v>
      </c>
      <c r="G757" s="57" t="s">
        <v>3150</v>
      </c>
      <c r="H757" s="57" t="s">
        <v>3151</v>
      </c>
      <c r="I757" s="57" t="s">
        <v>3155</v>
      </c>
      <c r="J757" s="57" t="s">
        <v>3155</v>
      </c>
      <c r="K757" s="57" t="s">
        <v>3151</v>
      </c>
      <c r="L757" s="57" t="s">
        <v>3149</v>
      </c>
      <c r="M757" s="57" t="s">
        <v>3151</v>
      </c>
      <c r="N757" t="s">
        <v>3322</v>
      </c>
    </row>
    <row r="758" spans="1:14" x14ac:dyDescent="0.25">
      <c r="A758" t="s">
        <v>3312</v>
      </c>
      <c r="B758" t="s">
        <v>3335</v>
      </c>
      <c r="C758" t="s">
        <v>3336</v>
      </c>
      <c r="D758" s="52">
        <v>704.10294626754398</v>
      </c>
      <c r="E758" s="13">
        <v>-0.22257858611112899</v>
      </c>
      <c r="F758">
        <v>152</v>
      </c>
      <c r="G758" s="57" t="s">
        <v>3148</v>
      </c>
      <c r="H758" s="57" t="s">
        <v>3150</v>
      </c>
      <c r="I758" s="57" t="s">
        <v>3149</v>
      </c>
      <c r="J758" s="57" t="s">
        <v>3149</v>
      </c>
      <c r="K758" s="57" t="s">
        <v>3149</v>
      </c>
      <c r="L758" s="57" t="s">
        <v>3148</v>
      </c>
      <c r="M758" s="57" t="s">
        <v>3149</v>
      </c>
      <c r="N758" t="s">
        <v>3322</v>
      </c>
    </row>
    <row r="759" spans="1:14" x14ac:dyDescent="0.25">
      <c r="A759" t="s">
        <v>3312</v>
      </c>
      <c r="B759" t="s">
        <v>3338</v>
      </c>
      <c r="C759" t="s">
        <v>3339</v>
      </c>
      <c r="D759" s="52">
        <v>198.668585307673</v>
      </c>
      <c r="E759" s="13">
        <v>-0.30367568489635199</v>
      </c>
      <c r="F759">
        <v>157</v>
      </c>
      <c r="G759" s="57" t="s">
        <v>3160</v>
      </c>
      <c r="H759" s="57" t="s">
        <v>3160</v>
      </c>
      <c r="I759" s="57" t="s">
        <v>3160</v>
      </c>
      <c r="J759" s="57" t="s">
        <v>3160</v>
      </c>
      <c r="K759" s="57" t="s">
        <v>3160</v>
      </c>
      <c r="L759" s="57" t="s">
        <v>3160</v>
      </c>
      <c r="M759" s="57" t="s">
        <v>3160</v>
      </c>
      <c r="N759" t="s">
        <v>3152</v>
      </c>
    </row>
    <row r="760" spans="1:14" x14ac:dyDescent="0.25">
      <c r="A760" t="s">
        <v>3312</v>
      </c>
      <c r="B760" t="s">
        <v>3340</v>
      </c>
      <c r="C760" t="s">
        <v>3341</v>
      </c>
      <c r="D760" s="52">
        <v>22.23913064692</v>
      </c>
      <c r="E760" s="13">
        <v>0.46130149074872101</v>
      </c>
      <c r="F760">
        <v>113</v>
      </c>
      <c r="G760" s="57" t="s">
        <v>3160</v>
      </c>
      <c r="H760" s="57" t="s">
        <v>3160</v>
      </c>
      <c r="I760" s="57" t="s">
        <v>3160</v>
      </c>
      <c r="J760" s="57" t="s">
        <v>3160</v>
      </c>
      <c r="K760" s="57" t="s">
        <v>3160</v>
      </c>
      <c r="L760" s="57" t="s">
        <v>3160</v>
      </c>
      <c r="M760" s="57" t="s">
        <v>3160</v>
      </c>
      <c r="N760" t="s">
        <v>3342</v>
      </c>
    </row>
    <row r="761" spans="1:14" x14ac:dyDescent="0.25">
      <c r="A761" t="s">
        <v>3312</v>
      </c>
      <c r="B761" t="s">
        <v>3343</v>
      </c>
      <c r="C761" t="s">
        <v>3344</v>
      </c>
      <c r="D761" s="52">
        <v>13.079357594887499</v>
      </c>
      <c r="E761" s="13">
        <v>-0.28712112810277302</v>
      </c>
      <c r="F761">
        <v>155</v>
      </c>
      <c r="G761" s="57" t="s">
        <v>3160</v>
      </c>
      <c r="H761" s="57" t="s">
        <v>3160</v>
      </c>
      <c r="I761" s="57" t="s">
        <v>3160</v>
      </c>
      <c r="J761" s="57" t="s">
        <v>3160</v>
      </c>
      <c r="K761" s="57" t="s">
        <v>3160</v>
      </c>
      <c r="L761" s="57" t="s">
        <v>3160</v>
      </c>
      <c r="M761" s="57" t="s">
        <v>3160</v>
      </c>
      <c r="N761" t="s">
        <v>3342</v>
      </c>
    </row>
    <row r="762" spans="1:14" x14ac:dyDescent="0.25">
      <c r="A762" t="s">
        <v>3312</v>
      </c>
      <c r="B762" t="s">
        <v>3345</v>
      </c>
      <c r="C762" t="s">
        <v>3346</v>
      </c>
      <c r="D762" s="52">
        <v>8.6531602969294195</v>
      </c>
      <c r="E762" s="13">
        <v>-0.244614744523307</v>
      </c>
      <c r="F762">
        <v>153</v>
      </c>
      <c r="G762" s="57" t="s">
        <v>3160</v>
      </c>
      <c r="H762" s="57" t="s">
        <v>3160</v>
      </c>
      <c r="I762" s="57" t="s">
        <v>3160</v>
      </c>
      <c r="J762" s="57" t="s">
        <v>3160</v>
      </c>
      <c r="K762" s="57" t="s">
        <v>3160</v>
      </c>
      <c r="L762" s="57" t="s">
        <v>3160</v>
      </c>
      <c r="M762" s="57" t="s">
        <v>3160</v>
      </c>
      <c r="N762" t="s">
        <v>3342</v>
      </c>
    </row>
    <row r="763" spans="1:14" x14ac:dyDescent="0.25">
      <c r="A763" t="s">
        <v>3312</v>
      </c>
      <c r="B763" t="s">
        <v>3347</v>
      </c>
      <c r="C763" t="s">
        <v>3348</v>
      </c>
      <c r="D763" s="52">
        <v>755.46197545331995</v>
      </c>
      <c r="E763" s="13">
        <v>0.94816432054285704</v>
      </c>
      <c r="F763">
        <v>85</v>
      </c>
      <c r="G763" s="57" t="s">
        <v>3151</v>
      </c>
      <c r="H763" s="57" t="s">
        <v>3151</v>
      </c>
      <c r="I763" s="57" t="s">
        <v>3155</v>
      </c>
      <c r="J763" s="57" t="s">
        <v>3155</v>
      </c>
      <c r="K763" s="57" t="s">
        <v>3149</v>
      </c>
      <c r="L763" s="57" t="s">
        <v>3149</v>
      </c>
      <c r="M763" s="57" t="s">
        <v>3149</v>
      </c>
      <c r="N763" t="s">
        <v>3322</v>
      </c>
    </row>
    <row r="764" spans="1:14" x14ac:dyDescent="0.25">
      <c r="A764" t="s">
        <v>3312</v>
      </c>
      <c r="B764" t="s">
        <v>3349</v>
      </c>
      <c r="C764" t="s">
        <v>3350</v>
      </c>
      <c r="D764" s="52">
        <v>779.03716383091603</v>
      </c>
      <c r="E764" s="13">
        <v>1.07309921649191</v>
      </c>
      <c r="F764">
        <v>74</v>
      </c>
      <c r="G764" s="57" t="s">
        <v>3151</v>
      </c>
      <c r="H764" s="57" t="s">
        <v>3151</v>
      </c>
      <c r="I764" s="57" t="s">
        <v>3155</v>
      </c>
      <c r="J764" s="57" t="s">
        <v>3150</v>
      </c>
      <c r="K764" s="57" t="s">
        <v>3149</v>
      </c>
      <c r="L764" s="57" t="s">
        <v>3148</v>
      </c>
      <c r="M764" s="57" t="s">
        <v>3149</v>
      </c>
      <c r="N764" t="s">
        <v>3322</v>
      </c>
    </row>
    <row r="765" spans="1:14" x14ac:dyDescent="0.25">
      <c r="A765" t="s">
        <v>3312</v>
      </c>
      <c r="B765" t="s">
        <v>3351</v>
      </c>
      <c r="C765" t="s">
        <v>3165</v>
      </c>
      <c r="D765" s="52">
        <v>715.005237540189</v>
      </c>
      <c r="E765" s="13">
        <v>1.99976656435302</v>
      </c>
      <c r="F765">
        <v>29</v>
      </c>
      <c r="G765" s="57" t="s">
        <v>3151</v>
      </c>
      <c r="H765" s="57" t="s">
        <v>3151</v>
      </c>
      <c r="I765" s="57" t="s">
        <v>3155</v>
      </c>
      <c r="J765" s="57" t="s">
        <v>3151</v>
      </c>
      <c r="K765" s="57" t="s">
        <v>3148</v>
      </c>
      <c r="L765" s="57" t="s">
        <v>3151</v>
      </c>
      <c r="M765" s="57" t="s">
        <v>3151</v>
      </c>
      <c r="N765" t="s">
        <v>3322</v>
      </c>
    </row>
    <row r="766" spans="1:14" x14ac:dyDescent="0.25">
      <c r="A766" t="s">
        <v>3312</v>
      </c>
      <c r="B766" t="s">
        <v>3352</v>
      </c>
      <c r="C766" t="s">
        <v>3353</v>
      </c>
      <c r="D766" s="52">
        <v>1368.9528556533101</v>
      </c>
      <c r="E766" s="13">
        <v>0.93715367066694</v>
      </c>
      <c r="F766">
        <v>86</v>
      </c>
      <c r="G766" s="57" t="s">
        <v>3151</v>
      </c>
      <c r="H766" s="57" t="s">
        <v>3151</v>
      </c>
      <c r="I766" s="57" t="s">
        <v>3149</v>
      </c>
      <c r="J766" s="57" t="s">
        <v>3148</v>
      </c>
      <c r="K766" s="57" t="s">
        <v>3148</v>
      </c>
      <c r="L766" s="57" t="s">
        <v>3149</v>
      </c>
      <c r="M766" s="57" t="s">
        <v>3149</v>
      </c>
      <c r="N766" t="s">
        <v>3322</v>
      </c>
    </row>
    <row r="767" spans="1:14" x14ac:dyDescent="0.25">
      <c r="A767" t="s">
        <v>3312</v>
      </c>
      <c r="B767" t="s">
        <v>3354</v>
      </c>
      <c r="C767" t="s">
        <v>3355</v>
      </c>
      <c r="D767" s="52">
        <v>66.6569397071476</v>
      </c>
      <c r="E767" s="13">
        <v>1.0750990410574901</v>
      </c>
      <c r="F767">
        <v>70</v>
      </c>
      <c r="G767" s="57" t="s">
        <v>3160</v>
      </c>
      <c r="H767" s="57" t="s">
        <v>3160</v>
      </c>
      <c r="I767" s="57" t="s">
        <v>3160</v>
      </c>
      <c r="J767" s="57" t="s">
        <v>3160</v>
      </c>
      <c r="K767" s="57" t="s">
        <v>3160</v>
      </c>
      <c r="L767" s="57" t="s">
        <v>3160</v>
      </c>
      <c r="M767" s="57" t="s">
        <v>3160</v>
      </c>
      <c r="N767" t="s">
        <v>3152</v>
      </c>
    </row>
    <row r="768" spans="1:14" x14ac:dyDescent="0.25">
      <c r="A768" t="s">
        <v>3312</v>
      </c>
      <c r="B768" t="s">
        <v>3356</v>
      </c>
      <c r="C768" t="s">
        <v>3357</v>
      </c>
      <c r="D768" s="52">
        <v>98.158533673098901</v>
      </c>
      <c r="E768" s="13">
        <v>1.0750990410574901</v>
      </c>
      <c r="F768">
        <v>70</v>
      </c>
      <c r="G768" s="57" t="s">
        <v>3160</v>
      </c>
      <c r="H768" s="57" t="s">
        <v>3160</v>
      </c>
      <c r="I768" s="57" t="s">
        <v>3160</v>
      </c>
      <c r="J768" s="57" t="s">
        <v>3160</v>
      </c>
      <c r="K768" s="57" t="s">
        <v>3160</v>
      </c>
      <c r="L768" s="57" t="s">
        <v>3160</v>
      </c>
      <c r="M768" s="57" t="s">
        <v>3160</v>
      </c>
      <c r="N768" t="s">
        <v>3152</v>
      </c>
    </row>
    <row r="769" spans="1:14" x14ac:dyDescent="0.25">
      <c r="A769" t="s">
        <v>3312</v>
      </c>
      <c r="B769" t="s">
        <v>3358</v>
      </c>
      <c r="C769" t="s">
        <v>3359</v>
      </c>
      <c r="D769" s="52">
        <v>293.17440170132801</v>
      </c>
      <c r="E769" s="13">
        <v>1.0750990410574901</v>
      </c>
      <c r="F769">
        <v>70</v>
      </c>
      <c r="G769" s="57" t="s">
        <v>3160</v>
      </c>
      <c r="H769" s="57" t="s">
        <v>3160</v>
      </c>
      <c r="I769" s="57" t="s">
        <v>3160</v>
      </c>
      <c r="J769" s="57" t="s">
        <v>3160</v>
      </c>
      <c r="K769" s="57" t="s">
        <v>3160</v>
      </c>
      <c r="L769" s="57" t="s">
        <v>3160</v>
      </c>
      <c r="M769" s="57" t="s">
        <v>3160</v>
      </c>
      <c r="N769" t="s">
        <v>3152</v>
      </c>
    </row>
    <row r="770" spans="1:14" x14ac:dyDescent="0.25">
      <c r="A770" t="s">
        <v>3312</v>
      </c>
      <c r="B770" t="s">
        <v>3360</v>
      </c>
      <c r="C770" t="s">
        <v>3361</v>
      </c>
      <c r="D770" s="52">
        <v>64.679705557704693</v>
      </c>
      <c r="E770" s="13">
        <v>1.0750990410574901</v>
      </c>
      <c r="F770">
        <v>70</v>
      </c>
      <c r="G770" s="57" t="s">
        <v>3160</v>
      </c>
      <c r="H770" s="57" t="s">
        <v>3160</v>
      </c>
      <c r="I770" s="57" t="s">
        <v>3160</v>
      </c>
      <c r="J770" s="57" t="s">
        <v>3160</v>
      </c>
      <c r="K770" s="57" t="s">
        <v>3160</v>
      </c>
      <c r="L770" s="57" t="s">
        <v>3160</v>
      </c>
      <c r="M770" s="57" t="s">
        <v>3160</v>
      </c>
      <c r="N770" t="s">
        <v>3152</v>
      </c>
    </row>
    <row r="771" spans="1:14" x14ac:dyDescent="0.25">
      <c r="A771" t="s">
        <v>3312</v>
      </c>
      <c r="B771" t="s">
        <v>3362</v>
      </c>
      <c r="C771" t="s">
        <v>3169</v>
      </c>
      <c r="D771" s="52">
        <v>915.58525093538105</v>
      </c>
      <c r="E771" s="13">
        <v>1.2657978373301799</v>
      </c>
      <c r="F771">
        <v>62</v>
      </c>
      <c r="G771" s="57" t="s">
        <v>3151</v>
      </c>
      <c r="H771" s="57" t="s">
        <v>3151</v>
      </c>
      <c r="I771" s="57" t="s">
        <v>3155</v>
      </c>
      <c r="J771" s="57" t="s">
        <v>3150</v>
      </c>
      <c r="K771" s="57" t="s">
        <v>3148</v>
      </c>
      <c r="L771" s="57" t="s">
        <v>3148</v>
      </c>
      <c r="M771" s="57" t="s">
        <v>3149</v>
      </c>
      <c r="N771" t="s">
        <v>3322</v>
      </c>
    </row>
    <row r="772" spans="1:14" x14ac:dyDescent="0.25">
      <c r="A772" t="s">
        <v>3312</v>
      </c>
      <c r="B772" t="s">
        <v>3363</v>
      </c>
      <c r="C772" t="s">
        <v>3364</v>
      </c>
      <c r="D772" s="52">
        <v>592.636298632597</v>
      </c>
      <c r="E772" s="13">
        <v>2.1596548304646799</v>
      </c>
      <c r="F772">
        <v>25</v>
      </c>
      <c r="G772" s="57" t="s">
        <v>3151</v>
      </c>
      <c r="H772" s="57" t="s">
        <v>3151</v>
      </c>
      <c r="I772" s="57" t="s">
        <v>3151</v>
      </c>
      <c r="J772" s="57" t="s">
        <v>3148</v>
      </c>
      <c r="K772" s="57" t="s">
        <v>3150</v>
      </c>
      <c r="L772" s="57" t="s">
        <v>3148</v>
      </c>
      <c r="M772" s="57" t="s">
        <v>3149</v>
      </c>
      <c r="N772" t="s">
        <v>3322</v>
      </c>
    </row>
    <row r="773" spans="1:14" x14ac:dyDescent="0.25">
      <c r="A773" t="s">
        <v>3312</v>
      </c>
      <c r="B773" t="s">
        <v>3365</v>
      </c>
      <c r="C773" t="s">
        <v>3366</v>
      </c>
      <c r="D773" s="52">
        <v>284.865658537868</v>
      </c>
      <c r="E773" s="13">
        <v>1.4681266375684501</v>
      </c>
      <c r="F773">
        <v>50</v>
      </c>
      <c r="G773" s="57" t="s">
        <v>3151</v>
      </c>
      <c r="H773" s="57" t="s">
        <v>3151</v>
      </c>
      <c r="I773" s="57" t="s">
        <v>3149</v>
      </c>
      <c r="J773" s="57" t="s">
        <v>3155</v>
      </c>
      <c r="K773" s="57" t="s">
        <v>3148</v>
      </c>
      <c r="L773" s="57" t="s">
        <v>3149</v>
      </c>
      <c r="M773" s="57" t="s">
        <v>3150</v>
      </c>
      <c r="N773" t="s">
        <v>3322</v>
      </c>
    </row>
    <row r="774" spans="1:14" x14ac:dyDescent="0.25">
      <c r="A774" t="s">
        <v>3312</v>
      </c>
      <c r="B774" t="s">
        <v>3367</v>
      </c>
      <c r="C774" t="s">
        <v>3368</v>
      </c>
      <c r="D774" s="52">
        <v>634.945718941206</v>
      </c>
      <c r="E774" s="13">
        <v>0.97331053370367904</v>
      </c>
      <c r="F774">
        <v>78</v>
      </c>
      <c r="G774" s="57" t="s">
        <v>3151</v>
      </c>
      <c r="H774" s="57" t="s">
        <v>3151</v>
      </c>
      <c r="I774" s="57" t="s">
        <v>3151</v>
      </c>
      <c r="J774" s="57" t="s">
        <v>3150</v>
      </c>
      <c r="K774" s="57" t="s">
        <v>3148</v>
      </c>
      <c r="L774" s="57" t="s">
        <v>3149</v>
      </c>
      <c r="M774" s="57" t="s">
        <v>3148</v>
      </c>
      <c r="N774" t="s">
        <v>3322</v>
      </c>
    </row>
    <row r="775" spans="1:14" x14ac:dyDescent="0.25">
      <c r="A775" t="s">
        <v>3312</v>
      </c>
      <c r="B775" t="s">
        <v>3369</v>
      </c>
      <c r="C775" t="s">
        <v>3370</v>
      </c>
      <c r="D775" s="52">
        <v>381.08041719823501</v>
      </c>
      <c r="E775" s="13">
        <v>0.67702008563681204</v>
      </c>
      <c r="F775">
        <v>94</v>
      </c>
      <c r="G775" s="57" t="s">
        <v>3151</v>
      </c>
      <c r="H775" s="57" t="s">
        <v>3151</v>
      </c>
      <c r="I775" s="57" t="s">
        <v>3149</v>
      </c>
      <c r="J775" s="57" t="s">
        <v>3155</v>
      </c>
      <c r="K775" s="57" t="s">
        <v>3149</v>
      </c>
      <c r="L775" s="57" t="s">
        <v>3149</v>
      </c>
      <c r="M775" s="57" t="s">
        <v>3149</v>
      </c>
      <c r="N775" t="s">
        <v>3322</v>
      </c>
    </row>
    <row r="776" spans="1:14" x14ac:dyDescent="0.25">
      <c r="A776" t="s">
        <v>3312</v>
      </c>
      <c r="B776" t="s">
        <v>3371</v>
      </c>
      <c r="C776" t="s">
        <v>3173</v>
      </c>
      <c r="D776" s="52">
        <v>871.72276972196096</v>
      </c>
      <c r="E776" s="13">
        <v>1.1463084257782199</v>
      </c>
      <c r="F776">
        <v>67</v>
      </c>
      <c r="G776" s="57" t="s">
        <v>3151</v>
      </c>
      <c r="H776" s="57" t="s">
        <v>3151</v>
      </c>
      <c r="I776" s="57" t="s">
        <v>3148</v>
      </c>
      <c r="J776" s="57" t="s">
        <v>3148</v>
      </c>
      <c r="K776" s="57" t="s">
        <v>3149</v>
      </c>
      <c r="L776" s="57" t="s">
        <v>3148</v>
      </c>
      <c r="M776" s="57" t="s">
        <v>3149</v>
      </c>
      <c r="N776" t="s">
        <v>3322</v>
      </c>
    </row>
    <row r="777" spans="1:14" x14ac:dyDescent="0.25">
      <c r="A777" t="s">
        <v>3312</v>
      </c>
      <c r="B777" t="s">
        <v>3372</v>
      </c>
      <c r="C777" t="s">
        <v>3373</v>
      </c>
      <c r="D777" s="52">
        <v>121.641295189193</v>
      </c>
      <c r="E777" s="13">
        <v>2.2257413170196401</v>
      </c>
      <c r="F777">
        <v>20</v>
      </c>
      <c r="G777" s="57" t="s">
        <v>3160</v>
      </c>
      <c r="H777" s="57" t="s">
        <v>3160</v>
      </c>
      <c r="I777" s="57" t="s">
        <v>3160</v>
      </c>
      <c r="J777" s="57" t="s">
        <v>3160</v>
      </c>
      <c r="K777" s="57" t="s">
        <v>3160</v>
      </c>
      <c r="L777" s="57" t="s">
        <v>3160</v>
      </c>
      <c r="M777" s="57" t="s">
        <v>3160</v>
      </c>
      <c r="N777" t="s">
        <v>3152</v>
      </c>
    </row>
    <row r="778" spans="1:14" x14ac:dyDescent="0.25">
      <c r="A778" t="s">
        <v>3312</v>
      </c>
      <c r="B778" t="s">
        <v>3374</v>
      </c>
      <c r="C778" t="s">
        <v>3375</v>
      </c>
      <c r="D778" s="52">
        <v>1428.8650955292201</v>
      </c>
      <c r="E778" s="13">
        <v>1.8542418343923699</v>
      </c>
      <c r="F778">
        <v>34</v>
      </c>
      <c r="G778" s="57" t="s">
        <v>3151</v>
      </c>
      <c r="H778" s="57" t="s">
        <v>3148</v>
      </c>
      <c r="I778" s="57" t="s">
        <v>3149</v>
      </c>
      <c r="J778" s="57" t="s">
        <v>3151</v>
      </c>
      <c r="K778" s="57" t="s">
        <v>3155</v>
      </c>
      <c r="L778" s="57" t="s">
        <v>3148</v>
      </c>
      <c r="M778" s="57" t="s">
        <v>3150</v>
      </c>
      <c r="N778" t="s">
        <v>3322</v>
      </c>
    </row>
    <row r="779" spans="1:14" x14ac:dyDescent="0.25">
      <c r="A779" t="s">
        <v>3312</v>
      </c>
      <c r="B779" t="s">
        <v>3376</v>
      </c>
      <c r="C779" t="s">
        <v>3377</v>
      </c>
      <c r="D779" s="52">
        <v>146.38497849284801</v>
      </c>
      <c r="E779" s="13">
        <v>2.2257413170196401</v>
      </c>
      <c r="F779">
        <v>20</v>
      </c>
      <c r="G779" s="57" t="s">
        <v>3160</v>
      </c>
      <c r="H779" s="57" t="s">
        <v>3160</v>
      </c>
      <c r="I779" s="57" t="s">
        <v>3160</v>
      </c>
      <c r="J779" s="57" t="s">
        <v>3160</v>
      </c>
      <c r="K779" s="57" t="s">
        <v>3160</v>
      </c>
      <c r="L779" s="57" t="s">
        <v>3160</v>
      </c>
      <c r="M779" s="57" t="s">
        <v>3160</v>
      </c>
      <c r="N779" t="s">
        <v>3152</v>
      </c>
    </row>
    <row r="780" spans="1:14" x14ac:dyDescent="0.25">
      <c r="A780" t="s">
        <v>3312</v>
      </c>
      <c r="B780" t="s">
        <v>3378</v>
      </c>
      <c r="C780" t="s">
        <v>3379</v>
      </c>
      <c r="D780" s="52">
        <v>825.15389805263203</v>
      </c>
      <c r="E780" s="13">
        <v>2.75344519688496</v>
      </c>
      <c r="F780">
        <v>10</v>
      </c>
      <c r="G780" s="57" t="s">
        <v>3151</v>
      </c>
      <c r="H780" s="57" t="s">
        <v>3151</v>
      </c>
      <c r="I780" s="57" t="s">
        <v>3151</v>
      </c>
      <c r="J780" s="57" t="s">
        <v>3149</v>
      </c>
      <c r="K780" s="57" t="s">
        <v>3155</v>
      </c>
      <c r="L780" s="57" t="s">
        <v>3149</v>
      </c>
      <c r="M780" s="57" t="s">
        <v>3148</v>
      </c>
      <c r="N780" t="s">
        <v>3322</v>
      </c>
    </row>
    <row r="781" spans="1:14" x14ac:dyDescent="0.25">
      <c r="A781" t="s">
        <v>3312</v>
      </c>
      <c r="B781" t="s">
        <v>3380</v>
      </c>
      <c r="C781" t="s">
        <v>3381</v>
      </c>
      <c r="D781" s="52">
        <v>42.6639269283082</v>
      </c>
      <c r="E781" s="13">
        <v>2.4323829731201001</v>
      </c>
      <c r="F781">
        <v>16</v>
      </c>
      <c r="G781" s="57" t="s">
        <v>3160</v>
      </c>
      <c r="H781" s="57" t="s">
        <v>3160</v>
      </c>
      <c r="I781" s="57" t="s">
        <v>3160</v>
      </c>
      <c r="J781" s="57" t="s">
        <v>3160</v>
      </c>
      <c r="K781" s="57" t="s">
        <v>3160</v>
      </c>
      <c r="L781" s="57" t="s">
        <v>3160</v>
      </c>
      <c r="M781" s="57" t="s">
        <v>3160</v>
      </c>
      <c r="N781" t="s">
        <v>3152</v>
      </c>
    </row>
    <row r="782" spans="1:14" x14ac:dyDescent="0.25">
      <c r="A782" t="s">
        <v>3312</v>
      </c>
      <c r="B782" t="s">
        <v>3382</v>
      </c>
      <c r="C782" t="s">
        <v>3383</v>
      </c>
      <c r="D782" s="52">
        <v>838.96905690736605</v>
      </c>
      <c r="E782" s="13">
        <v>2.5040319350715299</v>
      </c>
      <c r="F782">
        <v>15</v>
      </c>
      <c r="G782" s="57" t="s">
        <v>3151</v>
      </c>
      <c r="H782" s="57" t="s">
        <v>3151</v>
      </c>
      <c r="I782" s="57" t="s">
        <v>3149</v>
      </c>
      <c r="J782" s="57" t="s">
        <v>3151</v>
      </c>
      <c r="K782" s="57" t="s">
        <v>3155</v>
      </c>
      <c r="L782" s="57" t="s">
        <v>3155</v>
      </c>
      <c r="M782" s="57" t="s">
        <v>3149</v>
      </c>
      <c r="N782" t="s">
        <v>3322</v>
      </c>
    </row>
    <row r="783" spans="1:14" x14ac:dyDescent="0.25">
      <c r="A783" t="s">
        <v>3312</v>
      </c>
      <c r="B783" t="s">
        <v>3384</v>
      </c>
      <c r="C783" t="s">
        <v>3179</v>
      </c>
      <c r="D783" s="52">
        <v>220.21777866521899</v>
      </c>
      <c r="E783" s="13">
        <v>1.0297485210981701</v>
      </c>
      <c r="F783">
        <v>77</v>
      </c>
      <c r="G783" s="57" t="s">
        <v>3160</v>
      </c>
      <c r="H783" s="57" t="s">
        <v>3160</v>
      </c>
      <c r="I783" s="57" t="s">
        <v>3160</v>
      </c>
      <c r="J783" s="57" t="s">
        <v>3160</v>
      </c>
      <c r="K783" s="57" t="s">
        <v>3160</v>
      </c>
      <c r="L783" s="57" t="s">
        <v>3160</v>
      </c>
      <c r="M783" s="57" t="s">
        <v>3160</v>
      </c>
      <c r="N783" t="s">
        <v>3337</v>
      </c>
    </row>
    <row r="784" spans="1:14" x14ac:dyDescent="0.25">
      <c r="A784" t="s">
        <v>3312</v>
      </c>
      <c r="B784" t="s">
        <v>3385</v>
      </c>
      <c r="C784" t="s">
        <v>3182</v>
      </c>
      <c r="D784" s="52">
        <v>503.721063066765</v>
      </c>
      <c r="E784" s="13">
        <v>1.95985216049547</v>
      </c>
      <c r="F784">
        <v>31</v>
      </c>
      <c r="G784" s="57" t="s">
        <v>3151</v>
      </c>
      <c r="H784" s="57" t="s">
        <v>3149</v>
      </c>
      <c r="I784" s="57" t="s">
        <v>3151</v>
      </c>
      <c r="J784" s="57" t="s">
        <v>3149</v>
      </c>
      <c r="K784" s="57" t="s">
        <v>3149</v>
      </c>
      <c r="L784" s="57" t="s">
        <v>3149</v>
      </c>
      <c r="M784" s="57" t="s">
        <v>3150</v>
      </c>
      <c r="N784" t="s">
        <v>3322</v>
      </c>
    </row>
    <row r="785" spans="1:14" x14ac:dyDescent="0.25">
      <c r="A785" t="s">
        <v>3312</v>
      </c>
      <c r="B785" t="s">
        <v>3386</v>
      </c>
      <c r="C785" t="s">
        <v>3387</v>
      </c>
      <c r="D785" s="52">
        <v>948.28009089189004</v>
      </c>
      <c r="E785" s="13">
        <v>2.6084038387629702</v>
      </c>
      <c r="F785">
        <v>14</v>
      </c>
      <c r="G785" s="57" t="s">
        <v>3160</v>
      </c>
      <c r="H785" s="57" t="s">
        <v>3160</v>
      </c>
      <c r="I785" s="57" t="s">
        <v>3160</v>
      </c>
      <c r="J785" s="57" t="s">
        <v>3160</v>
      </c>
      <c r="K785" s="57" t="s">
        <v>3160</v>
      </c>
      <c r="L785" s="57" t="s">
        <v>3160</v>
      </c>
      <c r="M785" s="57" t="s">
        <v>3160</v>
      </c>
      <c r="N785" t="s">
        <v>3337</v>
      </c>
    </row>
    <row r="786" spans="1:14" x14ac:dyDescent="0.25">
      <c r="A786" t="s">
        <v>3312</v>
      </c>
      <c r="B786" t="s">
        <v>3388</v>
      </c>
      <c r="C786" t="s">
        <v>3389</v>
      </c>
      <c r="D786" s="52">
        <v>82.964006115285997</v>
      </c>
      <c r="E786" s="13">
        <v>4.0532149885506499</v>
      </c>
      <c r="F786">
        <v>5</v>
      </c>
      <c r="G786" s="57" t="s">
        <v>3160</v>
      </c>
      <c r="H786" s="57" t="s">
        <v>3160</v>
      </c>
      <c r="I786" s="57" t="s">
        <v>3160</v>
      </c>
      <c r="J786" s="57" t="s">
        <v>3160</v>
      </c>
      <c r="K786" s="57" t="s">
        <v>3160</v>
      </c>
      <c r="L786" s="57" t="s">
        <v>3160</v>
      </c>
      <c r="M786" s="57" t="s">
        <v>3160</v>
      </c>
      <c r="N786" t="s">
        <v>3337</v>
      </c>
    </row>
    <row r="787" spans="1:14" x14ac:dyDescent="0.25">
      <c r="A787" t="s">
        <v>3312</v>
      </c>
      <c r="B787" t="s">
        <v>3390</v>
      </c>
      <c r="C787" t="s">
        <v>3391</v>
      </c>
      <c r="D787" s="52">
        <v>75.586243425762305</v>
      </c>
      <c r="E787" s="13">
        <v>2.7759051959074799</v>
      </c>
      <c r="F787">
        <v>9</v>
      </c>
      <c r="G787" s="57" t="s">
        <v>3160</v>
      </c>
      <c r="H787" s="57" t="s">
        <v>3160</v>
      </c>
      <c r="I787" s="57" t="s">
        <v>3160</v>
      </c>
      <c r="J787" s="57" t="s">
        <v>3160</v>
      </c>
      <c r="K787" s="57" t="s">
        <v>3160</v>
      </c>
      <c r="L787" s="57" t="s">
        <v>3160</v>
      </c>
      <c r="M787" s="57" t="s">
        <v>3160</v>
      </c>
      <c r="N787" t="s">
        <v>3180</v>
      </c>
    </row>
    <row r="788" spans="1:14" x14ac:dyDescent="0.25">
      <c r="A788" t="s">
        <v>3312</v>
      </c>
      <c r="B788" t="s">
        <v>3392</v>
      </c>
      <c r="C788" t="s">
        <v>3186</v>
      </c>
      <c r="D788" s="52">
        <v>329.17785282847399</v>
      </c>
      <c r="E788" s="13">
        <v>2.7517513073794402</v>
      </c>
      <c r="F788">
        <v>11</v>
      </c>
      <c r="G788" s="57" t="s">
        <v>3151</v>
      </c>
      <c r="H788" s="57" t="s">
        <v>3151</v>
      </c>
      <c r="I788" s="57" t="s">
        <v>3155</v>
      </c>
      <c r="J788" s="57" t="s">
        <v>3149</v>
      </c>
      <c r="K788" s="57" t="s">
        <v>3148</v>
      </c>
      <c r="L788" s="57" t="s">
        <v>3151</v>
      </c>
      <c r="M788" s="57" t="s">
        <v>3149</v>
      </c>
      <c r="N788" t="s">
        <v>3322</v>
      </c>
    </row>
    <row r="789" spans="1:14" x14ac:dyDescent="0.25">
      <c r="A789" t="s">
        <v>3312</v>
      </c>
      <c r="B789" t="s">
        <v>3393</v>
      </c>
      <c r="C789" t="s">
        <v>3394</v>
      </c>
      <c r="D789" s="52">
        <v>184.308978326844</v>
      </c>
      <c r="E789" s="13">
        <v>4.4752641274627702</v>
      </c>
      <c r="F789">
        <v>4</v>
      </c>
      <c r="G789" s="57" t="s">
        <v>3160</v>
      </c>
      <c r="H789" s="57" t="s">
        <v>3160</v>
      </c>
      <c r="I789" s="57" t="s">
        <v>3160</v>
      </c>
      <c r="J789" s="57" t="s">
        <v>3160</v>
      </c>
      <c r="K789" s="57" t="s">
        <v>3160</v>
      </c>
      <c r="L789" s="57" t="s">
        <v>3160</v>
      </c>
      <c r="M789" s="57" t="s">
        <v>3160</v>
      </c>
      <c r="N789" t="s">
        <v>3152</v>
      </c>
    </row>
    <row r="790" spans="1:14" x14ac:dyDescent="0.25">
      <c r="A790" t="s">
        <v>3312</v>
      </c>
      <c r="B790" t="s">
        <v>3395</v>
      </c>
      <c r="C790" t="s">
        <v>3188</v>
      </c>
      <c r="D790" s="52">
        <v>561.65971794730501</v>
      </c>
      <c r="E790" s="13">
        <v>3.45231316189167</v>
      </c>
      <c r="F790">
        <v>6</v>
      </c>
      <c r="G790" s="57" t="s">
        <v>3151</v>
      </c>
      <c r="H790" s="57" t="s">
        <v>3151</v>
      </c>
      <c r="I790" s="57" t="s">
        <v>3149</v>
      </c>
      <c r="J790" s="57" t="s">
        <v>3149</v>
      </c>
      <c r="K790" s="57" t="s">
        <v>3150</v>
      </c>
      <c r="L790" s="57" t="s">
        <v>3151</v>
      </c>
      <c r="M790" s="57" t="s">
        <v>3148</v>
      </c>
      <c r="N790" t="s">
        <v>3322</v>
      </c>
    </row>
    <row r="791" spans="1:14" x14ac:dyDescent="0.25">
      <c r="A791" t="s">
        <v>3312</v>
      </c>
      <c r="B791" t="s">
        <v>3396</v>
      </c>
      <c r="C791" t="s">
        <v>3397</v>
      </c>
      <c r="D791" s="52">
        <v>620.33339324083602</v>
      </c>
      <c r="E791" s="13">
        <v>1.8580371996593701</v>
      </c>
      <c r="F791">
        <v>33</v>
      </c>
      <c r="G791" s="57" t="s">
        <v>3151</v>
      </c>
      <c r="H791" s="57" t="s">
        <v>3148</v>
      </c>
      <c r="I791" s="57" t="s">
        <v>3151</v>
      </c>
      <c r="J791" s="57" t="s">
        <v>3149</v>
      </c>
      <c r="K791" s="57" t="s">
        <v>3148</v>
      </c>
      <c r="L791" s="57" t="s">
        <v>3151</v>
      </c>
      <c r="M791" s="57" t="s">
        <v>3148</v>
      </c>
      <c r="N791" t="s">
        <v>3322</v>
      </c>
    </row>
    <row r="792" spans="1:14" x14ac:dyDescent="0.25">
      <c r="A792" t="s">
        <v>3312</v>
      </c>
      <c r="B792" t="s">
        <v>3398</v>
      </c>
      <c r="C792" t="s">
        <v>3399</v>
      </c>
      <c r="D792" s="52">
        <v>112.295671125566</v>
      </c>
      <c r="E792" s="13">
        <v>1.79510756011272</v>
      </c>
      <c r="F792">
        <v>36</v>
      </c>
      <c r="G792" s="57" t="s">
        <v>3160</v>
      </c>
      <c r="H792" s="57" t="s">
        <v>3160</v>
      </c>
      <c r="I792" s="57" t="s">
        <v>3160</v>
      </c>
      <c r="J792" s="57" t="s">
        <v>3160</v>
      </c>
      <c r="K792" s="57" t="s">
        <v>3160</v>
      </c>
      <c r="L792" s="57" t="s">
        <v>3160</v>
      </c>
      <c r="M792" s="57" t="s">
        <v>3160</v>
      </c>
      <c r="N792" t="s">
        <v>3152</v>
      </c>
    </row>
    <row r="793" spans="1:14" x14ac:dyDescent="0.25">
      <c r="A793" t="s">
        <v>3312</v>
      </c>
      <c r="B793" t="s">
        <v>3400</v>
      </c>
      <c r="C793" t="s">
        <v>3401</v>
      </c>
      <c r="D793" s="52">
        <v>397.28387731987101</v>
      </c>
      <c r="E793" s="13">
        <v>1.61964017221391</v>
      </c>
      <c r="F793">
        <v>44</v>
      </c>
      <c r="G793" s="57" t="s">
        <v>3151</v>
      </c>
      <c r="H793" s="57" t="s">
        <v>3151</v>
      </c>
      <c r="I793" s="57" t="s">
        <v>3149</v>
      </c>
      <c r="J793" s="57" t="s">
        <v>3148</v>
      </c>
      <c r="K793" s="57" t="s">
        <v>3149</v>
      </c>
      <c r="L793" s="57" t="s">
        <v>3151</v>
      </c>
      <c r="M793" s="57" t="s">
        <v>3149</v>
      </c>
      <c r="N793" t="s">
        <v>3322</v>
      </c>
    </row>
    <row r="794" spans="1:14" x14ac:dyDescent="0.25">
      <c r="A794" t="s">
        <v>3312</v>
      </c>
      <c r="B794" t="s">
        <v>3402</v>
      </c>
      <c r="C794" t="s">
        <v>3403</v>
      </c>
      <c r="D794" s="52">
        <v>1447.17974958997</v>
      </c>
      <c r="E794" s="13">
        <v>1.56035033755477</v>
      </c>
      <c r="F794">
        <v>46</v>
      </c>
      <c r="G794" s="57" t="s">
        <v>3151</v>
      </c>
      <c r="H794" s="57" t="s">
        <v>3151</v>
      </c>
      <c r="I794" s="57" t="s">
        <v>3155</v>
      </c>
      <c r="J794" s="57" t="s">
        <v>3149</v>
      </c>
      <c r="K794" s="57" t="s">
        <v>3148</v>
      </c>
      <c r="L794" s="57" t="s">
        <v>3149</v>
      </c>
      <c r="M794" s="57" t="s">
        <v>3149</v>
      </c>
      <c r="N794" t="s">
        <v>3322</v>
      </c>
    </row>
    <row r="795" spans="1:14" x14ac:dyDescent="0.25">
      <c r="A795" t="s">
        <v>3312</v>
      </c>
      <c r="B795" t="s">
        <v>3404</v>
      </c>
      <c r="C795" t="s">
        <v>3405</v>
      </c>
      <c r="D795" s="52">
        <v>629.14003020629002</v>
      </c>
      <c r="E795" s="13">
        <v>1.42766900072011</v>
      </c>
      <c r="F795">
        <v>52</v>
      </c>
      <c r="G795" s="57" t="s">
        <v>3151</v>
      </c>
      <c r="H795" s="57" t="s">
        <v>3149</v>
      </c>
      <c r="I795" s="57" t="s">
        <v>3149</v>
      </c>
      <c r="J795" s="57" t="s">
        <v>3149</v>
      </c>
      <c r="K795" s="57" t="s">
        <v>3149</v>
      </c>
      <c r="L795" s="57" t="s">
        <v>3149</v>
      </c>
      <c r="M795" s="57" t="s">
        <v>3151</v>
      </c>
      <c r="N795" t="s">
        <v>3322</v>
      </c>
    </row>
    <row r="796" spans="1:14" x14ac:dyDescent="0.25">
      <c r="A796" t="s">
        <v>3312</v>
      </c>
      <c r="B796" t="s">
        <v>3406</v>
      </c>
      <c r="C796" t="s">
        <v>3407</v>
      </c>
      <c r="D796" s="52">
        <v>124.64652401959999</v>
      </c>
      <c r="E796" s="13">
        <v>1.6391434664455999</v>
      </c>
      <c r="F796">
        <v>43</v>
      </c>
      <c r="G796" s="57" t="s">
        <v>3160</v>
      </c>
      <c r="H796" s="57" t="s">
        <v>3160</v>
      </c>
      <c r="I796" s="57" t="s">
        <v>3160</v>
      </c>
      <c r="J796" s="57" t="s">
        <v>3160</v>
      </c>
      <c r="K796" s="57" t="s">
        <v>3160</v>
      </c>
      <c r="L796" s="57" t="s">
        <v>3160</v>
      </c>
      <c r="M796" s="57" t="s">
        <v>3160</v>
      </c>
      <c r="N796" t="s">
        <v>3152</v>
      </c>
    </row>
    <row r="797" spans="1:14" x14ac:dyDescent="0.25">
      <c r="A797" t="s">
        <v>3312</v>
      </c>
      <c r="B797" t="s">
        <v>3408</v>
      </c>
      <c r="C797" t="s">
        <v>3409</v>
      </c>
      <c r="D797" s="52">
        <v>1111.6751908877</v>
      </c>
      <c r="E797" s="13">
        <v>5.07131823956695</v>
      </c>
      <c r="F797">
        <v>1</v>
      </c>
      <c r="G797" s="57" t="s">
        <v>3160</v>
      </c>
      <c r="H797" s="57" t="s">
        <v>3160</v>
      </c>
      <c r="I797" s="57" t="s">
        <v>3160</v>
      </c>
      <c r="J797" s="57" t="s">
        <v>3160</v>
      </c>
      <c r="K797" s="57" t="s">
        <v>3160</v>
      </c>
      <c r="L797" s="57" t="s">
        <v>3160</v>
      </c>
      <c r="M797" s="57" t="s">
        <v>3160</v>
      </c>
      <c r="N797" t="s">
        <v>3152</v>
      </c>
    </row>
    <row r="798" spans="1:14" x14ac:dyDescent="0.25">
      <c r="A798" t="s">
        <v>3312</v>
      </c>
      <c r="B798" t="s">
        <v>3410</v>
      </c>
      <c r="C798" t="s">
        <v>3411</v>
      </c>
      <c r="D798" s="52">
        <v>417.10534917645498</v>
      </c>
      <c r="E798" s="13">
        <v>5.07131823956695</v>
      </c>
      <c r="F798">
        <v>1</v>
      </c>
      <c r="G798" s="57" t="s">
        <v>3160</v>
      </c>
      <c r="H798" s="57" t="s">
        <v>3160</v>
      </c>
      <c r="I798" s="57" t="s">
        <v>3160</v>
      </c>
      <c r="J798" s="57" t="s">
        <v>3160</v>
      </c>
      <c r="K798" s="57" t="s">
        <v>3160</v>
      </c>
      <c r="L798" s="57" t="s">
        <v>3160</v>
      </c>
      <c r="M798" s="57" t="s">
        <v>3160</v>
      </c>
      <c r="N798" t="s">
        <v>3152</v>
      </c>
    </row>
    <row r="799" spans="1:14" x14ac:dyDescent="0.25">
      <c r="A799" t="s">
        <v>3312</v>
      </c>
      <c r="B799" t="s">
        <v>3412</v>
      </c>
      <c r="C799" t="s">
        <v>3413</v>
      </c>
      <c r="D799" s="52">
        <v>615.28497718481799</v>
      </c>
      <c r="E799" s="13">
        <v>5.07131823956695</v>
      </c>
      <c r="F799">
        <v>1</v>
      </c>
      <c r="G799" s="57" t="s">
        <v>3160</v>
      </c>
      <c r="H799" s="57" t="s">
        <v>3160</v>
      </c>
      <c r="I799" s="57" t="s">
        <v>3160</v>
      </c>
      <c r="J799" s="57" t="s">
        <v>3160</v>
      </c>
      <c r="K799" s="57" t="s">
        <v>3160</v>
      </c>
      <c r="L799" s="57" t="s">
        <v>3160</v>
      </c>
      <c r="M799" s="57" t="s">
        <v>3160</v>
      </c>
      <c r="N799" t="s">
        <v>3152</v>
      </c>
    </row>
    <row r="800" spans="1:14" x14ac:dyDescent="0.25">
      <c r="A800" t="s">
        <v>3312</v>
      </c>
      <c r="B800" t="s">
        <v>3414</v>
      </c>
      <c r="C800" t="s">
        <v>3415</v>
      </c>
      <c r="D800" s="52">
        <v>623.44294703926198</v>
      </c>
      <c r="E800" s="13">
        <v>0.95694376815770699</v>
      </c>
      <c r="F800">
        <v>81</v>
      </c>
      <c r="G800" s="57" t="s">
        <v>3160</v>
      </c>
      <c r="H800" s="57" t="s">
        <v>3160</v>
      </c>
      <c r="I800" s="57" t="s">
        <v>3160</v>
      </c>
      <c r="J800" s="57" t="s">
        <v>3160</v>
      </c>
      <c r="K800" s="57" t="s">
        <v>3160</v>
      </c>
      <c r="L800" s="57" t="s">
        <v>3160</v>
      </c>
      <c r="M800" s="57" t="s">
        <v>3160</v>
      </c>
      <c r="N800" t="s">
        <v>3152</v>
      </c>
    </row>
    <row r="801" spans="1:14" x14ac:dyDescent="0.25">
      <c r="A801" t="s">
        <v>3312</v>
      </c>
      <c r="B801" t="s">
        <v>3416</v>
      </c>
      <c r="C801" t="s">
        <v>3417</v>
      </c>
      <c r="D801" s="52">
        <v>1303.40097852895</v>
      </c>
      <c r="E801" s="13">
        <v>1.23246620796129</v>
      </c>
      <c r="F801">
        <v>63</v>
      </c>
      <c r="G801" s="57" t="s">
        <v>3151</v>
      </c>
      <c r="H801" s="57" t="s">
        <v>3151</v>
      </c>
      <c r="I801" s="57" t="s">
        <v>3155</v>
      </c>
      <c r="J801" s="57" t="s">
        <v>3148</v>
      </c>
      <c r="K801" s="57" t="s">
        <v>3151</v>
      </c>
      <c r="L801" s="57" t="s">
        <v>3151</v>
      </c>
      <c r="M801" s="57" t="s">
        <v>3148</v>
      </c>
      <c r="N801" t="s">
        <v>3322</v>
      </c>
    </row>
    <row r="802" spans="1:14" x14ac:dyDescent="0.25">
      <c r="A802" t="s">
        <v>3312</v>
      </c>
      <c r="B802" t="s">
        <v>3418</v>
      </c>
      <c r="C802" t="s">
        <v>3419</v>
      </c>
      <c r="D802" s="52">
        <v>273.28293327674402</v>
      </c>
      <c r="E802" s="13">
        <v>0.95694376815770699</v>
      </c>
      <c r="F802">
        <v>81</v>
      </c>
      <c r="G802" s="57" t="s">
        <v>3160</v>
      </c>
      <c r="H802" s="57" t="s">
        <v>3160</v>
      </c>
      <c r="I802" s="57" t="s">
        <v>3160</v>
      </c>
      <c r="J802" s="57" t="s">
        <v>3160</v>
      </c>
      <c r="K802" s="57" t="s">
        <v>3160</v>
      </c>
      <c r="L802" s="57" t="s">
        <v>3160</v>
      </c>
      <c r="M802" s="57" t="s">
        <v>3160</v>
      </c>
      <c r="N802" t="s">
        <v>3152</v>
      </c>
    </row>
    <row r="803" spans="1:14" x14ac:dyDescent="0.25">
      <c r="A803" t="s">
        <v>3312</v>
      </c>
      <c r="B803" t="s">
        <v>3420</v>
      </c>
      <c r="C803" t="s">
        <v>3421</v>
      </c>
      <c r="D803" s="52">
        <v>66.532890181806707</v>
      </c>
      <c r="E803" s="13">
        <v>0.95694376815770699</v>
      </c>
      <c r="F803">
        <v>81</v>
      </c>
      <c r="G803" s="57" t="s">
        <v>3160</v>
      </c>
      <c r="H803" s="57" t="s">
        <v>3160</v>
      </c>
      <c r="I803" s="57" t="s">
        <v>3160</v>
      </c>
      <c r="J803" s="57" t="s">
        <v>3160</v>
      </c>
      <c r="K803" s="57" t="s">
        <v>3160</v>
      </c>
      <c r="L803" s="57" t="s">
        <v>3160</v>
      </c>
      <c r="M803" s="57" t="s">
        <v>3160</v>
      </c>
      <c r="N803" t="s">
        <v>3152</v>
      </c>
    </row>
    <row r="804" spans="1:14" x14ac:dyDescent="0.25">
      <c r="A804" t="s">
        <v>3312</v>
      </c>
      <c r="B804" t="s">
        <v>3422</v>
      </c>
      <c r="C804" t="s">
        <v>3423</v>
      </c>
      <c r="D804" s="52">
        <v>210.106588528299</v>
      </c>
      <c r="E804" s="13">
        <v>-6.9531950058617897E-2</v>
      </c>
      <c r="F804">
        <v>145</v>
      </c>
      <c r="G804" s="57" t="s">
        <v>3148</v>
      </c>
      <c r="H804" s="57" t="s">
        <v>3151</v>
      </c>
      <c r="I804" s="57" t="s">
        <v>3155</v>
      </c>
      <c r="J804" s="57" t="s">
        <v>3155</v>
      </c>
      <c r="K804" s="57" t="s">
        <v>3151</v>
      </c>
      <c r="L804" s="57" t="s">
        <v>3151</v>
      </c>
      <c r="M804" s="57" t="s">
        <v>3150</v>
      </c>
      <c r="N804" t="s">
        <v>3322</v>
      </c>
    </row>
    <row r="805" spans="1:14" x14ac:dyDescent="0.25">
      <c r="A805" t="s">
        <v>3312</v>
      </c>
      <c r="B805" t="s">
        <v>3424</v>
      </c>
      <c r="C805" t="s">
        <v>3425</v>
      </c>
      <c r="D805" s="52">
        <v>343.34993948713901</v>
      </c>
      <c r="E805" s="13">
        <v>0.39988380085248598</v>
      </c>
      <c r="F805">
        <v>119</v>
      </c>
      <c r="G805" s="57" t="s">
        <v>3160</v>
      </c>
      <c r="H805" s="57" t="s">
        <v>3160</v>
      </c>
      <c r="I805" s="57" t="s">
        <v>3160</v>
      </c>
      <c r="J805" s="57" t="s">
        <v>3160</v>
      </c>
      <c r="K805" s="57" t="s">
        <v>3160</v>
      </c>
      <c r="L805" s="57" t="s">
        <v>3160</v>
      </c>
      <c r="M805" s="57" t="s">
        <v>3160</v>
      </c>
      <c r="N805" t="s">
        <v>3152</v>
      </c>
    </row>
    <row r="806" spans="1:14" x14ac:dyDescent="0.25">
      <c r="A806" t="s">
        <v>3312</v>
      </c>
      <c r="B806" t="s">
        <v>3426</v>
      </c>
      <c r="C806" t="s">
        <v>3427</v>
      </c>
      <c r="D806" s="52">
        <v>694.82223251915696</v>
      </c>
      <c r="E806" s="13">
        <v>0.39988380085248598</v>
      </c>
      <c r="F806">
        <v>119</v>
      </c>
      <c r="G806" s="57" t="s">
        <v>3160</v>
      </c>
      <c r="H806" s="57" t="s">
        <v>3160</v>
      </c>
      <c r="I806" s="57" t="s">
        <v>3160</v>
      </c>
      <c r="J806" s="57" t="s">
        <v>3160</v>
      </c>
      <c r="K806" s="57" t="s">
        <v>3160</v>
      </c>
      <c r="L806" s="57" t="s">
        <v>3160</v>
      </c>
      <c r="M806" s="57" t="s">
        <v>3160</v>
      </c>
      <c r="N806" t="s">
        <v>3152</v>
      </c>
    </row>
    <row r="807" spans="1:14" x14ac:dyDescent="0.25">
      <c r="A807" t="s">
        <v>3312</v>
      </c>
      <c r="B807" t="s">
        <v>3428</v>
      </c>
      <c r="C807" t="s">
        <v>3429</v>
      </c>
      <c r="D807" s="52">
        <v>951.98410774750596</v>
      </c>
      <c r="E807" s="13">
        <v>1.83113177624546</v>
      </c>
      <c r="F807">
        <v>35</v>
      </c>
      <c r="G807" s="57" t="s">
        <v>3151</v>
      </c>
      <c r="H807" s="57" t="s">
        <v>3151</v>
      </c>
      <c r="I807" s="57" t="s">
        <v>3155</v>
      </c>
      <c r="J807" s="57" t="s">
        <v>3148</v>
      </c>
      <c r="K807" s="57" t="s">
        <v>3151</v>
      </c>
      <c r="L807" s="57" t="s">
        <v>3151</v>
      </c>
      <c r="M807" s="57" t="s">
        <v>3148</v>
      </c>
      <c r="N807" t="s">
        <v>3322</v>
      </c>
    </row>
    <row r="808" spans="1:14" x14ac:dyDescent="0.25">
      <c r="A808" t="s">
        <v>3312</v>
      </c>
      <c r="B808" t="s">
        <v>3430</v>
      </c>
      <c r="C808" t="s">
        <v>3431</v>
      </c>
      <c r="D808" s="52">
        <v>589.14669902025196</v>
      </c>
      <c r="E808" s="13">
        <v>-1.0639146635819701</v>
      </c>
      <c r="F808">
        <v>179</v>
      </c>
      <c r="G808" s="57" t="s">
        <v>3155</v>
      </c>
      <c r="H808" s="57" t="s">
        <v>3155</v>
      </c>
      <c r="I808" s="57" t="s">
        <v>3148</v>
      </c>
      <c r="J808" s="57" t="s">
        <v>3151</v>
      </c>
      <c r="K808" s="57" t="s">
        <v>3150</v>
      </c>
      <c r="L808" s="57" t="s">
        <v>3151</v>
      </c>
      <c r="M808" s="57" t="s">
        <v>3151</v>
      </c>
      <c r="N808" t="s">
        <v>3322</v>
      </c>
    </row>
    <row r="809" spans="1:14" x14ac:dyDescent="0.25">
      <c r="A809" t="s">
        <v>3312</v>
      </c>
      <c r="B809" t="s">
        <v>3432</v>
      </c>
      <c r="C809" t="s">
        <v>3433</v>
      </c>
      <c r="D809" s="52">
        <v>85.775537623483004</v>
      </c>
      <c r="E809" s="13">
        <v>0.39988380085248598</v>
      </c>
      <c r="F809">
        <v>119</v>
      </c>
      <c r="G809" s="57" t="s">
        <v>3160</v>
      </c>
      <c r="H809" s="57" t="s">
        <v>3160</v>
      </c>
      <c r="I809" s="57" t="s">
        <v>3160</v>
      </c>
      <c r="J809" s="57" t="s">
        <v>3160</v>
      </c>
      <c r="K809" s="57" t="s">
        <v>3160</v>
      </c>
      <c r="L809" s="57" t="s">
        <v>3160</v>
      </c>
      <c r="M809" s="57" t="s">
        <v>3160</v>
      </c>
      <c r="N809" t="s">
        <v>3152</v>
      </c>
    </row>
    <row r="810" spans="1:14" x14ac:dyDescent="0.25">
      <c r="A810" t="s">
        <v>3312</v>
      </c>
      <c r="B810" t="s">
        <v>3434</v>
      </c>
      <c r="C810" t="s">
        <v>3435</v>
      </c>
      <c r="D810" s="52">
        <v>376.97782820083597</v>
      </c>
      <c r="E810" s="13">
        <v>0.39988380085248598</v>
      </c>
      <c r="F810">
        <v>119</v>
      </c>
      <c r="G810" s="57" t="s">
        <v>3160</v>
      </c>
      <c r="H810" s="57" t="s">
        <v>3160</v>
      </c>
      <c r="I810" s="57" t="s">
        <v>3160</v>
      </c>
      <c r="J810" s="57" t="s">
        <v>3160</v>
      </c>
      <c r="K810" s="57" t="s">
        <v>3160</v>
      </c>
      <c r="L810" s="57" t="s">
        <v>3160</v>
      </c>
      <c r="M810" s="57" t="s">
        <v>3160</v>
      </c>
      <c r="N810" t="s">
        <v>3152</v>
      </c>
    </row>
    <row r="811" spans="1:14" x14ac:dyDescent="0.25">
      <c r="A811" t="s">
        <v>3312</v>
      </c>
      <c r="B811" t="s">
        <v>3436</v>
      </c>
      <c r="C811" t="s">
        <v>3437</v>
      </c>
      <c r="D811" s="52">
        <v>58.050883146774602</v>
      </c>
      <c r="E811" s="13">
        <v>1.42485645017704</v>
      </c>
      <c r="F811">
        <v>54</v>
      </c>
      <c r="G811" s="57" t="s">
        <v>3151</v>
      </c>
      <c r="H811" s="57" t="s">
        <v>3151</v>
      </c>
      <c r="I811" s="57" t="s">
        <v>3155</v>
      </c>
      <c r="J811" s="57" t="s">
        <v>3155</v>
      </c>
      <c r="K811" s="57" t="s">
        <v>3149</v>
      </c>
      <c r="L811" s="57" t="s">
        <v>3149</v>
      </c>
      <c r="M811" s="57" t="s">
        <v>3151</v>
      </c>
      <c r="N811" t="s">
        <v>3322</v>
      </c>
    </row>
    <row r="812" spans="1:14" x14ac:dyDescent="0.25">
      <c r="A812" t="s">
        <v>3312</v>
      </c>
      <c r="B812" t="s">
        <v>3438</v>
      </c>
      <c r="C812" t="s">
        <v>3439</v>
      </c>
      <c r="D812" s="52">
        <v>2342.1918892560302</v>
      </c>
      <c r="E812" s="13">
        <v>0.95419451399946398</v>
      </c>
      <c r="F812">
        <v>84</v>
      </c>
      <c r="G812" s="57" t="s">
        <v>3151</v>
      </c>
      <c r="H812" s="57" t="s">
        <v>3148</v>
      </c>
      <c r="I812" s="57" t="s">
        <v>3148</v>
      </c>
      <c r="J812" s="57" t="s">
        <v>3151</v>
      </c>
      <c r="K812" s="57" t="s">
        <v>3150</v>
      </c>
      <c r="L812" s="57" t="s">
        <v>3148</v>
      </c>
      <c r="M812" s="57" t="s">
        <v>3150</v>
      </c>
      <c r="N812" t="s">
        <v>3322</v>
      </c>
    </row>
    <row r="813" spans="1:14" x14ac:dyDescent="0.25">
      <c r="A813" t="s">
        <v>3312</v>
      </c>
      <c r="B813" t="s">
        <v>3440</v>
      </c>
      <c r="C813" t="s">
        <v>3441</v>
      </c>
      <c r="D813" s="52">
        <v>1196.39384035386</v>
      </c>
      <c r="E813" s="13">
        <v>1.51741385529902</v>
      </c>
      <c r="F813">
        <v>47</v>
      </c>
      <c r="G813" s="57" t="s">
        <v>3160</v>
      </c>
      <c r="H813" s="57" t="s">
        <v>3160</v>
      </c>
      <c r="I813" s="57" t="s">
        <v>3160</v>
      </c>
      <c r="J813" s="57" t="s">
        <v>3160</v>
      </c>
      <c r="K813" s="57" t="s">
        <v>3160</v>
      </c>
      <c r="L813" s="57" t="s">
        <v>3160</v>
      </c>
      <c r="M813" s="57" t="s">
        <v>3160</v>
      </c>
      <c r="N813" t="s">
        <v>3152</v>
      </c>
    </row>
    <row r="814" spans="1:14" x14ac:dyDescent="0.25">
      <c r="A814" t="s">
        <v>3312</v>
      </c>
      <c r="B814" t="s">
        <v>3442</v>
      </c>
      <c r="C814" t="s">
        <v>3204</v>
      </c>
      <c r="D814" s="52">
        <v>298.05825042392303</v>
      </c>
      <c r="E814" s="13">
        <v>0.52914854226167296</v>
      </c>
      <c r="F814">
        <v>102</v>
      </c>
      <c r="G814" s="57" t="s">
        <v>3151</v>
      </c>
      <c r="H814" s="57" t="s">
        <v>3151</v>
      </c>
      <c r="I814" s="57" t="s">
        <v>3149</v>
      </c>
      <c r="J814" s="57" t="s">
        <v>3155</v>
      </c>
      <c r="K814" s="57" t="s">
        <v>3148</v>
      </c>
      <c r="L814" s="57" t="s">
        <v>3151</v>
      </c>
      <c r="M814" s="57" t="s">
        <v>3151</v>
      </c>
      <c r="N814" t="s">
        <v>3322</v>
      </c>
    </row>
    <row r="815" spans="1:14" x14ac:dyDescent="0.25">
      <c r="A815" t="s">
        <v>3312</v>
      </c>
      <c r="B815" t="s">
        <v>3443</v>
      </c>
      <c r="C815" t="s">
        <v>3444</v>
      </c>
      <c r="D815" s="52">
        <v>554.15435944314095</v>
      </c>
      <c r="E815" s="13">
        <v>-4.3338984978292097E-2</v>
      </c>
      <c r="F815">
        <v>143</v>
      </c>
      <c r="G815" s="57" t="s">
        <v>3160</v>
      </c>
      <c r="H815" s="57" t="s">
        <v>3160</v>
      </c>
      <c r="I815" s="57" t="s">
        <v>3160</v>
      </c>
      <c r="J815" s="57" t="s">
        <v>3160</v>
      </c>
      <c r="K815" s="57" t="s">
        <v>3160</v>
      </c>
      <c r="L815" s="57" t="s">
        <v>3160</v>
      </c>
      <c r="M815" s="57" t="s">
        <v>3160</v>
      </c>
      <c r="N815" t="s">
        <v>3152</v>
      </c>
    </row>
    <row r="816" spans="1:14" x14ac:dyDescent="0.25">
      <c r="A816" t="s">
        <v>3312</v>
      </c>
      <c r="B816" t="s">
        <v>3445</v>
      </c>
      <c r="C816" t="s">
        <v>3446</v>
      </c>
      <c r="D816" s="52">
        <v>307.85877347451998</v>
      </c>
      <c r="E816" s="13">
        <v>-4.3338984978292097E-2</v>
      </c>
      <c r="F816">
        <v>143</v>
      </c>
      <c r="G816" s="57" t="s">
        <v>3160</v>
      </c>
      <c r="H816" s="57" t="s">
        <v>3160</v>
      </c>
      <c r="I816" s="57" t="s">
        <v>3160</v>
      </c>
      <c r="J816" s="57" t="s">
        <v>3160</v>
      </c>
      <c r="K816" s="57" t="s">
        <v>3160</v>
      </c>
      <c r="L816" s="57" t="s">
        <v>3160</v>
      </c>
      <c r="M816" s="57" t="s">
        <v>3160</v>
      </c>
      <c r="N816" t="s">
        <v>3152</v>
      </c>
    </row>
    <row r="817" spans="1:14" x14ac:dyDescent="0.25">
      <c r="A817" t="s">
        <v>3312</v>
      </c>
      <c r="B817" t="s">
        <v>3447</v>
      </c>
      <c r="C817" t="s">
        <v>3208</v>
      </c>
      <c r="D817" s="52">
        <v>193.741494483292</v>
      </c>
      <c r="E817" s="13">
        <v>1.2993816759372201</v>
      </c>
      <c r="F817">
        <v>60</v>
      </c>
      <c r="G817" s="57" t="s">
        <v>3160</v>
      </c>
      <c r="H817" s="57" t="s">
        <v>3160</v>
      </c>
      <c r="I817" s="57" t="s">
        <v>3160</v>
      </c>
      <c r="J817" s="57" t="s">
        <v>3160</v>
      </c>
      <c r="K817" s="57" t="s">
        <v>3160</v>
      </c>
      <c r="L817" s="57" t="s">
        <v>3160</v>
      </c>
      <c r="M817" s="57" t="s">
        <v>3160</v>
      </c>
      <c r="N817" t="s">
        <v>3337</v>
      </c>
    </row>
    <row r="818" spans="1:14" x14ac:dyDescent="0.25">
      <c r="A818" t="s">
        <v>3312</v>
      </c>
      <c r="B818" t="s">
        <v>3448</v>
      </c>
      <c r="C818" t="s">
        <v>3210</v>
      </c>
      <c r="D818" s="52">
        <v>462.56826994977501</v>
      </c>
      <c r="E818" s="13">
        <v>2.1598541015746502</v>
      </c>
      <c r="F818">
        <v>24</v>
      </c>
      <c r="G818" s="57" t="s">
        <v>3160</v>
      </c>
      <c r="H818" s="57" t="s">
        <v>3160</v>
      </c>
      <c r="I818" s="57" t="s">
        <v>3160</v>
      </c>
      <c r="J818" s="57" t="s">
        <v>3160</v>
      </c>
      <c r="K818" s="57" t="s">
        <v>3160</v>
      </c>
      <c r="L818" s="57" t="s">
        <v>3160</v>
      </c>
      <c r="M818" s="57" t="s">
        <v>3160</v>
      </c>
      <c r="N818" t="s">
        <v>3337</v>
      </c>
    </row>
    <row r="819" spans="1:14" x14ac:dyDescent="0.25">
      <c r="A819" t="s">
        <v>3312</v>
      </c>
      <c r="B819" t="s">
        <v>3449</v>
      </c>
      <c r="C819" t="s">
        <v>3450</v>
      </c>
      <c r="D819" s="52">
        <v>77.871653964597897</v>
      </c>
      <c r="E819" s="13">
        <v>1.7046660652439101</v>
      </c>
      <c r="F819">
        <v>40</v>
      </c>
      <c r="G819" s="57" t="s">
        <v>3160</v>
      </c>
      <c r="H819" s="57" t="s">
        <v>3160</v>
      </c>
      <c r="I819" s="57" t="s">
        <v>3160</v>
      </c>
      <c r="J819" s="57" t="s">
        <v>3160</v>
      </c>
      <c r="K819" s="57" t="s">
        <v>3160</v>
      </c>
      <c r="L819" s="57" t="s">
        <v>3160</v>
      </c>
      <c r="M819" s="57" t="s">
        <v>3160</v>
      </c>
      <c r="N819" t="s">
        <v>3337</v>
      </c>
    </row>
    <row r="820" spans="1:14" x14ac:dyDescent="0.25">
      <c r="A820" t="s">
        <v>3312</v>
      </c>
      <c r="B820" t="s">
        <v>3451</v>
      </c>
      <c r="C820" t="s">
        <v>3452</v>
      </c>
      <c r="D820" s="52">
        <v>520.76608950312595</v>
      </c>
      <c r="E820" s="13">
        <v>1.32311896247857</v>
      </c>
      <c r="F820">
        <v>58</v>
      </c>
      <c r="G820" s="57" t="s">
        <v>3160</v>
      </c>
      <c r="H820" s="57" t="s">
        <v>3160</v>
      </c>
      <c r="I820" s="57" t="s">
        <v>3160</v>
      </c>
      <c r="J820" s="57" t="s">
        <v>3160</v>
      </c>
      <c r="K820" s="57" t="s">
        <v>3160</v>
      </c>
      <c r="L820" s="57" t="s">
        <v>3160</v>
      </c>
      <c r="M820" s="57" t="s">
        <v>3160</v>
      </c>
      <c r="N820" t="s">
        <v>3337</v>
      </c>
    </row>
    <row r="821" spans="1:14" x14ac:dyDescent="0.25">
      <c r="A821" t="s">
        <v>3312</v>
      </c>
      <c r="B821" t="s">
        <v>3453</v>
      </c>
      <c r="C821" t="s">
        <v>3214</v>
      </c>
      <c r="D821" s="52">
        <v>305.722165869739</v>
      </c>
      <c r="E821" s="13">
        <v>0.470222403983236</v>
      </c>
      <c r="F821">
        <v>109</v>
      </c>
      <c r="G821" s="57" t="s">
        <v>3160</v>
      </c>
      <c r="H821" s="57" t="s">
        <v>3160</v>
      </c>
      <c r="I821" s="57" t="s">
        <v>3160</v>
      </c>
      <c r="J821" s="57" t="s">
        <v>3160</v>
      </c>
      <c r="K821" s="57" t="s">
        <v>3160</v>
      </c>
      <c r="L821" s="57" t="s">
        <v>3160</v>
      </c>
      <c r="M821" s="57" t="s">
        <v>3160</v>
      </c>
      <c r="N821" t="s">
        <v>3337</v>
      </c>
    </row>
    <row r="822" spans="1:14" x14ac:dyDescent="0.25">
      <c r="A822" t="s">
        <v>3312</v>
      </c>
      <c r="B822" t="s">
        <v>3454</v>
      </c>
      <c r="C822" t="s">
        <v>3455</v>
      </c>
      <c r="D822" s="52">
        <v>775.240603401219</v>
      </c>
      <c r="E822" s="13">
        <v>2.1068884099159</v>
      </c>
      <c r="F822">
        <v>28</v>
      </c>
      <c r="G822" s="57" t="s">
        <v>3151</v>
      </c>
      <c r="H822" s="57" t="s">
        <v>3149</v>
      </c>
      <c r="I822" s="57" t="s">
        <v>3151</v>
      </c>
      <c r="J822" s="57" t="s">
        <v>3151</v>
      </c>
      <c r="K822" s="57" t="s">
        <v>3150</v>
      </c>
      <c r="L822" s="57" t="s">
        <v>3149</v>
      </c>
      <c r="M822" s="57" t="s">
        <v>3151</v>
      </c>
      <c r="N822" t="s">
        <v>3322</v>
      </c>
    </row>
    <row r="823" spans="1:14" x14ac:dyDescent="0.25">
      <c r="A823" t="s">
        <v>3312</v>
      </c>
      <c r="B823" t="s">
        <v>3456</v>
      </c>
      <c r="C823" t="s">
        <v>3457</v>
      </c>
      <c r="D823" s="52">
        <v>213.97759134175001</v>
      </c>
      <c r="E823" s="13">
        <v>1.04302915120559</v>
      </c>
      <c r="F823">
        <v>75</v>
      </c>
      <c r="G823" s="57" t="s">
        <v>3151</v>
      </c>
      <c r="H823" s="57" t="s">
        <v>3151</v>
      </c>
      <c r="I823" s="57" t="s">
        <v>3151</v>
      </c>
      <c r="J823" s="57" t="s">
        <v>3150</v>
      </c>
      <c r="K823" s="57" t="s">
        <v>3150</v>
      </c>
      <c r="L823" s="57" t="s">
        <v>3150</v>
      </c>
      <c r="M823" s="57" t="s">
        <v>3148</v>
      </c>
      <c r="N823" t="s">
        <v>3322</v>
      </c>
    </row>
    <row r="824" spans="1:14" x14ac:dyDescent="0.25">
      <c r="A824" t="s">
        <v>3312</v>
      </c>
      <c r="B824" t="s">
        <v>3458</v>
      </c>
      <c r="C824" t="s">
        <v>3459</v>
      </c>
      <c r="D824" s="52">
        <v>15.854126773092499</v>
      </c>
      <c r="E824" s="13">
        <v>1.4047345573733101</v>
      </c>
      <c r="F824">
        <v>56</v>
      </c>
      <c r="G824" s="57" t="s">
        <v>3160</v>
      </c>
      <c r="H824" s="57" t="s">
        <v>3160</v>
      </c>
      <c r="I824" s="57" t="s">
        <v>3160</v>
      </c>
      <c r="J824" s="57" t="s">
        <v>3160</v>
      </c>
      <c r="K824" s="57" t="s">
        <v>3160</v>
      </c>
      <c r="L824" s="57" t="s">
        <v>3160</v>
      </c>
      <c r="M824" s="57" t="s">
        <v>3160</v>
      </c>
      <c r="N824" t="s">
        <v>3152</v>
      </c>
    </row>
    <row r="825" spans="1:14" x14ac:dyDescent="0.25">
      <c r="A825" t="s">
        <v>3312</v>
      </c>
      <c r="B825" t="s">
        <v>3460</v>
      </c>
      <c r="C825" t="s">
        <v>3461</v>
      </c>
      <c r="D825" s="52">
        <v>504.491909360541</v>
      </c>
      <c r="E825" s="13">
        <v>0.566976625010576</v>
      </c>
      <c r="F825">
        <v>100</v>
      </c>
      <c r="G825" s="57" t="s">
        <v>3151</v>
      </c>
      <c r="H825" s="57" t="s">
        <v>3151</v>
      </c>
      <c r="I825" s="57" t="s">
        <v>3155</v>
      </c>
      <c r="J825" s="57" t="s">
        <v>3155</v>
      </c>
      <c r="K825" s="57" t="s">
        <v>3149</v>
      </c>
      <c r="L825" s="57" t="s">
        <v>3148</v>
      </c>
      <c r="M825" s="57" t="s">
        <v>3155</v>
      </c>
      <c r="N825" t="s">
        <v>3322</v>
      </c>
    </row>
    <row r="826" spans="1:14" x14ac:dyDescent="0.25">
      <c r="A826" t="s">
        <v>3312</v>
      </c>
      <c r="B826" t="s">
        <v>3462</v>
      </c>
      <c r="C826" t="s">
        <v>3463</v>
      </c>
      <c r="D826" s="52">
        <v>285.35191037419401</v>
      </c>
      <c r="E826" s="13">
        <v>2.1717461882542</v>
      </c>
      <c r="F826">
        <v>23</v>
      </c>
      <c r="G826" s="57" t="s">
        <v>3151</v>
      </c>
      <c r="H826" s="57" t="s">
        <v>3151</v>
      </c>
      <c r="I826" s="57" t="s">
        <v>3151</v>
      </c>
      <c r="J826" s="57" t="s">
        <v>3148</v>
      </c>
      <c r="K826" s="57" t="s">
        <v>3155</v>
      </c>
      <c r="L826" s="57" t="s">
        <v>3148</v>
      </c>
      <c r="M826" s="57" t="s">
        <v>3151</v>
      </c>
      <c r="N826" t="s">
        <v>3322</v>
      </c>
    </row>
    <row r="827" spans="1:14" x14ac:dyDescent="0.25">
      <c r="A827" t="s">
        <v>3312</v>
      </c>
      <c r="B827" t="s">
        <v>3464</v>
      </c>
      <c r="C827" t="s">
        <v>3465</v>
      </c>
      <c r="D827" s="52">
        <v>827.23795117750205</v>
      </c>
      <c r="E827" s="13">
        <v>1.30908508372786</v>
      </c>
      <c r="F827">
        <v>59</v>
      </c>
      <c r="G827" s="57" t="s">
        <v>3151</v>
      </c>
      <c r="H827" s="57" t="s">
        <v>3151</v>
      </c>
      <c r="I827" s="57" t="s">
        <v>3151</v>
      </c>
      <c r="J827" s="57" t="s">
        <v>3150</v>
      </c>
      <c r="K827" s="57" t="s">
        <v>3150</v>
      </c>
      <c r="L827" s="57" t="s">
        <v>3149</v>
      </c>
      <c r="M827" s="57" t="s">
        <v>3150</v>
      </c>
      <c r="N827" t="s">
        <v>3322</v>
      </c>
    </row>
    <row r="828" spans="1:14" x14ac:dyDescent="0.25">
      <c r="A828" t="s">
        <v>3312</v>
      </c>
      <c r="B828" t="s">
        <v>3466</v>
      </c>
      <c r="C828" t="s">
        <v>3467</v>
      </c>
      <c r="D828" s="52">
        <v>2582.09467034302</v>
      </c>
      <c r="E828" s="13">
        <v>1.7356293717900899</v>
      </c>
      <c r="F828">
        <v>39</v>
      </c>
      <c r="G828" s="57" t="s">
        <v>3151</v>
      </c>
      <c r="H828" s="57" t="s">
        <v>3151</v>
      </c>
      <c r="I828" s="57" t="s">
        <v>3149</v>
      </c>
      <c r="J828" s="57" t="s">
        <v>3149</v>
      </c>
      <c r="K828" s="57" t="s">
        <v>3155</v>
      </c>
      <c r="L828" s="57" t="s">
        <v>3150</v>
      </c>
      <c r="M828" s="57" t="s">
        <v>3150</v>
      </c>
      <c r="N828" t="s">
        <v>3322</v>
      </c>
    </row>
    <row r="829" spans="1:14" x14ac:dyDescent="0.25">
      <c r="A829" t="s">
        <v>3312</v>
      </c>
      <c r="B829" t="s">
        <v>3468</v>
      </c>
      <c r="C829" t="s">
        <v>3469</v>
      </c>
      <c r="D829" s="52">
        <v>1324.6672387710901</v>
      </c>
      <c r="E829" s="13">
        <v>1.69472580717024</v>
      </c>
      <c r="F829">
        <v>41</v>
      </c>
      <c r="G829" s="57" t="s">
        <v>3160</v>
      </c>
      <c r="H829" s="57" t="s">
        <v>3160</v>
      </c>
      <c r="I829" s="57" t="s">
        <v>3160</v>
      </c>
      <c r="J829" s="57" t="s">
        <v>3160</v>
      </c>
      <c r="K829" s="57" t="s">
        <v>3160</v>
      </c>
      <c r="L829" s="57" t="s">
        <v>3160</v>
      </c>
      <c r="M829" s="57" t="s">
        <v>3160</v>
      </c>
      <c r="N829" t="s">
        <v>3152</v>
      </c>
    </row>
    <row r="830" spans="1:14" x14ac:dyDescent="0.25">
      <c r="A830" t="s">
        <v>3312</v>
      </c>
      <c r="B830" t="s">
        <v>3470</v>
      </c>
      <c r="C830" t="s">
        <v>3471</v>
      </c>
      <c r="D830" s="52">
        <v>115.58402991300299</v>
      </c>
      <c r="E830" s="13">
        <v>1.69472580717024</v>
      </c>
      <c r="F830">
        <v>41</v>
      </c>
      <c r="G830" s="57" t="s">
        <v>3160</v>
      </c>
      <c r="H830" s="57" t="s">
        <v>3160</v>
      </c>
      <c r="I830" s="57" t="s">
        <v>3160</v>
      </c>
      <c r="J830" s="57" t="s">
        <v>3160</v>
      </c>
      <c r="K830" s="57" t="s">
        <v>3160</v>
      </c>
      <c r="L830" s="57" t="s">
        <v>3160</v>
      </c>
      <c r="M830" s="57" t="s">
        <v>3160</v>
      </c>
      <c r="N830" t="s">
        <v>3152</v>
      </c>
    </row>
    <row r="831" spans="1:14" x14ac:dyDescent="0.25">
      <c r="A831" t="s">
        <v>3312</v>
      </c>
      <c r="B831" t="s">
        <v>3472</v>
      </c>
      <c r="C831" t="s">
        <v>3473</v>
      </c>
      <c r="D831" s="52">
        <v>1030.60549130045</v>
      </c>
      <c r="E831" s="13">
        <v>0.219114369468495</v>
      </c>
      <c r="F831">
        <v>132</v>
      </c>
      <c r="G831" s="57" t="s">
        <v>3149</v>
      </c>
      <c r="H831" s="57" t="s">
        <v>3151</v>
      </c>
      <c r="I831" s="57" t="s">
        <v>3148</v>
      </c>
      <c r="J831" s="57" t="s">
        <v>3151</v>
      </c>
      <c r="K831" s="57" t="s">
        <v>3155</v>
      </c>
      <c r="L831" s="57" t="s">
        <v>3155</v>
      </c>
      <c r="M831" s="57" t="s">
        <v>3150</v>
      </c>
      <c r="N831" t="s">
        <v>3322</v>
      </c>
    </row>
    <row r="832" spans="1:14" x14ac:dyDescent="0.25">
      <c r="A832" t="s">
        <v>3312</v>
      </c>
      <c r="B832" t="s">
        <v>3474</v>
      </c>
      <c r="C832" t="s">
        <v>3475</v>
      </c>
      <c r="D832" s="52">
        <v>461.75218136282501</v>
      </c>
      <c r="E832" s="13">
        <v>0.50678332230363698</v>
      </c>
      <c r="F832">
        <v>104</v>
      </c>
      <c r="G832" s="57" t="s">
        <v>3149</v>
      </c>
      <c r="H832" s="57" t="s">
        <v>3151</v>
      </c>
      <c r="I832" s="57" t="s">
        <v>3149</v>
      </c>
      <c r="J832" s="57" t="s">
        <v>3149</v>
      </c>
      <c r="K832" s="57" t="s">
        <v>3155</v>
      </c>
      <c r="L832" s="57" t="s">
        <v>3155</v>
      </c>
      <c r="M832" s="57" t="s">
        <v>3150</v>
      </c>
      <c r="N832" t="s">
        <v>3322</v>
      </c>
    </row>
    <row r="833" spans="1:14" x14ac:dyDescent="0.25">
      <c r="A833" t="s">
        <v>3312</v>
      </c>
      <c r="B833" t="s">
        <v>3476</v>
      </c>
      <c r="C833" t="s">
        <v>3477</v>
      </c>
      <c r="D833" s="52">
        <v>762.48201216023904</v>
      </c>
      <c r="E833" s="13">
        <v>1.98378933970125</v>
      </c>
      <c r="F833">
        <v>30</v>
      </c>
      <c r="G833" s="57" t="s">
        <v>3151</v>
      </c>
      <c r="H833" s="57" t="s">
        <v>3151</v>
      </c>
      <c r="I833" s="57" t="s">
        <v>3155</v>
      </c>
      <c r="J833" s="57" t="s">
        <v>3149</v>
      </c>
      <c r="K833" s="57" t="s">
        <v>3155</v>
      </c>
      <c r="L833" s="57" t="s">
        <v>3155</v>
      </c>
      <c r="M833" s="57" t="s">
        <v>3155</v>
      </c>
      <c r="N833" t="s">
        <v>3322</v>
      </c>
    </row>
    <row r="834" spans="1:14" x14ac:dyDescent="0.25">
      <c r="A834" t="s">
        <v>3312</v>
      </c>
      <c r="B834" t="s">
        <v>3478</v>
      </c>
      <c r="C834" t="s">
        <v>3479</v>
      </c>
      <c r="D834" s="52">
        <v>3984.0744339778098</v>
      </c>
      <c r="E834" s="13">
        <v>0.17148706096722599</v>
      </c>
      <c r="F834">
        <v>134</v>
      </c>
      <c r="G834" s="57" t="s">
        <v>3149</v>
      </c>
      <c r="H834" s="57" t="s">
        <v>3151</v>
      </c>
      <c r="I834" s="57" t="s">
        <v>3155</v>
      </c>
      <c r="J834" s="57" t="s">
        <v>3148</v>
      </c>
      <c r="K834" s="57" t="s">
        <v>3151</v>
      </c>
      <c r="L834" s="57" t="s">
        <v>3149</v>
      </c>
      <c r="M834" s="57" t="s">
        <v>3150</v>
      </c>
      <c r="N834" t="s">
        <v>3322</v>
      </c>
    </row>
    <row r="835" spans="1:14" x14ac:dyDescent="0.25">
      <c r="A835" t="s">
        <v>3312</v>
      </c>
      <c r="B835" t="s">
        <v>3480</v>
      </c>
      <c r="C835" t="s">
        <v>3481</v>
      </c>
      <c r="D835" s="52">
        <v>4249.92142416145</v>
      </c>
      <c r="E835" s="13">
        <v>0.19243766302023099</v>
      </c>
      <c r="F835">
        <v>133</v>
      </c>
      <c r="G835" s="57" t="s">
        <v>3149</v>
      </c>
      <c r="H835" s="57" t="s">
        <v>3151</v>
      </c>
      <c r="I835" s="57" t="s">
        <v>3155</v>
      </c>
      <c r="J835" s="57" t="s">
        <v>3148</v>
      </c>
      <c r="K835" s="57" t="s">
        <v>3151</v>
      </c>
      <c r="L835" s="57" t="s">
        <v>3149</v>
      </c>
      <c r="M835" s="57" t="s">
        <v>3150</v>
      </c>
      <c r="N835" t="s">
        <v>3322</v>
      </c>
    </row>
    <row r="836" spans="1:14" x14ac:dyDescent="0.25">
      <c r="A836" t="s">
        <v>3312</v>
      </c>
      <c r="B836" t="s">
        <v>3482</v>
      </c>
      <c r="C836" t="s">
        <v>3483</v>
      </c>
      <c r="D836" s="52">
        <v>1138.0000495116601</v>
      </c>
      <c r="E836" s="13">
        <v>0.13661530990218501</v>
      </c>
      <c r="F836">
        <v>136</v>
      </c>
      <c r="G836" s="57" t="s">
        <v>3160</v>
      </c>
      <c r="H836" s="57" t="s">
        <v>3160</v>
      </c>
      <c r="I836" s="57" t="s">
        <v>3160</v>
      </c>
      <c r="J836" s="57" t="s">
        <v>3160</v>
      </c>
      <c r="K836" s="57" t="s">
        <v>3160</v>
      </c>
      <c r="L836" s="57" t="s">
        <v>3160</v>
      </c>
      <c r="M836" s="57" t="s">
        <v>3160</v>
      </c>
      <c r="N836" t="s">
        <v>3152</v>
      </c>
    </row>
    <row r="837" spans="1:14" x14ac:dyDescent="0.25">
      <c r="A837" t="s">
        <v>3312</v>
      </c>
      <c r="B837" t="s">
        <v>3484</v>
      </c>
      <c r="C837" t="s">
        <v>3485</v>
      </c>
      <c r="D837" s="52">
        <v>636.73251349355201</v>
      </c>
      <c r="E837" s="13">
        <v>1.1592108954856799</v>
      </c>
      <c r="F837">
        <v>66</v>
      </c>
      <c r="G837" s="57" t="s">
        <v>3151</v>
      </c>
      <c r="H837" s="57" t="s">
        <v>3150</v>
      </c>
      <c r="I837" s="57" t="s">
        <v>3155</v>
      </c>
      <c r="J837" s="57" t="s">
        <v>3150</v>
      </c>
      <c r="K837" s="57" t="s">
        <v>3150</v>
      </c>
      <c r="L837" s="57" t="s">
        <v>3148</v>
      </c>
      <c r="M837" s="57" t="s">
        <v>3151</v>
      </c>
      <c r="N837" t="s">
        <v>3322</v>
      </c>
    </row>
    <row r="838" spans="1:14" x14ac:dyDescent="0.25">
      <c r="A838" t="s">
        <v>3312</v>
      </c>
      <c r="B838" t="s">
        <v>3486</v>
      </c>
      <c r="C838" t="s">
        <v>3487</v>
      </c>
      <c r="D838" s="52">
        <v>764.41529735418703</v>
      </c>
      <c r="E838" s="13">
        <v>1.8671421573985401</v>
      </c>
      <c r="F838">
        <v>32</v>
      </c>
      <c r="G838" s="57" t="s">
        <v>3151</v>
      </c>
      <c r="H838" s="57" t="s">
        <v>3150</v>
      </c>
      <c r="I838" s="57" t="s">
        <v>3155</v>
      </c>
      <c r="J838" s="57" t="s">
        <v>3149</v>
      </c>
      <c r="K838" s="57" t="s">
        <v>3148</v>
      </c>
      <c r="L838" s="57" t="s">
        <v>3149</v>
      </c>
      <c r="M838" s="57" t="s">
        <v>3149</v>
      </c>
      <c r="N838" t="s">
        <v>3322</v>
      </c>
    </row>
    <row r="839" spans="1:14" x14ac:dyDescent="0.25">
      <c r="A839" t="s">
        <v>3312</v>
      </c>
      <c r="B839" t="s">
        <v>3488</v>
      </c>
      <c r="C839" t="s">
        <v>3489</v>
      </c>
      <c r="D839" s="52">
        <v>2125.5449330889001</v>
      </c>
      <c r="E839" s="13">
        <v>0.128567936807678</v>
      </c>
      <c r="F839">
        <v>137</v>
      </c>
      <c r="G839" s="57" t="s">
        <v>3149</v>
      </c>
      <c r="H839" s="57" t="s">
        <v>3148</v>
      </c>
      <c r="I839" s="57" t="s">
        <v>3155</v>
      </c>
      <c r="J839" s="57" t="s">
        <v>3150</v>
      </c>
      <c r="K839" s="57" t="s">
        <v>3149</v>
      </c>
      <c r="L839" s="57" t="s">
        <v>3151</v>
      </c>
      <c r="M839" s="57" t="s">
        <v>3150</v>
      </c>
      <c r="N839" t="s">
        <v>3322</v>
      </c>
    </row>
    <row r="840" spans="1:14" x14ac:dyDescent="0.25">
      <c r="A840" t="s">
        <v>3312</v>
      </c>
      <c r="B840" t="s">
        <v>3490</v>
      </c>
      <c r="C840" t="s">
        <v>3491</v>
      </c>
      <c r="D840" s="52">
        <v>3631.2209394732399</v>
      </c>
      <c r="E840" s="13">
        <v>2.29104246209006</v>
      </c>
      <c r="F840">
        <v>17</v>
      </c>
      <c r="G840" s="57" t="s">
        <v>3151</v>
      </c>
      <c r="H840" s="57" t="s">
        <v>3151</v>
      </c>
      <c r="I840" s="57" t="s">
        <v>3149</v>
      </c>
      <c r="J840" s="57" t="s">
        <v>3149</v>
      </c>
      <c r="K840" s="57" t="s">
        <v>3148</v>
      </c>
      <c r="L840" s="57" t="s">
        <v>3149</v>
      </c>
      <c r="M840" s="57" t="s">
        <v>3149</v>
      </c>
      <c r="N840" t="s">
        <v>3322</v>
      </c>
    </row>
    <row r="841" spans="1:14" x14ac:dyDescent="0.25">
      <c r="A841" t="s">
        <v>3312</v>
      </c>
      <c r="B841" t="s">
        <v>3492</v>
      </c>
      <c r="C841" t="s">
        <v>3493</v>
      </c>
      <c r="D841" s="52">
        <v>165.48430948273</v>
      </c>
      <c r="E841" s="13">
        <v>1.42654803303278</v>
      </c>
      <c r="F841">
        <v>53</v>
      </c>
      <c r="G841" s="57" t="s">
        <v>3160</v>
      </c>
      <c r="H841" s="57" t="s">
        <v>3160</v>
      </c>
      <c r="I841" s="57" t="s">
        <v>3160</v>
      </c>
      <c r="J841" s="57" t="s">
        <v>3160</v>
      </c>
      <c r="K841" s="57" t="s">
        <v>3160</v>
      </c>
      <c r="L841" s="57" t="s">
        <v>3160</v>
      </c>
      <c r="M841" s="57" t="s">
        <v>3160</v>
      </c>
      <c r="N841" t="s">
        <v>3152</v>
      </c>
    </row>
    <row r="842" spans="1:14" x14ac:dyDescent="0.25">
      <c r="A842" t="s">
        <v>3312</v>
      </c>
      <c r="B842" t="s">
        <v>3494</v>
      </c>
      <c r="C842" t="s">
        <v>3230</v>
      </c>
      <c r="D842" s="52">
        <v>105.628659816347</v>
      </c>
      <c r="E842" s="13">
        <v>0.96665818651539803</v>
      </c>
      <c r="F842">
        <v>79</v>
      </c>
      <c r="G842" s="57" t="s">
        <v>3160</v>
      </c>
      <c r="H842" s="57" t="s">
        <v>3160</v>
      </c>
      <c r="I842" s="57" t="s">
        <v>3160</v>
      </c>
      <c r="J842" s="57" t="s">
        <v>3160</v>
      </c>
      <c r="K842" s="57" t="s">
        <v>3160</v>
      </c>
      <c r="L842" s="57" t="s">
        <v>3160</v>
      </c>
      <c r="M842" s="57" t="s">
        <v>3160</v>
      </c>
      <c r="N842" t="s">
        <v>3152</v>
      </c>
    </row>
    <row r="843" spans="1:14" x14ac:dyDescent="0.25">
      <c r="A843" t="s">
        <v>3312</v>
      </c>
      <c r="B843" t="s">
        <v>3495</v>
      </c>
      <c r="C843" t="s">
        <v>3496</v>
      </c>
      <c r="D843" s="52">
        <v>94.558459489068397</v>
      </c>
      <c r="E843" s="13">
        <v>0.96665818651539803</v>
      </c>
      <c r="F843">
        <v>79</v>
      </c>
      <c r="G843" s="57" t="s">
        <v>3160</v>
      </c>
      <c r="H843" s="57" t="s">
        <v>3160</v>
      </c>
      <c r="I843" s="57" t="s">
        <v>3160</v>
      </c>
      <c r="J843" s="57" t="s">
        <v>3160</v>
      </c>
      <c r="K843" s="57" t="s">
        <v>3160</v>
      </c>
      <c r="L843" s="57" t="s">
        <v>3160</v>
      </c>
      <c r="M843" s="57" t="s">
        <v>3160</v>
      </c>
      <c r="N843" t="s">
        <v>3152</v>
      </c>
    </row>
    <row r="844" spans="1:14" x14ac:dyDescent="0.25">
      <c r="A844" t="s">
        <v>3312</v>
      </c>
      <c r="B844" t="s">
        <v>3497</v>
      </c>
      <c r="C844" t="s">
        <v>3498</v>
      </c>
      <c r="D844" s="52">
        <v>822.85091080367897</v>
      </c>
      <c r="E844" s="13">
        <v>1.19768616422009</v>
      </c>
      <c r="F844">
        <v>64</v>
      </c>
      <c r="G844" s="57" t="s">
        <v>3151</v>
      </c>
      <c r="H844" s="57" t="s">
        <v>3151</v>
      </c>
      <c r="I844" s="57" t="s">
        <v>3155</v>
      </c>
      <c r="J844" s="57" t="s">
        <v>3148</v>
      </c>
      <c r="K844" s="57" t="s">
        <v>3148</v>
      </c>
      <c r="L844" s="57" t="s">
        <v>3150</v>
      </c>
      <c r="M844" s="57" t="s">
        <v>3155</v>
      </c>
      <c r="N844" t="s">
        <v>3322</v>
      </c>
    </row>
    <row r="845" spans="1:14" x14ac:dyDescent="0.25">
      <c r="A845" t="s">
        <v>3312</v>
      </c>
      <c r="B845" t="s">
        <v>3499</v>
      </c>
      <c r="C845" t="s">
        <v>3500</v>
      </c>
      <c r="D845" s="52">
        <v>96.5488653183004</v>
      </c>
      <c r="E845" s="13">
        <v>6.5742478903557902E-2</v>
      </c>
      <c r="F845">
        <v>138</v>
      </c>
      <c r="G845" s="57" t="s">
        <v>3160</v>
      </c>
      <c r="H845" s="57" t="s">
        <v>3160</v>
      </c>
      <c r="I845" s="57" t="s">
        <v>3160</v>
      </c>
      <c r="J845" s="57" t="s">
        <v>3160</v>
      </c>
      <c r="K845" s="57" t="s">
        <v>3160</v>
      </c>
      <c r="L845" s="57" t="s">
        <v>3160</v>
      </c>
      <c r="M845" s="57" t="s">
        <v>3160</v>
      </c>
      <c r="N845" t="s">
        <v>3152</v>
      </c>
    </row>
    <row r="846" spans="1:14" x14ac:dyDescent="0.25">
      <c r="A846" t="s">
        <v>3312</v>
      </c>
      <c r="B846" t="s">
        <v>3501</v>
      </c>
      <c r="C846" t="s">
        <v>3502</v>
      </c>
      <c r="D846" s="52">
        <v>601.70892595703594</v>
      </c>
      <c r="E846" s="13">
        <v>6.5742478903557902E-2</v>
      </c>
      <c r="F846">
        <v>138</v>
      </c>
      <c r="G846" s="57" t="s">
        <v>3160</v>
      </c>
      <c r="H846" s="57" t="s">
        <v>3160</v>
      </c>
      <c r="I846" s="57" t="s">
        <v>3160</v>
      </c>
      <c r="J846" s="57" t="s">
        <v>3160</v>
      </c>
      <c r="K846" s="57" t="s">
        <v>3160</v>
      </c>
      <c r="L846" s="57" t="s">
        <v>3160</v>
      </c>
      <c r="M846" s="57" t="s">
        <v>3160</v>
      </c>
      <c r="N846" t="s">
        <v>3152</v>
      </c>
    </row>
    <row r="847" spans="1:14" x14ac:dyDescent="0.25">
      <c r="A847" t="s">
        <v>3312</v>
      </c>
      <c r="B847" t="s">
        <v>3503</v>
      </c>
      <c r="C847" t="s">
        <v>3504</v>
      </c>
      <c r="D847" s="52">
        <v>152.56566886599401</v>
      </c>
      <c r="E847" s="13">
        <v>-1.79454723904575</v>
      </c>
      <c r="F847">
        <v>185</v>
      </c>
      <c r="G847" s="57" t="s">
        <v>3155</v>
      </c>
      <c r="H847" s="57" t="s">
        <v>3149</v>
      </c>
      <c r="I847" s="57" t="s">
        <v>3155</v>
      </c>
      <c r="J847" s="57" t="s">
        <v>3155</v>
      </c>
      <c r="K847" s="57" t="s">
        <v>3151</v>
      </c>
      <c r="L847" s="57" t="s">
        <v>3150</v>
      </c>
      <c r="M847" s="57" t="s">
        <v>3148</v>
      </c>
      <c r="N847" t="s">
        <v>3322</v>
      </c>
    </row>
    <row r="848" spans="1:14" x14ac:dyDescent="0.25">
      <c r="A848" t="s">
        <v>3312</v>
      </c>
      <c r="B848" t="s">
        <v>3505</v>
      </c>
      <c r="C848" t="s">
        <v>3506</v>
      </c>
      <c r="D848" s="52">
        <v>457.67216396408099</v>
      </c>
      <c r="E848" s="13">
        <v>6.5742478903557902E-2</v>
      </c>
      <c r="F848">
        <v>138</v>
      </c>
      <c r="G848" s="57" t="s">
        <v>3160</v>
      </c>
      <c r="H848" s="57" t="s">
        <v>3160</v>
      </c>
      <c r="I848" s="57" t="s">
        <v>3160</v>
      </c>
      <c r="J848" s="57" t="s">
        <v>3160</v>
      </c>
      <c r="K848" s="57" t="s">
        <v>3160</v>
      </c>
      <c r="L848" s="57" t="s">
        <v>3160</v>
      </c>
      <c r="M848" s="57" t="s">
        <v>3160</v>
      </c>
      <c r="N848" t="s">
        <v>3152</v>
      </c>
    </row>
    <row r="849" spans="1:14" x14ac:dyDescent="0.25">
      <c r="A849" t="s">
        <v>3312</v>
      </c>
      <c r="B849" t="s">
        <v>3507</v>
      </c>
      <c r="C849" t="s">
        <v>3508</v>
      </c>
      <c r="D849" s="52">
        <v>136.76769337791399</v>
      </c>
      <c r="E849" s="13">
        <v>0.43334502414491899</v>
      </c>
      <c r="F849">
        <v>115</v>
      </c>
      <c r="G849" s="57" t="s">
        <v>3160</v>
      </c>
      <c r="H849" s="57" t="s">
        <v>3160</v>
      </c>
      <c r="I849" s="57" t="s">
        <v>3160</v>
      </c>
      <c r="J849" s="57" t="s">
        <v>3160</v>
      </c>
      <c r="K849" s="57" t="s">
        <v>3160</v>
      </c>
      <c r="L849" s="57" t="s">
        <v>3160</v>
      </c>
      <c r="M849" s="57" t="s">
        <v>3160</v>
      </c>
      <c r="N849" t="s">
        <v>3337</v>
      </c>
    </row>
    <row r="850" spans="1:14" x14ac:dyDescent="0.25">
      <c r="A850" t="s">
        <v>3312</v>
      </c>
      <c r="B850" t="s">
        <v>3509</v>
      </c>
      <c r="C850" t="s">
        <v>3510</v>
      </c>
      <c r="D850" s="52">
        <v>42.902624377396897</v>
      </c>
      <c r="E850" s="13">
        <v>0.46786084820784601</v>
      </c>
      <c r="F850">
        <v>110</v>
      </c>
      <c r="G850" s="57" t="s">
        <v>3160</v>
      </c>
      <c r="H850" s="57" t="s">
        <v>3160</v>
      </c>
      <c r="I850" s="57" t="s">
        <v>3160</v>
      </c>
      <c r="J850" s="57" t="s">
        <v>3160</v>
      </c>
      <c r="K850" s="57" t="s">
        <v>3160</v>
      </c>
      <c r="L850" s="57" t="s">
        <v>3160</v>
      </c>
      <c r="M850" s="57" t="s">
        <v>3160</v>
      </c>
      <c r="N850" t="s">
        <v>3180</v>
      </c>
    </row>
    <row r="851" spans="1:14" x14ac:dyDescent="0.25">
      <c r="A851" t="s">
        <v>3312</v>
      </c>
      <c r="B851" t="s">
        <v>3511</v>
      </c>
      <c r="C851" t="s">
        <v>3512</v>
      </c>
      <c r="D851" s="52">
        <v>432.99036921378701</v>
      </c>
      <c r="E851" s="13">
        <v>0.46310913883050697</v>
      </c>
      <c r="F851">
        <v>112</v>
      </c>
      <c r="G851" s="57" t="s">
        <v>3160</v>
      </c>
      <c r="H851" s="57" t="s">
        <v>3160</v>
      </c>
      <c r="I851" s="57" t="s">
        <v>3160</v>
      </c>
      <c r="J851" s="57" t="s">
        <v>3160</v>
      </c>
      <c r="K851" s="57" t="s">
        <v>3160</v>
      </c>
      <c r="L851" s="57" t="s">
        <v>3160</v>
      </c>
      <c r="M851" s="57" t="s">
        <v>3160</v>
      </c>
      <c r="N851" t="s">
        <v>3337</v>
      </c>
    </row>
    <row r="852" spans="1:14" x14ac:dyDescent="0.25">
      <c r="A852" t="s">
        <v>3312</v>
      </c>
      <c r="B852" t="s">
        <v>3513</v>
      </c>
      <c r="C852" t="s">
        <v>3514</v>
      </c>
      <c r="D852" s="52">
        <v>3752.9159960509101</v>
      </c>
      <c r="E852" s="13">
        <v>-0.214221832800467</v>
      </c>
      <c r="F852">
        <v>151</v>
      </c>
      <c r="G852" s="57" t="s">
        <v>3148</v>
      </c>
      <c r="H852" s="57" t="s">
        <v>3151</v>
      </c>
      <c r="I852" s="57" t="s">
        <v>3155</v>
      </c>
      <c r="J852" s="57" t="s">
        <v>3155</v>
      </c>
      <c r="K852" s="57" t="s">
        <v>3148</v>
      </c>
      <c r="L852" s="57" t="s">
        <v>3155</v>
      </c>
      <c r="M852" s="57" t="s">
        <v>3155</v>
      </c>
      <c r="N852" t="s">
        <v>3322</v>
      </c>
    </row>
    <row r="853" spans="1:14" x14ac:dyDescent="0.25">
      <c r="A853" t="s">
        <v>3312</v>
      </c>
      <c r="B853" t="s">
        <v>3515</v>
      </c>
      <c r="C853" t="s">
        <v>3238</v>
      </c>
      <c r="D853" s="52">
        <v>2578.4897525517999</v>
      </c>
      <c r="E853" s="13">
        <v>0.75315549853974695</v>
      </c>
      <c r="F853">
        <v>92</v>
      </c>
      <c r="G853" s="57" t="s">
        <v>3151</v>
      </c>
      <c r="H853" s="57" t="s">
        <v>3149</v>
      </c>
      <c r="I853" s="57" t="s">
        <v>3151</v>
      </c>
      <c r="J853" s="57" t="s">
        <v>3149</v>
      </c>
      <c r="K853" s="57" t="s">
        <v>3150</v>
      </c>
      <c r="L853" s="57" t="s">
        <v>3155</v>
      </c>
      <c r="M853" s="57" t="s">
        <v>3155</v>
      </c>
      <c r="N853" t="s">
        <v>3322</v>
      </c>
    </row>
    <row r="854" spans="1:14" x14ac:dyDescent="0.25">
      <c r="A854" t="s">
        <v>3312</v>
      </c>
      <c r="B854" t="s">
        <v>3516</v>
      </c>
      <c r="C854" t="s">
        <v>3517</v>
      </c>
      <c r="D854" s="52">
        <v>453.99094926290798</v>
      </c>
      <c r="E854" s="13">
        <v>-0.39104840295531601</v>
      </c>
      <c r="F854">
        <v>162</v>
      </c>
      <c r="G854" s="57" t="s">
        <v>3150</v>
      </c>
      <c r="H854" s="57" t="s">
        <v>3151</v>
      </c>
      <c r="I854" s="57" t="s">
        <v>3155</v>
      </c>
      <c r="J854" s="57" t="s">
        <v>3155</v>
      </c>
      <c r="K854" s="57" t="s">
        <v>3151</v>
      </c>
      <c r="L854" s="57" t="s">
        <v>3150</v>
      </c>
      <c r="M854" s="57" t="s">
        <v>3150</v>
      </c>
      <c r="N854" t="s">
        <v>3322</v>
      </c>
    </row>
    <row r="855" spans="1:14" x14ac:dyDescent="0.25">
      <c r="A855" t="s">
        <v>3312</v>
      </c>
      <c r="B855" t="s">
        <v>3518</v>
      </c>
      <c r="C855" t="s">
        <v>3519</v>
      </c>
      <c r="D855" s="52">
        <v>1961.29664860496</v>
      </c>
      <c r="E855" s="13">
        <v>-0.86669658228628599</v>
      </c>
      <c r="F855">
        <v>178</v>
      </c>
      <c r="G855" s="57" t="s">
        <v>3155</v>
      </c>
      <c r="H855" s="57" t="s">
        <v>3149</v>
      </c>
      <c r="I855" s="57" t="s">
        <v>3155</v>
      </c>
      <c r="J855" s="57" t="s">
        <v>3150</v>
      </c>
      <c r="K855" s="57" t="s">
        <v>3148</v>
      </c>
      <c r="L855" s="57" t="s">
        <v>3155</v>
      </c>
      <c r="M855" s="57" t="s">
        <v>3151</v>
      </c>
      <c r="N855" t="s">
        <v>3322</v>
      </c>
    </row>
    <row r="856" spans="1:14" x14ac:dyDescent="0.25">
      <c r="A856" t="s">
        <v>3312</v>
      </c>
      <c r="B856" t="s">
        <v>3520</v>
      </c>
      <c r="C856" t="s">
        <v>3242</v>
      </c>
      <c r="D856" s="52">
        <v>1200.9106006724901</v>
      </c>
      <c r="E856" s="13">
        <v>-0.394840220829209</v>
      </c>
      <c r="F856">
        <v>163</v>
      </c>
      <c r="G856" s="57" t="s">
        <v>3150</v>
      </c>
      <c r="H856" s="57" t="s">
        <v>3149</v>
      </c>
      <c r="I856" s="57" t="s">
        <v>3148</v>
      </c>
      <c r="J856" s="57" t="s">
        <v>3150</v>
      </c>
      <c r="K856" s="57" t="s">
        <v>3148</v>
      </c>
      <c r="L856" s="57" t="s">
        <v>3155</v>
      </c>
      <c r="M856" s="57" t="s">
        <v>3155</v>
      </c>
      <c r="N856" t="s">
        <v>3322</v>
      </c>
    </row>
    <row r="857" spans="1:14" x14ac:dyDescent="0.25">
      <c r="A857" t="s">
        <v>3312</v>
      </c>
      <c r="B857" t="s">
        <v>3521</v>
      </c>
      <c r="C857" t="s">
        <v>3522</v>
      </c>
      <c r="D857" s="52">
        <v>2319.0777858899601</v>
      </c>
      <c r="E857" s="13">
        <v>-0.29964941162272701</v>
      </c>
      <c r="F857">
        <v>156</v>
      </c>
      <c r="G857" s="57" t="s">
        <v>3160</v>
      </c>
      <c r="H857" s="57" t="s">
        <v>3160</v>
      </c>
      <c r="I857" s="57" t="s">
        <v>3160</v>
      </c>
      <c r="J857" s="57" t="s">
        <v>3160</v>
      </c>
      <c r="K857" s="57" t="s">
        <v>3160</v>
      </c>
      <c r="L857" s="57" t="s">
        <v>3160</v>
      </c>
      <c r="M857" s="57" t="s">
        <v>3160</v>
      </c>
      <c r="N857" t="s">
        <v>3152</v>
      </c>
    </row>
    <row r="858" spans="1:14" x14ac:dyDescent="0.25">
      <c r="A858" t="s">
        <v>3312</v>
      </c>
      <c r="B858" t="s">
        <v>3523</v>
      </c>
      <c r="C858" t="s">
        <v>3524</v>
      </c>
      <c r="D858" s="52">
        <v>1116.9555365113199</v>
      </c>
      <c r="E858" s="13">
        <v>0.46091825799588898</v>
      </c>
      <c r="F858">
        <v>114</v>
      </c>
      <c r="G858" s="57" t="s">
        <v>3149</v>
      </c>
      <c r="H858" s="57" t="s">
        <v>3148</v>
      </c>
      <c r="I858" s="57" t="s">
        <v>3151</v>
      </c>
      <c r="J858" s="57" t="s">
        <v>3151</v>
      </c>
      <c r="K858" s="57" t="s">
        <v>3155</v>
      </c>
      <c r="L858" s="57" t="s">
        <v>3155</v>
      </c>
      <c r="M858" s="57" t="s">
        <v>3150</v>
      </c>
      <c r="N858" t="s">
        <v>3322</v>
      </c>
    </row>
    <row r="859" spans="1:14" x14ac:dyDescent="0.25">
      <c r="A859" t="s">
        <v>3312</v>
      </c>
      <c r="B859" t="s">
        <v>3525</v>
      </c>
      <c r="C859" t="s">
        <v>3526</v>
      </c>
      <c r="D859" s="52">
        <v>2398.0713835542101</v>
      </c>
      <c r="E859" s="13">
        <v>1.7810130970787199</v>
      </c>
      <c r="F859">
        <v>37</v>
      </c>
      <c r="G859" s="57" t="s">
        <v>3151</v>
      </c>
      <c r="H859" s="57" t="s">
        <v>3151</v>
      </c>
      <c r="I859" s="57" t="s">
        <v>3155</v>
      </c>
      <c r="J859" s="57" t="s">
        <v>3149</v>
      </c>
      <c r="K859" s="57" t="s">
        <v>3155</v>
      </c>
      <c r="L859" s="57" t="s">
        <v>3155</v>
      </c>
      <c r="M859" s="57" t="s">
        <v>3155</v>
      </c>
      <c r="N859" t="s">
        <v>3322</v>
      </c>
    </row>
    <row r="860" spans="1:14" x14ac:dyDescent="0.25">
      <c r="A860" t="s">
        <v>3312</v>
      </c>
      <c r="B860" t="s">
        <v>3527</v>
      </c>
      <c r="C860" t="s">
        <v>3528</v>
      </c>
      <c r="D860" s="52">
        <v>112.767561873467</v>
      </c>
      <c r="E860" s="13">
        <v>1.41417452905146</v>
      </c>
      <c r="F860">
        <v>55</v>
      </c>
      <c r="G860" s="57" t="s">
        <v>3160</v>
      </c>
      <c r="H860" s="57" t="s">
        <v>3160</v>
      </c>
      <c r="I860" s="57" t="s">
        <v>3160</v>
      </c>
      <c r="J860" s="57" t="s">
        <v>3160</v>
      </c>
      <c r="K860" s="57" t="s">
        <v>3160</v>
      </c>
      <c r="L860" s="57" t="s">
        <v>3160</v>
      </c>
      <c r="M860" s="57" t="s">
        <v>3160</v>
      </c>
      <c r="N860" t="s">
        <v>3152</v>
      </c>
    </row>
    <row r="861" spans="1:14" x14ac:dyDescent="0.25">
      <c r="A861" t="s">
        <v>3312</v>
      </c>
      <c r="B861" t="s">
        <v>3529</v>
      </c>
      <c r="C861" t="s">
        <v>3530</v>
      </c>
      <c r="D861" s="52">
        <v>549.21450732726396</v>
      </c>
      <c r="E861" s="13">
        <v>0.337550000322559</v>
      </c>
      <c r="F861">
        <v>127</v>
      </c>
      <c r="G861" s="57" t="s">
        <v>3149</v>
      </c>
      <c r="H861" s="57" t="s">
        <v>3151</v>
      </c>
      <c r="I861" s="57" t="s">
        <v>3149</v>
      </c>
      <c r="J861" s="57" t="s">
        <v>3148</v>
      </c>
      <c r="K861" s="57" t="s">
        <v>3150</v>
      </c>
      <c r="L861" s="57" t="s">
        <v>3155</v>
      </c>
      <c r="M861" s="57" t="s">
        <v>3155</v>
      </c>
      <c r="N861" t="s">
        <v>3322</v>
      </c>
    </row>
    <row r="862" spans="1:14" x14ac:dyDescent="0.25">
      <c r="A862" t="s">
        <v>3312</v>
      </c>
      <c r="B862" t="s">
        <v>3531</v>
      </c>
      <c r="C862" t="s">
        <v>3532</v>
      </c>
      <c r="D862" s="52">
        <v>238.12059798645399</v>
      </c>
      <c r="E862" s="13">
        <v>-0.527038626697517</v>
      </c>
      <c r="F862">
        <v>165</v>
      </c>
      <c r="G862" s="57" t="s">
        <v>3150</v>
      </c>
      <c r="H862" s="57" t="s">
        <v>3151</v>
      </c>
      <c r="I862" s="57" t="s">
        <v>3148</v>
      </c>
      <c r="J862" s="57" t="s">
        <v>3155</v>
      </c>
      <c r="K862" s="57" t="s">
        <v>3150</v>
      </c>
      <c r="L862" s="57" t="s">
        <v>3150</v>
      </c>
      <c r="M862" s="57" t="s">
        <v>3150</v>
      </c>
      <c r="N862" t="s">
        <v>3322</v>
      </c>
    </row>
    <row r="863" spans="1:14" x14ac:dyDescent="0.25">
      <c r="A863" t="s">
        <v>3312</v>
      </c>
      <c r="B863" t="s">
        <v>3533</v>
      </c>
      <c r="C863" t="s">
        <v>3534</v>
      </c>
      <c r="D863" s="52">
        <v>472.18989808823801</v>
      </c>
      <c r="E863" s="13">
        <v>0.47176135270511899</v>
      </c>
      <c r="F863">
        <v>108</v>
      </c>
      <c r="G863" s="57" t="s">
        <v>3160</v>
      </c>
      <c r="H863" s="57" t="s">
        <v>3160</v>
      </c>
      <c r="I863" s="57" t="s">
        <v>3160</v>
      </c>
      <c r="J863" s="57" t="s">
        <v>3160</v>
      </c>
      <c r="K863" s="57" t="s">
        <v>3160</v>
      </c>
      <c r="L863" s="57" t="s">
        <v>3160</v>
      </c>
      <c r="M863" s="57" t="s">
        <v>3160</v>
      </c>
      <c r="N863" t="s">
        <v>3152</v>
      </c>
    </row>
    <row r="864" spans="1:14" x14ac:dyDescent="0.25">
      <c r="A864" t="s">
        <v>3312</v>
      </c>
      <c r="B864" t="s">
        <v>3535</v>
      </c>
      <c r="C864" t="s">
        <v>3536</v>
      </c>
      <c r="D864" s="52">
        <v>628.34408648362398</v>
      </c>
      <c r="E864" s="13">
        <v>0.47257118113308</v>
      </c>
      <c r="F864">
        <v>107</v>
      </c>
      <c r="G864" s="57" t="s">
        <v>3149</v>
      </c>
      <c r="H864" s="57" t="s">
        <v>3151</v>
      </c>
      <c r="I864" s="57" t="s">
        <v>3151</v>
      </c>
      <c r="J864" s="57" t="s">
        <v>3150</v>
      </c>
      <c r="K864" s="57" t="s">
        <v>3155</v>
      </c>
      <c r="L864" s="57" t="s">
        <v>3155</v>
      </c>
      <c r="M864" s="57" t="s">
        <v>3149</v>
      </c>
      <c r="N864" t="s">
        <v>3322</v>
      </c>
    </row>
    <row r="865" spans="1:14" x14ac:dyDescent="0.25">
      <c r="A865" t="s">
        <v>3312</v>
      </c>
      <c r="B865" t="s">
        <v>3537</v>
      </c>
      <c r="C865" t="s">
        <v>3538</v>
      </c>
      <c r="D865" s="52">
        <v>993.72638464744603</v>
      </c>
      <c r="E865" s="13">
        <v>3.0266359287616398</v>
      </c>
      <c r="F865">
        <v>7</v>
      </c>
      <c r="G865" s="57" t="s">
        <v>3151</v>
      </c>
      <c r="H865" s="57" t="s">
        <v>3151</v>
      </c>
      <c r="I865" s="57" t="s">
        <v>3151</v>
      </c>
      <c r="J865" s="57" t="s">
        <v>3149</v>
      </c>
      <c r="K865" s="57" t="s">
        <v>3155</v>
      </c>
      <c r="L865" s="57" t="s">
        <v>3155</v>
      </c>
      <c r="M865" s="57" t="s">
        <v>3150</v>
      </c>
      <c r="N865" t="s">
        <v>3322</v>
      </c>
    </row>
    <row r="866" spans="1:14" x14ac:dyDescent="0.25">
      <c r="A866" t="s">
        <v>3312</v>
      </c>
      <c r="B866" t="s">
        <v>3539</v>
      </c>
      <c r="C866" t="s">
        <v>3540</v>
      </c>
      <c r="D866" s="52">
        <v>125.83378582021101</v>
      </c>
      <c r="E866" s="13">
        <v>2.65994343163575</v>
      </c>
      <c r="F866">
        <v>12</v>
      </c>
      <c r="G866" s="57" t="s">
        <v>3160</v>
      </c>
      <c r="H866" s="57" t="s">
        <v>3160</v>
      </c>
      <c r="I866" s="57" t="s">
        <v>3160</v>
      </c>
      <c r="J866" s="57" t="s">
        <v>3160</v>
      </c>
      <c r="K866" s="57" t="s">
        <v>3160</v>
      </c>
      <c r="L866" s="57" t="s">
        <v>3160</v>
      </c>
      <c r="M866" s="57" t="s">
        <v>3160</v>
      </c>
      <c r="N866" t="s">
        <v>3152</v>
      </c>
    </row>
    <row r="867" spans="1:14" x14ac:dyDescent="0.25">
      <c r="A867" t="s">
        <v>3312</v>
      </c>
      <c r="B867" t="s">
        <v>3541</v>
      </c>
      <c r="C867" t="s">
        <v>3542</v>
      </c>
      <c r="D867" s="52">
        <v>33.943971592714902</v>
      </c>
      <c r="E867" s="13">
        <v>2.65994343163575</v>
      </c>
      <c r="F867">
        <v>12</v>
      </c>
      <c r="G867" s="57" t="s">
        <v>3160</v>
      </c>
      <c r="H867" s="57" t="s">
        <v>3160</v>
      </c>
      <c r="I867" s="57" t="s">
        <v>3160</v>
      </c>
      <c r="J867" s="57" t="s">
        <v>3160</v>
      </c>
      <c r="K867" s="57" t="s">
        <v>3160</v>
      </c>
      <c r="L867" s="57" t="s">
        <v>3160</v>
      </c>
      <c r="M867" s="57" t="s">
        <v>3160</v>
      </c>
      <c r="N867" t="s">
        <v>3152</v>
      </c>
    </row>
    <row r="868" spans="1:14" x14ac:dyDescent="0.25">
      <c r="A868" t="s">
        <v>3312</v>
      </c>
      <c r="B868" t="s">
        <v>3543</v>
      </c>
      <c r="C868" t="s">
        <v>3544</v>
      </c>
      <c r="D868" s="52">
        <v>2325.1736203155801</v>
      </c>
      <c r="E868" s="13">
        <v>1.48972794310037</v>
      </c>
      <c r="F868">
        <v>49</v>
      </c>
      <c r="G868" s="57" t="s">
        <v>3151</v>
      </c>
      <c r="H868" s="57" t="s">
        <v>3148</v>
      </c>
      <c r="I868" s="57" t="s">
        <v>3149</v>
      </c>
      <c r="J868" s="57" t="s">
        <v>3151</v>
      </c>
      <c r="K868" s="57" t="s">
        <v>3155</v>
      </c>
      <c r="L868" s="57" t="s">
        <v>3155</v>
      </c>
      <c r="M868" s="57" t="s">
        <v>3155</v>
      </c>
      <c r="N868" t="s">
        <v>3322</v>
      </c>
    </row>
    <row r="869" spans="1:14" x14ac:dyDescent="0.25">
      <c r="A869" t="s">
        <v>3312</v>
      </c>
      <c r="B869" t="s">
        <v>3545</v>
      </c>
      <c r="C869" t="s">
        <v>3546</v>
      </c>
      <c r="D869" s="52">
        <v>130.345389472177</v>
      </c>
      <c r="E869" s="13">
        <v>1.5089010884531799</v>
      </c>
      <c r="F869">
        <v>48</v>
      </c>
      <c r="G869" s="57" t="s">
        <v>3160</v>
      </c>
      <c r="H869" s="57" t="s">
        <v>3160</v>
      </c>
      <c r="I869" s="57" t="s">
        <v>3160</v>
      </c>
      <c r="J869" s="57" t="s">
        <v>3160</v>
      </c>
      <c r="K869" s="57" t="s">
        <v>3160</v>
      </c>
      <c r="L869" s="57" t="s">
        <v>3160</v>
      </c>
      <c r="M869" s="57" t="s">
        <v>3160</v>
      </c>
      <c r="N869" t="s">
        <v>3152</v>
      </c>
    </row>
    <row r="870" spans="1:14" x14ac:dyDescent="0.25">
      <c r="A870" t="s">
        <v>3312</v>
      </c>
      <c r="B870" t="s">
        <v>3547</v>
      </c>
      <c r="C870" t="s">
        <v>3256</v>
      </c>
      <c r="D870" s="52">
        <v>1670.52095631513</v>
      </c>
      <c r="E870" s="13">
        <v>0.80023006281279896</v>
      </c>
      <c r="F870">
        <v>91</v>
      </c>
      <c r="G870" s="57" t="s">
        <v>3151</v>
      </c>
      <c r="H870" s="57" t="s">
        <v>3155</v>
      </c>
      <c r="I870" s="57" t="s">
        <v>3149</v>
      </c>
      <c r="J870" s="57" t="s">
        <v>3151</v>
      </c>
      <c r="K870" s="57" t="s">
        <v>3150</v>
      </c>
      <c r="L870" s="57" t="s">
        <v>3150</v>
      </c>
      <c r="M870" s="57" t="s">
        <v>3148</v>
      </c>
      <c r="N870" t="s">
        <v>3322</v>
      </c>
    </row>
    <row r="871" spans="1:14" x14ac:dyDescent="0.25">
      <c r="A871" t="s">
        <v>3312</v>
      </c>
      <c r="B871" t="s">
        <v>3548</v>
      </c>
      <c r="C871" t="s">
        <v>3549</v>
      </c>
      <c r="D871" s="52">
        <v>489.43595127559098</v>
      </c>
      <c r="E871" s="13">
        <v>-0.11023117536723701</v>
      </c>
      <c r="F871">
        <v>147</v>
      </c>
      <c r="G871" s="57" t="s">
        <v>3160</v>
      </c>
      <c r="H871" s="57" t="s">
        <v>3160</v>
      </c>
      <c r="I871" s="57" t="s">
        <v>3160</v>
      </c>
      <c r="J871" s="57" t="s">
        <v>3160</v>
      </c>
      <c r="K871" s="57" t="s">
        <v>3160</v>
      </c>
      <c r="L871" s="57" t="s">
        <v>3160</v>
      </c>
      <c r="M871" s="57" t="s">
        <v>3160</v>
      </c>
      <c r="N871" t="s">
        <v>3152</v>
      </c>
    </row>
    <row r="872" spans="1:14" x14ac:dyDescent="0.25">
      <c r="A872" t="s">
        <v>3312</v>
      </c>
      <c r="B872" t="s">
        <v>3550</v>
      </c>
      <c r="C872" t="s">
        <v>3551</v>
      </c>
      <c r="D872" s="52">
        <v>735.79112987493795</v>
      </c>
      <c r="E872" s="13">
        <v>-0.11023117536723701</v>
      </c>
      <c r="F872">
        <v>147</v>
      </c>
      <c r="G872" s="57" t="s">
        <v>3160</v>
      </c>
      <c r="H872" s="57" t="s">
        <v>3160</v>
      </c>
      <c r="I872" s="57" t="s">
        <v>3160</v>
      </c>
      <c r="J872" s="57" t="s">
        <v>3160</v>
      </c>
      <c r="K872" s="57" t="s">
        <v>3160</v>
      </c>
      <c r="L872" s="57" t="s">
        <v>3160</v>
      </c>
      <c r="M872" s="57" t="s">
        <v>3160</v>
      </c>
      <c r="N872" t="s">
        <v>3152</v>
      </c>
    </row>
    <row r="873" spans="1:14" x14ac:dyDescent="0.25">
      <c r="A873" t="s">
        <v>3312</v>
      </c>
      <c r="B873" t="s">
        <v>3552</v>
      </c>
      <c r="C873" t="s">
        <v>3553</v>
      </c>
      <c r="D873" s="52">
        <v>666.28501557133995</v>
      </c>
      <c r="E873" s="13">
        <v>2.1720829158870401</v>
      </c>
      <c r="F873">
        <v>22</v>
      </c>
      <c r="G873" s="57" t="s">
        <v>3160</v>
      </c>
      <c r="H873" s="57" t="s">
        <v>3160</v>
      </c>
      <c r="I873" s="57" t="s">
        <v>3160</v>
      </c>
      <c r="J873" s="57" t="s">
        <v>3160</v>
      </c>
      <c r="K873" s="57" t="s">
        <v>3160</v>
      </c>
      <c r="L873" s="57" t="s">
        <v>3160</v>
      </c>
      <c r="M873" s="57" t="s">
        <v>3160</v>
      </c>
      <c r="N873" t="s">
        <v>3337</v>
      </c>
    </row>
    <row r="874" spans="1:14" x14ac:dyDescent="0.25">
      <c r="A874" t="s">
        <v>3312</v>
      </c>
      <c r="B874" t="s">
        <v>3554</v>
      </c>
      <c r="C874" t="s">
        <v>3555</v>
      </c>
      <c r="D874" s="52">
        <v>308.17566405245998</v>
      </c>
      <c r="E874" s="13">
        <v>6.5421200388541795E-2</v>
      </c>
      <c r="F874">
        <v>141</v>
      </c>
      <c r="G874" s="57" t="s">
        <v>3160</v>
      </c>
      <c r="H874" s="57" t="s">
        <v>3160</v>
      </c>
      <c r="I874" s="57" t="s">
        <v>3160</v>
      </c>
      <c r="J874" s="57" t="s">
        <v>3160</v>
      </c>
      <c r="K874" s="57" t="s">
        <v>3160</v>
      </c>
      <c r="L874" s="57" t="s">
        <v>3160</v>
      </c>
      <c r="M874" s="57" t="s">
        <v>3160</v>
      </c>
      <c r="N874" t="s">
        <v>3337</v>
      </c>
    </row>
    <row r="875" spans="1:14" x14ac:dyDescent="0.25">
      <c r="A875" t="s">
        <v>3312</v>
      </c>
      <c r="B875" t="s">
        <v>3556</v>
      </c>
      <c r="C875" t="s">
        <v>3557</v>
      </c>
      <c r="D875" s="52">
        <v>858.90457568602505</v>
      </c>
      <c r="E875" s="13">
        <v>-0.80396884810295599</v>
      </c>
      <c r="F875">
        <v>177</v>
      </c>
      <c r="G875" s="57" t="s">
        <v>3155</v>
      </c>
      <c r="H875" s="57" t="s">
        <v>3151</v>
      </c>
      <c r="I875" s="57" t="s">
        <v>3155</v>
      </c>
      <c r="J875" s="57" t="s">
        <v>3155</v>
      </c>
      <c r="K875" s="57" t="s">
        <v>3151</v>
      </c>
      <c r="L875" s="57" t="s">
        <v>3151</v>
      </c>
      <c r="M875" s="57" t="s">
        <v>3150</v>
      </c>
      <c r="N875" t="s">
        <v>3322</v>
      </c>
    </row>
    <row r="876" spans="1:14" x14ac:dyDescent="0.25">
      <c r="A876" t="s">
        <v>3312</v>
      </c>
      <c r="B876" t="s">
        <v>3558</v>
      </c>
      <c r="C876" t="s">
        <v>3559</v>
      </c>
      <c r="D876" s="52">
        <v>1628.2508801715601</v>
      </c>
      <c r="E876" s="13">
        <v>-0.77574539783176699</v>
      </c>
      <c r="F876">
        <v>176</v>
      </c>
      <c r="G876" s="57" t="s">
        <v>3155</v>
      </c>
      <c r="H876" s="57" t="s">
        <v>3148</v>
      </c>
      <c r="I876" s="57" t="s">
        <v>3155</v>
      </c>
      <c r="J876" s="57" t="s">
        <v>3150</v>
      </c>
      <c r="K876" s="57" t="s">
        <v>3151</v>
      </c>
      <c r="L876" s="57" t="s">
        <v>3151</v>
      </c>
      <c r="M876" s="57" t="s">
        <v>3155</v>
      </c>
      <c r="N876" t="s">
        <v>3322</v>
      </c>
    </row>
    <row r="877" spans="1:14" x14ac:dyDescent="0.25">
      <c r="A877" t="s">
        <v>3312</v>
      </c>
      <c r="B877" t="s">
        <v>3560</v>
      </c>
      <c r="C877" t="s">
        <v>3561</v>
      </c>
      <c r="D877" s="52">
        <v>2060.4035318495798</v>
      </c>
      <c r="E877" s="13">
        <v>-0.31152627447780501</v>
      </c>
      <c r="F877">
        <v>158</v>
      </c>
      <c r="G877" s="57" t="s">
        <v>3150</v>
      </c>
      <c r="H877" s="57" t="s">
        <v>3151</v>
      </c>
      <c r="I877" s="57" t="s">
        <v>3155</v>
      </c>
      <c r="J877" s="57" t="s">
        <v>3148</v>
      </c>
      <c r="K877" s="57" t="s">
        <v>3149</v>
      </c>
      <c r="L877" s="57" t="s">
        <v>3149</v>
      </c>
      <c r="M877" s="57" t="s">
        <v>3155</v>
      </c>
      <c r="N877" t="s">
        <v>3322</v>
      </c>
    </row>
    <row r="878" spans="1:14" x14ac:dyDescent="0.25">
      <c r="A878" t="s">
        <v>3312</v>
      </c>
      <c r="B878" t="s">
        <v>3562</v>
      </c>
      <c r="C878" t="s">
        <v>3563</v>
      </c>
      <c r="D878" s="52">
        <v>1335.4057829835001</v>
      </c>
      <c r="E878" s="13">
        <v>-0.61885288216827095</v>
      </c>
      <c r="F878">
        <v>172</v>
      </c>
      <c r="G878" s="57" t="s">
        <v>3155</v>
      </c>
      <c r="H878" s="57" t="s">
        <v>3151</v>
      </c>
      <c r="I878" s="57" t="s">
        <v>3148</v>
      </c>
      <c r="J878" s="57" t="s">
        <v>3148</v>
      </c>
      <c r="K878" s="57" t="s">
        <v>3155</v>
      </c>
      <c r="L878" s="57" t="s">
        <v>3150</v>
      </c>
      <c r="M878" s="57" t="s">
        <v>3150</v>
      </c>
      <c r="N878" t="s">
        <v>3322</v>
      </c>
    </row>
    <row r="879" spans="1:14" x14ac:dyDescent="0.25">
      <c r="A879" t="s">
        <v>3312</v>
      </c>
      <c r="B879" t="s">
        <v>3564</v>
      </c>
      <c r="C879" t="s">
        <v>3565</v>
      </c>
      <c r="D879" s="52">
        <v>2796.2892194495098</v>
      </c>
      <c r="E879" s="13">
        <v>-0.32674004900537901</v>
      </c>
      <c r="F879">
        <v>159</v>
      </c>
      <c r="G879" s="57" t="s">
        <v>3150</v>
      </c>
      <c r="H879" s="57" t="s">
        <v>3150</v>
      </c>
      <c r="I879" s="57" t="s">
        <v>3148</v>
      </c>
      <c r="J879" s="57" t="s">
        <v>3155</v>
      </c>
      <c r="K879" s="57" t="s">
        <v>3149</v>
      </c>
      <c r="L879" s="57" t="s">
        <v>3149</v>
      </c>
      <c r="M879" s="57" t="s">
        <v>3155</v>
      </c>
      <c r="N879" t="s">
        <v>3322</v>
      </c>
    </row>
    <row r="880" spans="1:14" x14ac:dyDescent="0.25">
      <c r="A880" t="s">
        <v>3312</v>
      </c>
      <c r="B880" t="s">
        <v>3566</v>
      </c>
      <c r="C880" t="s">
        <v>3567</v>
      </c>
      <c r="D880" s="52">
        <v>847.09242164592899</v>
      </c>
      <c r="E880" s="13">
        <v>-0.35542617994380998</v>
      </c>
      <c r="F880">
        <v>160</v>
      </c>
      <c r="G880" s="57" t="s">
        <v>3160</v>
      </c>
      <c r="H880" s="57" t="s">
        <v>3160</v>
      </c>
      <c r="I880" s="57" t="s">
        <v>3160</v>
      </c>
      <c r="J880" s="57" t="s">
        <v>3160</v>
      </c>
      <c r="K880" s="57" t="s">
        <v>3160</v>
      </c>
      <c r="L880" s="57" t="s">
        <v>3160</v>
      </c>
      <c r="M880" s="57" t="s">
        <v>3160</v>
      </c>
      <c r="N880" t="s">
        <v>3152</v>
      </c>
    </row>
    <row r="881" spans="1:14" x14ac:dyDescent="0.25">
      <c r="A881" t="s">
        <v>3312</v>
      </c>
      <c r="B881" t="s">
        <v>3568</v>
      </c>
      <c r="C881" t="s">
        <v>3569</v>
      </c>
      <c r="D881" s="52">
        <v>395.7455052789</v>
      </c>
      <c r="E881" s="13">
        <v>-0.35542617994380998</v>
      </c>
      <c r="F881">
        <v>160</v>
      </c>
      <c r="G881" s="57" t="s">
        <v>3160</v>
      </c>
      <c r="H881" s="57" t="s">
        <v>3160</v>
      </c>
      <c r="I881" s="57" t="s">
        <v>3160</v>
      </c>
      <c r="J881" s="57" t="s">
        <v>3160</v>
      </c>
      <c r="K881" s="57" t="s">
        <v>3160</v>
      </c>
      <c r="L881" s="57" t="s">
        <v>3160</v>
      </c>
      <c r="M881" s="57" t="s">
        <v>3160</v>
      </c>
      <c r="N881" t="s">
        <v>3152</v>
      </c>
    </row>
    <row r="882" spans="1:14" x14ac:dyDescent="0.25">
      <c r="A882" t="s">
        <v>3312</v>
      </c>
      <c r="B882" t="s">
        <v>3570</v>
      </c>
      <c r="C882" t="s">
        <v>3571</v>
      </c>
      <c r="D882" s="52">
        <v>3868.1842615833102</v>
      </c>
      <c r="E882" s="13">
        <v>1.14164500804314</v>
      </c>
      <c r="F882">
        <v>68</v>
      </c>
      <c r="G882" s="57" t="s">
        <v>3151</v>
      </c>
      <c r="H882" s="57" t="s">
        <v>3148</v>
      </c>
      <c r="I882" s="57" t="s">
        <v>3148</v>
      </c>
      <c r="J882" s="57" t="s">
        <v>3151</v>
      </c>
      <c r="K882" s="57" t="s">
        <v>3155</v>
      </c>
      <c r="L882" s="57" t="s">
        <v>3150</v>
      </c>
      <c r="M882" s="57" t="s">
        <v>3150</v>
      </c>
      <c r="N882" t="s">
        <v>3322</v>
      </c>
    </row>
    <row r="883" spans="1:14" x14ac:dyDescent="0.25">
      <c r="A883" t="s">
        <v>3312</v>
      </c>
      <c r="B883" t="s">
        <v>3572</v>
      </c>
      <c r="C883" t="s">
        <v>3573</v>
      </c>
      <c r="D883" s="52">
        <v>609.017661160133</v>
      </c>
      <c r="E883" s="13">
        <v>2.2756557755408702</v>
      </c>
      <c r="F883">
        <v>18</v>
      </c>
      <c r="G883" s="57" t="s">
        <v>3151</v>
      </c>
      <c r="H883" s="57" t="s">
        <v>3151</v>
      </c>
      <c r="I883" s="57" t="s">
        <v>3148</v>
      </c>
      <c r="J883" s="57" t="s">
        <v>3150</v>
      </c>
      <c r="K883" s="57" t="s">
        <v>3155</v>
      </c>
      <c r="L883" s="57" t="s">
        <v>3150</v>
      </c>
      <c r="M883" s="57" t="s">
        <v>3149</v>
      </c>
      <c r="N883" t="s">
        <v>3322</v>
      </c>
    </row>
    <row r="884" spans="1:14" x14ac:dyDescent="0.25">
      <c r="A884" t="s">
        <v>3312</v>
      </c>
      <c r="B884" t="s">
        <v>3574</v>
      </c>
      <c r="C884" t="s">
        <v>3575</v>
      </c>
      <c r="D884" s="52">
        <v>1638.9643424129799</v>
      </c>
      <c r="E884" s="13">
        <v>2.22810400994174</v>
      </c>
      <c r="F884">
        <v>19</v>
      </c>
      <c r="G884" s="57" t="s">
        <v>3151</v>
      </c>
      <c r="H884" s="57" t="s">
        <v>3151</v>
      </c>
      <c r="I884" s="57" t="s">
        <v>3148</v>
      </c>
      <c r="J884" s="57" t="s">
        <v>3151</v>
      </c>
      <c r="K884" s="57" t="s">
        <v>3151</v>
      </c>
      <c r="L884" s="57" t="s">
        <v>3148</v>
      </c>
      <c r="M884" s="57" t="s">
        <v>3149</v>
      </c>
      <c r="N884" t="s">
        <v>3322</v>
      </c>
    </row>
    <row r="885" spans="1:14" x14ac:dyDescent="0.25">
      <c r="A885" t="s">
        <v>3312</v>
      </c>
      <c r="B885" t="s">
        <v>3576</v>
      </c>
      <c r="C885" t="s">
        <v>3577</v>
      </c>
      <c r="D885" s="52">
        <v>881.36785667033803</v>
      </c>
      <c r="E885" s="13">
        <v>1.1625652723689299</v>
      </c>
      <c r="F885">
        <v>65</v>
      </c>
      <c r="G885" s="57" t="s">
        <v>3160</v>
      </c>
      <c r="H885" s="57" t="s">
        <v>3160</v>
      </c>
      <c r="I885" s="57" t="s">
        <v>3160</v>
      </c>
      <c r="J885" s="57" t="s">
        <v>3160</v>
      </c>
      <c r="K885" s="57" t="s">
        <v>3160</v>
      </c>
      <c r="L885" s="57" t="s">
        <v>3160</v>
      </c>
      <c r="M885" s="57" t="s">
        <v>3160</v>
      </c>
      <c r="N885" t="s">
        <v>3152</v>
      </c>
    </row>
    <row r="886" spans="1:14" x14ac:dyDescent="0.25">
      <c r="A886" t="s">
        <v>3312</v>
      </c>
      <c r="B886" t="s">
        <v>3578</v>
      </c>
      <c r="C886" t="s">
        <v>3579</v>
      </c>
      <c r="D886" s="52">
        <v>1557.43997498095</v>
      </c>
      <c r="E886" s="13">
        <v>1.03993283410612</v>
      </c>
      <c r="F886">
        <v>76</v>
      </c>
      <c r="G886" s="57" t="s">
        <v>3151</v>
      </c>
      <c r="H886" s="57" t="s">
        <v>3151</v>
      </c>
      <c r="I886" s="57" t="s">
        <v>3149</v>
      </c>
      <c r="J886" s="57" t="s">
        <v>3148</v>
      </c>
      <c r="K886" s="57" t="s">
        <v>3155</v>
      </c>
      <c r="L886" s="57" t="s">
        <v>3155</v>
      </c>
      <c r="M886" s="57" t="s">
        <v>3155</v>
      </c>
      <c r="N886" t="s">
        <v>3322</v>
      </c>
    </row>
    <row r="887" spans="1:14" x14ac:dyDescent="0.25">
      <c r="A887" t="s">
        <v>3312</v>
      </c>
      <c r="B887" t="s">
        <v>3580</v>
      </c>
      <c r="C887" t="s">
        <v>3581</v>
      </c>
      <c r="D887" s="52">
        <v>1485.5027450179</v>
      </c>
      <c r="E887" s="13">
        <v>2.8810718627335898</v>
      </c>
      <c r="F887">
        <v>8</v>
      </c>
      <c r="G887" s="57" t="s">
        <v>3151</v>
      </c>
      <c r="H887" s="57" t="s">
        <v>3151</v>
      </c>
      <c r="I887" s="57" t="s">
        <v>3155</v>
      </c>
      <c r="J887" s="57" t="s">
        <v>3151</v>
      </c>
      <c r="K887" s="57" t="s">
        <v>3150</v>
      </c>
      <c r="L887" s="57" t="s">
        <v>3155</v>
      </c>
      <c r="M887" s="57" t="s">
        <v>3150</v>
      </c>
      <c r="N887" t="s">
        <v>3322</v>
      </c>
    </row>
    <row r="888" spans="1:14" x14ac:dyDescent="0.25">
      <c r="A888" t="s">
        <v>3312</v>
      </c>
      <c r="B888" t="s">
        <v>3582</v>
      </c>
      <c r="C888" t="s">
        <v>3583</v>
      </c>
      <c r="D888" s="52">
        <v>508.22721800454099</v>
      </c>
      <c r="E888" s="13">
        <v>1.4378263116885699</v>
      </c>
      <c r="F888">
        <v>51</v>
      </c>
      <c r="G888" s="57" t="s">
        <v>3160</v>
      </c>
      <c r="H888" s="57" t="s">
        <v>3160</v>
      </c>
      <c r="I888" s="57" t="s">
        <v>3160</v>
      </c>
      <c r="J888" s="57" t="s">
        <v>3160</v>
      </c>
      <c r="K888" s="57" t="s">
        <v>3160</v>
      </c>
      <c r="L888" s="57" t="s">
        <v>3160</v>
      </c>
      <c r="M888" s="57" t="s">
        <v>3160</v>
      </c>
      <c r="N888" t="s">
        <v>3152</v>
      </c>
    </row>
    <row r="889" spans="1:14" x14ac:dyDescent="0.25">
      <c r="A889" t="s">
        <v>3312</v>
      </c>
      <c r="B889" t="s">
        <v>3584</v>
      </c>
      <c r="C889" t="s">
        <v>3585</v>
      </c>
      <c r="D889" s="52">
        <v>167.098534667107</v>
      </c>
      <c r="E889" s="13">
        <v>0.807803664171311</v>
      </c>
      <c r="F889">
        <v>90</v>
      </c>
      <c r="G889" s="57" t="s">
        <v>3151</v>
      </c>
      <c r="H889" s="57" t="s">
        <v>3151</v>
      </c>
      <c r="I889" s="57" t="s">
        <v>3148</v>
      </c>
      <c r="J889" s="57" t="s">
        <v>3155</v>
      </c>
      <c r="K889" s="57" t="s">
        <v>3150</v>
      </c>
      <c r="L889" s="57" t="s">
        <v>3150</v>
      </c>
      <c r="M889" s="57" t="s">
        <v>3155</v>
      </c>
      <c r="N889" t="s">
        <v>3322</v>
      </c>
    </row>
    <row r="890" spans="1:14" x14ac:dyDescent="0.25">
      <c r="A890" t="s">
        <v>3312</v>
      </c>
      <c r="B890" t="s">
        <v>3586</v>
      </c>
      <c r="C890" t="s">
        <v>3587</v>
      </c>
      <c r="D890" s="52">
        <v>235.17017975197101</v>
      </c>
      <c r="E890" s="13">
        <v>0.35187915543096998</v>
      </c>
      <c r="F890">
        <v>126</v>
      </c>
      <c r="G890" s="57" t="s">
        <v>3149</v>
      </c>
      <c r="H890" s="57" t="s">
        <v>3151</v>
      </c>
      <c r="I890" s="57" t="s">
        <v>3148</v>
      </c>
      <c r="J890" s="57" t="s">
        <v>3150</v>
      </c>
      <c r="K890" s="57" t="s">
        <v>3150</v>
      </c>
      <c r="L890" s="57" t="s">
        <v>3149</v>
      </c>
      <c r="M890" s="57" t="s">
        <v>3149</v>
      </c>
      <c r="N890" t="s">
        <v>3322</v>
      </c>
    </row>
    <row r="891" spans="1:14" x14ac:dyDescent="0.25">
      <c r="A891" t="s">
        <v>3312</v>
      </c>
      <c r="B891" t="s">
        <v>3588</v>
      </c>
      <c r="C891" t="s">
        <v>3589</v>
      </c>
      <c r="D891" s="52">
        <v>567.31189158270899</v>
      </c>
      <c r="E891" s="13">
        <v>0.27871155041234802</v>
      </c>
      <c r="F891">
        <v>129</v>
      </c>
      <c r="G891" s="57" t="s">
        <v>3160</v>
      </c>
      <c r="H891" s="57" t="s">
        <v>3160</v>
      </c>
      <c r="I891" s="57" t="s">
        <v>3160</v>
      </c>
      <c r="J891" s="57" t="s">
        <v>3160</v>
      </c>
      <c r="K891" s="57" t="s">
        <v>3160</v>
      </c>
      <c r="L891" s="57" t="s">
        <v>3160</v>
      </c>
      <c r="M891" s="57" t="s">
        <v>3160</v>
      </c>
      <c r="N891" t="s">
        <v>3152</v>
      </c>
    </row>
    <row r="892" spans="1:14" x14ac:dyDescent="0.25">
      <c r="A892" t="s">
        <v>3312</v>
      </c>
      <c r="B892" t="s">
        <v>3590</v>
      </c>
      <c r="C892" t="s">
        <v>3591</v>
      </c>
      <c r="D892" s="52">
        <v>64.269716050111299</v>
      </c>
      <c r="E892" s="13">
        <v>0.27871155041234802</v>
      </c>
      <c r="F892">
        <v>129</v>
      </c>
      <c r="G892" s="57" t="s">
        <v>3160</v>
      </c>
      <c r="H892" s="57" t="s">
        <v>3160</v>
      </c>
      <c r="I892" s="57" t="s">
        <v>3160</v>
      </c>
      <c r="J892" s="57" t="s">
        <v>3160</v>
      </c>
      <c r="K892" s="57" t="s">
        <v>3160</v>
      </c>
      <c r="L892" s="57" t="s">
        <v>3160</v>
      </c>
      <c r="M892" s="57" t="s">
        <v>3160</v>
      </c>
      <c r="N892" t="s">
        <v>3152</v>
      </c>
    </row>
    <row r="893" spans="1:14" x14ac:dyDescent="0.25">
      <c r="A893" t="s">
        <v>3312</v>
      </c>
      <c r="B893" t="s">
        <v>3592</v>
      </c>
      <c r="C893" t="s">
        <v>3593</v>
      </c>
      <c r="D893" s="52">
        <v>556.08326314717897</v>
      </c>
      <c r="E893" s="13">
        <v>0.61629468796148101</v>
      </c>
      <c r="F893">
        <v>97</v>
      </c>
      <c r="G893" s="57" t="s">
        <v>3151</v>
      </c>
      <c r="H893" s="57" t="s">
        <v>3149</v>
      </c>
      <c r="I893" s="57" t="s">
        <v>3151</v>
      </c>
      <c r="J893" s="57" t="s">
        <v>3150</v>
      </c>
      <c r="K893" s="57" t="s">
        <v>3155</v>
      </c>
      <c r="L893" s="57" t="s">
        <v>3151</v>
      </c>
      <c r="M893" s="57" t="s">
        <v>3150</v>
      </c>
      <c r="N893" t="s">
        <v>3322</v>
      </c>
    </row>
    <row r="894" spans="1:14" x14ac:dyDescent="0.25">
      <c r="A894" t="s">
        <v>3312</v>
      </c>
      <c r="B894" t="s">
        <v>3594</v>
      </c>
      <c r="C894" t="s">
        <v>3595</v>
      </c>
      <c r="D894" s="52">
        <v>799.54858327802003</v>
      </c>
      <c r="E894" s="13">
        <v>0.40615258085279798</v>
      </c>
      <c r="F894">
        <v>118</v>
      </c>
      <c r="G894" s="57" t="s">
        <v>3149</v>
      </c>
      <c r="H894" s="57" t="s">
        <v>3151</v>
      </c>
      <c r="I894" s="57" t="s">
        <v>3155</v>
      </c>
      <c r="J894" s="57" t="s">
        <v>3155</v>
      </c>
      <c r="K894" s="57" t="s">
        <v>3151</v>
      </c>
      <c r="L894" s="57" t="s">
        <v>3151</v>
      </c>
      <c r="M894" s="57" t="s">
        <v>3155</v>
      </c>
      <c r="N894" t="s">
        <v>3322</v>
      </c>
    </row>
    <row r="895" spans="1:14" x14ac:dyDescent="0.25">
      <c r="A895" t="s">
        <v>3312</v>
      </c>
      <c r="B895" t="s">
        <v>3596</v>
      </c>
      <c r="C895" t="s">
        <v>3274</v>
      </c>
      <c r="D895" s="52">
        <v>1650.4226498452099</v>
      </c>
      <c r="E895" s="13">
        <v>0.92158906379737504</v>
      </c>
      <c r="F895">
        <v>87</v>
      </c>
      <c r="G895" s="57" t="s">
        <v>3151</v>
      </c>
      <c r="H895" s="57" t="s">
        <v>3151</v>
      </c>
      <c r="I895" s="57" t="s">
        <v>3151</v>
      </c>
      <c r="J895" s="57" t="s">
        <v>3150</v>
      </c>
      <c r="K895" s="57" t="s">
        <v>3148</v>
      </c>
      <c r="L895" s="57" t="s">
        <v>3151</v>
      </c>
      <c r="M895" s="57" t="s">
        <v>3155</v>
      </c>
      <c r="N895" t="s">
        <v>3322</v>
      </c>
    </row>
    <row r="896" spans="1:14" x14ac:dyDescent="0.25">
      <c r="A896" t="s">
        <v>3312</v>
      </c>
      <c r="B896" t="s">
        <v>3597</v>
      </c>
      <c r="C896" t="s">
        <v>3598</v>
      </c>
      <c r="D896" s="52">
        <v>205.703939795347</v>
      </c>
      <c r="E896" s="13">
        <v>0.599811966504326</v>
      </c>
      <c r="F896">
        <v>99</v>
      </c>
      <c r="G896" s="57" t="s">
        <v>3151</v>
      </c>
      <c r="H896" s="57" t="s">
        <v>3151</v>
      </c>
      <c r="I896" s="57" t="s">
        <v>3151</v>
      </c>
      <c r="J896" s="57" t="s">
        <v>3150</v>
      </c>
      <c r="K896" s="57" t="s">
        <v>3150</v>
      </c>
      <c r="L896" s="57" t="s">
        <v>3151</v>
      </c>
      <c r="M896" s="57" t="s">
        <v>3155</v>
      </c>
      <c r="N896" t="s">
        <v>3322</v>
      </c>
    </row>
    <row r="897" spans="1:14" x14ac:dyDescent="0.25">
      <c r="A897" t="s">
        <v>3312</v>
      </c>
      <c r="B897" t="s">
        <v>3599</v>
      </c>
      <c r="C897" t="s">
        <v>3600</v>
      </c>
      <c r="D897" s="52">
        <v>593.612186642864</v>
      </c>
      <c r="E897" s="13">
        <v>0.42423271156848502</v>
      </c>
      <c r="F897">
        <v>116</v>
      </c>
      <c r="G897" s="57" t="s">
        <v>3149</v>
      </c>
      <c r="H897" s="57" t="s">
        <v>3151</v>
      </c>
      <c r="I897" s="57" t="s">
        <v>3155</v>
      </c>
      <c r="J897" s="57" t="s">
        <v>3155</v>
      </c>
      <c r="K897" s="57" t="s">
        <v>3151</v>
      </c>
      <c r="L897" s="57" t="s">
        <v>3148</v>
      </c>
      <c r="M897" s="57" t="s">
        <v>3150</v>
      </c>
      <c r="N897" t="s">
        <v>3322</v>
      </c>
    </row>
    <row r="898" spans="1:14" x14ac:dyDescent="0.25">
      <c r="A898" t="s">
        <v>3312</v>
      </c>
      <c r="B898" t="s">
        <v>3601</v>
      </c>
      <c r="C898" t="s">
        <v>3602</v>
      </c>
      <c r="D898" s="52">
        <v>1490.82836428322</v>
      </c>
      <c r="E898" s="13">
        <v>0.47561189740436899</v>
      </c>
      <c r="F898">
        <v>106</v>
      </c>
      <c r="G898" s="57" t="s">
        <v>3149</v>
      </c>
      <c r="H898" s="57" t="s">
        <v>3151</v>
      </c>
      <c r="I898" s="57" t="s">
        <v>3155</v>
      </c>
      <c r="J898" s="57" t="s">
        <v>3150</v>
      </c>
      <c r="K898" s="57" t="s">
        <v>3149</v>
      </c>
      <c r="L898" s="57" t="s">
        <v>3151</v>
      </c>
      <c r="M898" s="57" t="s">
        <v>3155</v>
      </c>
      <c r="N898" t="s">
        <v>3322</v>
      </c>
    </row>
    <row r="899" spans="1:14" x14ac:dyDescent="0.25">
      <c r="A899" t="s">
        <v>3312</v>
      </c>
      <c r="B899" t="s">
        <v>3603</v>
      </c>
      <c r="C899" t="s">
        <v>3604</v>
      </c>
      <c r="D899" s="52">
        <v>221.25102626398899</v>
      </c>
      <c r="E899" s="13">
        <v>0.36375626534411798</v>
      </c>
      <c r="F899">
        <v>124</v>
      </c>
      <c r="G899" s="57" t="s">
        <v>3160</v>
      </c>
      <c r="H899" s="57" t="s">
        <v>3160</v>
      </c>
      <c r="I899" s="57" t="s">
        <v>3160</v>
      </c>
      <c r="J899" s="57" t="s">
        <v>3160</v>
      </c>
      <c r="K899" s="57" t="s">
        <v>3160</v>
      </c>
      <c r="L899" s="57" t="s">
        <v>3160</v>
      </c>
      <c r="M899" s="57" t="s">
        <v>3160</v>
      </c>
      <c r="N899" t="s">
        <v>3152</v>
      </c>
    </row>
    <row r="900" spans="1:14" x14ac:dyDescent="0.25">
      <c r="A900" t="s">
        <v>3312</v>
      </c>
      <c r="B900" t="s">
        <v>3605</v>
      </c>
      <c r="C900" t="s">
        <v>3606</v>
      </c>
      <c r="D900" s="52">
        <v>78.649261801887604</v>
      </c>
      <c r="E900" s="13">
        <v>0.36375626534411798</v>
      </c>
      <c r="F900">
        <v>124</v>
      </c>
      <c r="G900" s="57" t="s">
        <v>3160</v>
      </c>
      <c r="H900" s="57" t="s">
        <v>3160</v>
      </c>
      <c r="I900" s="57" t="s">
        <v>3160</v>
      </c>
      <c r="J900" s="57" t="s">
        <v>3160</v>
      </c>
      <c r="K900" s="57" t="s">
        <v>3160</v>
      </c>
      <c r="L900" s="57" t="s">
        <v>3160</v>
      </c>
      <c r="M900" s="57" t="s">
        <v>3160</v>
      </c>
      <c r="N900" t="s">
        <v>3152</v>
      </c>
    </row>
    <row r="901" spans="1:14" x14ac:dyDescent="0.25">
      <c r="A901" t="s">
        <v>3312</v>
      </c>
      <c r="B901" t="s">
        <v>3607</v>
      </c>
      <c r="C901" t="s">
        <v>3608</v>
      </c>
      <c r="D901" s="52">
        <v>326.15792810976598</v>
      </c>
      <c r="E901" s="13">
        <v>0.22184482699837599</v>
      </c>
      <c r="F901">
        <v>131</v>
      </c>
      <c r="G901" s="57" t="s">
        <v>3160</v>
      </c>
      <c r="H901" s="57" t="s">
        <v>3160</v>
      </c>
      <c r="I901" s="57" t="s">
        <v>3160</v>
      </c>
      <c r="J901" s="57" t="s">
        <v>3160</v>
      </c>
      <c r="K901" s="57" t="s">
        <v>3160</v>
      </c>
      <c r="L901" s="57" t="s">
        <v>3160</v>
      </c>
      <c r="M901" s="57" t="s">
        <v>3160</v>
      </c>
      <c r="N901" t="s">
        <v>3337</v>
      </c>
    </row>
    <row r="902" spans="1:14" x14ac:dyDescent="0.25">
      <c r="A902" t="s">
        <v>3312</v>
      </c>
      <c r="B902" t="s">
        <v>3609</v>
      </c>
      <c r="C902" t="s">
        <v>3280</v>
      </c>
      <c r="D902" s="52">
        <v>782.37828740553698</v>
      </c>
      <c r="E902" s="13">
        <v>0.64227488688588197</v>
      </c>
      <c r="F902">
        <v>96</v>
      </c>
      <c r="G902" s="57" t="s">
        <v>3151</v>
      </c>
      <c r="H902" s="57" t="s">
        <v>3151</v>
      </c>
      <c r="I902" s="57" t="s">
        <v>3151</v>
      </c>
      <c r="J902" s="57" t="s">
        <v>3155</v>
      </c>
      <c r="K902" s="57" t="s">
        <v>3150</v>
      </c>
      <c r="L902" s="57" t="s">
        <v>3148</v>
      </c>
      <c r="M902" s="57" t="s">
        <v>3155</v>
      </c>
      <c r="N902" t="s">
        <v>3322</v>
      </c>
    </row>
    <row r="903" spans="1:14" x14ac:dyDescent="0.25">
      <c r="A903" t="s">
        <v>3312</v>
      </c>
      <c r="B903" t="s">
        <v>3610</v>
      </c>
      <c r="C903" t="s">
        <v>3611</v>
      </c>
      <c r="D903" s="52">
        <v>1040.4466202015899</v>
      </c>
      <c r="E903" s="13">
        <v>1.27370818796676</v>
      </c>
      <c r="F903">
        <v>61</v>
      </c>
      <c r="G903" s="57" t="s">
        <v>3151</v>
      </c>
      <c r="H903" s="57" t="s">
        <v>3151</v>
      </c>
      <c r="I903" s="57" t="s">
        <v>3155</v>
      </c>
      <c r="J903" s="57" t="s">
        <v>3155</v>
      </c>
      <c r="K903" s="57" t="s">
        <v>3149</v>
      </c>
      <c r="L903" s="57" t="s">
        <v>3148</v>
      </c>
      <c r="M903" s="57" t="s">
        <v>3149</v>
      </c>
      <c r="N903" t="s">
        <v>3322</v>
      </c>
    </row>
    <row r="904" spans="1:14" x14ac:dyDescent="0.25">
      <c r="A904" t="s">
        <v>3312</v>
      </c>
      <c r="B904" t="s">
        <v>3612</v>
      </c>
      <c r="C904" t="s">
        <v>3284</v>
      </c>
      <c r="D904" s="52">
        <v>5070.1607593070103</v>
      </c>
      <c r="E904" s="13">
        <v>1.7510866639632101</v>
      </c>
      <c r="F904">
        <v>38</v>
      </c>
      <c r="G904" s="57" t="s">
        <v>3151</v>
      </c>
      <c r="H904" s="57" t="s">
        <v>3148</v>
      </c>
      <c r="I904" s="57" t="s">
        <v>3155</v>
      </c>
      <c r="J904" s="57" t="s">
        <v>3149</v>
      </c>
      <c r="K904" s="57" t="s">
        <v>3148</v>
      </c>
      <c r="L904" s="57" t="s">
        <v>3149</v>
      </c>
      <c r="M904" s="57" t="s">
        <v>3148</v>
      </c>
      <c r="N904" t="s">
        <v>3322</v>
      </c>
    </row>
    <row r="905" spans="1:14" x14ac:dyDescent="0.25">
      <c r="A905" t="s">
        <v>3312</v>
      </c>
      <c r="B905" t="s">
        <v>3613</v>
      </c>
      <c r="C905" t="s">
        <v>3286</v>
      </c>
      <c r="D905" s="52">
        <v>3412.4857887990102</v>
      </c>
      <c r="E905" s="13">
        <v>-0.47708318266649902</v>
      </c>
      <c r="F905">
        <v>164</v>
      </c>
      <c r="G905" s="57" t="s">
        <v>3150</v>
      </c>
      <c r="H905" s="57" t="s">
        <v>3150</v>
      </c>
      <c r="I905" s="57" t="s">
        <v>3155</v>
      </c>
      <c r="J905" s="57" t="s">
        <v>3150</v>
      </c>
      <c r="K905" s="57" t="s">
        <v>3151</v>
      </c>
      <c r="L905" s="57" t="s">
        <v>3150</v>
      </c>
      <c r="M905" s="57" t="s">
        <v>3149</v>
      </c>
      <c r="N905" t="s">
        <v>3322</v>
      </c>
    </row>
    <row r="906" spans="1:14" x14ac:dyDescent="0.25">
      <c r="A906" t="s">
        <v>3312</v>
      </c>
      <c r="B906" t="s">
        <v>3614</v>
      </c>
      <c r="C906" t="s">
        <v>3615</v>
      </c>
      <c r="D906" s="52">
        <v>113.522051880096</v>
      </c>
      <c r="E906" s="13">
        <v>0.51252743438132298</v>
      </c>
      <c r="F906">
        <v>103</v>
      </c>
      <c r="G906" s="57" t="s">
        <v>3160</v>
      </c>
      <c r="H906" s="57" t="s">
        <v>3160</v>
      </c>
      <c r="I906" s="57" t="s">
        <v>3160</v>
      </c>
      <c r="J906" s="57" t="s">
        <v>3160</v>
      </c>
      <c r="K906" s="57" t="s">
        <v>3160</v>
      </c>
      <c r="L906" s="57" t="s">
        <v>3160</v>
      </c>
      <c r="M906" s="57" t="s">
        <v>3160</v>
      </c>
      <c r="N906" t="s">
        <v>3152</v>
      </c>
    </row>
    <row r="907" spans="1:14" x14ac:dyDescent="0.25">
      <c r="A907" t="s">
        <v>3312</v>
      </c>
      <c r="B907" t="s">
        <v>3616</v>
      </c>
      <c r="C907" t="s">
        <v>3617</v>
      </c>
      <c r="D907" s="52">
        <v>1101.67770056059</v>
      </c>
      <c r="E907" s="13">
        <v>0.538819902040237</v>
      </c>
      <c r="F907">
        <v>101</v>
      </c>
      <c r="G907" s="57" t="s">
        <v>3151</v>
      </c>
      <c r="H907" s="57" t="s">
        <v>3148</v>
      </c>
      <c r="I907" s="57" t="s">
        <v>3155</v>
      </c>
      <c r="J907" s="57" t="s">
        <v>3150</v>
      </c>
      <c r="K907" s="57" t="s">
        <v>3151</v>
      </c>
      <c r="L907" s="57" t="s">
        <v>3148</v>
      </c>
      <c r="M907" s="57" t="s">
        <v>3148</v>
      </c>
      <c r="N907" t="s">
        <v>3322</v>
      </c>
    </row>
    <row r="908" spans="1:14" x14ac:dyDescent="0.25">
      <c r="A908" t="s">
        <v>3312</v>
      </c>
      <c r="B908" t="s">
        <v>3618</v>
      </c>
      <c r="C908" t="s">
        <v>3619</v>
      </c>
      <c r="D908" s="52">
        <v>6745.3632537234598</v>
      </c>
      <c r="E908" s="13">
        <v>0.65795292072530598</v>
      </c>
      <c r="F908">
        <v>95</v>
      </c>
      <c r="G908" s="57" t="s">
        <v>3151</v>
      </c>
      <c r="H908" s="57" t="s">
        <v>3148</v>
      </c>
      <c r="I908" s="57" t="s">
        <v>3155</v>
      </c>
      <c r="J908" s="57" t="s">
        <v>3149</v>
      </c>
      <c r="K908" s="57" t="s">
        <v>3151</v>
      </c>
      <c r="L908" s="57" t="s">
        <v>3148</v>
      </c>
      <c r="M908" s="57" t="s">
        <v>3149</v>
      </c>
      <c r="N908" t="s">
        <v>3322</v>
      </c>
    </row>
    <row r="909" spans="1:14" x14ac:dyDescent="0.25">
      <c r="A909" t="s">
        <v>3312</v>
      </c>
      <c r="B909" t="s">
        <v>3620</v>
      </c>
      <c r="C909" t="s">
        <v>3621</v>
      </c>
      <c r="D909" s="52">
        <v>2742.3829938988401</v>
      </c>
      <c r="E909" s="13">
        <v>-4.2016179096011396E-3</v>
      </c>
      <c r="F909">
        <v>142</v>
      </c>
      <c r="G909" s="57" t="s">
        <v>3148</v>
      </c>
      <c r="H909" s="57" t="s">
        <v>3150</v>
      </c>
      <c r="I909" s="57" t="s">
        <v>3155</v>
      </c>
      <c r="J909" s="57" t="s">
        <v>3149</v>
      </c>
      <c r="K909" s="57" t="s">
        <v>3151</v>
      </c>
      <c r="L909" s="57" t="s">
        <v>3151</v>
      </c>
      <c r="M909" s="57" t="s">
        <v>3148</v>
      </c>
      <c r="N909" t="s">
        <v>3322</v>
      </c>
    </row>
    <row r="910" spans="1:14" x14ac:dyDescent="0.25">
      <c r="A910" t="s">
        <v>3312</v>
      </c>
      <c r="B910" t="s">
        <v>3622</v>
      </c>
      <c r="C910" t="s">
        <v>3623</v>
      </c>
      <c r="D910" s="52">
        <v>372.87716795679</v>
      </c>
      <c r="E910" s="13">
        <v>-0.75706781063121098</v>
      </c>
      <c r="F910">
        <v>175</v>
      </c>
      <c r="G910" s="57" t="s">
        <v>3155</v>
      </c>
      <c r="H910" s="57" t="s">
        <v>3151</v>
      </c>
      <c r="I910" s="57" t="s">
        <v>3155</v>
      </c>
      <c r="J910" s="57" t="s">
        <v>3155</v>
      </c>
      <c r="K910" s="57" t="s">
        <v>3148</v>
      </c>
      <c r="L910" s="57" t="s">
        <v>3151</v>
      </c>
      <c r="M910" s="57" t="s">
        <v>3148</v>
      </c>
      <c r="N910" t="s">
        <v>3322</v>
      </c>
    </row>
    <row r="911" spans="1:14" x14ac:dyDescent="0.25">
      <c r="A911" t="s">
        <v>3312</v>
      </c>
      <c r="B911" t="s">
        <v>3624</v>
      </c>
      <c r="C911" t="s">
        <v>3292</v>
      </c>
      <c r="D911" s="52">
        <v>220.89693163816699</v>
      </c>
      <c r="E911" s="13">
        <v>-1.4387576720777</v>
      </c>
      <c r="F911">
        <v>183</v>
      </c>
      <c r="G911" s="57" t="s">
        <v>3155</v>
      </c>
      <c r="H911" s="57" t="s">
        <v>3151</v>
      </c>
      <c r="I911" s="57" t="s">
        <v>3155</v>
      </c>
      <c r="J911" s="57" t="s">
        <v>3155</v>
      </c>
      <c r="K911" s="57" t="s">
        <v>3151</v>
      </c>
      <c r="L911" s="57" t="s">
        <v>3150</v>
      </c>
      <c r="M911" s="57" t="s">
        <v>3150</v>
      </c>
      <c r="N911" t="s">
        <v>3322</v>
      </c>
    </row>
    <row r="912" spans="1:14" x14ac:dyDescent="0.25">
      <c r="A912" t="s">
        <v>3312</v>
      </c>
      <c r="B912" t="s">
        <v>3625</v>
      </c>
      <c r="C912" t="s">
        <v>3626</v>
      </c>
      <c r="D912" s="52">
        <v>261.386265882251</v>
      </c>
      <c r="E912" s="13">
        <v>-0.57034843117526501</v>
      </c>
      <c r="F912">
        <v>166</v>
      </c>
      <c r="G912" s="57" t="s">
        <v>3160</v>
      </c>
      <c r="H912" s="57" t="s">
        <v>3160</v>
      </c>
      <c r="I912" s="57" t="s">
        <v>3160</v>
      </c>
      <c r="J912" s="57" t="s">
        <v>3160</v>
      </c>
      <c r="K912" s="57" t="s">
        <v>3160</v>
      </c>
      <c r="L912" s="57" t="s">
        <v>3160</v>
      </c>
      <c r="M912" s="57" t="s">
        <v>3160</v>
      </c>
      <c r="N912" t="s">
        <v>3152</v>
      </c>
    </row>
    <row r="913" spans="1:14" x14ac:dyDescent="0.25">
      <c r="A913" t="s">
        <v>3312</v>
      </c>
      <c r="B913" t="s">
        <v>3627</v>
      </c>
      <c r="C913" t="s">
        <v>3628</v>
      </c>
      <c r="D913" s="52">
        <v>8.5673834905434596</v>
      </c>
      <c r="E913" s="13">
        <v>-0.57034843117526501</v>
      </c>
      <c r="F913">
        <v>166</v>
      </c>
      <c r="G913" s="57" t="s">
        <v>3160</v>
      </c>
      <c r="H913" s="57" t="s">
        <v>3160</v>
      </c>
      <c r="I913" s="57" t="s">
        <v>3160</v>
      </c>
      <c r="J913" s="57" t="s">
        <v>3160</v>
      </c>
      <c r="K913" s="57" t="s">
        <v>3160</v>
      </c>
      <c r="L913" s="57" t="s">
        <v>3160</v>
      </c>
      <c r="M913" s="57" t="s">
        <v>3160</v>
      </c>
      <c r="N913" t="s">
        <v>3152</v>
      </c>
    </row>
    <row r="914" spans="1:14" x14ac:dyDescent="0.25">
      <c r="A914" t="s">
        <v>3312</v>
      </c>
      <c r="B914" t="s">
        <v>3629</v>
      </c>
      <c r="C914" t="s">
        <v>3630</v>
      </c>
      <c r="D914" s="52">
        <v>151.46053674706101</v>
      </c>
      <c r="E914" s="13">
        <v>-0.57034843117526501</v>
      </c>
      <c r="F914">
        <v>166</v>
      </c>
      <c r="G914" s="57" t="s">
        <v>3160</v>
      </c>
      <c r="H914" s="57" t="s">
        <v>3160</v>
      </c>
      <c r="I914" s="57" t="s">
        <v>3160</v>
      </c>
      <c r="J914" s="57" t="s">
        <v>3160</v>
      </c>
      <c r="K914" s="57" t="s">
        <v>3160</v>
      </c>
      <c r="L914" s="57" t="s">
        <v>3160</v>
      </c>
      <c r="M914" s="57" t="s">
        <v>3160</v>
      </c>
      <c r="N914" t="s">
        <v>3152</v>
      </c>
    </row>
    <row r="915" spans="1:14" x14ac:dyDescent="0.25">
      <c r="A915" t="s">
        <v>3312</v>
      </c>
      <c r="B915" t="s">
        <v>3631</v>
      </c>
      <c r="C915" t="s">
        <v>3632</v>
      </c>
      <c r="D915" s="52">
        <v>54.714558544444003</v>
      </c>
      <c r="E915" s="13">
        <v>-0.57034843117526501</v>
      </c>
      <c r="F915">
        <v>166</v>
      </c>
      <c r="G915" s="57" t="s">
        <v>3160</v>
      </c>
      <c r="H915" s="57" t="s">
        <v>3160</v>
      </c>
      <c r="I915" s="57" t="s">
        <v>3160</v>
      </c>
      <c r="J915" s="57" t="s">
        <v>3160</v>
      </c>
      <c r="K915" s="57" t="s">
        <v>3160</v>
      </c>
      <c r="L915" s="57" t="s">
        <v>3160</v>
      </c>
      <c r="M915" s="57" t="s">
        <v>3160</v>
      </c>
      <c r="N915" t="s">
        <v>3152</v>
      </c>
    </row>
    <row r="916" spans="1:14" x14ac:dyDescent="0.25">
      <c r="A916" t="s">
        <v>3312</v>
      </c>
      <c r="B916" t="s">
        <v>3633</v>
      </c>
      <c r="C916" t="s">
        <v>3634</v>
      </c>
      <c r="D916" s="52">
        <v>132.818010218513</v>
      </c>
      <c r="E916" s="13">
        <v>-0.57034843117526501</v>
      </c>
      <c r="F916">
        <v>166</v>
      </c>
      <c r="G916" s="57" t="s">
        <v>3160</v>
      </c>
      <c r="H916" s="57" t="s">
        <v>3160</v>
      </c>
      <c r="I916" s="57" t="s">
        <v>3160</v>
      </c>
      <c r="J916" s="57" t="s">
        <v>3160</v>
      </c>
      <c r="K916" s="57" t="s">
        <v>3160</v>
      </c>
      <c r="L916" s="57" t="s">
        <v>3160</v>
      </c>
      <c r="M916" s="57" t="s">
        <v>3160</v>
      </c>
      <c r="N916" t="s">
        <v>3152</v>
      </c>
    </row>
    <row r="917" spans="1:14" x14ac:dyDescent="0.25">
      <c r="A917" t="s">
        <v>3312</v>
      </c>
      <c r="B917" t="s">
        <v>3635</v>
      </c>
      <c r="C917" t="s">
        <v>3636</v>
      </c>
      <c r="D917" s="52">
        <v>396.31260159316003</v>
      </c>
      <c r="E917" s="13">
        <v>-1.6032326014548901</v>
      </c>
      <c r="F917">
        <v>184</v>
      </c>
      <c r="G917" s="57" t="s">
        <v>3155</v>
      </c>
      <c r="H917" s="57" t="s">
        <v>3149</v>
      </c>
      <c r="I917" s="57" t="s">
        <v>3148</v>
      </c>
      <c r="J917" s="57" t="s">
        <v>3155</v>
      </c>
      <c r="K917" s="57" t="s">
        <v>3148</v>
      </c>
      <c r="L917" s="57" t="s">
        <v>3150</v>
      </c>
      <c r="M917" s="57" t="s">
        <v>3155</v>
      </c>
      <c r="N917" t="s">
        <v>3322</v>
      </c>
    </row>
    <row r="918" spans="1:14" x14ac:dyDescent="0.25">
      <c r="A918" t="s">
        <v>3312</v>
      </c>
      <c r="B918" t="s">
        <v>3637</v>
      </c>
      <c r="C918" t="s">
        <v>3638</v>
      </c>
      <c r="D918" s="52">
        <v>18.740341885458101</v>
      </c>
      <c r="E918" s="13">
        <v>-1.3576357834005599</v>
      </c>
      <c r="F918">
        <v>180</v>
      </c>
      <c r="G918" s="57" t="s">
        <v>3160</v>
      </c>
      <c r="H918" s="57" t="s">
        <v>3160</v>
      </c>
      <c r="I918" s="57" t="s">
        <v>3160</v>
      </c>
      <c r="J918" s="57" t="s">
        <v>3160</v>
      </c>
      <c r="K918" s="57" t="s">
        <v>3160</v>
      </c>
      <c r="L918" s="57" t="s">
        <v>3160</v>
      </c>
      <c r="M918" s="57" t="s">
        <v>3160</v>
      </c>
      <c r="N918" t="s">
        <v>3152</v>
      </c>
    </row>
    <row r="919" spans="1:14" x14ac:dyDescent="0.25">
      <c r="A919" t="s">
        <v>3312</v>
      </c>
      <c r="B919" t="s">
        <v>3639</v>
      </c>
      <c r="C919" t="s">
        <v>3640</v>
      </c>
      <c r="D919" s="52">
        <v>375.15485991122301</v>
      </c>
      <c r="E919" s="13">
        <v>0.15246405642560201</v>
      </c>
      <c r="F919">
        <v>135</v>
      </c>
      <c r="G919" s="57" t="s">
        <v>3149</v>
      </c>
      <c r="H919" s="57" t="s">
        <v>3151</v>
      </c>
      <c r="I919" s="57" t="s">
        <v>3149</v>
      </c>
      <c r="J919" s="57" t="s">
        <v>3155</v>
      </c>
      <c r="K919" s="57" t="s">
        <v>3150</v>
      </c>
      <c r="L919" s="57" t="s">
        <v>3150</v>
      </c>
      <c r="M919" s="57" t="s">
        <v>3155</v>
      </c>
      <c r="N919" t="s">
        <v>3322</v>
      </c>
    </row>
    <row r="920" spans="1:14" x14ac:dyDescent="0.25">
      <c r="A920" t="s">
        <v>3312</v>
      </c>
      <c r="B920" t="s">
        <v>3641</v>
      </c>
      <c r="C920" t="s">
        <v>3642</v>
      </c>
      <c r="D920" s="52">
        <v>804.98447938274705</v>
      </c>
      <c r="E920" s="13">
        <v>-1.90563937918182</v>
      </c>
      <c r="F920">
        <v>186</v>
      </c>
      <c r="G920" s="57" t="s">
        <v>3155</v>
      </c>
      <c r="H920" s="57" t="s">
        <v>3149</v>
      </c>
      <c r="I920" s="57" t="s">
        <v>3149</v>
      </c>
      <c r="J920" s="57" t="s">
        <v>3155</v>
      </c>
      <c r="K920" s="57" t="s">
        <v>3151</v>
      </c>
      <c r="L920" s="57" t="s">
        <v>3148</v>
      </c>
      <c r="M920" s="57" t="s">
        <v>3151</v>
      </c>
      <c r="N920" t="s">
        <v>3322</v>
      </c>
    </row>
    <row r="921" spans="1:14" x14ac:dyDescent="0.25">
      <c r="A921" t="s">
        <v>3312</v>
      </c>
      <c r="B921" t="s">
        <v>3643</v>
      </c>
      <c r="C921" t="s">
        <v>3644</v>
      </c>
      <c r="D921" s="52">
        <v>10.601132982432</v>
      </c>
      <c r="E921" s="13">
        <v>-1.3576357834005599</v>
      </c>
      <c r="F921">
        <v>180</v>
      </c>
      <c r="G921" s="57" t="s">
        <v>3160</v>
      </c>
      <c r="H921" s="57" t="s">
        <v>3160</v>
      </c>
      <c r="I921" s="57" t="s">
        <v>3160</v>
      </c>
      <c r="J921" s="57" t="s">
        <v>3160</v>
      </c>
      <c r="K921" s="57" t="s">
        <v>3160</v>
      </c>
      <c r="L921" s="57" t="s">
        <v>3160</v>
      </c>
      <c r="M921" s="57" t="s">
        <v>3160</v>
      </c>
      <c r="N921" t="s">
        <v>3152</v>
      </c>
    </row>
    <row r="922" spans="1:14" x14ac:dyDescent="0.25">
      <c r="A922" t="s">
        <v>3312</v>
      </c>
      <c r="B922" t="s">
        <v>3645</v>
      </c>
      <c r="C922" t="s">
        <v>3646</v>
      </c>
      <c r="D922" s="52">
        <v>24.8992804816268</v>
      </c>
      <c r="E922" s="13">
        <v>-1.3576357834005599</v>
      </c>
      <c r="F922">
        <v>180</v>
      </c>
      <c r="G922" s="57" t="s">
        <v>3160</v>
      </c>
      <c r="H922" s="57" t="s">
        <v>3160</v>
      </c>
      <c r="I922" s="57" t="s">
        <v>3160</v>
      </c>
      <c r="J922" s="57" t="s">
        <v>3160</v>
      </c>
      <c r="K922" s="57" t="s">
        <v>3160</v>
      </c>
      <c r="L922" s="57" t="s">
        <v>3160</v>
      </c>
      <c r="M922" s="57" t="s">
        <v>3160</v>
      </c>
      <c r="N922" t="s">
        <v>3152</v>
      </c>
    </row>
    <row r="923" spans="1:14" x14ac:dyDescent="0.25">
      <c r="A923" t="s">
        <v>3312</v>
      </c>
      <c r="B923" t="s">
        <v>3647</v>
      </c>
      <c r="C923" t="s">
        <v>3298</v>
      </c>
      <c r="D923" s="52">
        <v>5147.8481885321598</v>
      </c>
      <c r="E923" s="13">
        <v>1.39573552162642</v>
      </c>
      <c r="F923">
        <v>57</v>
      </c>
      <c r="G923" s="57" t="s">
        <v>3151</v>
      </c>
      <c r="H923" s="57" t="s">
        <v>3148</v>
      </c>
      <c r="I923" s="57" t="s">
        <v>3151</v>
      </c>
      <c r="J923" s="57" t="s">
        <v>3149</v>
      </c>
      <c r="K923" s="57" t="s">
        <v>3149</v>
      </c>
      <c r="L923" s="57" t="s">
        <v>3149</v>
      </c>
      <c r="M923" s="57" t="s">
        <v>3155</v>
      </c>
      <c r="N923" t="s">
        <v>3322</v>
      </c>
    </row>
    <row r="924" spans="1:14" x14ac:dyDescent="0.25">
      <c r="A924" t="s">
        <v>3312</v>
      </c>
      <c r="B924" t="s">
        <v>3648</v>
      </c>
      <c r="C924" t="s">
        <v>3649</v>
      </c>
      <c r="D924" s="52">
        <v>3726.78624009239</v>
      </c>
      <c r="E924" s="13">
        <v>2.1164522275062598</v>
      </c>
      <c r="F924">
        <v>26</v>
      </c>
      <c r="G924" s="57" t="s">
        <v>3151</v>
      </c>
      <c r="H924" s="57" t="s">
        <v>3148</v>
      </c>
      <c r="I924" s="57" t="s">
        <v>3151</v>
      </c>
      <c r="J924" s="57" t="s">
        <v>3151</v>
      </c>
      <c r="K924" s="57" t="s">
        <v>3149</v>
      </c>
      <c r="L924" s="57" t="s">
        <v>3148</v>
      </c>
      <c r="M924" s="57" t="s">
        <v>3155</v>
      </c>
      <c r="N924" t="s">
        <v>3322</v>
      </c>
    </row>
    <row r="925" spans="1:14" x14ac:dyDescent="0.25">
      <c r="A925" t="s">
        <v>3312</v>
      </c>
      <c r="B925" t="s">
        <v>3650</v>
      </c>
      <c r="C925" t="s">
        <v>3651</v>
      </c>
      <c r="D925" s="52">
        <v>99.461652954531402</v>
      </c>
      <c r="E925" s="13">
        <v>2.1122893569816901</v>
      </c>
      <c r="F925">
        <v>27</v>
      </c>
      <c r="G925" s="57" t="s">
        <v>3160</v>
      </c>
      <c r="H925" s="57" t="s">
        <v>3160</v>
      </c>
      <c r="I925" s="57" t="s">
        <v>3160</v>
      </c>
      <c r="J925" s="57" t="s">
        <v>3160</v>
      </c>
      <c r="K925" s="57" t="s">
        <v>3160</v>
      </c>
      <c r="L925" s="57" t="s">
        <v>3160</v>
      </c>
      <c r="M925" s="57" t="s">
        <v>3160</v>
      </c>
      <c r="N925" t="s">
        <v>3152</v>
      </c>
    </row>
    <row r="926" spans="1:14" x14ac:dyDescent="0.25">
      <c r="A926" t="s">
        <v>3312</v>
      </c>
      <c r="B926" t="s">
        <v>3652</v>
      </c>
      <c r="C926" t="s">
        <v>3653</v>
      </c>
      <c r="D926" s="52">
        <v>1187.3945263627299</v>
      </c>
      <c r="E926" s="13">
        <v>0.70183088293306195</v>
      </c>
      <c r="F926">
        <v>93</v>
      </c>
      <c r="G926" s="57" t="s">
        <v>3151</v>
      </c>
      <c r="H926" s="57" t="s">
        <v>3155</v>
      </c>
      <c r="I926" s="57" t="s">
        <v>3151</v>
      </c>
      <c r="J926" s="57" t="s">
        <v>3151</v>
      </c>
      <c r="K926" s="57" t="s">
        <v>3150</v>
      </c>
      <c r="L926" s="57" t="s">
        <v>3149</v>
      </c>
      <c r="M926" s="57" t="s">
        <v>3150</v>
      </c>
      <c r="N926" t="s">
        <v>3322</v>
      </c>
    </row>
    <row r="927" spans="1:14" x14ac:dyDescent="0.25">
      <c r="A927" t="s">
        <v>3312</v>
      </c>
      <c r="B927" t="s">
        <v>3654</v>
      </c>
      <c r="C927" t="s">
        <v>3655</v>
      </c>
      <c r="D927" s="52">
        <v>296.37562889023201</v>
      </c>
      <c r="E927" s="13">
        <v>0.90958743190815505</v>
      </c>
      <c r="F927">
        <v>88</v>
      </c>
      <c r="G927" s="57" t="s">
        <v>3160</v>
      </c>
      <c r="H927" s="57" t="s">
        <v>3160</v>
      </c>
      <c r="I927" s="57" t="s">
        <v>3160</v>
      </c>
      <c r="J927" s="57" t="s">
        <v>3160</v>
      </c>
      <c r="K927" s="57" t="s">
        <v>3160</v>
      </c>
      <c r="L927" s="57" t="s">
        <v>3160</v>
      </c>
      <c r="M927" s="57" t="s">
        <v>3160</v>
      </c>
      <c r="N927" t="s">
        <v>3152</v>
      </c>
    </row>
    <row r="928" spans="1:14" x14ac:dyDescent="0.25">
      <c r="A928" t="s">
        <v>3312</v>
      </c>
      <c r="B928" t="s">
        <v>3656</v>
      </c>
      <c r="C928" t="s">
        <v>3657</v>
      </c>
      <c r="D928" s="52">
        <v>420.77112482429601</v>
      </c>
      <c r="E928" s="13">
        <v>1.58682968371031</v>
      </c>
      <c r="F928">
        <v>45</v>
      </c>
      <c r="G928" s="57" t="s">
        <v>3151</v>
      </c>
      <c r="H928" s="57" t="s">
        <v>3151</v>
      </c>
      <c r="I928" s="57" t="s">
        <v>3151</v>
      </c>
      <c r="J928" s="57" t="s">
        <v>3149</v>
      </c>
      <c r="K928" s="57" t="s">
        <v>3148</v>
      </c>
      <c r="L928" s="57" t="s">
        <v>3155</v>
      </c>
      <c r="M928" s="57" t="s">
        <v>3150</v>
      </c>
      <c r="N928" t="s">
        <v>3322</v>
      </c>
    </row>
    <row r="929" spans="1:14" x14ac:dyDescent="0.25">
      <c r="A929" t="s">
        <v>3312</v>
      </c>
      <c r="B929" t="s">
        <v>3658</v>
      </c>
      <c r="C929" t="s">
        <v>3659</v>
      </c>
      <c r="D929" s="52">
        <v>236.746217633295</v>
      </c>
      <c r="E929" s="13">
        <v>0.90958743190815505</v>
      </c>
      <c r="F929">
        <v>88</v>
      </c>
      <c r="G929" s="57" t="s">
        <v>3160</v>
      </c>
      <c r="H929" s="57" t="s">
        <v>3160</v>
      </c>
      <c r="I929" s="57" t="s">
        <v>3160</v>
      </c>
      <c r="J929" s="57" t="s">
        <v>3160</v>
      </c>
      <c r="K929" s="57" t="s">
        <v>3160</v>
      </c>
      <c r="L929" s="57" t="s">
        <v>3160</v>
      </c>
      <c r="M929" s="57" t="s">
        <v>3160</v>
      </c>
      <c r="N929" t="s">
        <v>3152</v>
      </c>
    </row>
    <row r="930" spans="1:14" x14ac:dyDescent="0.25">
      <c r="A930" t="s">
        <v>3312</v>
      </c>
      <c r="B930" t="s">
        <v>3660</v>
      </c>
      <c r="C930" t="s">
        <v>3661</v>
      </c>
      <c r="D930" s="52">
        <v>73.196049253309198</v>
      </c>
      <c r="E930" s="13">
        <v>0.41557075032680801</v>
      </c>
      <c r="F930">
        <v>117</v>
      </c>
      <c r="G930" s="57" t="s">
        <v>3160</v>
      </c>
      <c r="H930" s="57" t="s">
        <v>3160</v>
      </c>
      <c r="I930" s="57" t="s">
        <v>3160</v>
      </c>
      <c r="J930" s="57" t="s">
        <v>3160</v>
      </c>
      <c r="K930" s="57" t="s">
        <v>3160</v>
      </c>
      <c r="L930" s="57" t="s">
        <v>3160</v>
      </c>
      <c r="M930" s="57" t="s">
        <v>3160</v>
      </c>
      <c r="N930" t="s">
        <v>3152</v>
      </c>
    </row>
    <row r="931" spans="1:14" x14ac:dyDescent="0.25">
      <c r="A931" t="s">
        <v>3312</v>
      </c>
      <c r="B931" t="s">
        <v>3662</v>
      </c>
      <c r="C931" t="s">
        <v>3663</v>
      </c>
      <c r="D931" s="52">
        <v>2211.5614597591102</v>
      </c>
      <c r="E931" s="13">
        <v>0.485378613632234</v>
      </c>
      <c r="F931">
        <v>105</v>
      </c>
      <c r="G931" s="57" t="s">
        <v>3149</v>
      </c>
      <c r="H931" s="57" t="s">
        <v>3150</v>
      </c>
      <c r="I931" s="57" t="s">
        <v>3151</v>
      </c>
      <c r="J931" s="57" t="s">
        <v>3149</v>
      </c>
      <c r="K931" s="57" t="s">
        <v>3148</v>
      </c>
      <c r="L931" s="57" t="s">
        <v>3155</v>
      </c>
      <c r="M931" s="57" t="s">
        <v>3155</v>
      </c>
      <c r="N931" t="s">
        <v>3322</v>
      </c>
    </row>
    <row r="932" spans="1:14" x14ac:dyDescent="0.25">
      <c r="A932" t="s">
        <v>3312</v>
      </c>
      <c r="B932" t="s">
        <v>3664</v>
      </c>
      <c r="C932" t="s">
        <v>3665</v>
      </c>
      <c r="D932" s="52">
        <v>693.77182266904697</v>
      </c>
      <c r="E932" s="13">
        <v>0.378610421565379</v>
      </c>
      <c r="F932">
        <v>123</v>
      </c>
      <c r="G932" s="57" t="s">
        <v>3149</v>
      </c>
      <c r="H932" s="57" t="s">
        <v>3150</v>
      </c>
      <c r="I932" s="57" t="s">
        <v>3151</v>
      </c>
      <c r="J932" s="57" t="s">
        <v>3148</v>
      </c>
      <c r="K932" s="57" t="s">
        <v>3148</v>
      </c>
      <c r="L932" s="57" t="s">
        <v>3155</v>
      </c>
      <c r="M932" s="57" t="s">
        <v>3155</v>
      </c>
      <c r="N932" t="s">
        <v>3322</v>
      </c>
    </row>
    <row r="933" spans="1:14" x14ac:dyDescent="0.25">
      <c r="A933" t="s">
        <v>3312</v>
      </c>
      <c r="B933" t="s">
        <v>3666</v>
      </c>
      <c r="C933" t="s">
        <v>3667</v>
      </c>
      <c r="D933" s="52">
        <v>1417.25032662744</v>
      </c>
      <c r="E933" s="13">
        <v>0.61504094572955903</v>
      </c>
      <c r="F933">
        <v>98</v>
      </c>
      <c r="G933" s="57" t="s">
        <v>3151</v>
      </c>
      <c r="H933" s="57" t="s">
        <v>3151</v>
      </c>
      <c r="I933" s="57" t="s">
        <v>3155</v>
      </c>
      <c r="J933" s="57" t="s">
        <v>3150</v>
      </c>
      <c r="K933" s="57" t="s">
        <v>3151</v>
      </c>
      <c r="L933" s="57" t="s">
        <v>3150</v>
      </c>
      <c r="M933" s="57" t="s">
        <v>3155</v>
      </c>
      <c r="N933" t="s">
        <v>3322</v>
      </c>
    </row>
    <row r="934" spans="1:14" x14ac:dyDescent="0.25">
      <c r="A934" t="s">
        <v>3312</v>
      </c>
      <c r="B934" t="s">
        <v>3668</v>
      </c>
      <c r="C934" t="s">
        <v>3669</v>
      </c>
      <c r="D934" s="52">
        <v>567.64760342034901</v>
      </c>
      <c r="E934" s="13">
        <v>0.30423851427978599</v>
      </c>
      <c r="F934">
        <v>128</v>
      </c>
      <c r="G934" s="57" t="s">
        <v>3149</v>
      </c>
      <c r="H934" s="57" t="s">
        <v>3151</v>
      </c>
      <c r="I934" s="57" t="s">
        <v>3149</v>
      </c>
      <c r="J934" s="57" t="s">
        <v>3150</v>
      </c>
      <c r="K934" s="57" t="s">
        <v>3151</v>
      </c>
      <c r="L934" s="57" t="s">
        <v>3148</v>
      </c>
      <c r="M934" s="57" t="s">
        <v>3155</v>
      </c>
      <c r="N934" t="s">
        <v>3322</v>
      </c>
    </row>
    <row r="935" spans="1:14" x14ac:dyDescent="0.25">
      <c r="A935" t="s">
        <v>3312</v>
      </c>
      <c r="B935" t="s">
        <v>3670</v>
      </c>
      <c r="C935" t="s">
        <v>3671</v>
      </c>
      <c r="D935" s="52">
        <v>794.62966654565901</v>
      </c>
      <c r="E935" s="13">
        <v>-0.62361730538333904</v>
      </c>
      <c r="F935">
        <v>173</v>
      </c>
      <c r="G935" s="57" t="s">
        <v>3155</v>
      </c>
      <c r="H935" s="57" t="s">
        <v>3148</v>
      </c>
      <c r="I935" s="57" t="s">
        <v>3155</v>
      </c>
      <c r="J935" s="57" t="s">
        <v>3155</v>
      </c>
      <c r="K935" s="57" t="s">
        <v>3150</v>
      </c>
      <c r="L935" s="57" t="s">
        <v>3155</v>
      </c>
      <c r="M935" s="57" t="s">
        <v>3148</v>
      </c>
      <c r="N935" t="s">
        <v>3322</v>
      </c>
    </row>
    <row r="936" spans="1:14" x14ac:dyDescent="0.25">
      <c r="A936" t="s">
        <v>3312</v>
      </c>
      <c r="B936" t="s">
        <v>3672</v>
      </c>
      <c r="C936" t="s">
        <v>3308</v>
      </c>
      <c r="D936" s="52">
        <v>803.46628627799305</v>
      </c>
      <c r="E936" s="13">
        <v>1.0813939968803099</v>
      </c>
      <c r="F936">
        <v>69</v>
      </c>
      <c r="G936" s="57" t="s">
        <v>3151</v>
      </c>
      <c r="H936" s="57" t="s">
        <v>3151</v>
      </c>
      <c r="I936" s="57" t="s">
        <v>3155</v>
      </c>
      <c r="J936" s="57" t="s">
        <v>3150</v>
      </c>
      <c r="K936" s="57" t="s">
        <v>3155</v>
      </c>
      <c r="L936" s="57" t="s">
        <v>3155</v>
      </c>
      <c r="M936" s="57" t="s">
        <v>3155</v>
      </c>
      <c r="N936" t="s">
        <v>3322</v>
      </c>
    </row>
    <row r="937" spans="1:14" x14ac:dyDescent="0.25">
      <c r="A937" t="s">
        <v>3313</v>
      </c>
      <c r="B937" t="s">
        <v>3320</v>
      </c>
      <c r="C937" t="s">
        <v>3321</v>
      </c>
      <c r="D937" s="52">
        <v>406.18675596278302</v>
      </c>
      <c r="E937" s="13">
        <v>-5.5404650821531003E-2</v>
      </c>
      <c r="F937">
        <v>138</v>
      </c>
      <c r="G937" s="57" t="s">
        <v>3148</v>
      </c>
      <c r="H937" s="57" t="s">
        <v>3151</v>
      </c>
      <c r="I937" s="57" t="s">
        <v>3148</v>
      </c>
      <c r="J937" s="57" t="s">
        <v>3155</v>
      </c>
      <c r="K937" s="57" t="s">
        <v>3151</v>
      </c>
      <c r="L937" s="57" t="s">
        <v>3148</v>
      </c>
      <c r="M937" s="57" t="s">
        <v>3151</v>
      </c>
      <c r="N937" t="s">
        <v>3322</v>
      </c>
    </row>
    <row r="938" spans="1:14" x14ac:dyDescent="0.25">
      <c r="A938" t="s">
        <v>3313</v>
      </c>
      <c r="B938" t="s">
        <v>3323</v>
      </c>
      <c r="C938" t="s">
        <v>3324</v>
      </c>
      <c r="D938" s="52">
        <v>271.05406271871402</v>
      </c>
      <c r="E938" s="13">
        <v>-0.91885215705992795</v>
      </c>
      <c r="F938">
        <v>179</v>
      </c>
      <c r="G938" s="57" t="s">
        <v>3155</v>
      </c>
      <c r="H938" s="57" t="s">
        <v>3151</v>
      </c>
      <c r="I938" s="57" t="s">
        <v>3149</v>
      </c>
      <c r="J938" s="57" t="s">
        <v>3155</v>
      </c>
      <c r="K938" s="57" t="s">
        <v>3151</v>
      </c>
      <c r="L938" s="57" t="s">
        <v>3151</v>
      </c>
      <c r="M938" s="57" t="s">
        <v>3149</v>
      </c>
      <c r="N938" t="s">
        <v>3322</v>
      </c>
    </row>
    <row r="939" spans="1:14" x14ac:dyDescent="0.25">
      <c r="A939" t="s">
        <v>3313</v>
      </c>
      <c r="B939" t="s">
        <v>3325</v>
      </c>
      <c r="C939" t="s">
        <v>3326</v>
      </c>
      <c r="D939" s="52">
        <v>230.269165858154</v>
      </c>
      <c r="E939" s="13">
        <v>0.95448872382124195</v>
      </c>
      <c r="F939">
        <v>88</v>
      </c>
      <c r="G939" s="57" t="s">
        <v>3151</v>
      </c>
      <c r="H939" s="57" t="s">
        <v>3151</v>
      </c>
      <c r="I939" s="57" t="s">
        <v>3151</v>
      </c>
      <c r="J939" s="57" t="s">
        <v>3150</v>
      </c>
      <c r="K939" s="57" t="s">
        <v>3148</v>
      </c>
      <c r="L939" s="57" t="s">
        <v>3149</v>
      </c>
      <c r="M939" s="57" t="s">
        <v>3151</v>
      </c>
      <c r="N939" t="s">
        <v>3322</v>
      </c>
    </row>
    <row r="940" spans="1:14" x14ac:dyDescent="0.25">
      <c r="A940" t="s">
        <v>3313</v>
      </c>
      <c r="B940" t="s">
        <v>3327</v>
      </c>
      <c r="C940" t="s">
        <v>3328</v>
      </c>
      <c r="D940" s="52">
        <v>54.1603527988526</v>
      </c>
      <c r="E940" s="13">
        <v>-7.7842475524056501E-2</v>
      </c>
      <c r="F940">
        <v>141</v>
      </c>
      <c r="G940" s="57" t="s">
        <v>3160</v>
      </c>
      <c r="H940" s="57" t="s">
        <v>3160</v>
      </c>
      <c r="I940" s="57" t="s">
        <v>3160</v>
      </c>
      <c r="J940" s="57" t="s">
        <v>3160</v>
      </c>
      <c r="K940" s="57" t="s">
        <v>3160</v>
      </c>
      <c r="L940" s="57" t="s">
        <v>3160</v>
      </c>
      <c r="M940" s="57" t="s">
        <v>3160</v>
      </c>
      <c r="N940" t="s">
        <v>3152</v>
      </c>
    </row>
    <row r="941" spans="1:14" x14ac:dyDescent="0.25">
      <c r="A941" t="s">
        <v>3313</v>
      </c>
      <c r="B941" t="s">
        <v>3329</v>
      </c>
      <c r="C941" t="s">
        <v>3330</v>
      </c>
      <c r="D941" s="52">
        <v>348.47799094759301</v>
      </c>
      <c r="E941" s="13">
        <v>-0.68980630089996997</v>
      </c>
      <c r="F941">
        <v>168</v>
      </c>
      <c r="G941" s="57" t="s">
        <v>3155</v>
      </c>
      <c r="H941" s="57" t="s">
        <v>3151</v>
      </c>
      <c r="I941" s="57" t="s">
        <v>3155</v>
      </c>
      <c r="J941" s="57" t="s">
        <v>3155</v>
      </c>
      <c r="K941" s="57" t="s">
        <v>3151</v>
      </c>
      <c r="L941" s="57" t="s">
        <v>3148</v>
      </c>
      <c r="M941" s="57" t="s">
        <v>3148</v>
      </c>
      <c r="N941" t="s">
        <v>3322</v>
      </c>
    </row>
    <row r="942" spans="1:14" x14ac:dyDescent="0.25">
      <c r="A942" t="s">
        <v>3313</v>
      </c>
      <c r="B942" t="s">
        <v>3331</v>
      </c>
      <c r="C942" t="s">
        <v>3332</v>
      </c>
      <c r="D942" s="52">
        <v>1970.9893840376301</v>
      </c>
      <c r="E942" s="13">
        <v>6.11744809306113E-2</v>
      </c>
      <c r="F942">
        <v>134</v>
      </c>
      <c r="G942" s="57" t="s">
        <v>3148</v>
      </c>
      <c r="H942" s="57" t="s">
        <v>3151</v>
      </c>
      <c r="I942" s="57" t="s">
        <v>3148</v>
      </c>
      <c r="J942" s="57" t="s">
        <v>3155</v>
      </c>
      <c r="K942" s="57" t="s">
        <v>3148</v>
      </c>
      <c r="L942" s="57" t="s">
        <v>3149</v>
      </c>
      <c r="M942" s="57" t="s">
        <v>3149</v>
      </c>
      <c r="N942" t="s">
        <v>3322</v>
      </c>
    </row>
    <row r="943" spans="1:14" x14ac:dyDescent="0.25">
      <c r="A943" t="s">
        <v>3313</v>
      </c>
      <c r="B943" t="s">
        <v>3333</v>
      </c>
      <c r="C943" t="s">
        <v>3334</v>
      </c>
      <c r="D943" s="52">
        <v>157.06954385866001</v>
      </c>
      <c r="E943" s="13">
        <v>0.25225707214834098</v>
      </c>
      <c r="F943">
        <v>129</v>
      </c>
      <c r="G943" s="57" t="s">
        <v>3149</v>
      </c>
      <c r="H943" s="57" t="s">
        <v>3151</v>
      </c>
      <c r="I943" s="57" t="s">
        <v>3155</v>
      </c>
      <c r="J943" s="57" t="s">
        <v>3155</v>
      </c>
      <c r="K943" s="57" t="s">
        <v>3151</v>
      </c>
      <c r="L943" s="57" t="s">
        <v>3149</v>
      </c>
      <c r="M943" s="57" t="s">
        <v>3151</v>
      </c>
      <c r="N943" t="s">
        <v>3322</v>
      </c>
    </row>
    <row r="944" spans="1:14" x14ac:dyDescent="0.25">
      <c r="A944" t="s">
        <v>3313</v>
      </c>
      <c r="B944" t="s">
        <v>3335</v>
      </c>
      <c r="C944" t="s">
        <v>3336</v>
      </c>
      <c r="D944" s="52">
        <v>629.36592734593705</v>
      </c>
      <c r="E944" s="13">
        <v>1.0738898354630999</v>
      </c>
      <c r="F944">
        <v>81</v>
      </c>
      <c r="G944" s="57" t="s">
        <v>3151</v>
      </c>
      <c r="H944" s="57" t="s">
        <v>3148</v>
      </c>
      <c r="I944" s="57" t="s">
        <v>3149</v>
      </c>
      <c r="J944" s="57" t="s">
        <v>3149</v>
      </c>
      <c r="K944" s="57" t="s">
        <v>3150</v>
      </c>
      <c r="L944" s="57" t="s">
        <v>3148</v>
      </c>
      <c r="M944" s="57" t="s">
        <v>3149</v>
      </c>
      <c r="N944" t="s">
        <v>3322</v>
      </c>
    </row>
    <row r="945" spans="1:14" x14ac:dyDescent="0.25">
      <c r="A945" t="s">
        <v>3313</v>
      </c>
      <c r="B945" t="s">
        <v>3338</v>
      </c>
      <c r="C945" t="s">
        <v>3339</v>
      </c>
      <c r="D945" s="52">
        <v>163.028903607404</v>
      </c>
      <c r="E945" s="13">
        <v>0.91141737328511996</v>
      </c>
      <c r="F945">
        <v>89</v>
      </c>
      <c r="G945" s="57" t="s">
        <v>3160</v>
      </c>
      <c r="H945" s="57" t="s">
        <v>3160</v>
      </c>
      <c r="I945" s="57" t="s">
        <v>3160</v>
      </c>
      <c r="J945" s="57" t="s">
        <v>3160</v>
      </c>
      <c r="K945" s="57" t="s">
        <v>3160</v>
      </c>
      <c r="L945" s="57" t="s">
        <v>3160</v>
      </c>
      <c r="M945" s="57" t="s">
        <v>3160</v>
      </c>
      <c r="N945" t="s">
        <v>3152</v>
      </c>
    </row>
    <row r="946" spans="1:14" x14ac:dyDescent="0.25">
      <c r="A946" t="s">
        <v>3313</v>
      </c>
      <c r="B946" t="s">
        <v>3340</v>
      </c>
      <c r="C946" t="s">
        <v>3341</v>
      </c>
      <c r="D946" s="52">
        <v>18.220843064257199</v>
      </c>
      <c r="E946" s="13">
        <v>0.46130149074872101</v>
      </c>
      <c r="F946">
        <v>123</v>
      </c>
      <c r="G946" s="57" t="s">
        <v>3160</v>
      </c>
      <c r="H946" s="57" t="s">
        <v>3160</v>
      </c>
      <c r="I946" s="57" t="s">
        <v>3160</v>
      </c>
      <c r="J946" s="57" t="s">
        <v>3160</v>
      </c>
      <c r="K946" s="57" t="s">
        <v>3160</v>
      </c>
      <c r="L946" s="57" t="s">
        <v>3160</v>
      </c>
      <c r="M946" s="57" t="s">
        <v>3160</v>
      </c>
      <c r="N946" t="s">
        <v>3342</v>
      </c>
    </row>
    <row r="947" spans="1:14" x14ac:dyDescent="0.25">
      <c r="A947" t="s">
        <v>3313</v>
      </c>
      <c r="B947" t="s">
        <v>3343</v>
      </c>
      <c r="C947" t="s">
        <v>3344</v>
      </c>
      <c r="D947" s="52">
        <v>16.398747084331202</v>
      </c>
      <c r="E947" s="13">
        <v>-0.28712112810277302</v>
      </c>
      <c r="F947">
        <v>155</v>
      </c>
      <c r="G947" s="57" t="s">
        <v>3160</v>
      </c>
      <c r="H947" s="57" t="s">
        <v>3160</v>
      </c>
      <c r="I947" s="57" t="s">
        <v>3160</v>
      </c>
      <c r="J947" s="57" t="s">
        <v>3160</v>
      </c>
      <c r="K947" s="57" t="s">
        <v>3160</v>
      </c>
      <c r="L947" s="57" t="s">
        <v>3160</v>
      </c>
      <c r="M947" s="57" t="s">
        <v>3160</v>
      </c>
      <c r="N947" t="s">
        <v>3342</v>
      </c>
    </row>
    <row r="948" spans="1:14" x14ac:dyDescent="0.25">
      <c r="A948" t="s">
        <v>3313</v>
      </c>
      <c r="B948" t="s">
        <v>3345</v>
      </c>
      <c r="C948" t="s">
        <v>3346</v>
      </c>
      <c r="D948" s="52">
        <v>11.2326283544402</v>
      </c>
      <c r="E948" s="13">
        <v>-0.244614744523307</v>
      </c>
      <c r="F948">
        <v>152</v>
      </c>
      <c r="G948" s="57" t="s">
        <v>3160</v>
      </c>
      <c r="H948" s="57" t="s">
        <v>3160</v>
      </c>
      <c r="I948" s="57" t="s">
        <v>3160</v>
      </c>
      <c r="J948" s="57" t="s">
        <v>3160</v>
      </c>
      <c r="K948" s="57" t="s">
        <v>3160</v>
      </c>
      <c r="L948" s="57" t="s">
        <v>3160</v>
      </c>
      <c r="M948" s="57" t="s">
        <v>3160</v>
      </c>
      <c r="N948" t="s">
        <v>3342</v>
      </c>
    </row>
    <row r="949" spans="1:14" x14ac:dyDescent="0.25">
      <c r="A949" t="s">
        <v>3313</v>
      </c>
      <c r="B949" t="s">
        <v>3347</v>
      </c>
      <c r="C949" t="s">
        <v>3348</v>
      </c>
      <c r="D949" s="52">
        <v>1790.8866486947099</v>
      </c>
      <c r="E949" s="13">
        <v>0.71870355345404802</v>
      </c>
      <c r="F949">
        <v>107</v>
      </c>
      <c r="G949" s="57" t="s">
        <v>3151</v>
      </c>
      <c r="H949" s="57" t="s">
        <v>3151</v>
      </c>
      <c r="I949" s="57" t="s">
        <v>3155</v>
      </c>
      <c r="J949" s="57" t="s">
        <v>3150</v>
      </c>
      <c r="K949" s="57" t="s">
        <v>3151</v>
      </c>
      <c r="L949" s="57" t="s">
        <v>3149</v>
      </c>
      <c r="M949" s="57" t="s">
        <v>3149</v>
      </c>
      <c r="N949" t="s">
        <v>3322</v>
      </c>
    </row>
    <row r="950" spans="1:14" x14ac:dyDescent="0.25">
      <c r="A950" t="s">
        <v>3313</v>
      </c>
      <c r="B950" t="s">
        <v>3349</v>
      </c>
      <c r="C950" t="s">
        <v>3350</v>
      </c>
      <c r="D950" s="52">
        <v>1756.5970128187</v>
      </c>
      <c r="E950" s="13">
        <v>1.2175877263027199</v>
      </c>
      <c r="F950">
        <v>71</v>
      </c>
      <c r="G950" s="57" t="s">
        <v>3151</v>
      </c>
      <c r="H950" s="57" t="s">
        <v>3151</v>
      </c>
      <c r="I950" s="57" t="s">
        <v>3155</v>
      </c>
      <c r="J950" s="57" t="s">
        <v>3148</v>
      </c>
      <c r="K950" s="57" t="s">
        <v>3148</v>
      </c>
      <c r="L950" s="57" t="s">
        <v>3148</v>
      </c>
      <c r="M950" s="57" t="s">
        <v>3149</v>
      </c>
      <c r="N950" t="s">
        <v>3322</v>
      </c>
    </row>
    <row r="951" spans="1:14" x14ac:dyDescent="0.25">
      <c r="A951" t="s">
        <v>3313</v>
      </c>
      <c r="B951" t="s">
        <v>3351</v>
      </c>
      <c r="C951" t="s">
        <v>3165</v>
      </c>
      <c r="D951" s="52">
        <v>1216.5613399449801</v>
      </c>
      <c r="E951" s="13">
        <v>1.32424527526475</v>
      </c>
      <c r="F951">
        <v>66</v>
      </c>
      <c r="G951" s="57" t="s">
        <v>3151</v>
      </c>
      <c r="H951" s="57" t="s">
        <v>3151</v>
      </c>
      <c r="I951" s="57" t="s">
        <v>3155</v>
      </c>
      <c r="J951" s="57" t="s">
        <v>3149</v>
      </c>
      <c r="K951" s="57" t="s">
        <v>3148</v>
      </c>
      <c r="L951" s="57" t="s">
        <v>3151</v>
      </c>
      <c r="M951" s="57" t="s">
        <v>3151</v>
      </c>
      <c r="N951" t="s">
        <v>3322</v>
      </c>
    </row>
    <row r="952" spans="1:14" x14ac:dyDescent="0.25">
      <c r="A952" t="s">
        <v>3313</v>
      </c>
      <c r="B952" t="s">
        <v>3352</v>
      </c>
      <c r="C952" t="s">
        <v>3353</v>
      </c>
      <c r="D952" s="52">
        <v>3270.0477568518199</v>
      </c>
      <c r="E952" s="13">
        <v>1.3351833758107201</v>
      </c>
      <c r="F952">
        <v>65</v>
      </c>
      <c r="G952" s="57" t="s">
        <v>3151</v>
      </c>
      <c r="H952" s="57" t="s">
        <v>3151</v>
      </c>
      <c r="I952" s="57" t="s">
        <v>3149</v>
      </c>
      <c r="J952" s="57" t="s">
        <v>3148</v>
      </c>
      <c r="K952" s="57" t="s">
        <v>3148</v>
      </c>
      <c r="L952" s="57" t="s">
        <v>3149</v>
      </c>
      <c r="M952" s="57" t="s">
        <v>3149</v>
      </c>
      <c r="N952" t="s">
        <v>3322</v>
      </c>
    </row>
    <row r="953" spans="1:14" x14ac:dyDescent="0.25">
      <c r="A953" t="s">
        <v>3313</v>
      </c>
      <c r="B953" t="s">
        <v>3354</v>
      </c>
      <c r="C953" t="s">
        <v>3355</v>
      </c>
      <c r="D953" s="52">
        <v>186.67361030096299</v>
      </c>
      <c r="E953" s="13">
        <v>1.3379138995870601</v>
      </c>
      <c r="F953">
        <v>61</v>
      </c>
      <c r="G953" s="57" t="s">
        <v>3160</v>
      </c>
      <c r="H953" s="57" t="s">
        <v>3160</v>
      </c>
      <c r="I953" s="57" t="s">
        <v>3160</v>
      </c>
      <c r="J953" s="57" t="s">
        <v>3160</v>
      </c>
      <c r="K953" s="57" t="s">
        <v>3160</v>
      </c>
      <c r="L953" s="57" t="s">
        <v>3160</v>
      </c>
      <c r="M953" s="57" t="s">
        <v>3160</v>
      </c>
      <c r="N953" t="s">
        <v>3152</v>
      </c>
    </row>
    <row r="954" spans="1:14" x14ac:dyDescent="0.25">
      <c r="A954" t="s">
        <v>3313</v>
      </c>
      <c r="B954" t="s">
        <v>3356</v>
      </c>
      <c r="C954" t="s">
        <v>3357</v>
      </c>
      <c r="D954" s="52">
        <v>270.14556103937798</v>
      </c>
      <c r="E954" s="13">
        <v>1.3379138995870601</v>
      </c>
      <c r="F954">
        <v>61</v>
      </c>
      <c r="G954" s="57" t="s">
        <v>3160</v>
      </c>
      <c r="H954" s="57" t="s">
        <v>3160</v>
      </c>
      <c r="I954" s="57" t="s">
        <v>3160</v>
      </c>
      <c r="J954" s="57" t="s">
        <v>3160</v>
      </c>
      <c r="K954" s="57" t="s">
        <v>3160</v>
      </c>
      <c r="L954" s="57" t="s">
        <v>3160</v>
      </c>
      <c r="M954" s="57" t="s">
        <v>3160</v>
      </c>
      <c r="N954" t="s">
        <v>3152</v>
      </c>
    </row>
    <row r="955" spans="1:14" x14ac:dyDescent="0.25">
      <c r="A955" t="s">
        <v>3313</v>
      </c>
      <c r="B955" t="s">
        <v>3358</v>
      </c>
      <c r="C955" t="s">
        <v>3359</v>
      </c>
      <c r="D955" s="52">
        <v>785.74262968144797</v>
      </c>
      <c r="E955" s="13">
        <v>1.7822342798725901</v>
      </c>
      <c r="F955">
        <v>28</v>
      </c>
      <c r="G955" s="57" t="s">
        <v>3151</v>
      </c>
      <c r="H955" s="57" t="s">
        <v>3151</v>
      </c>
      <c r="I955" s="57" t="s">
        <v>3151</v>
      </c>
      <c r="J955" s="57" t="s">
        <v>3149</v>
      </c>
      <c r="K955" s="57" t="s">
        <v>3148</v>
      </c>
      <c r="L955" s="57" t="s">
        <v>3148</v>
      </c>
      <c r="M955" s="57" t="s">
        <v>3151</v>
      </c>
      <c r="N955" t="s">
        <v>3322</v>
      </c>
    </row>
    <row r="956" spans="1:14" x14ac:dyDescent="0.25">
      <c r="A956" t="s">
        <v>3313</v>
      </c>
      <c r="B956" t="s">
        <v>3360</v>
      </c>
      <c r="C956" t="s">
        <v>3361</v>
      </c>
      <c r="D956" s="52">
        <v>174.67485217330699</v>
      </c>
      <c r="E956" s="13">
        <v>1.3379138995870601</v>
      </c>
      <c r="F956">
        <v>61</v>
      </c>
      <c r="G956" s="57" t="s">
        <v>3160</v>
      </c>
      <c r="H956" s="57" t="s">
        <v>3160</v>
      </c>
      <c r="I956" s="57" t="s">
        <v>3160</v>
      </c>
      <c r="J956" s="57" t="s">
        <v>3160</v>
      </c>
      <c r="K956" s="57" t="s">
        <v>3160</v>
      </c>
      <c r="L956" s="57" t="s">
        <v>3160</v>
      </c>
      <c r="M956" s="57" t="s">
        <v>3160</v>
      </c>
      <c r="N956" t="s">
        <v>3152</v>
      </c>
    </row>
    <row r="957" spans="1:14" x14ac:dyDescent="0.25">
      <c r="A957" t="s">
        <v>3313</v>
      </c>
      <c r="B957" t="s">
        <v>3362</v>
      </c>
      <c r="C957" t="s">
        <v>3169</v>
      </c>
      <c r="D957" s="52">
        <v>2243.09171785322</v>
      </c>
      <c r="E957" s="13">
        <v>1.3956503381068699</v>
      </c>
      <c r="F957">
        <v>54</v>
      </c>
      <c r="G957" s="57" t="s">
        <v>3151</v>
      </c>
      <c r="H957" s="57" t="s">
        <v>3151</v>
      </c>
      <c r="I957" s="57" t="s">
        <v>3155</v>
      </c>
      <c r="J957" s="57" t="s">
        <v>3150</v>
      </c>
      <c r="K957" s="57" t="s">
        <v>3148</v>
      </c>
      <c r="L957" s="57" t="s">
        <v>3148</v>
      </c>
      <c r="M957" s="57" t="s">
        <v>3149</v>
      </c>
      <c r="N957" t="s">
        <v>3322</v>
      </c>
    </row>
    <row r="958" spans="1:14" x14ac:dyDescent="0.25">
      <c r="A958" t="s">
        <v>3313</v>
      </c>
      <c r="B958" t="s">
        <v>3363</v>
      </c>
      <c r="C958" t="s">
        <v>3364</v>
      </c>
      <c r="D958" s="52">
        <v>1184.4096134012</v>
      </c>
      <c r="E958" s="13">
        <v>1.5971041568506099</v>
      </c>
      <c r="F958">
        <v>43</v>
      </c>
      <c r="G958" s="57" t="s">
        <v>3151</v>
      </c>
      <c r="H958" s="57" t="s">
        <v>3151</v>
      </c>
      <c r="I958" s="57" t="s">
        <v>3151</v>
      </c>
      <c r="J958" s="57" t="s">
        <v>3148</v>
      </c>
      <c r="K958" s="57" t="s">
        <v>3148</v>
      </c>
      <c r="L958" s="57" t="s">
        <v>3148</v>
      </c>
      <c r="M958" s="57" t="s">
        <v>3149</v>
      </c>
      <c r="N958" t="s">
        <v>3322</v>
      </c>
    </row>
    <row r="959" spans="1:14" x14ac:dyDescent="0.25">
      <c r="A959" t="s">
        <v>3313</v>
      </c>
      <c r="B959" t="s">
        <v>3365</v>
      </c>
      <c r="C959" t="s">
        <v>3366</v>
      </c>
      <c r="D959" s="52">
        <v>679.33990011414699</v>
      </c>
      <c r="E959" s="13">
        <v>1.50237618346945</v>
      </c>
      <c r="F959">
        <v>48</v>
      </c>
      <c r="G959" s="57" t="s">
        <v>3151</v>
      </c>
      <c r="H959" s="57" t="s">
        <v>3151</v>
      </c>
      <c r="I959" s="57" t="s">
        <v>3149</v>
      </c>
      <c r="J959" s="57" t="s">
        <v>3155</v>
      </c>
      <c r="K959" s="57" t="s">
        <v>3148</v>
      </c>
      <c r="L959" s="57" t="s">
        <v>3149</v>
      </c>
      <c r="M959" s="57" t="s">
        <v>3150</v>
      </c>
      <c r="N959" t="s">
        <v>3322</v>
      </c>
    </row>
    <row r="960" spans="1:14" x14ac:dyDescent="0.25">
      <c r="A960" t="s">
        <v>3313</v>
      </c>
      <c r="B960" t="s">
        <v>3367</v>
      </c>
      <c r="C960" t="s">
        <v>3368</v>
      </c>
      <c r="D960" s="52">
        <v>1443.7402516174</v>
      </c>
      <c r="E960" s="13">
        <v>1.33657679991774</v>
      </c>
      <c r="F960">
        <v>64</v>
      </c>
      <c r="G960" s="57" t="s">
        <v>3151</v>
      </c>
      <c r="H960" s="57" t="s">
        <v>3151</v>
      </c>
      <c r="I960" s="57" t="s">
        <v>3151</v>
      </c>
      <c r="J960" s="57" t="s">
        <v>3148</v>
      </c>
      <c r="K960" s="57" t="s">
        <v>3148</v>
      </c>
      <c r="L960" s="57" t="s">
        <v>3149</v>
      </c>
      <c r="M960" s="57" t="s">
        <v>3148</v>
      </c>
      <c r="N960" t="s">
        <v>3322</v>
      </c>
    </row>
    <row r="961" spans="1:14" x14ac:dyDescent="0.25">
      <c r="A961" t="s">
        <v>3313</v>
      </c>
      <c r="B961" t="s">
        <v>3369</v>
      </c>
      <c r="C961" t="s">
        <v>3370</v>
      </c>
      <c r="D961" s="52">
        <v>1092.4004705063001</v>
      </c>
      <c r="E961" s="13">
        <v>1.61055737924735</v>
      </c>
      <c r="F961">
        <v>41</v>
      </c>
      <c r="G961" s="57" t="s">
        <v>3151</v>
      </c>
      <c r="H961" s="57" t="s">
        <v>3149</v>
      </c>
      <c r="I961" s="57" t="s">
        <v>3149</v>
      </c>
      <c r="J961" s="57" t="s">
        <v>3155</v>
      </c>
      <c r="K961" s="57" t="s">
        <v>3148</v>
      </c>
      <c r="L961" s="57" t="s">
        <v>3149</v>
      </c>
      <c r="M961" s="57" t="s">
        <v>3149</v>
      </c>
      <c r="N961" t="s">
        <v>3322</v>
      </c>
    </row>
    <row r="962" spans="1:14" x14ac:dyDescent="0.25">
      <c r="A962" t="s">
        <v>3313</v>
      </c>
      <c r="B962" t="s">
        <v>3371</v>
      </c>
      <c r="C962" t="s">
        <v>3173</v>
      </c>
      <c r="D962" s="52">
        <v>1497.57906341637</v>
      </c>
      <c r="E962" s="13">
        <v>0.80148201558424603</v>
      </c>
      <c r="F962">
        <v>100</v>
      </c>
      <c r="G962" s="57" t="s">
        <v>3151</v>
      </c>
      <c r="H962" s="57" t="s">
        <v>3151</v>
      </c>
      <c r="I962" s="57" t="s">
        <v>3148</v>
      </c>
      <c r="J962" s="57" t="s">
        <v>3148</v>
      </c>
      <c r="K962" s="57" t="s">
        <v>3149</v>
      </c>
      <c r="L962" s="57" t="s">
        <v>3148</v>
      </c>
      <c r="M962" s="57" t="s">
        <v>3149</v>
      </c>
      <c r="N962" t="s">
        <v>3322</v>
      </c>
    </row>
    <row r="963" spans="1:14" x14ac:dyDescent="0.25">
      <c r="A963" t="s">
        <v>3313</v>
      </c>
      <c r="B963" t="s">
        <v>3372</v>
      </c>
      <c r="C963" t="s">
        <v>3373</v>
      </c>
      <c r="D963" s="52">
        <v>447.55607956930299</v>
      </c>
      <c r="E963" s="13">
        <v>1.69956831801226</v>
      </c>
      <c r="F963">
        <v>36</v>
      </c>
      <c r="G963" s="57" t="s">
        <v>3160</v>
      </c>
      <c r="H963" s="57" t="s">
        <v>3160</v>
      </c>
      <c r="I963" s="57" t="s">
        <v>3160</v>
      </c>
      <c r="J963" s="57" t="s">
        <v>3160</v>
      </c>
      <c r="K963" s="57" t="s">
        <v>3160</v>
      </c>
      <c r="L963" s="57" t="s">
        <v>3160</v>
      </c>
      <c r="M963" s="57" t="s">
        <v>3160</v>
      </c>
      <c r="N963" t="s">
        <v>3152</v>
      </c>
    </row>
    <row r="964" spans="1:14" x14ac:dyDescent="0.25">
      <c r="A964" t="s">
        <v>3313</v>
      </c>
      <c r="B964" t="s">
        <v>3374</v>
      </c>
      <c r="C964" t="s">
        <v>3375</v>
      </c>
      <c r="D964" s="52">
        <v>2852.39653279</v>
      </c>
      <c r="E964" s="13">
        <v>1.48707474193343</v>
      </c>
      <c r="F964">
        <v>49</v>
      </c>
      <c r="G964" s="57" t="s">
        <v>3151</v>
      </c>
      <c r="H964" s="57" t="s">
        <v>3149</v>
      </c>
      <c r="I964" s="57" t="s">
        <v>3149</v>
      </c>
      <c r="J964" s="57" t="s">
        <v>3151</v>
      </c>
      <c r="K964" s="57" t="s">
        <v>3155</v>
      </c>
      <c r="L964" s="57" t="s">
        <v>3148</v>
      </c>
      <c r="M964" s="57" t="s">
        <v>3150</v>
      </c>
      <c r="N964" t="s">
        <v>3322</v>
      </c>
    </row>
    <row r="965" spans="1:14" x14ac:dyDescent="0.25">
      <c r="A965" t="s">
        <v>3313</v>
      </c>
      <c r="B965" t="s">
        <v>3376</v>
      </c>
      <c r="C965" t="s">
        <v>3377</v>
      </c>
      <c r="D965" s="52">
        <v>493.64519875464799</v>
      </c>
      <c r="E965" s="13">
        <v>1.9569154175682599</v>
      </c>
      <c r="F965">
        <v>19</v>
      </c>
      <c r="G965" s="57" t="s">
        <v>3151</v>
      </c>
      <c r="H965" s="57" t="s">
        <v>3151</v>
      </c>
      <c r="I965" s="57" t="s">
        <v>3151</v>
      </c>
      <c r="J965" s="57" t="s">
        <v>3148</v>
      </c>
      <c r="K965" s="57" t="s">
        <v>3155</v>
      </c>
      <c r="L965" s="57" t="s">
        <v>3155</v>
      </c>
      <c r="M965" s="57" t="s">
        <v>3148</v>
      </c>
      <c r="N965" t="s">
        <v>3322</v>
      </c>
    </row>
    <row r="966" spans="1:14" x14ac:dyDescent="0.25">
      <c r="A966" t="s">
        <v>3313</v>
      </c>
      <c r="B966" t="s">
        <v>3378</v>
      </c>
      <c r="C966" t="s">
        <v>3379</v>
      </c>
      <c r="D966" s="52">
        <v>1727.72736249844</v>
      </c>
      <c r="E966" s="13">
        <v>1.7141314618119501</v>
      </c>
      <c r="F966">
        <v>33</v>
      </c>
      <c r="G966" s="57" t="s">
        <v>3151</v>
      </c>
      <c r="H966" s="57" t="s">
        <v>3151</v>
      </c>
      <c r="I966" s="57" t="s">
        <v>3151</v>
      </c>
      <c r="J966" s="57" t="s">
        <v>3149</v>
      </c>
      <c r="K966" s="57" t="s">
        <v>3155</v>
      </c>
      <c r="L966" s="57" t="s">
        <v>3149</v>
      </c>
      <c r="M966" s="57" t="s">
        <v>3148</v>
      </c>
      <c r="N966" t="s">
        <v>3322</v>
      </c>
    </row>
    <row r="967" spans="1:14" x14ac:dyDescent="0.25">
      <c r="A967" t="s">
        <v>3313</v>
      </c>
      <c r="B967" t="s">
        <v>3380</v>
      </c>
      <c r="C967" t="s">
        <v>3381</v>
      </c>
      <c r="D967" s="52">
        <v>518.03113886230597</v>
      </c>
      <c r="E967" s="13">
        <v>0.73915060488649498</v>
      </c>
      <c r="F967">
        <v>106</v>
      </c>
      <c r="G967" s="57" t="s">
        <v>3151</v>
      </c>
      <c r="H967" s="57" t="s">
        <v>3148</v>
      </c>
      <c r="I967" s="57" t="s">
        <v>3151</v>
      </c>
      <c r="J967" s="57" t="s">
        <v>3148</v>
      </c>
      <c r="K967" s="57" t="s">
        <v>3155</v>
      </c>
      <c r="L967" s="57" t="s">
        <v>3155</v>
      </c>
      <c r="M967" s="57" t="s">
        <v>3155</v>
      </c>
      <c r="N967" t="s">
        <v>3322</v>
      </c>
    </row>
    <row r="968" spans="1:14" x14ac:dyDescent="0.25">
      <c r="A968" t="s">
        <v>3313</v>
      </c>
      <c r="B968" t="s">
        <v>3382</v>
      </c>
      <c r="C968" t="s">
        <v>3383</v>
      </c>
      <c r="D968" s="52">
        <v>2357.2151670093099</v>
      </c>
      <c r="E968" s="13">
        <v>2.4165973141308301</v>
      </c>
      <c r="F968">
        <v>14</v>
      </c>
      <c r="G968" s="57" t="s">
        <v>3151</v>
      </c>
      <c r="H968" s="57" t="s">
        <v>3151</v>
      </c>
      <c r="I968" s="57" t="s">
        <v>3149</v>
      </c>
      <c r="J968" s="57" t="s">
        <v>3149</v>
      </c>
      <c r="K968" s="57" t="s">
        <v>3155</v>
      </c>
      <c r="L968" s="57" t="s">
        <v>3155</v>
      </c>
      <c r="M968" s="57" t="s">
        <v>3149</v>
      </c>
      <c r="N968" t="s">
        <v>3322</v>
      </c>
    </row>
    <row r="969" spans="1:14" x14ac:dyDescent="0.25">
      <c r="A969" t="s">
        <v>3313</v>
      </c>
      <c r="B969" t="s">
        <v>3384</v>
      </c>
      <c r="C969" t="s">
        <v>3179</v>
      </c>
      <c r="D969" s="52">
        <v>972.43047199930697</v>
      </c>
      <c r="E969" s="13">
        <v>0.46229334898152302</v>
      </c>
      <c r="F969">
        <v>122</v>
      </c>
      <c r="G969" s="57" t="s">
        <v>3149</v>
      </c>
      <c r="H969" s="57" t="s">
        <v>3151</v>
      </c>
      <c r="I969" s="57" t="s">
        <v>3148</v>
      </c>
      <c r="J969" s="57" t="s">
        <v>3148</v>
      </c>
      <c r="K969" s="57" t="s">
        <v>3149</v>
      </c>
      <c r="L969" s="57" t="s">
        <v>3149</v>
      </c>
      <c r="M969" s="57" t="s">
        <v>3151</v>
      </c>
      <c r="N969" t="s">
        <v>3322</v>
      </c>
    </row>
    <row r="970" spans="1:14" x14ac:dyDescent="0.25">
      <c r="A970" t="s">
        <v>3313</v>
      </c>
      <c r="B970" t="s">
        <v>3385</v>
      </c>
      <c r="C970" t="s">
        <v>3182</v>
      </c>
      <c r="D970" s="52">
        <v>1819.4858489609701</v>
      </c>
      <c r="E970" s="13">
        <v>0.85925923357876399</v>
      </c>
      <c r="F970">
        <v>97</v>
      </c>
      <c r="G970" s="57" t="s">
        <v>3151</v>
      </c>
      <c r="H970" s="57" t="s">
        <v>3151</v>
      </c>
      <c r="I970" s="57" t="s">
        <v>3151</v>
      </c>
      <c r="J970" s="57" t="s">
        <v>3148</v>
      </c>
      <c r="K970" s="57" t="s">
        <v>3148</v>
      </c>
      <c r="L970" s="57" t="s">
        <v>3149</v>
      </c>
      <c r="M970" s="57" t="s">
        <v>3150</v>
      </c>
      <c r="N970" t="s">
        <v>3322</v>
      </c>
    </row>
    <row r="971" spans="1:14" x14ac:dyDescent="0.25">
      <c r="A971" t="s">
        <v>3313</v>
      </c>
      <c r="B971" t="s">
        <v>3386</v>
      </c>
      <c r="C971" t="s">
        <v>3387</v>
      </c>
      <c r="D971" s="52">
        <v>4308.3837560185802</v>
      </c>
      <c r="E971" s="13">
        <v>3.1275117651682001</v>
      </c>
      <c r="F971">
        <v>4</v>
      </c>
      <c r="G971" s="57" t="s">
        <v>3151</v>
      </c>
      <c r="H971" s="57" t="s">
        <v>3155</v>
      </c>
      <c r="I971" s="57" t="s">
        <v>3151</v>
      </c>
      <c r="J971" s="57" t="s">
        <v>3151</v>
      </c>
      <c r="K971" s="57" t="s">
        <v>3155</v>
      </c>
      <c r="L971" s="57" t="s">
        <v>3150</v>
      </c>
      <c r="M971" s="57" t="s">
        <v>3149</v>
      </c>
      <c r="N971" t="s">
        <v>3322</v>
      </c>
    </row>
    <row r="972" spans="1:14" x14ac:dyDescent="0.25">
      <c r="A972" t="s">
        <v>3313</v>
      </c>
      <c r="B972" t="s">
        <v>3388</v>
      </c>
      <c r="C972" t="s">
        <v>3389</v>
      </c>
      <c r="D972" s="52">
        <v>299.95310207156598</v>
      </c>
      <c r="E972" s="13">
        <v>2.9444996783898998</v>
      </c>
      <c r="F972">
        <v>5</v>
      </c>
      <c r="G972" s="57" t="s">
        <v>3160</v>
      </c>
      <c r="H972" s="57" t="s">
        <v>3160</v>
      </c>
      <c r="I972" s="57" t="s">
        <v>3160</v>
      </c>
      <c r="J972" s="57" t="s">
        <v>3160</v>
      </c>
      <c r="K972" s="57" t="s">
        <v>3160</v>
      </c>
      <c r="L972" s="57" t="s">
        <v>3160</v>
      </c>
      <c r="M972" s="57" t="s">
        <v>3160</v>
      </c>
      <c r="N972" t="s">
        <v>3152</v>
      </c>
    </row>
    <row r="973" spans="1:14" x14ac:dyDescent="0.25">
      <c r="A973" t="s">
        <v>3313</v>
      </c>
      <c r="B973" t="s">
        <v>3390</v>
      </c>
      <c r="C973" t="s">
        <v>3391</v>
      </c>
      <c r="D973" s="52">
        <v>400.20849041447798</v>
      </c>
      <c r="E973" s="13">
        <v>2.9444996783898998</v>
      </c>
      <c r="F973">
        <v>5</v>
      </c>
      <c r="G973" s="57" t="s">
        <v>3160</v>
      </c>
      <c r="H973" s="57" t="s">
        <v>3160</v>
      </c>
      <c r="I973" s="57" t="s">
        <v>3160</v>
      </c>
      <c r="J973" s="57" t="s">
        <v>3160</v>
      </c>
      <c r="K973" s="57" t="s">
        <v>3160</v>
      </c>
      <c r="L973" s="57" t="s">
        <v>3160</v>
      </c>
      <c r="M973" s="57" t="s">
        <v>3160</v>
      </c>
      <c r="N973" t="s">
        <v>3152</v>
      </c>
    </row>
    <row r="974" spans="1:14" x14ac:dyDescent="0.25">
      <c r="A974" t="s">
        <v>3313</v>
      </c>
      <c r="B974" t="s">
        <v>3392</v>
      </c>
      <c r="C974" t="s">
        <v>3186</v>
      </c>
      <c r="D974" s="52">
        <v>1072.08495064775</v>
      </c>
      <c r="E974" s="13">
        <v>2.7023742807076601</v>
      </c>
      <c r="F974">
        <v>7</v>
      </c>
      <c r="G974" s="57" t="s">
        <v>3151</v>
      </c>
      <c r="H974" s="57" t="s">
        <v>3151</v>
      </c>
      <c r="I974" s="57" t="s">
        <v>3155</v>
      </c>
      <c r="J974" s="57" t="s">
        <v>3149</v>
      </c>
      <c r="K974" s="57" t="s">
        <v>3148</v>
      </c>
      <c r="L974" s="57" t="s">
        <v>3151</v>
      </c>
      <c r="M974" s="57" t="s">
        <v>3149</v>
      </c>
      <c r="N974" t="s">
        <v>3322</v>
      </c>
    </row>
    <row r="975" spans="1:14" x14ac:dyDescent="0.25">
      <c r="A975" t="s">
        <v>3313</v>
      </c>
      <c r="B975" t="s">
        <v>3393</v>
      </c>
      <c r="C975" t="s">
        <v>3394</v>
      </c>
      <c r="D975" s="52">
        <v>468.78576941436398</v>
      </c>
      <c r="E975" s="13">
        <v>2.6089108267548302</v>
      </c>
      <c r="F975">
        <v>12</v>
      </c>
      <c r="G975" s="57" t="s">
        <v>3160</v>
      </c>
      <c r="H975" s="57" t="s">
        <v>3160</v>
      </c>
      <c r="I975" s="57" t="s">
        <v>3160</v>
      </c>
      <c r="J975" s="57" t="s">
        <v>3160</v>
      </c>
      <c r="K975" s="57" t="s">
        <v>3160</v>
      </c>
      <c r="L975" s="57" t="s">
        <v>3160</v>
      </c>
      <c r="M975" s="57" t="s">
        <v>3160</v>
      </c>
      <c r="N975" t="s">
        <v>3152</v>
      </c>
    </row>
    <row r="976" spans="1:14" x14ac:dyDescent="0.25">
      <c r="A976" t="s">
        <v>3313</v>
      </c>
      <c r="B976" t="s">
        <v>3395</v>
      </c>
      <c r="C976" t="s">
        <v>3188</v>
      </c>
      <c r="D976" s="52">
        <v>1957.1742584481401</v>
      </c>
      <c r="E976" s="13">
        <v>2.6438673941079398</v>
      </c>
      <c r="F976">
        <v>8</v>
      </c>
      <c r="G976" s="57" t="s">
        <v>3151</v>
      </c>
      <c r="H976" s="57" t="s">
        <v>3151</v>
      </c>
      <c r="I976" s="57" t="s">
        <v>3149</v>
      </c>
      <c r="J976" s="57" t="s">
        <v>3149</v>
      </c>
      <c r="K976" s="57" t="s">
        <v>3148</v>
      </c>
      <c r="L976" s="57" t="s">
        <v>3151</v>
      </c>
      <c r="M976" s="57" t="s">
        <v>3148</v>
      </c>
      <c r="N976" t="s">
        <v>3322</v>
      </c>
    </row>
    <row r="977" spans="1:14" x14ac:dyDescent="0.25">
      <c r="A977" t="s">
        <v>3313</v>
      </c>
      <c r="B977" t="s">
        <v>3396</v>
      </c>
      <c r="C977" t="s">
        <v>3397</v>
      </c>
      <c r="D977" s="52">
        <v>1530.75035968783</v>
      </c>
      <c r="E977" s="13">
        <v>1.8077997486000199</v>
      </c>
      <c r="F977">
        <v>24</v>
      </c>
      <c r="G977" s="57" t="s">
        <v>3151</v>
      </c>
      <c r="H977" s="57" t="s">
        <v>3149</v>
      </c>
      <c r="I977" s="57" t="s">
        <v>3151</v>
      </c>
      <c r="J977" s="57" t="s">
        <v>3149</v>
      </c>
      <c r="K977" s="57" t="s">
        <v>3148</v>
      </c>
      <c r="L977" s="57" t="s">
        <v>3151</v>
      </c>
      <c r="M977" s="57" t="s">
        <v>3148</v>
      </c>
      <c r="N977" t="s">
        <v>3322</v>
      </c>
    </row>
    <row r="978" spans="1:14" x14ac:dyDescent="0.25">
      <c r="A978" t="s">
        <v>3313</v>
      </c>
      <c r="B978" t="s">
        <v>3398</v>
      </c>
      <c r="C978" t="s">
        <v>3399</v>
      </c>
      <c r="D978" s="52">
        <v>343.95673038193303</v>
      </c>
      <c r="E978" s="13">
        <v>1.7048359117998</v>
      </c>
      <c r="F978">
        <v>35</v>
      </c>
      <c r="G978" s="57" t="s">
        <v>3160</v>
      </c>
      <c r="H978" s="57" t="s">
        <v>3160</v>
      </c>
      <c r="I978" s="57" t="s">
        <v>3160</v>
      </c>
      <c r="J978" s="57" t="s">
        <v>3160</v>
      </c>
      <c r="K978" s="57" t="s">
        <v>3160</v>
      </c>
      <c r="L978" s="57" t="s">
        <v>3160</v>
      </c>
      <c r="M978" s="57" t="s">
        <v>3160</v>
      </c>
      <c r="N978" t="s">
        <v>3152</v>
      </c>
    </row>
    <row r="979" spans="1:14" x14ac:dyDescent="0.25">
      <c r="A979" t="s">
        <v>3313</v>
      </c>
      <c r="B979" t="s">
        <v>3400</v>
      </c>
      <c r="C979" t="s">
        <v>3401</v>
      </c>
      <c r="D979" s="52">
        <v>815.485822254244</v>
      </c>
      <c r="E979" s="13">
        <v>1.7922702034570099</v>
      </c>
      <c r="F979">
        <v>25</v>
      </c>
      <c r="G979" s="57" t="s">
        <v>3151</v>
      </c>
      <c r="H979" s="57" t="s">
        <v>3151</v>
      </c>
      <c r="I979" s="57" t="s">
        <v>3149</v>
      </c>
      <c r="J979" s="57" t="s">
        <v>3148</v>
      </c>
      <c r="K979" s="57" t="s">
        <v>3151</v>
      </c>
      <c r="L979" s="57" t="s">
        <v>3151</v>
      </c>
      <c r="M979" s="57" t="s">
        <v>3149</v>
      </c>
      <c r="N979" t="s">
        <v>3322</v>
      </c>
    </row>
    <row r="980" spans="1:14" x14ac:dyDescent="0.25">
      <c r="A980" t="s">
        <v>3313</v>
      </c>
      <c r="B980" t="s">
        <v>3402</v>
      </c>
      <c r="C980" t="s">
        <v>3403</v>
      </c>
      <c r="D980" s="52">
        <v>2994.0804094495702</v>
      </c>
      <c r="E980" s="13">
        <v>1.53477215479639</v>
      </c>
      <c r="F980">
        <v>47</v>
      </c>
      <c r="G980" s="57" t="s">
        <v>3151</v>
      </c>
      <c r="H980" s="57" t="s">
        <v>3151</v>
      </c>
      <c r="I980" s="57" t="s">
        <v>3155</v>
      </c>
      <c r="J980" s="57" t="s">
        <v>3148</v>
      </c>
      <c r="K980" s="57" t="s">
        <v>3148</v>
      </c>
      <c r="L980" s="57" t="s">
        <v>3149</v>
      </c>
      <c r="M980" s="57" t="s">
        <v>3149</v>
      </c>
      <c r="N980" t="s">
        <v>3322</v>
      </c>
    </row>
    <row r="981" spans="1:14" x14ac:dyDescent="0.25">
      <c r="A981" t="s">
        <v>3313</v>
      </c>
      <c r="B981" t="s">
        <v>3404</v>
      </c>
      <c r="C981" t="s">
        <v>3405</v>
      </c>
      <c r="D981" s="52">
        <v>1648.93918192258</v>
      </c>
      <c r="E981" s="13">
        <v>1.3899728284920601</v>
      </c>
      <c r="F981">
        <v>55</v>
      </c>
      <c r="G981" s="57" t="s">
        <v>3151</v>
      </c>
      <c r="H981" s="57" t="s">
        <v>3151</v>
      </c>
      <c r="I981" s="57" t="s">
        <v>3149</v>
      </c>
      <c r="J981" s="57" t="s">
        <v>3148</v>
      </c>
      <c r="K981" s="57" t="s">
        <v>3149</v>
      </c>
      <c r="L981" s="57" t="s">
        <v>3149</v>
      </c>
      <c r="M981" s="57" t="s">
        <v>3151</v>
      </c>
      <c r="N981" t="s">
        <v>3322</v>
      </c>
    </row>
    <row r="982" spans="1:14" x14ac:dyDescent="0.25">
      <c r="A982" t="s">
        <v>3313</v>
      </c>
      <c r="B982" t="s">
        <v>3406</v>
      </c>
      <c r="C982" t="s">
        <v>3407</v>
      </c>
      <c r="D982" s="52">
        <v>223.294168335195</v>
      </c>
      <c r="E982" s="13">
        <v>1.4512424781582001</v>
      </c>
      <c r="F982">
        <v>50</v>
      </c>
      <c r="G982" s="57" t="s">
        <v>3160</v>
      </c>
      <c r="H982" s="57" t="s">
        <v>3160</v>
      </c>
      <c r="I982" s="57" t="s">
        <v>3160</v>
      </c>
      <c r="J982" s="57" t="s">
        <v>3160</v>
      </c>
      <c r="K982" s="57" t="s">
        <v>3160</v>
      </c>
      <c r="L982" s="57" t="s">
        <v>3160</v>
      </c>
      <c r="M982" s="57" t="s">
        <v>3160</v>
      </c>
      <c r="N982" t="s">
        <v>3152</v>
      </c>
    </row>
    <row r="983" spans="1:14" x14ac:dyDescent="0.25">
      <c r="A983" t="s">
        <v>3313</v>
      </c>
      <c r="B983" t="s">
        <v>3408</v>
      </c>
      <c r="C983" t="s">
        <v>3409</v>
      </c>
      <c r="D983" s="52">
        <v>3295.5693939785601</v>
      </c>
      <c r="E983" s="13">
        <v>2.6425250321246798</v>
      </c>
      <c r="F983">
        <v>9</v>
      </c>
      <c r="G983" s="57" t="s">
        <v>3160</v>
      </c>
      <c r="H983" s="57" t="s">
        <v>3160</v>
      </c>
      <c r="I983" s="57" t="s">
        <v>3160</v>
      </c>
      <c r="J983" s="57" t="s">
        <v>3160</v>
      </c>
      <c r="K983" s="57" t="s">
        <v>3160</v>
      </c>
      <c r="L983" s="57" t="s">
        <v>3160</v>
      </c>
      <c r="M983" s="57" t="s">
        <v>3160</v>
      </c>
      <c r="N983" t="s">
        <v>3152</v>
      </c>
    </row>
    <row r="984" spans="1:14" x14ac:dyDescent="0.25">
      <c r="A984" t="s">
        <v>3313</v>
      </c>
      <c r="B984" t="s">
        <v>3410</v>
      </c>
      <c r="C984" t="s">
        <v>3411</v>
      </c>
      <c r="D984" s="52">
        <v>976.29838770000197</v>
      </c>
      <c r="E984" s="13">
        <v>2.07848196416401</v>
      </c>
      <c r="F984">
        <v>17</v>
      </c>
      <c r="G984" s="57" t="s">
        <v>3151</v>
      </c>
      <c r="H984" s="57" t="s">
        <v>3151</v>
      </c>
      <c r="I984" s="57" t="s">
        <v>3151</v>
      </c>
      <c r="J984" s="57" t="s">
        <v>3149</v>
      </c>
      <c r="K984" s="57" t="s">
        <v>3155</v>
      </c>
      <c r="L984" s="57" t="s">
        <v>3155</v>
      </c>
      <c r="M984" s="57" t="s">
        <v>3149</v>
      </c>
      <c r="N984" t="s">
        <v>3322</v>
      </c>
    </row>
    <row r="985" spans="1:14" x14ac:dyDescent="0.25">
      <c r="A985" t="s">
        <v>3313</v>
      </c>
      <c r="B985" t="s">
        <v>3412</v>
      </c>
      <c r="C985" t="s">
        <v>3413</v>
      </c>
      <c r="D985" s="52">
        <v>1208.12356789603</v>
      </c>
      <c r="E985" s="13">
        <v>2.6425250321246798</v>
      </c>
      <c r="F985">
        <v>9</v>
      </c>
      <c r="G985" s="57" t="s">
        <v>3160</v>
      </c>
      <c r="H985" s="57" t="s">
        <v>3160</v>
      </c>
      <c r="I985" s="57" t="s">
        <v>3160</v>
      </c>
      <c r="J985" s="57" t="s">
        <v>3160</v>
      </c>
      <c r="K985" s="57" t="s">
        <v>3160</v>
      </c>
      <c r="L985" s="57" t="s">
        <v>3160</v>
      </c>
      <c r="M985" s="57" t="s">
        <v>3160</v>
      </c>
      <c r="N985" t="s">
        <v>3152</v>
      </c>
    </row>
    <row r="986" spans="1:14" x14ac:dyDescent="0.25">
      <c r="A986" t="s">
        <v>3313</v>
      </c>
      <c r="B986" t="s">
        <v>3414</v>
      </c>
      <c r="C986" t="s">
        <v>3415</v>
      </c>
      <c r="D986" s="52">
        <v>1051.9807584561399</v>
      </c>
      <c r="E986" s="13">
        <v>0.89108526426960999</v>
      </c>
      <c r="F986">
        <v>92</v>
      </c>
      <c r="G986" s="57" t="s">
        <v>3151</v>
      </c>
      <c r="H986" s="57" t="s">
        <v>3148</v>
      </c>
      <c r="I986" s="57" t="s">
        <v>3155</v>
      </c>
      <c r="J986" s="57" t="s">
        <v>3151</v>
      </c>
      <c r="K986" s="57" t="s">
        <v>3148</v>
      </c>
      <c r="L986" s="57" t="s">
        <v>3151</v>
      </c>
      <c r="M986" s="57" t="s">
        <v>3151</v>
      </c>
      <c r="N986" t="s">
        <v>3322</v>
      </c>
    </row>
    <row r="987" spans="1:14" x14ac:dyDescent="0.25">
      <c r="A987" t="s">
        <v>3313</v>
      </c>
      <c r="B987" t="s">
        <v>3416</v>
      </c>
      <c r="C987" t="s">
        <v>3417</v>
      </c>
      <c r="D987" s="52">
        <v>807.60554889264404</v>
      </c>
      <c r="E987" s="13">
        <v>0.63830469706795201</v>
      </c>
      <c r="F987">
        <v>113</v>
      </c>
      <c r="G987" s="57" t="s">
        <v>3151</v>
      </c>
      <c r="H987" s="57" t="s">
        <v>3151</v>
      </c>
      <c r="I987" s="57" t="s">
        <v>3155</v>
      </c>
      <c r="J987" s="57" t="s">
        <v>3149</v>
      </c>
      <c r="K987" s="57" t="s">
        <v>3151</v>
      </c>
      <c r="L987" s="57" t="s">
        <v>3151</v>
      </c>
      <c r="M987" s="57" t="s">
        <v>3148</v>
      </c>
      <c r="N987" t="s">
        <v>3322</v>
      </c>
    </row>
    <row r="988" spans="1:14" x14ac:dyDescent="0.25">
      <c r="A988" t="s">
        <v>3313</v>
      </c>
      <c r="B988" t="s">
        <v>3418</v>
      </c>
      <c r="C988" t="s">
        <v>3419</v>
      </c>
      <c r="D988" s="52">
        <v>689.49076132224297</v>
      </c>
      <c r="E988" s="13">
        <v>0.90839173315042299</v>
      </c>
      <c r="F988">
        <v>90</v>
      </c>
      <c r="G988" s="57" t="s">
        <v>3151</v>
      </c>
      <c r="H988" s="57" t="s">
        <v>3148</v>
      </c>
      <c r="I988" s="57" t="s">
        <v>3155</v>
      </c>
      <c r="J988" s="57" t="s">
        <v>3151</v>
      </c>
      <c r="K988" s="57" t="s">
        <v>3151</v>
      </c>
      <c r="L988" s="57" t="s">
        <v>3149</v>
      </c>
      <c r="M988" s="57" t="s">
        <v>3151</v>
      </c>
      <c r="N988" t="s">
        <v>3322</v>
      </c>
    </row>
    <row r="989" spans="1:14" x14ac:dyDescent="0.25">
      <c r="A989" t="s">
        <v>3313</v>
      </c>
      <c r="B989" t="s">
        <v>3420</v>
      </c>
      <c r="C989" t="s">
        <v>3421</v>
      </c>
      <c r="D989" s="52">
        <v>102.998430484881</v>
      </c>
      <c r="E989" s="13">
        <v>0.79751287857189301</v>
      </c>
      <c r="F989">
        <v>102</v>
      </c>
      <c r="G989" s="57" t="s">
        <v>3160</v>
      </c>
      <c r="H989" s="57" t="s">
        <v>3160</v>
      </c>
      <c r="I989" s="57" t="s">
        <v>3160</v>
      </c>
      <c r="J989" s="57" t="s">
        <v>3160</v>
      </c>
      <c r="K989" s="57" t="s">
        <v>3160</v>
      </c>
      <c r="L989" s="57" t="s">
        <v>3160</v>
      </c>
      <c r="M989" s="57" t="s">
        <v>3160</v>
      </c>
      <c r="N989" t="s">
        <v>3152</v>
      </c>
    </row>
    <row r="990" spans="1:14" x14ac:dyDescent="0.25">
      <c r="A990" t="s">
        <v>3313</v>
      </c>
      <c r="B990" t="s">
        <v>3422</v>
      </c>
      <c r="C990" t="s">
        <v>3423</v>
      </c>
      <c r="D990" s="52">
        <v>492.76357569082103</v>
      </c>
      <c r="E990" s="13">
        <v>0.79883308334655301</v>
      </c>
      <c r="F990">
        <v>101</v>
      </c>
      <c r="G990" s="57" t="s">
        <v>3151</v>
      </c>
      <c r="H990" s="57" t="s">
        <v>3151</v>
      </c>
      <c r="I990" s="57" t="s">
        <v>3155</v>
      </c>
      <c r="J990" s="57" t="s">
        <v>3155</v>
      </c>
      <c r="K990" s="57" t="s">
        <v>3151</v>
      </c>
      <c r="L990" s="57" t="s">
        <v>3151</v>
      </c>
      <c r="M990" s="57" t="s">
        <v>3150</v>
      </c>
      <c r="N990" t="s">
        <v>3322</v>
      </c>
    </row>
    <row r="991" spans="1:14" x14ac:dyDescent="0.25">
      <c r="A991" t="s">
        <v>3313</v>
      </c>
      <c r="B991" t="s">
        <v>3424</v>
      </c>
      <c r="C991" t="s">
        <v>3425</v>
      </c>
      <c r="D991" s="52">
        <v>256.85011052273802</v>
      </c>
      <c r="E991" s="13">
        <v>0.87194029344861601</v>
      </c>
      <c r="F991">
        <v>94</v>
      </c>
      <c r="G991" s="57" t="s">
        <v>3160</v>
      </c>
      <c r="H991" s="57" t="s">
        <v>3160</v>
      </c>
      <c r="I991" s="57" t="s">
        <v>3160</v>
      </c>
      <c r="J991" s="57" t="s">
        <v>3160</v>
      </c>
      <c r="K991" s="57" t="s">
        <v>3160</v>
      </c>
      <c r="L991" s="57" t="s">
        <v>3160</v>
      </c>
      <c r="M991" s="57" t="s">
        <v>3160</v>
      </c>
      <c r="N991" t="s">
        <v>3152</v>
      </c>
    </row>
    <row r="992" spans="1:14" x14ac:dyDescent="0.25">
      <c r="A992" t="s">
        <v>3313</v>
      </c>
      <c r="B992" t="s">
        <v>3426</v>
      </c>
      <c r="C992" t="s">
        <v>3427</v>
      </c>
      <c r="D992" s="52">
        <v>1573.7849819242999</v>
      </c>
      <c r="E992" s="13">
        <v>-2.5160348525373299E-2</v>
      </c>
      <c r="F992">
        <v>136</v>
      </c>
      <c r="G992" s="57" t="s">
        <v>3148</v>
      </c>
      <c r="H992" s="57" t="s">
        <v>3150</v>
      </c>
      <c r="I992" s="57" t="s">
        <v>3155</v>
      </c>
      <c r="J992" s="57" t="s">
        <v>3149</v>
      </c>
      <c r="K992" s="57" t="s">
        <v>3150</v>
      </c>
      <c r="L992" s="57" t="s">
        <v>3151</v>
      </c>
      <c r="M992" s="57" t="s">
        <v>3149</v>
      </c>
      <c r="N992" t="s">
        <v>3322</v>
      </c>
    </row>
    <row r="993" spans="1:14" x14ac:dyDescent="0.25">
      <c r="A993" t="s">
        <v>3313</v>
      </c>
      <c r="B993" t="s">
        <v>3428</v>
      </c>
      <c r="C993" t="s">
        <v>3429</v>
      </c>
      <c r="D993" s="52">
        <v>858.64426439152396</v>
      </c>
      <c r="E993" s="13">
        <v>1.3738550054096601</v>
      </c>
      <c r="F993">
        <v>57</v>
      </c>
      <c r="G993" s="57" t="s">
        <v>3151</v>
      </c>
      <c r="H993" s="57" t="s">
        <v>3149</v>
      </c>
      <c r="I993" s="57" t="s">
        <v>3155</v>
      </c>
      <c r="J993" s="57" t="s">
        <v>3149</v>
      </c>
      <c r="K993" s="57" t="s">
        <v>3149</v>
      </c>
      <c r="L993" s="57" t="s">
        <v>3151</v>
      </c>
      <c r="M993" s="57" t="s">
        <v>3148</v>
      </c>
      <c r="N993" t="s">
        <v>3322</v>
      </c>
    </row>
    <row r="994" spans="1:14" x14ac:dyDescent="0.25">
      <c r="A994" t="s">
        <v>3313</v>
      </c>
      <c r="B994" t="s">
        <v>3430</v>
      </c>
      <c r="C994" t="s">
        <v>3431</v>
      </c>
      <c r="D994" s="52">
        <v>1355.2798650350301</v>
      </c>
      <c r="E994" s="13">
        <v>1.21898315614551</v>
      </c>
      <c r="F994">
        <v>70</v>
      </c>
      <c r="G994" s="57" t="s">
        <v>3151</v>
      </c>
      <c r="H994" s="57" t="s">
        <v>3155</v>
      </c>
      <c r="I994" s="57" t="s">
        <v>3148</v>
      </c>
      <c r="J994" s="57" t="s">
        <v>3151</v>
      </c>
      <c r="K994" s="57" t="s">
        <v>3148</v>
      </c>
      <c r="L994" s="57" t="s">
        <v>3151</v>
      </c>
      <c r="M994" s="57" t="s">
        <v>3151</v>
      </c>
      <c r="N994" t="s">
        <v>3322</v>
      </c>
    </row>
    <row r="995" spans="1:14" x14ac:dyDescent="0.25">
      <c r="A995" t="s">
        <v>3313</v>
      </c>
      <c r="B995" t="s">
        <v>3432</v>
      </c>
      <c r="C995" t="s">
        <v>3433</v>
      </c>
      <c r="D995" s="52">
        <v>147.16180475131199</v>
      </c>
      <c r="E995" s="13">
        <v>0.87194029344861601</v>
      </c>
      <c r="F995">
        <v>94</v>
      </c>
      <c r="G995" s="57" t="s">
        <v>3160</v>
      </c>
      <c r="H995" s="57" t="s">
        <v>3160</v>
      </c>
      <c r="I995" s="57" t="s">
        <v>3160</v>
      </c>
      <c r="J995" s="57" t="s">
        <v>3160</v>
      </c>
      <c r="K995" s="57" t="s">
        <v>3160</v>
      </c>
      <c r="L995" s="57" t="s">
        <v>3160</v>
      </c>
      <c r="M995" s="57" t="s">
        <v>3160</v>
      </c>
      <c r="N995" t="s">
        <v>3152</v>
      </c>
    </row>
    <row r="996" spans="1:14" x14ac:dyDescent="0.25">
      <c r="A996" t="s">
        <v>3313</v>
      </c>
      <c r="B996" t="s">
        <v>3434</v>
      </c>
      <c r="C996" t="s">
        <v>3435</v>
      </c>
      <c r="D996" s="52">
        <v>1354.5469080576399</v>
      </c>
      <c r="E996" s="13">
        <v>1.3386445131382401</v>
      </c>
      <c r="F996">
        <v>60</v>
      </c>
      <c r="G996" s="57" t="s">
        <v>3151</v>
      </c>
      <c r="H996" s="57" t="s">
        <v>3155</v>
      </c>
      <c r="I996" s="57" t="s">
        <v>3148</v>
      </c>
      <c r="J996" s="57" t="s">
        <v>3151</v>
      </c>
      <c r="K996" s="57" t="s">
        <v>3148</v>
      </c>
      <c r="L996" s="57" t="s">
        <v>3148</v>
      </c>
      <c r="M996" s="57" t="s">
        <v>3149</v>
      </c>
      <c r="N996" t="s">
        <v>3322</v>
      </c>
    </row>
    <row r="997" spans="1:14" x14ac:dyDescent="0.25">
      <c r="A997" t="s">
        <v>3313</v>
      </c>
      <c r="B997" t="s">
        <v>3436</v>
      </c>
      <c r="C997" t="s">
        <v>3437</v>
      </c>
      <c r="D997" s="52">
        <v>179.501442280552</v>
      </c>
      <c r="E997" s="13">
        <v>-0.60245346135947697</v>
      </c>
      <c r="F997">
        <v>166</v>
      </c>
      <c r="G997" s="57" t="s">
        <v>3155</v>
      </c>
      <c r="H997" s="57" t="s">
        <v>3151</v>
      </c>
      <c r="I997" s="57" t="s">
        <v>3155</v>
      </c>
      <c r="J997" s="57" t="s">
        <v>3155</v>
      </c>
      <c r="K997" s="57" t="s">
        <v>3148</v>
      </c>
      <c r="L997" s="57" t="s">
        <v>3149</v>
      </c>
      <c r="M997" s="57" t="s">
        <v>3151</v>
      </c>
      <c r="N997" t="s">
        <v>3322</v>
      </c>
    </row>
    <row r="998" spans="1:14" x14ac:dyDescent="0.25">
      <c r="A998" t="s">
        <v>3313</v>
      </c>
      <c r="B998" t="s">
        <v>3438</v>
      </c>
      <c r="C998" t="s">
        <v>3439</v>
      </c>
      <c r="D998" s="52">
        <v>3579.8081252772899</v>
      </c>
      <c r="E998" s="13">
        <v>1.6279454647488201</v>
      </c>
      <c r="F998">
        <v>39</v>
      </c>
      <c r="G998" s="57" t="s">
        <v>3151</v>
      </c>
      <c r="H998" s="57" t="s">
        <v>3151</v>
      </c>
      <c r="I998" s="57" t="s">
        <v>3148</v>
      </c>
      <c r="J998" s="57" t="s">
        <v>3149</v>
      </c>
      <c r="K998" s="57" t="s">
        <v>3150</v>
      </c>
      <c r="L998" s="57" t="s">
        <v>3148</v>
      </c>
      <c r="M998" s="57" t="s">
        <v>3150</v>
      </c>
      <c r="N998" t="s">
        <v>3322</v>
      </c>
    </row>
    <row r="999" spans="1:14" x14ac:dyDescent="0.25">
      <c r="A999" t="s">
        <v>3313</v>
      </c>
      <c r="B999" t="s">
        <v>3440</v>
      </c>
      <c r="C999" t="s">
        <v>3441</v>
      </c>
      <c r="D999" s="52">
        <v>1829.09682000218</v>
      </c>
      <c r="E999" s="13">
        <v>1.9448532416970199</v>
      </c>
      <c r="F999">
        <v>20</v>
      </c>
      <c r="G999" s="57" t="s">
        <v>3151</v>
      </c>
      <c r="H999" s="57" t="s">
        <v>3155</v>
      </c>
      <c r="I999" s="57" t="s">
        <v>3149</v>
      </c>
      <c r="J999" s="57" t="s">
        <v>3151</v>
      </c>
      <c r="K999" s="57" t="s">
        <v>3155</v>
      </c>
      <c r="L999" s="57" t="s">
        <v>3150</v>
      </c>
      <c r="M999" s="57" t="s">
        <v>3151</v>
      </c>
      <c r="N999" t="s">
        <v>3322</v>
      </c>
    </row>
    <row r="1000" spans="1:14" x14ac:dyDescent="0.25">
      <c r="A1000" t="s">
        <v>3313</v>
      </c>
      <c r="B1000" t="s">
        <v>3442</v>
      </c>
      <c r="C1000" t="s">
        <v>3204</v>
      </c>
      <c r="D1000" s="52">
        <v>598.32875999873499</v>
      </c>
      <c r="E1000" s="13">
        <v>-0.52352664904877999</v>
      </c>
      <c r="F1000">
        <v>165</v>
      </c>
      <c r="G1000" s="57" t="s">
        <v>3150</v>
      </c>
      <c r="H1000" s="57" t="s">
        <v>3151</v>
      </c>
      <c r="I1000" s="57" t="s">
        <v>3149</v>
      </c>
      <c r="J1000" s="57" t="s">
        <v>3150</v>
      </c>
      <c r="K1000" s="57" t="s">
        <v>3148</v>
      </c>
      <c r="L1000" s="57" t="s">
        <v>3151</v>
      </c>
      <c r="M1000" s="57" t="s">
        <v>3151</v>
      </c>
      <c r="N1000" t="s">
        <v>3322</v>
      </c>
    </row>
    <row r="1001" spans="1:14" x14ac:dyDescent="0.25">
      <c r="A1001" t="s">
        <v>3313</v>
      </c>
      <c r="B1001" t="s">
        <v>3443</v>
      </c>
      <c r="C1001" t="s">
        <v>3444</v>
      </c>
      <c r="D1001" s="52">
        <v>873.57189764353905</v>
      </c>
      <c r="E1001" s="13">
        <v>-0.103976681351843</v>
      </c>
      <c r="F1001">
        <v>143</v>
      </c>
      <c r="G1001" s="57" t="s">
        <v>3160</v>
      </c>
      <c r="H1001" s="57" t="s">
        <v>3160</v>
      </c>
      <c r="I1001" s="57" t="s">
        <v>3160</v>
      </c>
      <c r="J1001" s="57" t="s">
        <v>3160</v>
      </c>
      <c r="K1001" s="57" t="s">
        <v>3160</v>
      </c>
      <c r="L1001" s="57" t="s">
        <v>3160</v>
      </c>
      <c r="M1001" s="57" t="s">
        <v>3160</v>
      </c>
      <c r="N1001" t="s">
        <v>3152</v>
      </c>
    </row>
    <row r="1002" spans="1:14" x14ac:dyDescent="0.25">
      <c r="A1002" t="s">
        <v>3313</v>
      </c>
      <c r="B1002" t="s">
        <v>3445</v>
      </c>
      <c r="C1002" t="s">
        <v>3446</v>
      </c>
      <c r="D1002" s="52">
        <v>368.54174607502699</v>
      </c>
      <c r="E1002" s="13">
        <v>-1.64891565607367</v>
      </c>
      <c r="F1002">
        <v>186</v>
      </c>
      <c r="G1002" s="57" t="s">
        <v>3155</v>
      </c>
      <c r="H1002" s="57" t="s">
        <v>3149</v>
      </c>
      <c r="I1002" s="57" t="s">
        <v>3149</v>
      </c>
      <c r="J1002" s="57" t="s">
        <v>3155</v>
      </c>
      <c r="K1002" s="57" t="s">
        <v>3150</v>
      </c>
      <c r="L1002" s="57" t="s">
        <v>3155</v>
      </c>
      <c r="M1002" s="57" t="s">
        <v>3151</v>
      </c>
      <c r="N1002" t="s">
        <v>3322</v>
      </c>
    </row>
    <row r="1003" spans="1:14" x14ac:dyDescent="0.25">
      <c r="A1003" t="s">
        <v>3313</v>
      </c>
      <c r="B1003" t="s">
        <v>3447</v>
      </c>
      <c r="C1003" t="s">
        <v>3208</v>
      </c>
      <c r="D1003" s="52">
        <v>469.56491730014699</v>
      </c>
      <c r="E1003" s="13">
        <v>1.1665678698859201</v>
      </c>
      <c r="F1003">
        <v>75</v>
      </c>
      <c r="G1003" s="57" t="s">
        <v>3151</v>
      </c>
      <c r="H1003" s="57" t="s">
        <v>3149</v>
      </c>
      <c r="I1003" s="57" t="s">
        <v>3155</v>
      </c>
      <c r="J1003" s="57" t="s">
        <v>3149</v>
      </c>
      <c r="K1003" s="57" t="s">
        <v>3148</v>
      </c>
      <c r="L1003" s="57" t="s">
        <v>3151</v>
      </c>
      <c r="M1003" s="57" t="s">
        <v>3151</v>
      </c>
      <c r="N1003" t="s">
        <v>3322</v>
      </c>
    </row>
    <row r="1004" spans="1:14" x14ac:dyDescent="0.25">
      <c r="A1004" t="s">
        <v>3313</v>
      </c>
      <c r="B1004" t="s">
        <v>3448</v>
      </c>
      <c r="C1004" t="s">
        <v>3210</v>
      </c>
      <c r="D1004" s="52">
        <v>898.36648385893898</v>
      </c>
      <c r="E1004" s="13">
        <v>2.1598541015746502</v>
      </c>
      <c r="F1004">
        <v>16</v>
      </c>
      <c r="G1004" s="57" t="s">
        <v>3160</v>
      </c>
      <c r="H1004" s="57" t="s">
        <v>3160</v>
      </c>
      <c r="I1004" s="57" t="s">
        <v>3160</v>
      </c>
      <c r="J1004" s="57" t="s">
        <v>3160</v>
      </c>
      <c r="K1004" s="57" t="s">
        <v>3160</v>
      </c>
      <c r="L1004" s="57" t="s">
        <v>3160</v>
      </c>
      <c r="M1004" s="57" t="s">
        <v>3160</v>
      </c>
      <c r="N1004" t="s">
        <v>3337</v>
      </c>
    </row>
    <row r="1005" spans="1:14" x14ac:dyDescent="0.25">
      <c r="A1005" t="s">
        <v>3313</v>
      </c>
      <c r="B1005" t="s">
        <v>3449</v>
      </c>
      <c r="C1005" t="s">
        <v>3450</v>
      </c>
      <c r="D1005" s="52">
        <v>153.78709499862799</v>
      </c>
      <c r="E1005" s="13">
        <v>0.82842977337407397</v>
      </c>
      <c r="F1005">
        <v>98</v>
      </c>
      <c r="G1005" s="57" t="s">
        <v>3160</v>
      </c>
      <c r="H1005" s="57" t="s">
        <v>3160</v>
      </c>
      <c r="I1005" s="57" t="s">
        <v>3160</v>
      </c>
      <c r="J1005" s="57" t="s">
        <v>3160</v>
      </c>
      <c r="K1005" s="57" t="s">
        <v>3160</v>
      </c>
      <c r="L1005" s="57" t="s">
        <v>3160</v>
      </c>
      <c r="M1005" s="57" t="s">
        <v>3160</v>
      </c>
      <c r="N1005" t="s">
        <v>3152</v>
      </c>
    </row>
    <row r="1006" spans="1:14" x14ac:dyDescent="0.25">
      <c r="A1006" t="s">
        <v>3313</v>
      </c>
      <c r="B1006" t="s">
        <v>3451</v>
      </c>
      <c r="C1006" t="s">
        <v>3452</v>
      </c>
      <c r="D1006" s="52">
        <v>802.25320006045604</v>
      </c>
      <c r="E1006" s="13">
        <v>0.82842977337407397</v>
      </c>
      <c r="F1006">
        <v>98</v>
      </c>
      <c r="G1006" s="57" t="s">
        <v>3160</v>
      </c>
      <c r="H1006" s="57" t="s">
        <v>3160</v>
      </c>
      <c r="I1006" s="57" t="s">
        <v>3160</v>
      </c>
      <c r="J1006" s="57" t="s">
        <v>3160</v>
      </c>
      <c r="K1006" s="57" t="s">
        <v>3160</v>
      </c>
      <c r="L1006" s="57" t="s">
        <v>3160</v>
      </c>
      <c r="M1006" s="57" t="s">
        <v>3160</v>
      </c>
      <c r="N1006" t="s">
        <v>3152</v>
      </c>
    </row>
    <row r="1007" spans="1:14" x14ac:dyDescent="0.25">
      <c r="A1007" t="s">
        <v>3313</v>
      </c>
      <c r="B1007" t="s">
        <v>3453</v>
      </c>
      <c r="C1007" t="s">
        <v>3214</v>
      </c>
      <c r="D1007" s="52">
        <v>788.01209193947705</v>
      </c>
      <c r="E1007" s="13">
        <v>0.470222403983236</v>
      </c>
      <c r="F1007">
        <v>121</v>
      </c>
      <c r="G1007" s="57" t="s">
        <v>3160</v>
      </c>
      <c r="H1007" s="57" t="s">
        <v>3160</v>
      </c>
      <c r="I1007" s="57" t="s">
        <v>3160</v>
      </c>
      <c r="J1007" s="57" t="s">
        <v>3160</v>
      </c>
      <c r="K1007" s="57" t="s">
        <v>3160</v>
      </c>
      <c r="L1007" s="57" t="s">
        <v>3160</v>
      </c>
      <c r="M1007" s="57" t="s">
        <v>3160</v>
      </c>
      <c r="N1007" t="s">
        <v>3337</v>
      </c>
    </row>
    <row r="1008" spans="1:14" x14ac:dyDescent="0.25">
      <c r="A1008" t="s">
        <v>3313</v>
      </c>
      <c r="B1008" t="s">
        <v>3454</v>
      </c>
      <c r="C1008" t="s">
        <v>3455</v>
      </c>
      <c r="D1008" s="52">
        <v>1211.43434970564</v>
      </c>
      <c r="E1008" s="13">
        <v>1.9710875118169999</v>
      </c>
      <c r="F1008">
        <v>18</v>
      </c>
      <c r="G1008" s="57" t="s">
        <v>3151</v>
      </c>
      <c r="H1008" s="57" t="s">
        <v>3151</v>
      </c>
      <c r="I1008" s="57" t="s">
        <v>3151</v>
      </c>
      <c r="J1008" s="57" t="s">
        <v>3151</v>
      </c>
      <c r="K1008" s="57" t="s">
        <v>3148</v>
      </c>
      <c r="L1008" s="57" t="s">
        <v>3149</v>
      </c>
      <c r="M1008" s="57" t="s">
        <v>3151</v>
      </c>
      <c r="N1008" t="s">
        <v>3322</v>
      </c>
    </row>
    <row r="1009" spans="1:14" x14ac:dyDescent="0.25">
      <c r="A1009" t="s">
        <v>3313</v>
      </c>
      <c r="B1009" t="s">
        <v>3456</v>
      </c>
      <c r="C1009" t="s">
        <v>3457</v>
      </c>
      <c r="D1009" s="52">
        <v>541.13658628568805</v>
      </c>
      <c r="E1009" s="13">
        <v>1.1792890294259899</v>
      </c>
      <c r="F1009">
        <v>72</v>
      </c>
      <c r="G1009" s="57" t="s">
        <v>3151</v>
      </c>
      <c r="H1009" s="57" t="s">
        <v>3151</v>
      </c>
      <c r="I1009" s="57" t="s">
        <v>3151</v>
      </c>
      <c r="J1009" s="57" t="s">
        <v>3148</v>
      </c>
      <c r="K1009" s="57" t="s">
        <v>3150</v>
      </c>
      <c r="L1009" s="57" t="s">
        <v>3150</v>
      </c>
      <c r="M1009" s="57" t="s">
        <v>3148</v>
      </c>
      <c r="N1009" t="s">
        <v>3322</v>
      </c>
    </row>
    <row r="1010" spans="1:14" x14ac:dyDescent="0.25">
      <c r="A1010" t="s">
        <v>3313</v>
      </c>
      <c r="B1010" t="s">
        <v>3458</v>
      </c>
      <c r="C1010" t="s">
        <v>3459</v>
      </c>
      <c r="D1010" s="52">
        <v>35.430280382162501</v>
      </c>
      <c r="E1010" s="13">
        <v>0.97932371334249502</v>
      </c>
      <c r="F1010">
        <v>85</v>
      </c>
      <c r="G1010" s="57" t="s">
        <v>3160</v>
      </c>
      <c r="H1010" s="57" t="s">
        <v>3160</v>
      </c>
      <c r="I1010" s="57" t="s">
        <v>3160</v>
      </c>
      <c r="J1010" s="57" t="s">
        <v>3160</v>
      </c>
      <c r="K1010" s="57" t="s">
        <v>3160</v>
      </c>
      <c r="L1010" s="57" t="s">
        <v>3160</v>
      </c>
      <c r="M1010" s="57" t="s">
        <v>3160</v>
      </c>
      <c r="N1010" t="s">
        <v>3152</v>
      </c>
    </row>
    <row r="1011" spans="1:14" x14ac:dyDescent="0.25">
      <c r="A1011" t="s">
        <v>3313</v>
      </c>
      <c r="B1011" t="s">
        <v>3460</v>
      </c>
      <c r="C1011" t="s">
        <v>3461</v>
      </c>
      <c r="D1011" s="52">
        <v>1425.8026386849201</v>
      </c>
      <c r="E1011" s="13">
        <v>5.1124883260000198E-2</v>
      </c>
      <c r="F1011">
        <v>135</v>
      </c>
      <c r="G1011" s="57" t="s">
        <v>3148</v>
      </c>
      <c r="H1011" s="57" t="s">
        <v>3151</v>
      </c>
      <c r="I1011" s="57" t="s">
        <v>3155</v>
      </c>
      <c r="J1011" s="57" t="s">
        <v>3155</v>
      </c>
      <c r="K1011" s="57" t="s">
        <v>3148</v>
      </c>
      <c r="L1011" s="57" t="s">
        <v>3148</v>
      </c>
      <c r="M1011" s="57" t="s">
        <v>3155</v>
      </c>
      <c r="N1011" t="s">
        <v>3322</v>
      </c>
    </row>
    <row r="1012" spans="1:14" x14ac:dyDescent="0.25">
      <c r="A1012" t="s">
        <v>3313</v>
      </c>
      <c r="B1012" t="s">
        <v>3462</v>
      </c>
      <c r="C1012" t="s">
        <v>3463</v>
      </c>
      <c r="D1012" s="52">
        <v>658.58035839800095</v>
      </c>
      <c r="E1012" s="13">
        <v>1.8345796800614</v>
      </c>
      <c r="F1012">
        <v>23</v>
      </c>
      <c r="G1012" s="57" t="s">
        <v>3151</v>
      </c>
      <c r="H1012" s="57" t="s">
        <v>3151</v>
      </c>
      <c r="I1012" s="57" t="s">
        <v>3151</v>
      </c>
      <c r="J1012" s="57" t="s">
        <v>3149</v>
      </c>
      <c r="K1012" s="57" t="s">
        <v>3150</v>
      </c>
      <c r="L1012" s="57" t="s">
        <v>3148</v>
      </c>
      <c r="M1012" s="57" t="s">
        <v>3151</v>
      </c>
      <c r="N1012" t="s">
        <v>3322</v>
      </c>
    </row>
    <row r="1013" spans="1:14" x14ac:dyDescent="0.25">
      <c r="A1013" t="s">
        <v>3313</v>
      </c>
      <c r="B1013" t="s">
        <v>3464</v>
      </c>
      <c r="C1013" t="s">
        <v>3465</v>
      </c>
      <c r="D1013" s="52">
        <v>1601.295017146</v>
      </c>
      <c r="E1013" s="13">
        <v>1.70659921209302</v>
      </c>
      <c r="F1013">
        <v>34</v>
      </c>
      <c r="G1013" s="57" t="s">
        <v>3151</v>
      </c>
      <c r="H1013" s="57" t="s">
        <v>3151</v>
      </c>
      <c r="I1013" s="57" t="s">
        <v>3151</v>
      </c>
      <c r="J1013" s="57" t="s">
        <v>3148</v>
      </c>
      <c r="K1013" s="57" t="s">
        <v>3150</v>
      </c>
      <c r="L1013" s="57" t="s">
        <v>3149</v>
      </c>
      <c r="M1013" s="57" t="s">
        <v>3150</v>
      </c>
      <c r="N1013" t="s">
        <v>3322</v>
      </c>
    </row>
    <row r="1014" spans="1:14" x14ac:dyDescent="0.25">
      <c r="A1014" t="s">
        <v>3313</v>
      </c>
      <c r="B1014" t="s">
        <v>3466</v>
      </c>
      <c r="C1014" t="s">
        <v>3467</v>
      </c>
      <c r="D1014" s="52">
        <v>6575.9908878678498</v>
      </c>
      <c r="E1014" s="13">
        <v>2.2803226744342102</v>
      </c>
      <c r="F1014">
        <v>15</v>
      </c>
      <c r="G1014" s="57" t="s">
        <v>3151</v>
      </c>
      <c r="H1014" s="57" t="s">
        <v>3151</v>
      </c>
      <c r="I1014" s="57" t="s">
        <v>3149</v>
      </c>
      <c r="J1014" s="57" t="s">
        <v>3149</v>
      </c>
      <c r="K1014" s="57" t="s">
        <v>3150</v>
      </c>
      <c r="L1014" s="57" t="s">
        <v>3150</v>
      </c>
      <c r="M1014" s="57" t="s">
        <v>3150</v>
      </c>
      <c r="N1014" t="s">
        <v>3322</v>
      </c>
    </row>
    <row r="1015" spans="1:14" x14ac:dyDescent="0.25">
      <c r="A1015" t="s">
        <v>3313</v>
      </c>
      <c r="B1015" t="s">
        <v>3468</v>
      </c>
      <c r="C1015" t="s">
        <v>3469</v>
      </c>
      <c r="D1015" s="52">
        <v>3858.6759011061199</v>
      </c>
      <c r="E1015" s="13">
        <v>1.7877759722106299</v>
      </c>
      <c r="F1015">
        <v>26</v>
      </c>
      <c r="G1015" s="57" t="s">
        <v>3160</v>
      </c>
      <c r="H1015" s="57" t="s">
        <v>3160</v>
      </c>
      <c r="I1015" s="57" t="s">
        <v>3160</v>
      </c>
      <c r="J1015" s="57" t="s">
        <v>3160</v>
      </c>
      <c r="K1015" s="57" t="s">
        <v>3160</v>
      </c>
      <c r="L1015" s="57" t="s">
        <v>3160</v>
      </c>
      <c r="M1015" s="57" t="s">
        <v>3160</v>
      </c>
      <c r="N1015" t="s">
        <v>3152</v>
      </c>
    </row>
    <row r="1016" spans="1:14" x14ac:dyDescent="0.25">
      <c r="A1016" t="s">
        <v>3313</v>
      </c>
      <c r="B1016" t="s">
        <v>3470</v>
      </c>
      <c r="C1016" t="s">
        <v>3471</v>
      </c>
      <c r="D1016" s="52">
        <v>451.89824133624302</v>
      </c>
      <c r="E1016" s="13">
        <v>1.7877759722106299</v>
      </c>
      <c r="F1016">
        <v>26</v>
      </c>
      <c r="G1016" s="57" t="s">
        <v>3160</v>
      </c>
      <c r="H1016" s="57" t="s">
        <v>3160</v>
      </c>
      <c r="I1016" s="57" t="s">
        <v>3160</v>
      </c>
      <c r="J1016" s="57" t="s">
        <v>3160</v>
      </c>
      <c r="K1016" s="57" t="s">
        <v>3160</v>
      </c>
      <c r="L1016" s="57" t="s">
        <v>3160</v>
      </c>
      <c r="M1016" s="57" t="s">
        <v>3160</v>
      </c>
      <c r="N1016" t="s">
        <v>3152</v>
      </c>
    </row>
    <row r="1017" spans="1:14" x14ac:dyDescent="0.25">
      <c r="A1017" t="s">
        <v>3313</v>
      </c>
      <c r="B1017" t="s">
        <v>3472</v>
      </c>
      <c r="C1017" t="s">
        <v>3473</v>
      </c>
      <c r="D1017" s="52">
        <v>3369.2547887826499</v>
      </c>
      <c r="E1017" s="13">
        <v>-4.8310767923476501E-2</v>
      </c>
      <c r="F1017">
        <v>137</v>
      </c>
      <c r="G1017" s="57" t="s">
        <v>3148</v>
      </c>
      <c r="H1017" s="57" t="s">
        <v>3149</v>
      </c>
      <c r="I1017" s="57" t="s">
        <v>3148</v>
      </c>
      <c r="J1017" s="57" t="s">
        <v>3151</v>
      </c>
      <c r="K1017" s="57" t="s">
        <v>3155</v>
      </c>
      <c r="L1017" s="57" t="s">
        <v>3155</v>
      </c>
      <c r="M1017" s="57" t="s">
        <v>3150</v>
      </c>
      <c r="N1017" t="s">
        <v>3322</v>
      </c>
    </row>
    <row r="1018" spans="1:14" x14ac:dyDescent="0.25">
      <c r="A1018" t="s">
        <v>3313</v>
      </c>
      <c r="B1018" t="s">
        <v>3474</v>
      </c>
      <c r="C1018" t="s">
        <v>3475</v>
      </c>
      <c r="D1018" s="52">
        <v>1590.3385288729201</v>
      </c>
      <c r="E1018" s="13">
        <v>2.5835668884946399</v>
      </c>
      <c r="F1018">
        <v>13</v>
      </c>
      <c r="G1018" s="57" t="s">
        <v>3151</v>
      </c>
      <c r="H1018" s="57" t="s">
        <v>3151</v>
      </c>
      <c r="I1018" s="57" t="s">
        <v>3149</v>
      </c>
      <c r="J1018" s="57" t="s">
        <v>3151</v>
      </c>
      <c r="K1018" s="57" t="s">
        <v>3155</v>
      </c>
      <c r="L1018" s="57" t="s">
        <v>3155</v>
      </c>
      <c r="M1018" s="57" t="s">
        <v>3150</v>
      </c>
      <c r="N1018" t="s">
        <v>3322</v>
      </c>
    </row>
    <row r="1019" spans="1:14" x14ac:dyDescent="0.25">
      <c r="A1019" t="s">
        <v>3313</v>
      </c>
      <c r="B1019" t="s">
        <v>3476</v>
      </c>
      <c r="C1019" t="s">
        <v>3477</v>
      </c>
      <c r="D1019" s="52">
        <v>2702.90605156231</v>
      </c>
      <c r="E1019" s="13">
        <v>1.6907185820847299</v>
      </c>
      <c r="F1019">
        <v>38</v>
      </c>
      <c r="G1019" s="57" t="s">
        <v>3151</v>
      </c>
      <c r="H1019" s="57" t="s">
        <v>3151</v>
      </c>
      <c r="I1019" s="57" t="s">
        <v>3155</v>
      </c>
      <c r="J1019" s="57" t="s">
        <v>3149</v>
      </c>
      <c r="K1019" s="57" t="s">
        <v>3155</v>
      </c>
      <c r="L1019" s="57" t="s">
        <v>3155</v>
      </c>
      <c r="M1019" s="57" t="s">
        <v>3155</v>
      </c>
      <c r="N1019" t="s">
        <v>3322</v>
      </c>
    </row>
    <row r="1020" spans="1:14" x14ac:dyDescent="0.25">
      <c r="A1020" t="s">
        <v>3313</v>
      </c>
      <c r="B1020" t="s">
        <v>3478</v>
      </c>
      <c r="C1020" t="s">
        <v>3479</v>
      </c>
      <c r="D1020" s="52">
        <v>7376.7099547030602</v>
      </c>
      <c r="E1020" s="13">
        <v>0.29158777784746998</v>
      </c>
      <c r="F1020">
        <v>128</v>
      </c>
      <c r="G1020" s="57" t="s">
        <v>3149</v>
      </c>
      <c r="H1020" s="57" t="s">
        <v>3151</v>
      </c>
      <c r="I1020" s="57" t="s">
        <v>3155</v>
      </c>
      <c r="J1020" s="57" t="s">
        <v>3150</v>
      </c>
      <c r="K1020" s="57" t="s">
        <v>3151</v>
      </c>
      <c r="L1020" s="57" t="s">
        <v>3149</v>
      </c>
      <c r="M1020" s="57" t="s">
        <v>3150</v>
      </c>
      <c r="N1020" t="s">
        <v>3322</v>
      </c>
    </row>
    <row r="1021" spans="1:14" x14ac:dyDescent="0.25">
      <c r="A1021" t="s">
        <v>3313</v>
      </c>
      <c r="B1021" t="s">
        <v>3480</v>
      </c>
      <c r="C1021" t="s">
        <v>3481</v>
      </c>
      <c r="D1021" s="52">
        <v>7483.1961702497301</v>
      </c>
      <c r="E1021" s="13">
        <v>0.783003424229191</v>
      </c>
      <c r="F1021">
        <v>103</v>
      </c>
      <c r="G1021" s="57" t="s">
        <v>3151</v>
      </c>
      <c r="H1021" s="57" t="s">
        <v>3151</v>
      </c>
      <c r="I1021" s="57" t="s">
        <v>3155</v>
      </c>
      <c r="J1021" s="57" t="s">
        <v>3150</v>
      </c>
      <c r="K1021" s="57" t="s">
        <v>3149</v>
      </c>
      <c r="L1021" s="57" t="s">
        <v>3149</v>
      </c>
      <c r="M1021" s="57" t="s">
        <v>3150</v>
      </c>
      <c r="N1021" t="s">
        <v>3322</v>
      </c>
    </row>
    <row r="1022" spans="1:14" x14ac:dyDescent="0.25">
      <c r="A1022" t="s">
        <v>3313</v>
      </c>
      <c r="B1022" t="s">
        <v>3482</v>
      </c>
      <c r="C1022" t="s">
        <v>3483</v>
      </c>
      <c r="D1022" s="52">
        <v>2145.0497977658802</v>
      </c>
      <c r="E1022" s="13">
        <v>0.56662075049173799</v>
      </c>
      <c r="F1022">
        <v>116</v>
      </c>
      <c r="G1022" s="57" t="s">
        <v>3160</v>
      </c>
      <c r="H1022" s="57" t="s">
        <v>3160</v>
      </c>
      <c r="I1022" s="57" t="s">
        <v>3160</v>
      </c>
      <c r="J1022" s="57" t="s">
        <v>3160</v>
      </c>
      <c r="K1022" s="57" t="s">
        <v>3160</v>
      </c>
      <c r="L1022" s="57" t="s">
        <v>3160</v>
      </c>
      <c r="M1022" s="57" t="s">
        <v>3160</v>
      </c>
      <c r="N1022" t="s">
        <v>3152</v>
      </c>
    </row>
    <row r="1023" spans="1:14" x14ac:dyDescent="0.25">
      <c r="A1023" t="s">
        <v>3313</v>
      </c>
      <c r="B1023" t="s">
        <v>3484</v>
      </c>
      <c r="C1023" t="s">
        <v>3485</v>
      </c>
      <c r="D1023" s="52">
        <v>1239.6133780207899</v>
      </c>
      <c r="E1023" s="13">
        <v>0.32344851004845498</v>
      </c>
      <c r="F1023">
        <v>127</v>
      </c>
      <c r="G1023" s="57" t="s">
        <v>3149</v>
      </c>
      <c r="H1023" s="57" t="s">
        <v>3148</v>
      </c>
      <c r="I1023" s="57" t="s">
        <v>3155</v>
      </c>
      <c r="J1023" s="57" t="s">
        <v>3148</v>
      </c>
      <c r="K1023" s="57" t="s">
        <v>3150</v>
      </c>
      <c r="L1023" s="57" t="s">
        <v>3148</v>
      </c>
      <c r="M1023" s="57" t="s">
        <v>3151</v>
      </c>
      <c r="N1023" t="s">
        <v>3322</v>
      </c>
    </row>
    <row r="1024" spans="1:14" x14ac:dyDescent="0.25">
      <c r="A1024" t="s">
        <v>3313</v>
      </c>
      <c r="B1024" t="s">
        <v>3486</v>
      </c>
      <c r="C1024" t="s">
        <v>3487</v>
      </c>
      <c r="D1024" s="52">
        <v>2826.7906914046798</v>
      </c>
      <c r="E1024" s="13">
        <v>1.1507610202293399</v>
      </c>
      <c r="F1024">
        <v>76</v>
      </c>
      <c r="G1024" s="57" t="s">
        <v>3151</v>
      </c>
      <c r="H1024" s="57" t="s">
        <v>3148</v>
      </c>
      <c r="I1024" s="57" t="s">
        <v>3155</v>
      </c>
      <c r="J1024" s="57" t="s">
        <v>3151</v>
      </c>
      <c r="K1024" s="57" t="s">
        <v>3148</v>
      </c>
      <c r="L1024" s="57" t="s">
        <v>3149</v>
      </c>
      <c r="M1024" s="57" t="s">
        <v>3149</v>
      </c>
      <c r="N1024" t="s">
        <v>3322</v>
      </c>
    </row>
    <row r="1025" spans="1:14" x14ac:dyDescent="0.25">
      <c r="A1025" t="s">
        <v>3313</v>
      </c>
      <c r="B1025" t="s">
        <v>3488</v>
      </c>
      <c r="C1025" t="s">
        <v>3489</v>
      </c>
      <c r="D1025" s="52">
        <v>3546.2914516269502</v>
      </c>
      <c r="E1025" s="13">
        <v>0.49686177344235399</v>
      </c>
      <c r="F1025">
        <v>117</v>
      </c>
      <c r="G1025" s="57" t="s">
        <v>3149</v>
      </c>
      <c r="H1025" s="57" t="s">
        <v>3151</v>
      </c>
      <c r="I1025" s="57" t="s">
        <v>3155</v>
      </c>
      <c r="J1025" s="57" t="s">
        <v>3155</v>
      </c>
      <c r="K1025" s="57" t="s">
        <v>3149</v>
      </c>
      <c r="L1025" s="57" t="s">
        <v>3151</v>
      </c>
      <c r="M1025" s="57" t="s">
        <v>3150</v>
      </c>
      <c r="N1025" t="s">
        <v>3322</v>
      </c>
    </row>
    <row r="1026" spans="1:14" x14ac:dyDescent="0.25">
      <c r="A1026" t="s">
        <v>3313</v>
      </c>
      <c r="B1026" t="s">
        <v>3490</v>
      </c>
      <c r="C1026" t="s">
        <v>3491</v>
      </c>
      <c r="D1026" s="52">
        <v>4669.4927187674102</v>
      </c>
      <c r="E1026" s="13">
        <v>1.54222691453892</v>
      </c>
      <c r="F1026">
        <v>46</v>
      </c>
      <c r="G1026" s="57" t="s">
        <v>3151</v>
      </c>
      <c r="H1026" s="57" t="s">
        <v>3151</v>
      </c>
      <c r="I1026" s="57" t="s">
        <v>3149</v>
      </c>
      <c r="J1026" s="57" t="s">
        <v>3149</v>
      </c>
      <c r="K1026" s="57" t="s">
        <v>3148</v>
      </c>
      <c r="L1026" s="57" t="s">
        <v>3149</v>
      </c>
      <c r="M1026" s="57" t="s">
        <v>3149</v>
      </c>
      <c r="N1026" t="s">
        <v>3322</v>
      </c>
    </row>
    <row r="1027" spans="1:14" x14ac:dyDescent="0.25">
      <c r="A1027" t="s">
        <v>3313</v>
      </c>
      <c r="B1027" t="s">
        <v>3492</v>
      </c>
      <c r="C1027" t="s">
        <v>3493</v>
      </c>
      <c r="D1027" s="52">
        <v>694.95374488043603</v>
      </c>
      <c r="E1027" s="13">
        <v>-1.2791528529166201</v>
      </c>
      <c r="F1027">
        <v>183</v>
      </c>
      <c r="G1027" s="57" t="s">
        <v>3155</v>
      </c>
      <c r="H1027" s="57" t="s">
        <v>3150</v>
      </c>
      <c r="I1027" s="57" t="s">
        <v>3148</v>
      </c>
      <c r="J1027" s="57" t="s">
        <v>3149</v>
      </c>
      <c r="K1027" s="57" t="s">
        <v>3151</v>
      </c>
      <c r="L1027" s="57" t="s">
        <v>3151</v>
      </c>
      <c r="M1027" s="57" t="s">
        <v>3151</v>
      </c>
      <c r="N1027" t="s">
        <v>3322</v>
      </c>
    </row>
    <row r="1028" spans="1:14" x14ac:dyDescent="0.25">
      <c r="A1028" t="s">
        <v>3313</v>
      </c>
      <c r="B1028" t="s">
        <v>3494</v>
      </c>
      <c r="C1028" t="s">
        <v>3230</v>
      </c>
      <c r="D1028" s="52">
        <v>169.444146021227</v>
      </c>
      <c r="E1028" s="13">
        <v>1.09425685563648</v>
      </c>
      <c r="F1028">
        <v>78</v>
      </c>
      <c r="G1028" s="57" t="s">
        <v>3160</v>
      </c>
      <c r="H1028" s="57" t="s">
        <v>3160</v>
      </c>
      <c r="I1028" s="57" t="s">
        <v>3160</v>
      </c>
      <c r="J1028" s="57" t="s">
        <v>3160</v>
      </c>
      <c r="K1028" s="57" t="s">
        <v>3160</v>
      </c>
      <c r="L1028" s="57" t="s">
        <v>3160</v>
      </c>
      <c r="M1028" s="57" t="s">
        <v>3160</v>
      </c>
      <c r="N1028" t="s">
        <v>3152</v>
      </c>
    </row>
    <row r="1029" spans="1:14" x14ac:dyDescent="0.25">
      <c r="A1029" t="s">
        <v>3313</v>
      </c>
      <c r="B1029" t="s">
        <v>3495</v>
      </c>
      <c r="C1029" t="s">
        <v>3496</v>
      </c>
      <c r="D1029" s="52">
        <v>195.67464689863499</v>
      </c>
      <c r="E1029" s="13">
        <v>1.09425685563648</v>
      </c>
      <c r="F1029">
        <v>78</v>
      </c>
      <c r="G1029" s="57" t="s">
        <v>3160</v>
      </c>
      <c r="H1029" s="57" t="s">
        <v>3160</v>
      </c>
      <c r="I1029" s="57" t="s">
        <v>3160</v>
      </c>
      <c r="J1029" s="57" t="s">
        <v>3160</v>
      </c>
      <c r="K1029" s="57" t="s">
        <v>3160</v>
      </c>
      <c r="L1029" s="57" t="s">
        <v>3160</v>
      </c>
      <c r="M1029" s="57" t="s">
        <v>3160</v>
      </c>
      <c r="N1029" t="s">
        <v>3152</v>
      </c>
    </row>
    <row r="1030" spans="1:14" x14ac:dyDescent="0.25">
      <c r="A1030" t="s">
        <v>3313</v>
      </c>
      <c r="B1030" t="s">
        <v>3497</v>
      </c>
      <c r="C1030" t="s">
        <v>3498</v>
      </c>
      <c r="D1030" s="52">
        <v>1673.4384173062799</v>
      </c>
      <c r="E1030" s="13">
        <v>1.62320174752525</v>
      </c>
      <c r="F1030">
        <v>40</v>
      </c>
      <c r="G1030" s="57" t="s">
        <v>3151</v>
      </c>
      <c r="H1030" s="57" t="s">
        <v>3151</v>
      </c>
      <c r="I1030" s="57" t="s">
        <v>3155</v>
      </c>
      <c r="J1030" s="57" t="s">
        <v>3148</v>
      </c>
      <c r="K1030" s="57" t="s">
        <v>3150</v>
      </c>
      <c r="L1030" s="57" t="s">
        <v>3150</v>
      </c>
      <c r="M1030" s="57" t="s">
        <v>3155</v>
      </c>
      <c r="N1030" t="s">
        <v>3322</v>
      </c>
    </row>
    <row r="1031" spans="1:14" x14ac:dyDescent="0.25">
      <c r="A1031" t="s">
        <v>3313</v>
      </c>
      <c r="B1031" t="s">
        <v>3499</v>
      </c>
      <c r="C1031" t="s">
        <v>3500</v>
      </c>
      <c r="D1031" s="52">
        <v>204.972920185498</v>
      </c>
      <c r="E1031" s="13">
        <v>-0.98460538826075605</v>
      </c>
      <c r="F1031">
        <v>181</v>
      </c>
      <c r="G1031" s="57" t="s">
        <v>3155</v>
      </c>
      <c r="H1031" s="57" t="s">
        <v>3151</v>
      </c>
      <c r="I1031" s="57" t="s">
        <v>3155</v>
      </c>
      <c r="J1031" s="57" t="s">
        <v>3155</v>
      </c>
      <c r="K1031" s="57" t="s">
        <v>3155</v>
      </c>
      <c r="L1031" s="57" t="s">
        <v>3151</v>
      </c>
      <c r="M1031" s="57" t="s">
        <v>3151</v>
      </c>
      <c r="N1031" t="s">
        <v>3322</v>
      </c>
    </row>
    <row r="1032" spans="1:14" x14ac:dyDescent="0.25">
      <c r="A1032" t="s">
        <v>3313</v>
      </c>
      <c r="B1032" t="s">
        <v>3501</v>
      </c>
      <c r="C1032" t="s">
        <v>3502</v>
      </c>
      <c r="D1032" s="52">
        <v>986.13527703264106</v>
      </c>
      <c r="E1032" s="13">
        <v>-0.25989450981649498</v>
      </c>
      <c r="F1032">
        <v>153</v>
      </c>
      <c r="G1032" s="57" t="s">
        <v>3160</v>
      </c>
      <c r="H1032" s="57" t="s">
        <v>3160</v>
      </c>
      <c r="I1032" s="57" t="s">
        <v>3160</v>
      </c>
      <c r="J1032" s="57" t="s">
        <v>3160</v>
      </c>
      <c r="K1032" s="57" t="s">
        <v>3160</v>
      </c>
      <c r="L1032" s="57" t="s">
        <v>3160</v>
      </c>
      <c r="M1032" s="57" t="s">
        <v>3160</v>
      </c>
      <c r="N1032" t="s">
        <v>3152</v>
      </c>
    </row>
    <row r="1033" spans="1:14" x14ac:dyDescent="0.25">
      <c r="A1033" t="s">
        <v>3313</v>
      </c>
      <c r="B1033" t="s">
        <v>3503</v>
      </c>
      <c r="C1033" t="s">
        <v>3504</v>
      </c>
      <c r="D1033" s="52">
        <v>663.62046365830895</v>
      </c>
      <c r="E1033" s="13">
        <v>-0.87358368626865901</v>
      </c>
      <c r="F1033">
        <v>171</v>
      </c>
      <c r="G1033" s="57" t="s">
        <v>3155</v>
      </c>
      <c r="H1033" s="57" t="s">
        <v>3150</v>
      </c>
      <c r="I1033" s="57" t="s">
        <v>3155</v>
      </c>
      <c r="J1033" s="57" t="s">
        <v>3148</v>
      </c>
      <c r="K1033" s="57" t="s">
        <v>3151</v>
      </c>
      <c r="L1033" s="57" t="s">
        <v>3150</v>
      </c>
      <c r="M1033" s="57" t="s">
        <v>3148</v>
      </c>
      <c r="N1033" t="s">
        <v>3322</v>
      </c>
    </row>
    <row r="1034" spans="1:14" x14ac:dyDescent="0.25">
      <c r="A1034" t="s">
        <v>3313</v>
      </c>
      <c r="B1034" t="s">
        <v>3505</v>
      </c>
      <c r="C1034" t="s">
        <v>3506</v>
      </c>
      <c r="D1034" s="52">
        <v>888.320752061392</v>
      </c>
      <c r="E1034" s="13">
        <v>-0.25989450981649498</v>
      </c>
      <c r="F1034">
        <v>153</v>
      </c>
      <c r="G1034" s="57" t="s">
        <v>3160</v>
      </c>
      <c r="H1034" s="57" t="s">
        <v>3160</v>
      </c>
      <c r="I1034" s="57" t="s">
        <v>3160</v>
      </c>
      <c r="J1034" s="57" t="s">
        <v>3160</v>
      </c>
      <c r="K1034" s="57" t="s">
        <v>3160</v>
      </c>
      <c r="L1034" s="57" t="s">
        <v>3160</v>
      </c>
      <c r="M1034" s="57" t="s">
        <v>3160</v>
      </c>
      <c r="N1034" t="s">
        <v>3152</v>
      </c>
    </row>
    <row r="1035" spans="1:14" x14ac:dyDescent="0.25">
      <c r="A1035" t="s">
        <v>3313</v>
      </c>
      <c r="B1035" t="s">
        <v>3507</v>
      </c>
      <c r="C1035" t="s">
        <v>3508</v>
      </c>
      <c r="D1035" s="52">
        <v>384.24199792921598</v>
      </c>
      <c r="E1035" s="13">
        <v>-0.108913234426083</v>
      </c>
      <c r="F1035">
        <v>144</v>
      </c>
      <c r="G1035" s="57" t="s">
        <v>3160</v>
      </c>
      <c r="H1035" s="57" t="s">
        <v>3160</v>
      </c>
      <c r="I1035" s="57" t="s">
        <v>3160</v>
      </c>
      <c r="J1035" s="57" t="s">
        <v>3160</v>
      </c>
      <c r="K1035" s="57" t="s">
        <v>3160</v>
      </c>
      <c r="L1035" s="57" t="s">
        <v>3160</v>
      </c>
      <c r="M1035" s="57" t="s">
        <v>3160</v>
      </c>
      <c r="N1035" t="s">
        <v>3152</v>
      </c>
    </row>
    <row r="1036" spans="1:14" x14ac:dyDescent="0.25">
      <c r="A1036" t="s">
        <v>3313</v>
      </c>
      <c r="B1036" t="s">
        <v>3509</v>
      </c>
      <c r="C1036" t="s">
        <v>3510</v>
      </c>
      <c r="D1036" s="52">
        <v>89.099217066977204</v>
      </c>
      <c r="E1036" s="13">
        <v>-0.108913234426083</v>
      </c>
      <c r="F1036">
        <v>144</v>
      </c>
      <c r="G1036" s="57" t="s">
        <v>3160</v>
      </c>
      <c r="H1036" s="57" t="s">
        <v>3160</v>
      </c>
      <c r="I1036" s="57" t="s">
        <v>3160</v>
      </c>
      <c r="J1036" s="57" t="s">
        <v>3160</v>
      </c>
      <c r="K1036" s="57" t="s">
        <v>3160</v>
      </c>
      <c r="L1036" s="57" t="s">
        <v>3160</v>
      </c>
      <c r="M1036" s="57" t="s">
        <v>3160</v>
      </c>
      <c r="N1036" t="s">
        <v>3152</v>
      </c>
    </row>
    <row r="1037" spans="1:14" x14ac:dyDescent="0.25">
      <c r="A1037" t="s">
        <v>3313</v>
      </c>
      <c r="B1037" t="s">
        <v>3511</v>
      </c>
      <c r="C1037" t="s">
        <v>3512</v>
      </c>
      <c r="D1037" s="52">
        <v>1057.3736507933299</v>
      </c>
      <c r="E1037" s="13">
        <v>-0.108913234426083</v>
      </c>
      <c r="F1037">
        <v>144</v>
      </c>
      <c r="G1037" s="57" t="s">
        <v>3160</v>
      </c>
      <c r="H1037" s="57" t="s">
        <v>3160</v>
      </c>
      <c r="I1037" s="57" t="s">
        <v>3160</v>
      </c>
      <c r="J1037" s="57" t="s">
        <v>3160</v>
      </c>
      <c r="K1037" s="57" t="s">
        <v>3160</v>
      </c>
      <c r="L1037" s="57" t="s">
        <v>3160</v>
      </c>
      <c r="M1037" s="57" t="s">
        <v>3160</v>
      </c>
      <c r="N1037" t="s">
        <v>3152</v>
      </c>
    </row>
    <row r="1038" spans="1:14" x14ac:dyDescent="0.25">
      <c r="A1038" t="s">
        <v>3313</v>
      </c>
      <c r="B1038" t="s">
        <v>3513</v>
      </c>
      <c r="C1038" t="s">
        <v>3514</v>
      </c>
      <c r="D1038" s="52">
        <v>7058.3858355658704</v>
      </c>
      <c r="E1038" s="13">
        <v>-0.14200040680716799</v>
      </c>
      <c r="F1038">
        <v>149</v>
      </c>
      <c r="G1038" s="57" t="s">
        <v>3148</v>
      </c>
      <c r="H1038" s="57" t="s">
        <v>3151</v>
      </c>
      <c r="I1038" s="57" t="s">
        <v>3155</v>
      </c>
      <c r="J1038" s="57" t="s">
        <v>3155</v>
      </c>
      <c r="K1038" s="57" t="s">
        <v>3148</v>
      </c>
      <c r="L1038" s="57" t="s">
        <v>3155</v>
      </c>
      <c r="M1038" s="57" t="s">
        <v>3155</v>
      </c>
      <c r="N1038" t="s">
        <v>3322</v>
      </c>
    </row>
    <row r="1039" spans="1:14" x14ac:dyDescent="0.25">
      <c r="A1039" t="s">
        <v>3313</v>
      </c>
      <c r="B1039" t="s">
        <v>3515</v>
      </c>
      <c r="C1039" t="s">
        <v>3238</v>
      </c>
      <c r="D1039" s="52">
        <v>5156.0086466540297</v>
      </c>
      <c r="E1039" s="13">
        <v>1.2193474472161401</v>
      </c>
      <c r="F1039">
        <v>69</v>
      </c>
      <c r="G1039" s="57" t="s">
        <v>3151</v>
      </c>
      <c r="H1039" s="57" t="s">
        <v>3151</v>
      </c>
      <c r="I1039" s="57" t="s">
        <v>3151</v>
      </c>
      <c r="J1039" s="57" t="s">
        <v>3149</v>
      </c>
      <c r="K1039" s="57" t="s">
        <v>3155</v>
      </c>
      <c r="L1039" s="57" t="s">
        <v>3155</v>
      </c>
      <c r="M1039" s="57" t="s">
        <v>3155</v>
      </c>
      <c r="N1039" t="s">
        <v>3322</v>
      </c>
    </row>
    <row r="1040" spans="1:14" x14ac:dyDescent="0.25">
      <c r="A1040" t="s">
        <v>3313</v>
      </c>
      <c r="B1040" t="s">
        <v>3516</v>
      </c>
      <c r="C1040" t="s">
        <v>3517</v>
      </c>
      <c r="D1040" s="52">
        <v>1105.6234072392001</v>
      </c>
      <c r="E1040" s="13">
        <v>-0.140713552499485</v>
      </c>
      <c r="F1040">
        <v>148</v>
      </c>
      <c r="G1040" s="57" t="s">
        <v>3148</v>
      </c>
      <c r="H1040" s="57" t="s">
        <v>3151</v>
      </c>
      <c r="I1040" s="57" t="s">
        <v>3155</v>
      </c>
      <c r="J1040" s="57" t="s">
        <v>3155</v>
      </c>
      <c r="K1040" s="57" t="s">
        <v>3149</v>
      </c>
      <c r="L1040" s="57" t="s">
        <v>3150</v>
      </c>
      <c r="M1040" s="57" t="s">
        <v>3150</v>
      </c>
      <c r="N1040" t="s">
        <v>3322</v>
      </c>
    </row>
    <row r="1041" spans="1:14" x14ac:dyDescent="0.25">
      <c r="A1041" t="s">
        <v>3313</v>
      </c>
      <c r="B1041" t="s">
        <v>3518</v>
      </c>
      <c r="C1041" t="s">
        <v>3519</v>
      </c>
      <c r="D1041" s="52">
        <v>4894.1511686815802</v>
      </c>
      <c r="E1041" s="13">
        <v>-0.78215828753637495</v>
      </c>
      <c r="F1041">
        <v>169</v>
      </c>
      <c r="G1041" s="57" t="s">
        <v>3155</v>
      </c>
      <c r="H1041" s="57" t="s">
        <v>3148</v>
      </c>
      <c r="I1041" s="57" t="s">
        <v>3155</v>
      </c>
      <c r="J1041" s="57" t="s">
        <v>3150</v>
      </c>
      <c r="K1041" s="57" t="s">
        <v>3148</v>
      </c>
      <c r="L1041" s="57" t="s">
        <v>3155</v>
      </c>
      <c r="M1041" s="57" t="s">
        <v>3151</v>
      </c>
      <c r="N1041" t="s">
        <v>3322</v>
      </c>
    </row>
    <row r="1042" spans="1:14" x14ac:dyDescent="0.25">
      <c r="A1042" t="s">
        <v>3313</v>
      </c>
      <c r="B1042" t="s">
        <v>3520</v>
      </c>
      <c r="C1042" t="s">
        <v>3242</v>
      </c>
      <c r="D1042" s="52">
        <v>2692.6794903811201</v>
      </c>
      <c r="E1042" s="13">
        <v>-0.50485911127642602</v>
      </c>
      <c r="F1042">
        <v>163</v>
      </c>
      <c r="G1042" s="57" t="s">
        <v>3150</v>
      </c>
      <c r="H1042" s="57" t="s">
        <v>3151</v>
      </c>
      <c r="I1042" s="57" t="s">
        <v>3148</v>
      </c>
      <c r="J1042" s="57" t="s">
        <v>3150</v>
      </c>
      <c r="K1042" s="57" t="s">
        <v>3150</v>
      </c>
      <c r="L1042" s="57" t="s">
        <v>3155</v>
      </c>
      <c r="M1042" s="57" t="s">
        <v>3155</v>
      </c>
      <c r="N1042" t="s">
        <v>3322</v>
      </c>
    </row>
    <row r="1043" spans="1:14" x14ac:dyDescent="0.25">
      <c r="A1043" t="s">
        <v>3313</v>
      </c>
      <c r="B1043" t="s">
        <v>3521</v>
      </c>
      <c r="C1043" t="s">
        <v>3522</v>
      </c>
      <c r="D1043" s="52">
        <v>5639.36966476609</v>
      </c>
      <c r="E1043" s="13">
        <v>1.5944802922825401</v>
      </c>
      <c r="F1043">
        <v>44</v>
      </c>
      <c r="G1043" s="57" t="s">
        <v>3151</v>
      </c>
      <c r="H1043" s="57" t="s">
        <v>3155</v>
      </c>
      <c r="I1043" s="57" t="s">
        <v>3155</v>
      </c>
      <c r="J1043" s="57" t="s">
        <v>3151</v>
      </c>
      <c r="K1043" s="57" t="s">
        <v>3150</v>
      </c>
      <c r="L1043" s="57" t="s">
        <v>3155</v>
      </c>
      <c r="M1043" s="57" t="s">
        <v>3150</v>
      </c>
      <c r="N1043" t="s">
        <v>3322</v>
      </c>
    </row>
    <row r="1044" spans="1:14" x14ac:dyDescent="0.25">
      <c r="A1044" t="s">
        <v>3313</v>
      </c>
      <c r="B1044" t="s">
        <v>3523</v>
      </c>
      <c r="C1044" t="s">
        <v>3524</v>
      </c>
      <c r="D1044" s="52">
        <v>2480.6421713018199</v>
      </c>
      <c r="E1044" s="13">
        <v>0.71399027110093705</v>
      </c>
      <c r="F1044">
        <v>108</v>
      </c>
      <c r="G1044" s="57" t="s">
        <v>3151</v>
      </c>
      <c r="H1044" s="57" t="s">
        <v>3151</v>
      </c>
      <c r="I1044" s="57" t="s">
        <v>3151</v>
      </c>
      <c r="J1044" s="57" t="s">
        <v>3151</v>
      </c>
      <c r="K1044" s="57" t="s">
        <v>3155</v>
      </c>
      <c r="L1044" s="57" t="s">
        <v>3155</v>
      </c>
      <c r="M1044" s="57" t="s">
        <v>3150</v>
      </c>
      <c r="N1044" t="s">
        <v>3322</v>
      </c>
    </row>
    <row r="1045" spans="1:14" x14ac:dyDescent="0.25">
      <c r="A1045" t="s">
        <v>3313</v>
      </c>
      <c r="B1045" t="s">
        <v>3525</v>
      </c>
      <c r="C1045" t="s">
        <v>3526</v>
      </c>
      <c r="D1045" s="52">
        <v>7550.9184327829098</v>
      </c>
      <c r="E1045" s="13">
        <v>1.8845211426124899</v>
      </c>
      <c r="F1045">
        <v>21</v>
      </c>
      <c r="G1045" s="57" t="s">
        <v>3151</v>
      </c>
      <c r="H1045" s="57" t="s">
        <v>3151</v>
      </c>
      <c r="I1045" s="57" t="s">
        <v>3155</v>
      </c>
      <c r="J1045" s="57" t="s">
        <v>3149</v>
      </c>
      <c r="K1045" s="57" t="s">
        <v>3155</v>
      </c>
      <c r="L1045" s="57" t="s">
        <v>3155</v>
      </c>
      <c r="M1045" s="57" t="s">
        <v>3155</v>
      </c>
      <c r="N1045" t="s">
        <v>3322</v>
      </c>
    </row>
    <row r="1046" spans="1:14" x14ac:dyDescent="0.25">
      <c r="A1046" t="s">
        <v>3313</v>
      </c>
      <c r="B1046" t="s">
        <v>3527</v>
      </c>
      <c r="C1046" t="s">
        <v>3528</v>
      </c>
      <c r="D1046" s="52">
        <v>355.97858702238801</v>
      </c>
      <c r="E1046" s="13">
        <v>1.6048822476631801</v>
      </c>
      <c r="F1046">
        <v>42</v>
      </c>
      <c r="G1046" s="57" t="s">
        <v>3160</v>
      </c>
      <c r="H1046" s="57" t="s">
        <v>3160</v>
      </c>
      <c r="I1046" s="57" t="s">
        <v>3160</v>
      </c>
      <c r="J1046" s="57" t="s">
        <v>3160</v>
      </c>
      <c r="K1046" s="57" t="s">
        <v>3160</v>
      </c>
      <c r="L1046" s="57" t="s">
        <v>3160</v>
      </c>
      <c r="M1046" s="57" t="s">
        <v>3160</v>
      </c>
      <c r="N1046" t="s">
        <v>3152</v>
      </c>
    </row>
    <row r="1047" spans="1:14" x14ac:dyDescent="0.25">
      <c r="A1047" t="s">
        <v>3313</v>
      </c>
      <c r="B1047" t="s">
        <v>3529</v>
      </c>
      <c r="C1047" t="s">
        <v>3530</v>
      </c>
      <c r="D1047" s="52">
        <v>1643.59959634032</v>
      </c>
      <c r="E1047" s="13">
        <v>0.38945796341405797</v>
      </c>
      <c r="F1047">
        <v>124</v>
      </c>
      <c r="G1047" s="57" t="s">
        <v>3149</v>
      </c>
      <c r="H1047" s="57" t="s">
        <v>3151</v>
      </c>
      <c r="I1047" s="57" t="s">
        <v>3149</v>
      </c>
      <c r="J1047" s="57" t="s">
        <v>3148</v>
      </c>
      <c r="K1047" s="57" t="s">
        <v>3155</v>
      </c>
      <c r="L1047" s="57" t="s">
        <v>3155</v>
      </c>
      <c r="M1047" s="57" t="s">
        <v>3155</v>
      </c>
      <c r="N1047" t="s">
        <v>3322</v>
      </c>
    </row>
    <row r="1048" spans="1:14" x14ac:dyDescent="0.25">
      <c r="A1048" t="s">
        <v>3313</v>
      </c>
      <c r="B1048" t="s">
        <v>3531</v>
      </c>
      <c r="C1048" t="s">
        <v>3532</v>
      </c>
      <c r="D1048" s="52">
        <v>533.47056263510603</v>
      </c>
      <c r="E1048" s="13">
        <v>0.61312475845481595</v>
      </c>
      <c r="F1048">
        <v>115</v>
      </c>
      <c r="G1048" s="57" t="s">
        <v>3151</v>
      </c>
      <c r="H1048" s="57" t="s">
        <v>3151</v>
      </c>
      <c r="I1048" s="57" t="s">
        <v>3148</v>
      </c>
      <c r="J1048" s="57" t="s">
        <v>3155</v>
      </c>
      <c r="K1048" s="57" t="s">
        <v>3155</v>
      </c>
      <c r="L1048" s="57" t="s">
        <v>3150</v>
      </c>
      <c r="M1048" s="57" t="s">
        <v>3150</v>
      </c>
      <c r="N1048" t="s">
        <v>3322</v>
      </c>
    </row>
    <row r="1049" spans="1:14" x14ac:dyDescent="0.25">
      <c r="A1049" t="s">
        <v>3313</v>
      </c>
      <c r="B1049" t="s">
        <v>3533</v>
      </c>
      <c r="C1049" t="s">
        <v>3534</v>
      </c>
      <c r="D1049" s="52">
        <v>1378.6866074631</v>
      </c>
      <c r="E1049" s="13">
        <v>1.3495501028403001</v>
      </c>
      <c r="F1049">
        <v>58</v>
      </c>
      <c r="G1049" s="57" t="s">
        <v>3151</v>
      </c>
      <c r="H1049" s="57" t="s">
        <v>3151</v>
      </c>
      <c r="I1049" s="57" t="s">
        <v>3151</v>
      </c>
      <c r="J1049" s="57" t="s">
        <v>3148</v>
      </c>
      <c r="K1049" s="57" t="s">
        <v>3155</v>
      </c>
      <c r="L1049" s="57" t="s">
        <v>3155</v>
      </c>
      <c r="M1049" s="57" t="s">
        <v>3148</v>
      </c>
      <c r="N1049" t="s">
        <v>3322</v>
      </c>
    </row>
    <row r="1050" spans="1:14" x14ac:dyDescent="0.25">
      <c r="A1050" t="s">
        <v>3313</v>
      </c>
      <c r="B1050" t="s">
        <v>3535</v>
      </c>
      <c r="C1050" t="s">
        <v>3536</v>
      </c>
      <c r="D1050" s="52">
        <v>1692.9450638593701</v>
      </c>
      <c r="E1050" s="13">
        <v>0.96035707679888205</v>
      </c>
      <c r="F1050">
        <v>87</v>
      </c>
      <c r="G1050" s="57" t="s">
        <v>3151</v>
      </c>
      <c r="H1050" s="57" t="s">
        <v>3151</v>
      </c>
      <c r="I1050" s="57" t="s">
        <v>3151</v>
      </c>
      <c r="J1050" s="57" t="s">
        <v>3148</v>
      </c>
      <c r="K1050" s="57" t="s">
        <v>3155</v>
      </c>
      <c r="L1050" s="57" t="s">
        <v>3155</v>
      </c>
      <c r="M1050" s="57" t="s">
        <v>3149</v>
      </c>
      <c r="N1050" t="s">
        <v>3322</v>
      </c>
    </row>
    <row r="1051" spans="1:14" x14ac:dyDescent="0.25">
      <c r="A1051" t="s">
        <v>3313</v>
      </c>
      <c r="B1051" t="s">
        <v>3537</v>
      </c>
      <c r="C1051" t="s">
        <v>3538</v>
      </c>
      <c r="D1051" s="52">
        <v>7884.1197386495896</v>
      </c>
      <c r="E1051" s="13">
        <v>4.2470287652091399</v>
      </c>
      <c r="F1051">
        <v>1</v>
      </c>
      <c r="G1051" s="57" t="s">
        <v>3151</v>
      </c>
      <c r="H1051" s="57" t="s">
        <v>3151</v>
      </c>
      <c r="I1051" s="57" t="s">
        <v>3151</v>
      </c>
      <c r="J1051" s="57" t="s">
        <v>3151</v>
      </c>
      <c r="K1051" s="57" t="s">
        <v>3155</v>
      </c>
      <c r="L1051" s="57" t="s">
        <v>3155</v>
      </c>
      <c r="M1051" s="57" t="s">
        <v>3150</v>
      </c>
      <c r="N1051" t="s">
        <v>3322</v>
      </c>
    </row>
    <row r="1052" spans="1:14" x14ac:dyDescent="0.25">
      <c r="A1052" t="s">
        <v>3313</v>
      </c>
      <c r="B1052" t="s">
        <v>3539</v>
      </c>
      <c r="C1052" t="s">
        <v>3540</v>
      </c>
      <c r="D1052" s="52">
        <v>571.57233051716901</v>
      </c>
      <c r="E1052" s="13">
        <v>3.7464712020284399</v>
      </c>
      <c r="F1052">
        <v>2</v>
      </c>
      <c r="G1052" s="57" t="s">
        <v>3160</v>
      </c>
      <c r="H1052" s="57" t="s">
        <v>3160</v>
      </c>
      <c r="I1052" s="57" t="s">
        <v>3160</v>
      </c>
      <c r="J1052" s="57" t="s">
        <v>3160</v>
      </c>
      <c r="K1052" s="57" t="s">
        <v>3160</v>
      </c>
      <c r="L1052" s="57" t="s">
        <v>3160</v>
      </c>
      <c r="M1052" s="57" t="s">
        <v>3160</v>
      </c>
      <c r="N1052" t="s">
        <v>3152</v>
      </c>
    </row>
    <row r="1053" spans="1:14" x14ac:dyDescent="0.25">
      <c r="A1053" t="s">
        <v>3313</v>
      </c>
      <c r="B1053" t="s">
        <v>3541</v>
      </c>
      <c r="C1053" t="s">
        <v>3542</v>
      </c>
      <c r="D1053" s="52">
        <v>575.79223382060604</v>
      </c>
      <c r="E1053" s="13">
        <v>3.7464712020284399</v>
      </c>
      <c r="F1053">
        <v>2</v>
      </c>
      <c r="G1053" s="57" t="s">
        <v>3160</v>
      </c>
      <c r="H1053" s="57" t="s">
        <v>3160</v>
      </c>
      <c r="I1053" s="57" t="s">
        <v>3160</v>
      </c>
      <c r="J1053" s="57" t="s">
        <v>3160</v>
      </c>
      <c r="K1053" s="57" t="s">
        <v>3160</v>
      </c>
      <c r="L1053" s="57" t="s">
        <v>3160</v>
      </c>
      <c r="M1053" s="57" t="s">
        <v>3160</v>
      </c>
      <c r="N1053" t="s">
        <v>3152</v>
      </c>
    </row>
    <row r="1054" spans="1:14" x14ac:dyDescent="0.25">
      <c r="A1054" t="s">
        <v>3313</v>
      </c>
      <c r="B1054" t="s">
        <v>3543</v>
      </c>
      <c r="C1054" t="s">
        <v>3544</v>
      </c>
      <c r="D1054" s="52">
        <v>10765.7579853318</v>
      </c>
      <c r="E1054" s="13">
        <v>1.1672781776155701</v>
      </c>
      <c r="F1054">
        <v>74</v>
      </c>
      <c r="G1054" s="57" t="s">
        <v>3151</v>
      </c>
      <c r="H1054" s="57" t="s">
        <v>3150</v>
      </c>
      <c r="I1054" s="57" t="s">
        <v>3149</v>
      </c>
      <c r="J1054" s="57" t="s">
        <v>3151</v>
      </c>
      <c r="K1054" s="57" t="s">
        <v>3155</v>
      </c>
      <c r="L1054" s="57" t="s">
        <v>3155</v>
      </c>
      <c r="M1054" s="57" t="s">
        <v>3155</v>
      </c>
      <c r="N1054" t="s">
        <v>3322</v>
      </c>
    </row>
    <row r="1055" spans="1:14" x14ac:dyDescent="0.25">
      <c r="A1055" t="s">
        <v>3313</v>
      </c>
      <c r="B1055" t="s">
        <v>3545</v>
      </c>
      <c r="C1055" t="s">
        <v>3546</v>
      </c>
      <c r="D1055" s="52">
        <v>4970.1888340539099</v>
      </c>
      <c r="E1055" s="13">
        <v>-0.62620493279240896</v>
      </c>
      <c r="F1055">
        <v>167</v>
      </c>
      <c r="G1055" s="57" t="s">
        <v>3155</v>
      </c>
      <c r="H1055" s="57" t="s">
        <v>3155</v>
      </c>
      <c r="I1055" s="57" t="s">
        <v>3149</v>
      </c>
      <c r="J1055" s="57" t="s">
        <v>3151</v>
      </c>
      <c r="K1055" s="57" t="s">
        <v>3155</v>
      </c>
      <c r="L1055" s="57" t="s">
        <v>3155</v>
      </c>
      <c r="M1055" s="57" t="s">
        <v>3155</v>
      </c>
      <c r="N1055" t="s">
        <v>3322</v>
      </c>
    </row>
    <row r="1056" spans="1:14" x14ac:dyDescent="0.25">
      <c r="A1056" t="s">
        <v>3313</v>
      </c>
      <c r="B1056" t="s">
        <v>3547</v>
      </c>
      <c r="C1056" t="s">
        <v>3256</v>
      </c>
      <c r="D1056" s="52">
        <v>3553.4898969085398</v>
      </c>
      <c r="E1056" s="13">
        <v>1.37969639117325</v>
      </c>
      <c r="F1056">
        <v>56</v>
      </c>
      <c r="G1056" s="57" t="s">
        <v>3151</v>
      </c>
      <c r="H1056" s="57" t="s">
        <v>3151</v>
      </c>
      <c r="I1056" s="57" t="s">
        <v>3149</v>
      </c>
      <c r="J1056" s="57" t="s">
        <v>3151</v>
      </c>
      <c r="K1056" s="57" t="s">
        <v>3155</v>
      </c>
      <c r="L1056" s="57" t="s">
        <v>3150</v>
      </c>
      <c r="M1056" s="57" t="s">
        <v>3148</v>
      </c>
      <c r="N1056" t="s">
        <v>3322</v>
      </c>
    </row>
    <row r="1057" spans="1:14" x14ac:dyDescent="0.25">
      <c r="A1057" t="s">
        <v>3313</v>
      </c>
      <c r="B1057" t="s">
        <v>3548</v>
      </c>
      <c r="C1057" t="s">
        <v>3549</v>
      </c>
      <c r="D1057" s="52">
        <v>1186.2739345595701</v>
      </c>
      <c r="E1057" s="13">
        <v>1.2345745308866101</v>
      </c>
      <c r="F1057">
        <v>68</v>
      </c>
      <c r="G1057" s="57" t="s">
        <v>3151</v>
      </c>
      <c r="H1057" s="57" t="s">
        <v>3151</v>
      </c>
      <c r="I1057" s="57" t="s">
        <v>3149</v>
      </c>
      <c r="J1057" s="57" t="s">
        <v>3151</v>
      </c>
      <c r="K1057" s="57" t="s">
        <v>3155</v>
      </c>
      <c r="L1057" s="57" t="s">
        <v>3150</v>
      </c>
      <c r="M1057" s="57" t="s">
        <v>3149</v>
      </c>
      <c r="N1057" t="s">
        <v>3322</v>
      </c>
    </row>
    <row r="1058" spans="1:14" x14ac:dyDescent="0.25">
      <c r="A1058" t="s">
        <v>3313</v>
      </c>
      <c r="B1058" t="s">
        <v>3550</v>
      </c>
      <c r="C1058" t="s">
        <v>3551</v>
      </c>
      <c r="D1058" s="52">
        <v>1301.1716099385801</v>
      </c>
      <c r="E1058" s="13">
        <v>0.76617644288088804</v>
      </c>
      <c r="F1058">
        <v>104</v>
      </c>
      <c r="G1058" s="57" t="s">
        <v>3160</v>
      </c>
      <c r="H1058" s="57" t="s">
        <v>3160</v>
      </c>
      <c r="I1058" s="57" t="s">
        <v>3160</v>
      </c>
      <c r="J1058" s="57" t="s">
        <v>3160</v>
      </c>
      <c r="K1058" s="57" t="s">
        <v>3160</v>
      </c>
      <c r="L1058" s="57" t="s">
        <v>3160</v>
      </c>
      <c r="M1058" s="57" t="s">
        <v>3160</v>
      </c>
      <c r="N1058" t="s">
        <v>3152</v>
      </c>
    </row>
    <row r="1059" spans="1:14" x14ac:dyDescent="0.25">
      <c r="A1059" t="s">
        <v>3313</v>
      </c>
      <c r="B1059" t="s">
        <v>3552</v>
      </c>
      <c r="C1059" t="s">
        <v>3553</v>
      </c>
      <c r="D1059" s="52">
        <v>2022.4746290261301</v>
      </c>
      <c r="E1059" s="13">
        <v>2.6350220648710798</v>
      </c>
      <c r="F1059">
        <v>11</v>
      </c>
      <c r="G1059" s="57" t="s">
        <v>3151</v>
      </c>
      <c r="H1059" s="57" t="s">
        <v>3150</v>
      </c>
      <c r="I1059" s="57" t="s">
        <v>3149</v>
      </c>
      <c r="J1059" s="57" t="s">
        <v>3151</v>
      </c>
      <c r="K1059" s="57" t="s">
        <v>3155</v>
      </c>
      <c r="L1059" s="57" t="s">
        <v>3155</v>
      </c>
      <c r="M1059" s="57" t="s">
        <v>3151</v>
      </c>
      <c r="N1059" t="s">
        <v>3322</v>
      </c>
    </row>
    <row r="1060" spans="1:14" x14ac:dyDescent="0.25">
      <c r="A1060" t="s">
        <v>3313</v>
      </c>
      <c r="B1060" t="s">
        <v>3554</v>
      </c>
      <c r="C1060" t="s">
        <v>3555</v>
      </c>
      <c r="D1060" s="52">
        <v>640.45400841851199</v>
      </c>
      <c r="E1060" s="13">
        <v>1.7468767013035</v>
      </c>
      <c r="F1060">
        <v>31</v>
      </c>
      <c r="G1060" s="57" t="s">
        <v>3160</v>
      </c>
      <c r="H1060" s="57" t="s">
        <v>3160</v>
      </c>
      <c r="I1060" s="57" t="s">
        <v>3160</v>
      </c>
      <c r="J1060" s="57" t="s">
        <v>3160</v>
      </c>
      <c r="K1060" s="57" t="s">
        <v>3160</v>
      </c>
      <c r="L1060" s="57" t="s">
        <v>3160</v>
      </c>
      <c r="M1060" s="57" t="s">
        <v>3160</v>
      </c>
      <c r="N1060" t="s">
        <v>3152</v>
      </c>
    </row>
    <row r="1061" spans="1:14" x14ac:dyDescent="0.25">
      <c r="A1061" t="s">
        <v>3313</v>
      </c>
      <c r="B1061" t="s">
        <v>3556</v>
      </c>
      <c r="C1061" t="s">
        <v>3557</v>
      </c>
      <c r="D1061" s="52">
        <v>1623.90764168956</v>
      </c>
      <c r="E1061" s="13">
        <v>-0.29096563463056702</v>
      </c>
      <c r="F1061">
        <v>156</v>
      </c>
      <c r="G1061" s="57" t="s">
        <v>3150</v>
      </c>
      <c r="H1061" s="57" t="s">
        <v>3151</v>
      </c>
      <c r="I1061" s="57" t="s">
        <v>3155</v>
      </c>
      <c r="J1061" s="57" t="s">
        <v>3155</v>
      </c>
      <c r="K1061" s="57" t="s">
        <v>3148</v>
      </c>
      <c r="L1061" s="57" t="s">
        <v>3151</v>
      </c>
      <c r="M1061" s="57" t="s">
        <v>3150</v>
      </c>
      <c r="N1061" t="s">
        <v>3322</v>
      </c>
    </row>
    <row r="1062" spans="1:14" x14ac:dyDescent="0.25">
      <c r="A1062" t="s">
        <v>3313</v>
      </c>
      <c r="B1062" t="s">
        <v>3558</v>
      </c>
      <c r="C1062" t="s">
        <v>3559</v>
      </c>
      <c r="D1062" s="52">
        <v>4099.4945179772503</v>
      </c>
      <c r="E1062" s="13">
        <v>-0.45889837805357198</v>
      </c>
      <c r="F1062">
        <v>162</v>
      </c>
      <c r="G1062" s="57" t="s">
        <v>3150</v>
      </c>
      <c r="H1062" s="57" t="s">
        <v>3150</v>
      </c>
      <c r="I1062" s="57" t="s">
        <v>3155</v>
      </c>
      <c r="J1062" s="57" t="s">
        <v>3148</v>
      </c>
      <c r="K1062" s="57" t="s">
        <v>3149</v>
      </c>
      <c r="L1062" s="57" t="s">
        <v>3151</v>
      </c>
      <c r="M1062" s="57" t="s">
        <v>3155</v>
      </c>
      <c r="N1062" t="s">
        <v>3322</v>
      </c>
    </row>
    <row r="1063" spans="1:14" x14ac:dyDescent="0.25">
      <c r="A1063" t="s">
        <v>3313</v>
      </c>
      <c r="B1063" t="s">
        <v>3560</v>
      </c>
      <c r="C1063" t="s">
        <v>3561</v>
      </c>
      <c r="D1063" s="52">
        <v>3589.0310095453901</v>
      </c>
      <c r="E1063" s="13">
        <v>0.141676010481636</v>
      </c>
      <c r="F1063">
        <v>132</v>
      </c>
      <c r="G1063" s="57" t="s">
        <v>3149</v>
      </c>
      <c r="H1063" s="57" t="s">
        <v>3151</v>
      </c>
      <c r="I1063" s="57" t="s">
        <v>3155</v>
      </c>
      <c r="J1063" s="57" t="s">
        <v>3148</v>
      </c>
      <c r="K1063" s="57" t="s">
        <v>3148</v>
      </c>
      <c r="L1063" s="57" t="s">
        <v>3149</v>
      </c>
      <c r="M1063" s="57" t="s">
        <v>3155</v>
      </c>
      <c r="N1063" t="s">
        <v>3322</v>
      </c>
    </row>
    <row r="1064" spans="1:14" x14ac:dyDescent="0.25">
      <c r="A1064" t="s">
        <v>3313</v>
      </c>
      <c r="B1064" t="s">
        <v>3562</v>
      </c>
      <c r="C1064" t="s">
        <v>3563</v>
      </c>
      <c r="D1064" s="52">
        <v>2751.4407740065499</v>
      </c>
      <c r="E1064" s="13">
        <v>0.33568975672173901</v>
      </c>
      <c r="F1064">
        <v>125</v>
      </c>
      <c r="G1064" s="57" t="s">
        <v>3149</v>
      </c>
      <c r="H1064" s="57" t="s">
        <v>3151</v>
      </c>
      <c r="I1064" s="57" t="s">
        <v>3148</v>
      </c>
      <c r="J1064" s="57" t="s">
        <v>3149</v>
      </c>
      <c r="K1064" s="57" t="s">
        <v>3155</v>
      </c>
      <c r="L1064" s="57" t="s">
        <v>3150</v>
      </c>
      <c r="M1064" s="57" t="s">
        <v>3150</v>
      </c>
      <c r="N1064" t="s">
        <v>3322</v>
      </c>
    </row>
    <row r="1065" spans="1:14" x14ac:dyDescent="0.25">
      <c r="A1065" t="s">
        <v>3313</v>
      </c>
      <c r="B1065" t="s">
        <v>3564</v>
      </c>
      <c r="C1065" t="s">
        <v>3565</v>
      </c>
      <c r="D1065" s="52">
        <v>6301.0820659470801</v>
      </c>
      <c r="E1065" s="13">
        <v>-0.39540934701317798</v>
      </c>
      <c r="F1065">
        <v>159</v>
      </c>
      <c r="G1065" s="57" t="s">
        <v>3150</v>
      </c>
      <c r="H1065" s="57" t="s">
        <v>3150</v>
      </c>
      <c r="I1065" s="57" t="s">
        <v>3148</v>
      </c>
      <c r="J1065" s="57" t="s">
        <v>3150</v>
      </c>
      <c r="K1065" s="57" t="s">
        <v>3149</v>
      </c>
      <c r="L1065" s="57" t="s">
        <v>3149</v>
      </c>
      <c r="M1065" s="57" t="s">
        <v>3155</v>
      </c>
      <c r="N1065" t="s">
        <v>3322</v>
      </c>
    </row>
    <row r="1066" spans="1:14" x14ac:dyDescent="0.25">
      <c r="A1066" t="s">
        <v>3313</v>
      </c>
      <c r="B1066" t="s">
        <v>3566</v>
      </c>
      <c r="C1066" t="s">
        <v>3567</v>
      </c>
      <c r="D1066" s="52">
        <v>1334.8870395517299</v>
      </c>
      <c r="E1066" s="13">
        <v>-0.125841752731293</v>
      </c>
      <c r="F1066">
        <v>147</v>
      </c>
      <c r="G1066" s="57" t="s">
        <v>3148</v>
      </c>
      <c r="H1066" s="57" t="s">
        <v>3155</v>
      </c>
      <c r="I1066" s="57" t="s">
        <v>3148</v>
      </c>
      <c r="J1066" s="57" t="s">
        <v>3151</v>
      </c>
      <c r="K1066" s="57" t="s">
        <v>3150</v>
      </c>
      <c r="L1066" s="57" t="s">
        <v>3155</v>
      </c>
      <c r="M1066" s="57" t="s">
        <v>3151</v>
      </c>
      <c r="N1066" t="s">
        <v>3322</v>
      </c>
    </row>
    <row r="1067" spans="1:14" x14ac:dyDescent="0.25">
      <c r="A1067" t="s">
        <v>3313</v>
      </c>
      <c r="B1067" t="s">
        <v>3568</v>
      </c>
      <c r="C1067" t="s">
        <v>3569</v>
      </c>
      <c r="D1067" s="52">
        <v>396.35861376772601</v>
      </c>
      <c r="E1067" s="13">
        <v>-0.43762573720787201</v>
      </c>
      <c r="F1067">
        <v>160</v>
      </c>
      <c r="G1067" s="57" t="s">
        <v>3150</v>
      </c>
      <c r="H1067" s="57" t="s">
        <v>3151</v>
      </c>
      <c r="I1067" s="57" t="s">
        <v>3155</v>
      </c>
      <c r="J1067" s="57" t="s">
        <v>3155</v>
      </c>
      <c r="K1067" s="57" t="s">
        <v>3150</v>
      </c>
      <c r="L1067" s="57" t="s">
        <v>3148</v>
      </c>
      <c r="M1067" s="57" t="s">
        <v>3155</v>
      </c>
      <c r="N1067" t="s">
        <v>3322</v>
      </c>
    </row>
    <row r="1068" spans="1:14" x14ac:dyDescent="0.25">
      <c r="A1068" t="s">
        <v>3313</v>
      </c>
      <c r="B1068" t="s">
        <v>3570</v>
      </c>
      <c r="C1068" t="s">
        <v>3571</v>
      </c>
      <c r="D1068" s="52">
        <v>7286.4080786816403</v>
      </c>
      <c r="E1068" s="13">
        <v>1.0797486483868699</v>
      </c>
      <c r="F1068">
        <v>80</v>
      </c>
      <c r="G1068" s="57" t="s">
        <v>3151</v>
      </c>
      <c r="H1068" s="57" t="s">
        <v>3148</v>
      </c>
      <c r="I1068" s="57" t="s">
        <v>3148</v>
      </c>
      <c r="J1068" s="57" t="s">
        <v>3151</v>
      </c>
      <c r="K1068" s="57" t="s">
        <v>3155</v>
      </c>
      <c r="L1068" s="57" t="s">
        <v>3150</v>
      </c>
      <c r="M1068" s="57" t="s">
        <v>3150</v>
      </c>
      <c r="N1068" t="s">
        <v>3322</v>
      </c>
    </row>
    <row r="1069" spans="1:14" x14ac:dyDescent="0.25">
      <c r="A1069" t="s">
        <v>3313</v>
      </c>
      <c r="B1069" t="s">
        <v>3572</v>
      </c>
      <c r="C1069" t="s">
        <v>3573</v>
      </c>
      <c r="D1069" s="52">
        <v>1607.48872066581</v>
      </c>
      <c r="E1069" s="13">
        <v>0.63701800802058495</v>
      </c>
      <c r="F1069">
        <v>114</v>
      </c>
      <c r="G1069" s="57" t="s">
        <v>3151</v>
      </c>
      <c r="H1069" s="57" t="s">
        <v>3151</v>
      </c>
      <c r="I1069" s="57" t="s">
        <v>3148</v>
      </c>
      <c r="J1069" s="57" t="s">
        <v>3148</v>
      </c>
      <c r="K1069" s="57" t="s">
        <v>3155</v>
      </c>
      <c r="L1069" s="57" t="s">
        <v>3150</v>
      </c>
      <c r="M1069" s="57" t="s">
        <v>3149</v>
      </c>
      <c r="N1069" t="s">
        <v>3322</v>
      </c>
    </row>
    <row r="1070" spans="1:14" x14ac:dyDescent="0.25">
      <c r="A1070" t="s">
        <v>3313</v>
      </c>
      <c r="B1070" t="s">
        <v>3574</v>
      </c>
      <c r="C1070" t="s">
        <v>3575</v>
      </c>
      <c r="D1070" s="52">
        <v>3502.63253152072</v>
      </c>
      <c r="E1070" s="13">
        <v>-7.3962279565705794E-2</v>
      </c>
      <c r="F1070">
        <v>140</v>
      </c>
      <c r="G1070" s="57" t="s">
        <v>3148</v>
      </c>
      <c r="H1070" s="57" t="s">
        <v>3150</v>
      </c>
      <c r="I1070" s="57" t="s">
        <v>3148</v>
      </c>
      <c r="J1070" s="57" t="s">
        <v>3151</v>
      </c>
      <c r="K1070" s="57" t="s">
        <v>3155</v>
      </c>
      <c r="L1070" s="57" t="s">
        <v>3148</v>
      </c>
      <c r="M1070" s="57" t="s">
        <v>3149</v>
      </c>
      <c r="N1070" t="s">
        <v>3322</v>
      </c>
    </row>
    <row r="1071" spans="1:14" x14ac:dyDescent="0.25">
      <c r="A1071" t="s">
        <v>3313</v>
      </c>
      <c r="B1071" t="s">
        <v>3576</v>
      </c>
      <c r="C1071" t="s">
        <v>3577</v>
      </c>
      <c r="D1071" s="52">
        <v>1767.61997610463</v>
      </c>
      <c r="E1071" s="13">
        <v>0.47502010298855701</v>
      </c>
      <c r="F1071">
        <v>119</v>
      </c>
      <c r="G1071" s="57" t="s">
        <v>3160</v>
      </c>
      <c r="H1071" s="57" t="s">
        <v>3160</v>
      </c>
      <c r="I1071" s="57" t="s">
        <v>3160</v>
      </c>
      <c r="J1071" s="57" t="s">
        <v>3160</v>
      </c>
      <c r="K1071" s="57" t="s">
        <v>3160</v>
      </c>
      <c r="L1071" s="57" t="s">
        <v>3160</v>
      </c>
      <c r="M1071" s="57" t="s">
        <v>3160</v>
      </c>
      <c r="N1071" t="s">
        <v>3152</v>
      </c>
    </row>
    <row r="1072" spans="1:14" x14ac:dyDescent="0.25">
      <c r="A1072" t="s">
        <v>3313</v>
      </c>
      <c r="B1072" t="s">
        <v>3578</v>
      </c>
      <c r="C1072" t="s">
        <v>3579</v>
      </c>
      <c r="D1072" s="52">
        <v>5378.7668417766499</v>
      </c>
      <c r="E1072" s="13">
        <v>9.9439605690608807E-2</v>
      </c>
      <c r="F1072">
        <v>133</v>
      </c>
      <c r="G1072" s="57" t="s">
        <v>3149</v>
      </c>
      <c r="H1072" s="57" t="s">
        <v>3151</v>
      </c>
      <c r="I1072" s="57" t="s">
        <v>3149</v>
      </c>
      <c r="J1072" s="57" t="s">
        <v>3148</v>
      </c>
      <c r="K1072" s="57" t="s">
        <v>3155</v>
      </c>
      <c r="L1072" s="57" t="s">
        <v>3155</v>
      </c>
      <c r="M1072" s="57" t="s">
        <v>3155</v>
      </c>
      <c r="N1072" t="s">
        <v>3322</v>
      </c>
    </row>
    <row r="1073" spans="1:14" x14ac:dyDescent="0.25">
      <c r="A1073" t="s">
        <v>3313</v>
      </c>
      <c r="B1073" t="s">
        <v>3580</v>
      </c>
      <c r="C1073" t="s">
        <v>3581</v>
      </c>
      <c r="D1073" s="52">
        <v>4767.02102621012</v>
      </c>
      <c r="E1073" s="13">
        <v>0.86941536484297699</v>
      </c>
      <c r="F1073">
        <v>96</v>
      </c>
      <c r="G1073" s="57" t="s">
        <v>3151</v>
      </c>
      <c r="H1073" s="57" t="s">
        <v>3148</v>
      </c>
      <c r="I1073" s="57" t="s">
        <v>3155</v>
      </c>
      <c r="J1073" s="57" t="s">
        <v>3151</v>
      </c>
      <c r="K1073" s="57" t="s">
        <v>3155</v>
      </c>
      <c r="L1073" s="57" t="s">
        <v>3155</v>
      </c>
      <c r="M1073" s="57" t="s">
        <v>3150</v>
      </c>
      <c r="N1073" t="s">
        <v>3322</v>
      </c>
    </row>
    <row r="1074" spans="1:14" x14ac:dyDescent="0.25">
      <c r="A1074" t="s">
        <v>3313</v>
      </c>
      <c r="B1074" t="s">
        <v>3582</v>
      </c>
      <c r="C1074" t="s">
        <v>3583</v>
      </c>
      <c r="D1074" s="52">
        <v>1072.6214278392599</v>
      </c>
      <c r="E1074" s="13">
        <v>-0.44851001932211199</v>
      </c>
      <c r="F1074">
        <v>161</v>
      </c>
      <c r="G1074" s="57" t="s">
        <v>3150</v>
      </c>
      <c r="H1074" s="57" t="s">
        <v>3151</v>
      </c>
      <c r="I1074" s="57" t="s">
        <v>3149</v>
      </c>
      <c r="J1074" s="57" t="s">
        <v>3155</v>
      </c>
      <c r="K1074" s="57" t="s">
        <v>3155</v>
      </c>
      <c r="L1074" s="57" t="s">
        <v>3150</v>
      </c>
      <c r="M1074" s="57" t="s">
        <v>3148</v>
      </c>
      <c r="N1074" t="s">
        <v>3322</v>
      </c>
    </row>
    <row r="1075" spans="1:14" x14ac:dyDescent="0.25">
      <c r="A1075" t="s">
        <v>3313</v>
      </c>
      <c r="B1075" t="s">
        <v>3584</v>
      </c>
      <c r="C1075" t="s">
        <v>3585</v>
      </c>
      <c r="D1075" s="52">
        <v>502.962601142241</v>
      </c>
      <c r="E1075" s="13">
        <v>1.41015211154632</v>
      </c>
      <c r="F1075">
        <v>53</v>
      </c>
      <c r="G1075" s="57" t="s">
        <v>3151</v>
      </c>
      <c r="H1075" s="57" t="s">
        <v>3151</v>
      </c>
      <c r="I1075" s="57" t="s">
        <v>3148</v>
      </c>
      <c r="J1075" s="57" t="s">
        <v>3155</v>
      </c>
      <c r="K1075" s="57" t="s">
        <v>3155</v>
      </c>
      <c r="L1075" s="57" t="s">
        <v>3150</v>
      </c>
      <c r="M1075" s="57" t="s">
        <v>3155</v>
      </c>
      <c r="N1075" t="s">
        <v>3322</v>
      </c>
    </row>
    <row r="1076" spans="1:14" x14ac:dyDescent="0.25">
      <c r="A1076" t="s">
        <v>3313</v>
      </c>
      <c r="B1076" t="s">
        <v>3586</v>
      </c>
      <c r="C1076" t="s">
        <v>3587</v>
      </c>
      <c r="D1076" s="52">
        <v>602.49258053110202</v>
      </c>
      <c r="E1076" s="13">
        <v>0.47028515474912502</v>
      </c>
      <c r="F1076">
        <v>120</v>
      </c>
      <c r="G1076" s="57" t="s">
        <v>3149</v>
      </c>
      <c r="H1076" s="57" t="s">
        <v>3151</v>
      </c>
      <c r="I1076" s="57" t="s">
        <v>3148</v>
      </c>
      <c r="J1076" s="57" t="s">
        <v>3148</v>
      </c>
      <c r="K1076" s="57" t="s">
        <v>3150</v>
      </c>
      <c r="L1076" s="57" t="s">
        <v>3149</v>
      </c>
      <c r="M1076" s="57" t="s">
        <v>3149</v>
      </c>
      <c r="N1076" t="s">
        <v>3322</v>
      </c>
    </row>
    <row r="1077" spans="1:14" x14ac:dyDescent="0.25">
      <c r="A1077" t="s">
        <v>3313</v>
      </c>
      <c r="B1077" t="s">
        <v>3588</v>
      </c>
      <c r="C1077" t="s">
        <v>3589</v>
      </c>
      <c r="D1077" s="52">
        <v>1008.3671842108701</v>
      </c>
      <c r="E1077" s="13">
        <v>1.59424766488544</v>
      </c>
      <c r="F1077">
        <v>45</v>
      </c>
      <c r="G1077" s="57" t="s">
        <v>3151</v>
      </c>
      <c r="H1077" s="57" t="s">
        <v>3148</v>
      </c>
      <c r="I1077" s="57" t="s">
        <v>3151</v>
      </c>
      <c r="J1077" s="57" t="s">
        <v>3149</v>
      </c>
      <c r="K1077" s="57" t="s">
        <v>3148</v>
      </c>
      <c r="L1077" s="57" t="s">
        <v>3151</v>
      </c>
      <c r="M1077" s="57" t="s">
        <v>3149</v>
      </c>
      <c r="N1077" t="s">
        <v>3322</v>
      </c>
    </row>
    <row r="1078" spans="1:14" x14ac:dyDescent="0.25">
      <c r="A1078" t="s">
        <v>3313</v>
      </c>
      <c r="B1078" t="s">
        <v>3590</v>
      </c>
      <c r="C1078" t="s">
        <v>3591</v>
      </c>
      <c r="D1078" s="52">
        <v>136.96355362832099</v>
      </c>
      <c r="E1078" s="13">
        <v>1.0281044114533999</v>
      </c>
      <c r="F1078">
        <v>82</v>
      </c>
      <c r="G1078" s="57" t="s">
        <v>3160</v>
      </c>
      <c r="H1078" s="57" t="s">
        <v>3160</v>
      </c>
      <c r="I1078" s="57" t="s">
        <v>3160</v>
      </c>
      <c r="J1078" s="57" t="s">
        <v>3160</v>
      </c>
      <c r="K1078" s="57" t="s">
        <v>3160</v>
      </c>
      <c r="L1078" s="57" t="s">
        <v>3160</v>
      </c>
      <c r="M1078" s="57" t="s">
        <v>3160</v>
      </c>
      <c r="N1078" t="s">
        <v>3152</v>
      </c>
    </row>
    <row r="1079" spans="1:14" x14ac:dyDescent="0.25">
      <c r="A1079" t="s">
        <v>3313</v>
      </c>
      <c r="B1079" t="s">
        <v>3592</v>
      </c>
      <c r="C1079" t="s">
        <v>3593</v>
      </c>
      <c r="D1079" s="52">
        <v>1051.6875841711801</v>
      </c>
      <c r="E1079" s="13">
        <v>0.89866275270598095</v>
      </c>
      <c r="F1079">
        <v>91</v>
      </c>
      <c r="G1079" s="57" t="s">
        <v>3151</v>
      </c>
      <c r="H1079" s="57" t="s">
        <v>3151</v>
      </c>
      <c r="I1079" s="57" t="s">
        <v>3151</v>
      </c>
      <c r="J1079" s="57" t="s">
        <v>3150</v>
      </c>
      <c r="K1079" s="57" t="s">
        <v>3150</v>
      </c>
      <c r="L1079" s="57" t="s">
        <v>3151</v>
      </c>
      <c r="M1079" s="57" t="s">
        <v>3150</v>
      </c>
      <c r="N1079" t="s">
        <v>3322</v>
      </c>
    </row>
    <row r="1080" spans="1:14" x14ac:dyDescent="0.25">
      <c r="A1080" t="s">
        <v>3313</v>
      </c>
      <c r="B1080" t="s">
        <v>3594</v>
      </c>
      <c r="C1080" t="s">
        <v>3595</v>
      </c>
      <c r="D1080" s="52">
        <v>1913.96260366141</v>
      </c>
      <c r="E1080" s="13">
        <v>0.33192896544474598</v>
      </c>
      <c r="F1080">
        <v>126</v>
      </c>
      <c r="G1080" s="57" t="s">
        <v>3149</v>
      </c>
      <c r="H1080" s="57" t="s">
        <v>3151</v>
      </c>
      <c r="I1080" s="57" t="s">
        <v>3155</v>
      </c>
      <c r="J1080" s="57" t="s">
        <v>3155</v>
      </c>
      <c r="K1080" s="57" t="s">
        <v>3149</v>
      </c>
      <c r="L1080" s="57" t="s">
        <v>3151</v>
      </c>
      <c r="M1080" s="57" t="s">
        <v>3155</v>
      </c>
      <c r="N1080" t="s">
        <v>3322</v>
      </c>
    </row>
    <row r="1081" spans="1:14" x14ac:dyDescent="0.25">
      <c r="A1081" t="s">
        <v>3313</v>
      </c>
      <c r="B1081" t="s">
        <v>3596</v>
      </c>
      <c r="C1081" t="s">
        <v>3274</v>
      </c>
      <c r="D1081" s="52">
        <v>3184.00341056657</v>
      </c>
      <c r="E1081" s="13">
        <v>0.696825073018012</v>
      </c>
      <c r="F1081">
        <v>109</v>
      </c>
      <c r="G1081" s="57" t="s">
        <v>3151</v>
      </c>
      <c r="H1081" s="57" t="s">
        <v>3151</v>
      </c>
      <c r="I1081" s="57" t="s">
        <v>3151</v>
      </c>
      <c r="J1081" s="57" t="s">
        <v>3150</v>
      </c>
      <c r="K1081" s="57" t="s">
        <v>3148</v>
      </c>
      <c r="L1081" s="57" t="s">
        <v>3151</v>
      </c>
      <c r="M1081" s="57" t="s">
        <v>3155</v>
      </c>
      <c r="N1081" t="s">
        <v>3322</v>
      </c>
    </row>
    <row r="1082" spans="1:14" x14ac:dyDescent="0.25">
      <c r="A1082" t="s">
        <v>3313</v>
      </c>
      <c r="B1082" t="s">
        <v>3597</v>
      </c>
      <c r="C1082" t="s">
        <v>3598</v>
      </c>
      <c r="D1082" s="52">
        <v>498.75588736871998</v>
      </c>
      <c r="E1082" s="13">
        <v>1.01295672589314</v>
      </c>
      <c r="F1082">
        <v>84</v>
      </c>
      <c r="G1082" s="57" t="s">
        <v>3151</v>
      </c>
      <c r="H1082" s="57" t="s">
        <v>3151</v>
      </c>
      <c r="I1082" s="57" t="s">
        <v>3151</v>
      </c>
      <c r="J1082" s="57" t="s">
        <v>3148</v>
      </c>
      <c r="K1082" s="57" t="s">
        <v>3150</v>
      </c>
      <c r="L1082" s="57" t="s">
        <v>3151</v>
      </c>
      <c r="M1082" s="57" t="s">
        <v>3155</v>
      </c>
      <c r="N1082" t="s">
        <v>3322</v>
      </c>
    </row>
    <row r="1083" spans="1:14" x14ac:dyDescent="0.25">
      <c r="A1083" t="s">
        <v>3313</v>
      </c>
      <c r="B1083" t="s">
        <v>3599</v>
      </c>
      <c r="C1083" t="s">
        <v>3600</v>
      </c>
      <c r="D1083" s="52">
        <v>1031.23839655798</v>
      </c>
      <c r="E1083" s="13">
        <v>0.47528812319430302</v>
      </c>
      <c r="F1083">
        <v>118</v>
      </c>
      <c r="G1083" s="57" t="s">
        <v>3149</v>
      </c>
      <c r="H1083" s="57" t="s">
        <v>3151</v>
      </c>
      <c r="I1083" s="57" t="s">
        <v>3155</v>
      </c>
      <c r="J1083" s="57" t="s">
        <v>3150</v>
      </c>
      <c r="K1083" s="57" t="s">
        <v>3151</v>
      </c>
      <c r="L1083" s="57" t="s">
        <v>3148</v>
      </c>
      <c r="M1083" s="57" t="s">
        <v>3150</v>
      </c>
      <c r="N1083" t="s">
        <v>3322</v>
      </c>
    </row>
    <row r="1084" spans="1:14" x14ac:dyDescent="0.25">
      <c r="A1084" t="s">
        <v>3313</v>
      </c>
      <c r="B1084" t="s">
        <v>3601</v>
      </c>
      <c r="C1084" t="s">
        <v>3602</v>
      </c>
      <c r="D1084" s="52">
        <v>4037.7474091280101</v>
      </c>
      <c r="E1084" s="13">
        <v>0.64355028899679201</v>
      </c>
      <c r="F1084">
        <v>112</v>
      </c>
      <c r="G1084" s="57" t="s">
        <v>3151</v>
      </c>
      <c r="H1084" s="57" t="s">
        <v>3151</v>
      </c>
      <c r="I1084" s="57" t="s">
        <v>3155</v>
      </c>
      <c r="J1084" s="57" t="s">
        <v>3148</v>
      </c>
      <c r="K1084" s="57" t="s">
        <v>3149</v>
      </c>
      <c r="L1084" s="57" t="s">
        <v>3151</v>
      </c>
      <c r="M1084" s="57" t="s">
        <v>3155</v>
      </c>
      <c r="N1084" t="s">
        <v>3322</v>
      </c>
    </row>
    <row r="1085" spans="1:14" x14ac:dyDescent="0.25">
      <c r="A1085" t="s">
        <v>3313</v>
      </c>
      <c r="B1085" t="s">
        <v>3603</v>
      </c>
      <c r="C1085" t="s">
        <v>3604</v>
      </c>
      <c r="D1085" s="52">
        <v>462.85313061394402</v>
      </c>
      <c r="E1085" s="13">
        <v>1.75804908790881</v>
      </c>
      <c r="F1085">
        <v>30</v>
      </c>
      <c r="G1085" s="57" t="s">
        <v>3151</v>
      </c>
      <c r="H1085" s="57" t="s">
        <v>3149</v>
      </c>
      <c r="I1085" s="57" t="s">
        <v>3151</v>
      </c>
      <c r="J1085" s="57" t="s">
        <v>3148</v>
      </c>
      <c r="K1085" s="57" t="s">
        <v>3155</v>
      </c>
      <c r="L1085" s="57" t="s">
        <v>3151</v>
      </c>
      <c r="M1085" s="57" t="s">
        <v>3148</v>
      </c>
      <c r="N1085" t="s">
        <v>3322</v>
      </c>
    </row>
    <row r="1086" spans="1:14" x14ac:dyDescent="0.25">
      <c r="A1086" t="s">
        <v>3313</v>
      </c>
      <c r="B1086" t="s">
        <v>3605</v>
      </c>
      <c r="C1086" t="s">
        <v>3606</v>
      </c>
      <c r="D1086" s="52">
        <v>252.814552094123</v>
      </c>
      <c r="E1086" s="13">
        <v>0.67779975296433803</v>
      </c>
      <c r="F1086">
        <v>110</v>
      </c>
      <c r="G1086" s="57" t="s">
        <v>3160</v>
      </c>
      <c r="H1086" s="57" t="s">
        <v>3160</v>
      </c>
      <c r="I1086" s="57" t="s">
        <v>3160</v>
      </c>
      <c r="J1086" s="57" t="s">
        <v>3160</v>
      </c>
      <c r="K1086" s="57" t="s">
        <v>3160</v>
      </c>
      <c r="L1086" s="57" t="s">
        <v>3160</v>
      </c>
      <c r="M1086" s="57" t="s">
        <v>3160</v>
      </c>
      <c r="N1086" t="s">
        <v>3152</v>
      </c>
    </row>
    <row r="1087" spans="1:14" x14ac:dyDescent="0.25">
      <c r="A1087" t="s">
        <v>3313</v>
      </c>
      <c r="B1087" t="s">
        <v>3607</v>
      </c>
      <c r="C1087" t="s">
        <v>3608</v>
      </c>
      <c r="D1087" s="52">
        <v>754.10639433623101</v>
      </c>
      <c r="E1087" s="13">
        <v>-0.216185365533377</v>
      </c>
      <c r="F1087">
        <v>151</v>
      </c>
      <c r="G1087" s="57" t="s">
        <v>3148</v>
      </c>
      <c r="H1087" s="57" t="s">
        <v>3149</v>
      </c>
      <c r="I1087" s="57" t="s">
        <v>3155</v>
      </c>
      <c r="J1087" s="57" t="s">
        <v>3155</v>
      </c>
      <c r="K1087" s="57" t="s">
        <v>3155</v>
      </c>
      <c r="L1087" s="57" t="s">
        <v>3150</v>
      </c>
      <c r="M1087" s="57" t="s">
        <v>3148</v>
      </c>
      <c r="N1087" t="s">
        <v>3322</v>
      </c>
    </row>
    <row r="1088" spans="1:14" x14ac:dyDescent="0.25">
      <c r="A1088" t="s">
        <v>3313</v>
      </c>
      <c r="B1088" t="s">
        <v>3609</v>
      </c>
      <c r="C1088" t="s">
        <v>3280</v>
      </c>
      <c r="D1088" s="52">
        <v>1972.4468638196199</v>
      </c>
      <c r="E1088" s="13">
        <v>0.96154179397633599</v>
      </c>
      <c r="F1088">
        <v>86</v>
      </c>
      <c r="G1088" s="57" t="s">
        <v>3151</v>
      </c>
      <c r="H1088" s="57" t="s">
        <v>3149</v>
      </c>
      <c r="I1088" s="57" t="s">
        <v>3151</v>
      </c>
      <c r="J1088" s="57" t="s">
        <v>3155</v>
      </c>
      <c r="K1088" s="57" t="s">
        <v>3150</v>
      </c>
      <c r="L1088" s="57" t="s">
        <v>3148</v>
      </c>
      <c r="M1088" s="57" t="s">
        <v>3155</v>
      </c>
      <c r="N1088" t="s">
        <v>3322</v>
      </c>
    </row>
    <row r="1089" spans="1:14" x14ac:dyDescent="0.25">
      <c r="A1089" t="s">
        <v>3313</v>
      </c>
      <c r="B1089" t="s">
        <v>3610</v>
      </c>
      <c r="C1089" t="s">
        <v>3611</v>
      </c>
      <c r="D1089" s="52">
        <v>2444.8726313304301</v>
      </c>
      <c r="E1089" s="13">
        <v>0.88687720507949896</v>
      </c>
      <c r="F1089">
        <v>93</v>
      </c>
      <c r="G1089" s="57" t="s">
        <v>3151</v>
      </c>
      <c r="H1089" s="57" t="s">
        <v>3151</v>
      </c>
      <c r="I1089" s="57" t="s">
        <v>3155</v>
      </c>
      <c r="J1089" s="57" t="s">
        <v>3155</v>
      </c>
      <c r="K1089" s="57" t="s">
        <v>3148</v>
      </c>
      <c r="L1089" s="57" t="s">
        <v>3148</v>
      </c>
      <c r="M1089" s="57" t="s">
        <v>3149</v>
      </c>
      <c r="N1089" t="s">
        <v>3322</v>
      </c>
    </row>
    <row r="1090" spans="1:14" x14ac:dyDescent="0.25">
      <c r="A1090" t="s">
        <v>3313</v>
      </c>
      <c r="B1090" t="s">
        <v>3612</v>
      </c>
      <c r="C1090" t="s">
        <v>3284</v>
      </c>
      <c r="D1090" s="52">
        <v>9754.8754560305097</v>
      </c>
      <c r="E1090" s="13">
        <v>1.7437165387339799</v>
      </c>
      <c r="F1090">
        <v>32</v>
      </c>
      <c r="G1090" s="57" t="s">
        <v>3151</v>
      </c>
      <c r="H1090" s="57" t="s">
        <v>3148</v>
      </c>
      <c r="I1090" s="57" t="s">
        <v>3155</v>
      </c>
      <c r="J1090" s="57" t="s">
        <v>3149</v>
      </c>
      <c r="K1090" s="57" t="s">
        <v>3148</v>
      </c>
      <c r="L1090" s="57" t="s">
        <v>3149</v>
      </c>
      <c r="M1090" s="57" t="s">
        <v>3148</v>
      </c>
      <c r="N1090" t="s">
        <v>3322</v>
      </c>
    </row>
    <row r="1091" spans="1:14" x14ac:dyDescent="0.25">
      <c r="A1091" t="s">
        <v>3313</v>
      </c>
      <c r="B1091" t="s">
        <v>3613</v>
      </c>
      <c r="C1091" t="s">
        <v>3286</v>
      </c>
      <c r="D1091" s="52">
        <v>9574.7085308894402</v>
      </c>
      <c r="E1091" s="13">
        <v>1.3436997126655801</v>
      </c>
      <c r="F1091">
        <v>59</v>
      </c>
      <c r="G1091" s="57" t="s">
        <v>3151</v>
      </c>
      <c r="H1091" s="57" t="s">
        <v>3150</v>
      </c>
      <c r="I1091" s="57" t="s">
        <v>3155</v>
      </c>
      <c r="J1091" s="57" t="s">
        <v>3148</v>
      </c>
      <c r="K1091" s="57" t="s">
        <v>3151</v>
      </c>
      <c r="L1091" s="57" t="s">
        <v>3150</v>
      </c>
      <c r="M1091" s="57" t="s">
        <v>3149</v>
      </c>
      <c r="N1091" t="s">
        <v>3322</v>
      </c>
    </row>
    <row r="1092" spans="1:14" x14ac:dyDescent="0.25">
      <c r="A1092" t="s">
        <v>3313</v>
      </c>
      <c r="B1092" t="s">
        <v>3614</v>
      </c>
      <c r="C1092" t="s">
        <v>3615</v>
      </c>
      <c r="D1092" s="52">
        <v>343.99461656337297</v>
      </c>
      <c r="E1092" s="13">
        <v>-1.44406288638311</v>
      </c>
      <c r="F1092">
        <v>184</v>
      </c>
      <c r="G1092" s="57" t="s">
        <v>3155</v>
      </c>
      <c r="H1092" s="57" t="s">
        <v>3148</v>
      </c>
      <c r="I1092" s="57" t="s">
        <v>3155</v>
      </c>
      <c r="J1092" s="57" t="s">
        <v>3155</v>
      </c>
      <c r="K1092" s="57" t="s">
        <v>3150</v>
      </c>
      <c r="L1092" s="57" t="s">
        <v>3151</v>
      </c>
      <c r="M1092" s="57" t="s">
        <v>3149</v>
      </c>
      <c r="N1092" t="s">
        <v>3322</v>
      </c>
    </row>
    <row r="1093" spans="1:14" x14ac:dyDescent="0.25">
      <c r="A1093" t="s">
        <v>3313</v>
      </c>
      <c r="B1093" t="s">
        <v>3616</v>
      </c>
      <c r="C1093" t="s">
        <v>3617</v>
      </c>
      <c r="D1093" s="52">
        <v>2390.2491767289798</v>
      </c>
      <c r="E1093" s="13">
        <v>-0.14761553116599099</v>
      </c>
      <c r="F1093">
        <v>150</v>
      </c>
      <c r="G1093" s="57" t="s">
        <v>3148</v>
      </c>
      <c r="H1093" s="57" t="s">
        <v>3148</v>
      </c>
      <c r="I1093" s="57" t="s">
        <v>3155</v>
      </c>
      <c r="J1093" s="57" t="s">
        <v>3150</v>
      </c>
      <c r="K1093" s="57" t="s">
        <v>3148</v>
      </c>
      <c r="L1093" s="57" t="s">
        <v>3148</v>
      </c>
      <c r="M1093" s="57" t="s">
        <v>3148</v>
      </c>
      <c r="N1093" t="s">
        <v>3322</v>
      </c>
    </row>
    <row r="1094" spans="1:14" x14ac:dyDescent="0.25">
      <c r="A1094" t="s">
        <v>3313</v>
      </c>
      <c r="B1094" t="s">
        <v>3618</v>
      </c>
      <c r="C1094" t="s">
        <v>3619</v>
      </c>
      <c r="D1094" s="52">
        <v>16407.083817258201</v>
      </c>
      <c r="E1094" s="13">
        <v>-0.31576889113162698</v>
      </c>
      <c r="F1094">
        <v>157</v>
      </c>
      <c r="G1094" s="57" t="s">
        <v>3150</v>
      </c>
      <c r="H1094" s="57" t="s">
        <v>3150</v>
      </c>
      <c r="I1094" s="57" t="s">
        <v>3155</v>
      </c>
      <c r="J1094" s="57" t="s">
        <v>3148</v>
      </c>
      <c r="K1094" s="57" t="s">
        <v>3151</v>
      </c>
      <c r="L1094" s="57" t="s">
        <v>3148</v>
      </c>
      <c r="M1094" s="57" t="s">
        <v>3149</v>
      </c>
      <c r="N1094" t="s">
        <v>3322</v>
      </c>
    </row>
    <row r="1095" spans="1:14" x14ac:dyDescent="0.25">
      <c r="A1095" t="s">
        <v>3313</v>
      </c>
      <c r="B1095" t="s">
        <v>3620</v>
      </c>
      <c r="C1095" t="s">
        <v>3621</v>
      </c>
      <c r="D1095" s="52">
        <v>5437.5849127993797</v>
      </c>
      <c r="E1095" s="13">
        <v>-0.94229817117104997</v>
      </c>
      <c r="F1095">
        <v>180</v>
      </c>
      <c r="G1095" s="57" t="s">
        <v>3155</v>
      </c>
      <c r="H1095" s="57" t="s">
        <v>3155</v>
      </c>
      <c r="I1095" s="57" t="s">
        <v>3155</v>
      </c>
      <c r="J1095" s="57" t="s">
        <v>3149</v>
      </c>
      <c r="K1095" s="57" t="s">
        <v>3149</v>
      </c>
      <c r="L1095" s="57" t="s">
        <v>3151</v>
      </c>
      <c r="M1095" s="57" t="s">
        <v>3148</v>
      </c>
      <c r="N1095" t="s">
        <v>3322</v>
      </c>
    </row>
    <row r="1096" spans="1:14" x14ac:dyDescent="0.25">
      <c r="A1096" t="s">
        <v>3313</v>
      </c>
      <c r="B1096" t="s">
        <v>3622</v>
      </c>
      <c r="C1096" t="s">
        <v>3623</v>
      </c>
      <c r="D1096" s="52">
        <v>924.50536244323303</v>
      </c>
      <c r="E1096" s="13">
        <v>-9.6568820254811505E-2</v>
      </c>
      <c r="F1096">
        <v>142</v>
      </c>
      <c r="G1096" s="57" t="s">
        <v>3148</v>
      </c>
      <c r="H1096" s="57" t="s">
        <v>3151</v>
      </c>
      <c r="I1096" s="57" t="s">
        <v>3155</v>
      </c>
      <c r="J1096" s="57" t="s">
        <v>3155</v>
      </c>
      <c r="K1096" s="57" t="s">
        <v>3149</v>
      </c>
      <c r="L1096" s="57" t="s">
        <v>3151</v>
      </c>
      <c r="M1096" s="57" t="s">
        <v>3148</v>
      </c>
      <c r="N1096" t="s">
        <v>3322</v>
      </c>
    </row>
    <row r="1097" spans="1:14" x14ac:dyDescent="0.25">
      <c r="A1097" t="s">
        <v>3313</v>
      </c>
      <c r="B1097" t="s">
        <v>3624</v>
      </c>
      <c r="C1097" t="s">
        <v>3292</v>
      </c>
      <c r="D1097" s="52">
        <v>413.21873462154502</v>
      </c>
      <c r="E1097" s="13">
        <v>-0.36988004723885198</v>
      </c>
      <c r="F1097">
        <v>158</v>
      </c>
      <c r="G1097" s="57" t="s">
        <v>3150</v>
      </c>
      <c r="H1097" s="57" t="s">
        <v>3151</v>
      </c>
      <c r="I1097" s="57" t="s">
        <v>3155</v>
      </c>
      <c r="J1097" s="57" t="s">
        <v>3155</v>
      </c>
      <c r="K1097" s="57" t="s">
        <v>3151</v>
      </c>
      <c r="L1097" s="57" t="s">
        <v>3150</v>
      </c>
      <c r="M1097" s="57" t="s">
        <v>3150</v>
      </c>
      <c r="N1097" t="s">
        <v>3322</v>
      </c>
    </row>
    <row r="1098" spans="1:14" x14ac:dyDescent="0.25">
      <c r="A1098" t="s">
        <v>3313</v>
      </c>
      <c r="B1098" t="s">
        <v>3625</v>
      </c>
      <c r="C1098" t="s">
        <v>3626</v>
      </c>
      <c r="D1098" s="52">
        <v>699.29959209202798</v>
      </c>
      <c r="E1098" s="13">
        <v>-0.82051146608223802</v>
      </c>
      <c r="F1098">
        <v>170</v>
      </c>
      <c r="G1098" s="57" t="s">
        <v>3155</v>
      </c>
      <c r="H1098" s="57" t="s">
        <v>3151</v>
      </c>
      <c r="I1098" s="57" t="s">
        <v>3149</v>
      </c>
      <c r="J1098" s="57" t="s">
        <v>3155</v>
      </c>
      <c r="K1098" s="57" t="s">
        <v>3155</v>
      </c>
      <c r="L1098" s="57" t="s">
        <v>3155</v>
      </c>
      <c r="M1098" s="57" t="s">
        <v>3155</v>
      </c>
      <c r="N1098" t="s">
        <v>3322</v>
      </c>
    </row>
    <row r="1099" spans="1:14" x14ac:dyDescent="0.25">
      <c r="A1099" t="s">
        <v>3313</v>
      </c>
      <c r="B1099" t="s">
        <v>3627</v>
      </c>
      <c r="C1099" t="s">
        <v>3628</v>
      </c>
      <c r="D1099" s="52">
        <v>53.330768162857801</v>
      </c>
      <c r="E1099" s="13">
        <v>-0.89431630571535303</v>
      </c>
      <c r="F1099">
        <v>175</v>
      </c>
      <c r="G1099" s="57" t="s">
        <v>3160</v>
      </c>
      <c r="H1099" s="57" t="s">
        <v>3160</v>
      </c>
      <c r="I1099" s="57" t="s">
        <v>3160</v>
      </c>
      <c r="J1099" s="57" t="s">
        <v>3160</v>
      </c>
      <c r="K1099" s="57" t="s">
        <v>3160</v>
      </c>
      <c r="L1099" s="57" t="s">
        <v>3160</v>
      </c>
      <c r="M1099" s="57" t="s">
        <v>3160</v>
      </c>
      <c r="N1099" t="s">
        <v>3152</v>
      </c>
    </row>
    <row r="1100" spans="1:14" x14ac:dyDescent="0.25">
      <c r="A1100" t="s">
        <v>3313</v>
      </c>
      <c r="B1100" t="s">
        <v>3629</v>
      </c>
      <c r="C1100" t="s">
        <v>3630</v>
      </c>
      <c r="D1100" s="52">
        <v>535.20063960366201</v>
      </c>
      <c r="E1100" s="13">
        <v>-0.89431630571535303</v>
      </c>
      <c r="F1100">
        <v>175</v>
      </c>
      <c r="G1100" s="57" t="s">
        <v>3160</v>
      </c>
      <c r="H1100" s="57" t="s">
        <v>3160</v>
      </c>
      <c r="I1100" s="57" t="s">
        <v>3160</v>
      </c>
      <c r="J1100" s="57" t="s">
        <v>3160</v>
      </c>
      <c r="K1100" s="57" t="s">
        <v>3160</v>
      </c>
      <c r="L1100" s="57" t="s">
        <v>3160</v>
      </c>
      <c r="M1100" s="57" t="s">
        <v>3160</v>
      </c>
      <c r="N1100" t="s">
        <v>3152</v>
      </c>
    </row>
    <row r="1101" spans="1:14" x14ac:dyDescent="0.25">
      <c r="A1101" t="s">
        <v>3313</v>
      </c>
      <c r="B1101" t="s">
        <v>3631</v>
      </c>
      <c r="C1101" t="s">
        <v>3632</v>
      </c>
      <c r="D1101" s="52">
        <v>75.851750260474901</v>
      </c>
      <c r="E1101" s="13">
        <v>-0.89431630571535303</v>
      </c>
      <c r="F1101">
        <v>175</v>
      </c>
      <c r="G1101" s="57" t="s">
        <v>3160</v>
      </c>
      <c r="H1101" s="57" t="s">
        <v>3160</v>
      </c>
      <c r="I1101" s="57" t="s">
        <v>3160</v>
      </c>
      <c r="J1101" s="57" t="s">
        <v>3160</v>
      </c>
      <c r="K1101" s="57" t="s">
        <v>3160</v>
      </c>
      <c r="L1101" s="57" t="s">
        <v>3160</v>
      </c>
      <c r="M1101" s="57" t="s">
        <v>3160</v>
      </c>
      <c r="N1101" t="s">
        <v>3152</v>
      </c>
    </row>
    <row r="1102" spans="1:14" x14ac:dyDescent="0.25">
      <c r="A1102" t="s">
        <v>3313</v>
      </c>
      <c r="B1102" t="s">
        <v>3633</v>
      </c>
      <c r="C1102" t="s">
        <v>3634</v>
      </c>
      <c r="D1102" s="52">
        <v>446.03104146130102</v>
      </c>
      <c r="E1102" s="13">
        <v>-0.89431630571535303</v>
      </c>
      <c r="F1102">
        <v>175</v>
      </c>
      <c r="G1102" s="57" t="s">
        <v>3160</v>
      </c>
      <c r="H1102" s="57" t="s">
        <v>3160</v>
      </c>
      <c r="I1102" s="57" t="s">
        <v>3160</v>
      </c>
      <c r="J1102" s="57" t="s">
        <v>3160</v>
      </c>
      <c r="K1102" s="57" t="s">
        <v>3160</v>
      </c>
      <c r="L1102" s="57" t="s">
        <v>3160</v>
      </c>
      <c r="M1102" s="57" t="s">
        <v>3160</v>
      </c>
      <c r="N1102" t="s">
        <v>3152</v>
      </c>
    </row>
    <row r="1103" spans="1:14" x14ac:dyDescent="0.25">
      <c r="A1103" t="s">
        <v>3313</v>
      </c>
      <c r="B1103" t="s">
        <v>3635</v>
      </c>
      <c r="C1103" t="s">
        <v>3636</v>
      </c>
      <c r="D1103" s="52">
        <v>1166.9447868935199</v>
      </c>
      <c r="E1103" s="13">
        <v>-1.4657454583909999</v>
      </c>
      <c r="F1103">
        <v>185</v>
      </c>
      <c r="G1103" s="57" t="s">
        <v>3155</v>
      </c>
      <c r="H1103" s="57" t="s">
        <v>3149</v>
      </c>
      <c r="I1103" s="57" t="s">
        <v>3148</v>
      </c>
      <c r="J1103" s="57" t="s">
        <v>3155</v>
      </c>
      <c r="K1103" s="57" t="s">
        <v>3148</v>
      </c>
      <c r="L1103" s="57" t="s">
        <v>3150</v>
      </c>
      <c r="M1103" s="57" t="s">
        <v>3155</v>
      </c>
      <c r="N1103" t="s">
        <v>3322</v>
      </c>
    </row>
    <row r="1104" spans="1:14" x14ac:dyDescent="0.25">
      <c r="A1104" t="s">
        <v>3313</v>
      </c>
      <c r="B1104" t="s">
        <v>3637</v>
      </c>
      <c r="C1104" t="s">
        <v>3638</v>
      </c>
      <c r="D1104" s="52">
        <v>73.322127198117201</v>
      </c>
      <c r="E1104" s="13">
        <v>-0.88289173794874098</v>
      </c>
      <c r="F1104">
        <v>172</v>
      </c>
      <c r="G1104" s="57" t="s">
        <v>3160</v>
      </c>
      <c r="H1104" s="57" t="s">
        <v>3160</v>
      </c>
      <c r="I1104" s="57" t="s">
        <v>3160</v>
      </c>
      <c r="J1104" s="57" t="s">
        <v>3160</v>
      </c>
      <c r="K1104" s="57" t="s">
        <v>3160</v>
      </c>
      <c r="L1104" s="57" t="s">
        <v>3160</v>
      </c>
      <c r="M1104" s="57" t="s">
        <v>3160</v>
      </c>
      <c r="N1104" t="s">
        <v>3152</v>
      </c>
    </row>
    <row r="1105" spans="1:14" x14ac:dyDescent="0.25">
      <c r="A1105" t="s">
        <v>3313</v>
      </c>
      <c r="B1105" t="s">
        <v>3639</v>
      </c>
      <c r="C1105" t="s">
        <v>3640</v>
      </c>
      <c r="D1105" s="52">
        <v>876.02024496670901</v>
      </c>
      <c r="E1105" s="13">
        <v>0.206348034782567</v>
      </c>
      <c r="F1105">
        <v>130</v>
      </c>
      <c r="G1105" s="57" t="s">
        <v>3149</v>
      </c>
      <c r="H1105" s="57" t="s">
        <v>3148</v>
      </c>
      <c r="I1105" s="57" t="s">
        <v>3149</v>
      </c>
      <c r="J1105" s="57" t="s">
        <v>3155</v>
      </c>
      <c r="K1105" s="57" t="s">
        <v>3155</v>
      </c>
      <c r="L1105" s="57" t="s">
        <v>3150</v>
      </c>
      <c r="M1105" s="57" t="s">
        <v>3155</v>
      </c>
      <c r="N1105" t="s">
        <v>3322</v>
      </c>
    </row>
    <row r="1106" spans="1:14" x14ac:dyDescent="0.25">
      <c r="A1106" t="s">
        <v>3313</v>
      </c>
      <c r="B1106" t="s">
        <v>3641</v>
      </c>
      <c r="C1106" t="s">
        <v>3642</v>
      </c>
      <c r="D1106" s="52">
        <v>1533.3535026335401</v>
      </c>
      <c r="E1106" s="13">
        <v>-1.12016595351073</v>
      </c>
      <c r="F1106">
        <v>182</v>
      </c>
      <c r="G1106" s="57" t="s">
        <v>3155</v>
      </c>
      <c r="H1106" s="57" t="s">
        <v>3151</v>
      </c>
      <c r="I1106" s="57" t="s">
        <v>3149</v>
      </c>
      <c r="J1106" s="57" t="s">
        <v>3150</v>
      </c>
      <c r="K1106" s="57" t="s">
        <v>3148</v>
      </c>
      <c r="L1106" s="57" t="s">
        <v>3148</v>
      </c>
      <c r="M1106" s="57" t="s">
        <v>3151</v>
      </c>
      <c r="N1106" t="s">
        <v>3322</v>
      </c>
    </row>
    <row r="1107" spans="1:14" x14ac:dyDescent="0.25">
      <c r="A1107" t="s">
        <v>3313</v>
      </c>
      <c r="B1107" t="s">
        <v>3643</v>
      </c>
      <c r="C1107" t="s">
        <v>3644</v>
      </c>
      <c r="D1107" s="52">
        <v>33.922164786375397</v>
      </c>
      <c r="E1107" s="13">
        <v>-0.88289173794874098</v>
      </c>
      <c r="F1107">
        <v>172</v>
      </c>
      <c r="G1107" s="57" t="s">
        <v>3160</v>
      </c>
      <c r="H1107" s="57" t="s">
        <v>3160</v>
      </c>
      <c r="I1107" s="57" t="s">
        <v>3160</v>
      </c>
      <c r="J1107" s="57" t="s">
        <v>3160</v>
      </c>
      <c r="K1107" s="57" t="s">
        <v>3160</v>
      </c>
      <c r="L1107" s="57" t="s">
        <v>3160</v>
      </c>
      <c r="M1107" s="57" t="s">
        <v>3160</v>
      </c>
      <c r="N1107" t="s">
        <v>3152</v>
      </c>
    </row>
    <row r="1108" spans="1:14" x14ac:dyDescent="0.25">
      <c r="A1108" t="s">
        <v>3313</v>
      </c>
      <c r="B1108" t="s">
        <v>3645</v>
      </c>
      <c r="C1108" t="s">
        <v>3646</v>
      </c>
      <c r="D1108" s="52">
        <v>72.754833010511007</v>
      </c>
      <c r="E1108" s="13">
        <v>-0.88289173794874098</v>
      </c>
      <c r="F1108">
        <v>172</v>
      </c>
      <c r="G1108" s="57" t="s">
        <v>3160</v>
      </c>
      <c r="H1108" s="57" t="s">
        <v>3160</v>
      </c>
      <c r="I1108" s="57" t="s">
        <v>3160</v>
      </c>
      <c r="J1108" s="57" t="s">
        <v>3160</v>
      </c>
      <c r="K1108" s="57" t="s">
        <v>3160</v>
      </c>
      <c r="L1108" s="57" t="s">
        <v>3160</v>
      </c>
      <c r="M1108" s="57" t="s">
        <v>3160</v>
      </c>
      <c r="N1108" t="s">
        <v>3152</v>
      </c>
    </row>
    <row r="1109" spans="1:14" x14ac:dyDescent="0.25">
      <c r="A1109" t="s">
        <v>3313</v>
      </c>
      <c r="B1109" t="s">
        <v>3647</v>
      </c>
      <c r="C1109" t="s">
        <v>3298</v>
      </c>
      <c r="D1109" s="52">
        <v>10920.4285491931</v>
      </c>
      <c r="E1109" s="13">
        <v>1.02140760992283</v>
      </c>
      <c r="F1109">
        <v>83</v>
      </c>
      <c r="G1109" s="57" t="s">
        <v>3151</v>
      </c>
      <c r="H1109" s="57" t="s">
        <v>3148</v>
      </c>
      <c r="I1109" s="57" t="s">
        <v>3151</v>
      </c>
      <c r="J1109" s="57" t="s">
        <v>3151</v>
      </c>
      <c r="K1109" s="57" t="s">
        <v>3148</v>
      </c>
      <c r="L1109" s="57" t="s">
        <v>3149</v>
      </c>
      <c r="M1109" s="57" t="s">
        <v>3155</v>
      </c>
      <c r="N1109" t="s">
        <v>3322</v>
      </c>
    </row>
    <row r="1110" spans="1:14" x14ac:dyDescent="0.25">
      <c r="A1110" t="s">
        <v>3313</v>
      </c>
      <c r="B1110" t="s">
        <v>3648</v>
      </c>
      <c r="C1110" t="s">
        <v>3649</v>
      </c>
      <c r="D1110" s="52">
        <v>8721.0004905974401</v>
      </c>
      <c r="E1110" s="13">
        <v>1.87262592374867</v>
      </c>
      <c r="F1110">
        <v>22</v>
      </c>
      <c r="G1110" s="57" t="s">
        <v>3151</v>
      </c>
      <c r="H1110" s="57" t="s">
        <v>3148</v>
      </c>
      <c r="I1110" s="57" t="s">
        <v>3151</v>
      </c>
      <c r="J1110" s="57" t="s">
        <v>3151</v>
      </c>
      <c r="K1110" s="57" t="s">
        <v>3148</v>
      </c>
      <c r="L1110" s="57" t="s">
        <v>3148</v>
      </c>
      <c r="M1110" s="57" t="s">
        <v>3155</v>
      </c>
      <c r="N1110" t="s">
        <v>3322</v>
      </c>
    </row>
    <row r="1111" spans="1:14" x14ac:dyDescent="0.25">
      <c r="A1111" t="s">
        <v>3313</v>
      </c>
      <c r="B1111" t="s">
        <v>3650</v>
      </c>
      <c r="C1111" t="s">
        <v>3651</v>
      </c>
      <c r="D1111" s="52">
        <v>289.21319549255799</v>
      </c>
      <c r="E1111" s="13">
        <v>1.76243938769189</v>
      </c>
      <c r="F1111">
        <v>29</v>
      </c>
      <c r="G1111" s="57" t="s">
        <v>3160</v>
      </c>
      <c r="H1111" s="57" t="s">
        <v>3160</v>
      </c>
      <c r="I1111" s="57" t="s">
        <v>3160</v>
      </c>
      <c r="J1111" s="57" t="s">
        <v>3160</v>
      </c>
      <c r="K1111" s="57" t="s">
        <v>3160</v>
      </c>
      <c r="L1111" s="57" t="s">
        <v>3160</v>
      </c>
      <c r="M1111" s="57" t="s">
        <v>3160</v>
      </c>
      <c r="N1111" t="s">
        <v>3152</v>
      </c>
    </row>
    <row r="1112" spans="1:14" x14ac:dyDescent="0.25">
      <c r="A1112" t="s">
        <v>3313</v>
      </c>
      <c r="B1112" t="s">
        <v>3652</v>
      </c>
      <c r="C1112" t="s">
        <v>3653</v>
      </c>
      <c r="D1112" s="52">
        <v>2730.49462506293</v>
      </c>
      <c r="E1112" s="13">
        <v>1.44739577180705</v>
      </c>
      <c r="F1112">
        <v>51</v>
      </c>
      <c r="G1112" s="57" t="s">
        <v>3151</v>
      </c>
      <c r="H1112" s="57" t="s">
        <v>3150</v>
      </c>
      <c r="I1112" s="57" t="s">
        <v>3151</v>
      </c>
      <c r="J1112" s="57" t="s">
        <v>3151</v>
      </c>
      <c r="K1112" s="57" t="s">
        <v>3150</v>
      </c>
      <c r="L1112" s="57" t="s">
        <v>3149</v>
      </c>
      <c r="M1112" s="57" t="s">
        <v>3150</v>
      </c>
      <c r="N1112" t="s">
        <v>3322</v>
      </c>
    </row>
    <row r="1113" spans="1:14" x14ac:dyDescent="0.25">
      <c r="A1113" t="s">
        <v>3313</v>
      </c>
      <c r="B1113" t="s">
        <v>3654</v>
      </c>
      <c r="C1113" t="s">
        <v>3655</v>
      </c>
      <c r="D1113" s="52">
        <v>725.89532506882495</v>
      </c>
      <c r="E1113" s="13">
        <v>1.27720738416978</v>
      </c>
      <c r="F1113">
        <v>67</v>
      </c>
      <c r="G1113" s="57" t="s">
        <v>3151</v>
      </c>
      <c r="H1113" s="57" t="s">
        <v>3148</v>
      </c>
      <c r="I1113" s="57" t="s">
        <v>3151</v>
      </c>
      <c r="J1113" s="57" t="s">
        <v>3151</v>
      </c>
      <c r="K1113" s="57" t="s">
        <v>3155</v>
      </c>
      <c r="L1113" s="57" t="s">
        <v>3148</v>
      </c>
      <c r="M1113" s="57" t="s">
        <v>3149</v>
      </c>
      <c r="N1113" t="s">
        <v>3322</v>
      </c>
    </row>
    <row r="1114" spans="1:14" x14ac:dyDescent="0.25">
      <c r="A1114" t="s">
        <v>3313</v>
      </c>
      <c r="B1114" t="s">
        <v>3656</v>
      </c>
      <c r="C1114" t="s">
        <v>3657</v>
      </c>
      <c r="D1114" s="52">
        <v>909.70143503966801</v>
      </c>
      <c r="E1114" s="13">
        <v>1.69919916860317</v>
      </c>
      <c r="F1114">
        <v>37</v>
      </c>
      <c r="G1114" s="57" t="s">
        <v>3151</v>
      </c>
      <c r="H1114" s="57" t="s">
        <v>3149</v>
      </c>
      <c r="I1114" s="57" t="s">
        <v>3151</v>
      </c>
      <c r="J1114" s="57" t="s">
        <v>3149</v>
      </c>
      <c r="K1114" s="57" t="s">
        <v>3149</v>
      </c>
      <c r="L1114" s="57" t="s">
        <v>3155</v>
      </c>
      <c r="M1114" s="57" t="s">
        <v>3150</v>
      </c>
      <c r="N1114" t="s">
        <v>3322</v>
      </c>
    </row>
    <row r="1115" spans="1:14" x14ac:dyDescent="0.25">
      <c r="A1115" t="s">
        <v>3313</v>
      </c>
      <c r="B1115" t="s">
        <v>3658</v>
      </c>
      <c r="C1115" t="s">
        <v>3659</v>
      </c>
      <c r="D1115" s="52">
        <v>610.37600384602797</v>
      </c>
      <c r="E1115" s="13">
        <v>0.18825622719179699</v>
      </c>
      <c r="F1115">
        <v>131</v>
      </c>
      <c r="G1115" s="57" t="s">
        <v>3149</v>
      </c>
      <c r="H1115" s="57" t="s">
        <v>3148</v>
      </c>
      <c r="I1115" s="57" t="s">
        <v>3151</v>
      </c>
      <c r="J1115" s="57" t="s">
        <v>3149</v>
      </c>
      <c r="K1115" s="57" t="s">
        <v>3148</v>
      </c>
      <c r="L1115" s="57" t="s">
        <v>3155</v>
      </c>
      <c r="M1115" s="57" t="s">
        <v>3149</v>
      </c>
      <c r="N1115" t="s">
        <v>3322</v>
      </c>
    </row>
    <row r="1116" spans="1:14" x14ac:dyDescent="0.25">
      <c r="A1116" t="s">
        <v>3313</v>
      </c>
      <c r="B1116" t="s">
        <v>3660</v>
      </c>
      <c r="C1116" t="s">
        <v>3661</v>
      </c>
      <c r="D1116" s="52">
        <v>164.57966003470099</v>
      </c>
      <c r="E1116" s="13">
        <v>0.76402554134452205</v>
      </c>
      <c r="F1116">
        <v>105</v>
      </c>
      <c r="G1116" s="57" t="s">
        <v>3151</v>
      </c>
      <c r="H1116" s="57" t="s">
        <v>3151</v>
      </c>
      <c r="I1116" s="57" t="s">
        <v>3151</v>
      </c>
      <c r="J1116" s="57" t="s">
        <v>3155</v>
      </c>
      <c r="K1116" s="57" t="s">
        <v>3150</v>
      </c>
      <c r="L1116" s="57" t="s">
        <v>3155</v>
      </c>
      <c r="M1116" s="57" t="s">
        <v>3150</v>
      </c>
      <c r="N1116" t="s">
        <v>3322</v>
      </c>
    </row>
    <row r="1117" spans="1:14" x14ac:dyDescent="0.25">
      <c r="A1117" t="s">
        <v>3313</v>
      </c>
      <c r="B1117" t="s">
        <v>3662</v>
      </c>
      <c r="C1117" t="s">
        <v>3663</v>
      </c>
      <c r="D1117" s="52">
        <v>4258.0125123071202</v>
      </c>
      <c r="E1117" s="13">
        <v>1.1745856018399901</v>
      </c>
      <c r="F1117">
        <v>73</v>
      </c>
      <c r="G1117" s="57" t="s">
        <v>3151</v>
      </c>
      <c r="H1117" s="57" t="s">
        <v>3148</v>
      </c>
      <c r="I1117" s="57" t="s">
        <v>3151</v>
      </c>
      <c r="J1117" s="57" t="s">
        <v>3149</v>
      </c>
      <c r="K1117" s="57" t="s">
        <v>3150</v>
      </c>
      <c r="L1117" s="57" t="s">
        <v>3155</v>
      </c>
      <c r="M1117" s="57" t="s">
        <v>3155</v>
      </c>
      <c r="N1117" t="s">
        <v>3322</v>
      </c>
    </row>
    <row r="1118" spans="1:14" x14ac:dyDescent="0.25">
      <c r="A1118" t="s">
        <v>3313</v>
      </c>
      <c r="B1118" t="s">
        <v>3664</v>
      </c>
      <c r="C1118" t="s">
        <v>3665</v>
      </c>
      <c r="D1118" s="52">
        <v>2061.6677732568201</v>
      </c>
      <c r="E1118" s="13">
        <v>1.4467417113644001</v>
      </c>
      <c r="F1118">
        <v>52</v>
      </c>
      <c r="G1118" s="57" t="s">
        <v>3151</v>
      </c>
      <c r="H1118" s="57" t="s">
        <v>3148</v>
      </c>
      <c r="I1118" s="57" t="s">
        <v>3151</v>
      </c>
      <c r="J1118" s="57" t="s">
        <v>3149</v>
      </c>
      <c r="K1118" s="57" t="s">
        <v>3148</v>
      </c>
      <c r="L1118" s="57" t="s">
        <v>3155</v>
      </c>
      <c r="M1118" s="57" t="s">
        <v>3155</v>
      </c>
      <c r="N1118" t="s">
        <v>3322</v>
      </c>
    </row>
    <row r="1119" spans="1:14" x14ac:dyDescent="0.25">
      <c r="A1119" t="s">
        <v>3313</v>
      </c>
      <c r="B1119" t="s">
        <v>3666</v>
      </c>
      <c r="C1119" t="s">
        <v>3667</v>
      </c>
      <c r="D1119" s="52">
        <v>3570.9637048423101</v>
      </c>
      <c r="E1119" s="13">
        <v>0.66211455727925095</v>
      </c>
      <c r="F1119">
        <v>111</v>
      </c>
      <c r="G1119" s="57" t="s">
        <v>3151</v>
      </c>
      <c r="H1119" s="57" t="s">
        <v>3151</v>
      </c>
      <c r="I1119" s="57" t="s">
        <v>3155</v>
      </c>
      <c r="J1119" s="57" t="s">
        <v>3148</v>
      </c>
      <c r="K1119" s="57" t="s">
        <v>3151</v>
      </c>
      <c r="L1119" s="57" t="s">
        <v>3150</v>
      </c>
      <c r="M1119" s="57" t="s">
        <v>3155</v>
      </c>
      <c r="N1119" t="s">
        <v>3322</v>
      </c>
    </row>
    <row r="1120" spans="1:14" x14ac:dyDescent="0.25">
      <c r="A1120" t="s">
        <v>3313</v>
      </c>
      <c r="B1120" t="s">
        <v>3668</v>
      </c>
      <c r="C1120" t="s">
        <v>3669</v>
      </c>
      <c r="D1120" s="52">
        <v>1689.82828620384</v>
      </c>
      <c r="E1120" s="13">
        <v>-6.9777384408763798E-2</v>
      </c>
      <c r="F1120">
        <v>139</v>
      </c>
      <c r="G1120" s="57" t="s">
        <v>3148</v>
      </c>
      <c r="H1120" s="57" t="s">
        <v>3149</v>
      </c>
      <c r="I1120" s="57" t="s">
        <v>3149</v>
      </c>
      <c r="J1120" s="57" t="s">
        <v>3148</v>
      </c>
      <c r="K1120" s="57" t="s">
        <v>3151</v>
      </c>
      <c r="L1120" s="57" t="s">
        <v>3148</v>
      </c>
      <c r="M1120" s="57" t="s">
        <v>3155</v>
      </c>
      <c r="N1120" t="s">
        <v>3322</v>
      </c>
    </row>
    <row r="1121" spans="1:14" x14ac:dyDescent="0.25">
      <c r="A1121" t="s">
        <v>3313</v>
      </c>
      <c r="B1121" t="s">
        <v>3670</v>
      </c>
      <c r="C1121" t="s">
        <v>3671</v>
      </c>
      <c r="D1121" s="52">
        <v>2179.1890888974599</v>
      </c>
      <c r="E1121" s="13">
        <v>-0.50552411222803995</v>
      </c>
      <c r="F1121">
        <v>164</v>
      </c>
      <c r="G1121" s="57" t="s">
        <v>3150</v>
      </c>
      <c r="H1121" s="57" t="s">
        <v>3148</v>
      </c>
      <c r="I1121" s="57" t="s">
        <v>3155</v>
      </c>
      <c r="J1121" s="57" t="s">
        <v>3150</v>
      </c>
      <c r="K1121" s="57" t="s">
        <v>3148</v>
      </c>
      <c r="L1121" s="57" t="s">
        <v>3155</v>
      </c>
      <c r="M1121" s="57" t="s">
        <v>3148</v>
      </c>
      <c r="N1121" t="s">
        <v>3322</v>
      </c>
    </row>
    <row r="1122" spans="1:14" x14ac:dyDescent="0.25">
      <c r="A1122" t="s">
        <v>3313</v>
      </c>
      <c r="B1122" t="s">
        <v>3672</v>
      </c>
      <c r="C1122" t="s">
        <v>3308</v>
      </c>
      <c r="D1122" s="52">
        <v>2462.3882899038399</v>
      </c>
      <c r="E1122" s="13">
        <v>1.1285585185152001</v>
      </c>
      <c r="F1122">
        <v>77</v>
      </c>
      <c r="G1122" s="57" t="s">
        <v>3151</v>
      </c>
      <c r="H1122" s="57" t="s">
        <v>3149</v>
      </c>
      <c r="I1122" s="57" t="s">
        <v>3155</v>
      </c>
      <c r="J1122" s="57" t="s">
        <v>3149</v>
      </c>
      <c r="K1122" s="57" t="s">
        <v>3150</v>
      </c>
      <c r="L1122" s="57" t="s">
        <v>3155</v>
      </c>
      <c r="M1122" s="57" t="s">
        <v>3155</v>
      </c>
      <c r="N1122" t="s">
        <v>3322</v>
      </c>
    </row>
    <row r="1123" spans="1:14" x14ac:dyDescent="0.25">
      <c r="A1123" t="s">
        <v>3314</v>
      </c>
      <c r="B1123" t="s">
        <v>3320</v>
      </c>
      <c r="C1123" t="s">
        <v>3321</v>
      </c>
      <c r="D1123" s="52">
        <v>284.41196982683999</v>
      </c>
      <c r="E1123" s="13">
        <v>-0.54352388661988205</v>
      </c>
      <c r="F1123">
        <v>167</v>
      </c>
      <c r="G1123" s="57" t="s">
        <v>3150</v>
      </c>
      <c r="H1123" s="57" t="s">
        <v>3151</v>
      </c>
      <c r="I1123" s="57" t="s">
        <v>3148</v>
      </c>
      <c r="J1123" s="57" t="s">
        <v>3155</v>
      </c>
      <c r="K1123" s="57" t="s">
        <v>3149</v>
      </c>
      <c r="L1123" s="57" t="s">
        <v>3148</v>
      </c>
      <c r="M1123" s="57" t="s">
        <v>3151</v>
      </c>
      <c r="N1123" t="s">
        <v>3322</v>
      </c>
    </row>
    <row r="1124" spans="1:14" x14ac:dyDescent="0.25">
      <c r="A1124" t="s">
        <v>3314</v>
      </c>
      <c r="B1124" t="s">
        <v>3323</v>
      </c>
      <c r="C1124" t="s">
        <v>3324</v>
      </c>
      <c r="D1124" s="52">
        <v>410.90130820620197</v>
      </c>
      <c r="E1124" s="13">
        <v>0.86089706111575703</v>
      </c>
      <c r="F1124">
        <v>91</v>
      </c>
      <c r="G1124" s="57" t="s">
        <v>3151</v>
      </c>
      <c r="H1124" s="57" t="s">
        <v>3148</v>
      </c>
      <c r="I1124" s="57" t="s">
        <v>3149</v>
      </c>
      <c r="J1124" s="57" t="s">
        <v>3148</v>
      </c>
      <c r="K1124" s="57" t="s">
        <v>3148</v>
      </c>
      <c r="L1124" s="57" t="s">
        <v>3151</v>
      </c>
      <c r="M1124" s="57" t="s">
        <v>3149</v>
      </c>
      <c r="N1124" t="s">
        <v>3322</v>
      </c>
    </row>
    <row r="1125" spans="1:14" x14ac:dyDescent="0.25">
      <c r="A1125" t="s">
        <v>3314</v>
      </c>
      <c r="B1125" t="s">
        <v>3325</v>
      </c>
      <c r="C1125" t="s">
        <v>3326</v>
      </c>
      <c r="D1125" s="52">
        <v>117.931817616983</v>
      </c>
      <c r="E1125" s="13">
        <v>0.41329436303295902</v>
      </c>
      <c r="F1125">
        <v>118</v>
      </c>
      <c r="G1125" s="57" t="s">
        <v>3160</v>
      </c>
      <c r="H1125" s="57" t="s">
        <v>3160</v>
      </c>
      <c r="I1125" s="57" t="s">
        <v>3160</v>
      </c>
      <c r="J1125" s="57" t="s">
        <v>3160</v>
      </c>
      <c r="K1125" s="57" t="s">
        <v>3160</v>
      </c>
      <c r="L1125" s="57" t="s">
        <v>3160</v>
      </c>
      <c r="M1125" s="57" t="s">
        <v>3160</v>
      </c>
      <c r="N1125" t="s">
        <v>3152</v>
      </c>
    </row>
    <row r="1126" spans="1:14" x14ac:dyDescent="0.25">
      <c r="A1126" t="s">
        <v>3314</v>
      </c>
      <c r="B1126" t="s">
        <v>3327</v>
      </c>
      <c r="C1126" t="s">
        <v>3328</v>
      </c>
      <c r="D1126" s="52">
        <v>53.144484526521303</v>
      </c>
      <c r="E1126" s="13">
        <v>0.41329436303295902</v>
      </c>
      <c r="F1126">
        <v>118</v>
      </c>
      <c r="G1126" s="57" t="s">
        <v>3160</v>
      </c>
      <c r="H1126" s="57" t="s">
        <v>3160</v>
      </c>
      <c r="I1126" s="57" t="s">
        <v>3160</v>
      </c>
      <c r="J1126" s="57" t="s">
        <v>3160</v>
      </c>
      <c r="K1126" s="57" t="s">
        <v>3160</v>
      </c>
      <c r="L1126" s="57" t="s">
        <v>3160</v>
      </c>
      <c r="M1126" s="57" t="s">
        <v>3160</v>
      </c>
      <c r="N1126" t="s">
        <v>3152</v>
      </c>
    </row>
    <row r="1127" spans="1:14" x14ac:dyDescent="0.25">
      <c r="A1127" t="s">
        <v>3314</v>
      </c>
      <c r="B1127" t="s">
        <v>3329</v>
      </c>
      <c r="C1127" t="s">
        <v>3330</v>
      </c>
      <c r="D1127" s="52">
        <v>336.85440978839102</v>
      </c>
      <c r="E1127" s="13">
        <v>-0.481323283986407</v>
      </c>
      <c r="F1127">
        <v>165</v>
      </c>
      <c r="G1127" s="57" t="s">
        <v>3150</v>
      </c>
      <c r="H1127" s="57" t="s">
        <v>3148</v>
      </c>
      <c r="I1127" s="57" t="s">
        <v>3155</v>
      </c>
      <c r="J1127" s="57" t="s">
        <v>3155</v>
      </c>
      <c r="K1127" s="57" t="s">
        <v>3151</v>
      </c>
      <c r="L1127" s="57" t="s">
        <v>3148</v>
      </c>
      <c r="M1127" s="57" t="s">
        <v>3148</v>
      </c>
      <c r="N1127" t="s">
        <v>3322</v>
      </c>
    </row>
    <row r="1128" spans="1:14" x14ac:dyDescent="0.25">
      <c r="A1128" t="s">
        <v>3314</v>
      </c>
      <c r="B1128" t="s">
        <v>3331</v>
      </c>
      <c r="C1128" t="s">
        <v>3332</v>
      </c>
      <c r="D1128" s="52">
        <v>1626.38306453873</v>
      </c>
      <c r="E1128" s="13">
        <v>-3.1638364209631897E-2</v>
      </c>
      <c r="F1128">
        <v>143</v>
      </c>
      <c r="G1128" s="57" t="s">
        <v>3148</v>
      </c>
      <c r="H1128" s="57" t="s">
        <v>3151</v>
      </c>
      <c r="I1128" s="57" t="s">
        <v>3148</v>
      </c>
      <c r="J1128" s="57" t="s">
        <v>3155</v>
      </c>
      <c r="K1128" s="57" t="s">
        <v>3148</v>
      </c>
      <c r="L1128" s="57" t="s">
        <v>3149</v>
      </c>
      <c r="M1128" s="57" t="s">
        <v>3149</v>
      </c>
      <c r="N1128" t="s">
        <v>3322</v>
      </c>
    </row>
    <row r="1129" spans="1:14" x14ac:dyDescent="0.25">
      <c r="A1129" t="s">
        <v>3314</v>
      </c>
      <c r="B1129" t="s">
        <v>3333</v>
      </c>
      <c r="C1129" t="s">
        <v>3334</v>
      </c>
      <c r="D1129" s="52">
        <v>244.776732580003</v>
      </c>
      <c r="E1129" s="13">
        <v>-0.51210634786588705</v>
      </c>
      <c r="F1129">
        <v>166</v>
      </c>
      <c r="G1129" s="57" t="s">
        <v>3150</v>
      </c>
      <c r="H1129" s="57" t="s">
        <v>3151</v>
      </c>
      <c r="I1129" s="57" t="s">
        <v>3155</v>
      </c>
      <c r="J1129" s="57" t="s">
        <v>3155</v>
      </c>
      <c r="K1129" s="57" t="s">
        <v>3151</v>
      </c>
      <c r="L1129" s="57" t="s">
        <v>3149</v>
      </c>
      <c r="M1129" s="57" t="s">
        <v>3151</v>
      </c>
      <c r="N1129" t="s">
        <v>3322</v>
      </c>
    </row>
    <row r="1130" spans="1:14" x14ac:dyDescent="0.25">
      <c r="A1130" t="s">
        <v>3314</v>
      </c>
      <c r="B1130" t="s">
        <v>3335</v>
      </c>
      <c r="C1130" t="s">
        <v>3336</v>
      </c>
      <c r="D1130" s="52">
        <v>553.63936992448703</v>
      </c>
      <c r="E1130" s="13">
        <v>-0.81214307008830999</v>
      </c>
      <c r="F1130">
        <v>174</v>
      </c>
      <c r="G1130" s="57" t="s">
        <v>3160</v>
      </c>
      <c r="H1130" s="57" t="s">
        <v>3160</v>
      </c>
      <c r="I1130" s="57" t="s">
        <v>3160</v>
      </c>
      <c r="J1130" s="57" t="s">
        <v>3160</v>
      </c>
      <c r="K1130" s="57" t="s">
        <v>3160</v>
      </c>
      <c r="L1130" s="57" t="s">
        <v>3160</v>
      </c>
      <c r="M1130" s="57" t="s">
        <v>3160</v>
      </c>
      <c r="N1130" t="s">
        <v>3152</v>
      </c>
    </row>
    <row r="1131" spans="1:14" x14ac:dyDescent="0.25">
      <c r="A1131" t="s">
        <v>3314</v>
      </c>
      <c r="B1131" t="s">
        <v>3338</v>
      </c>
      <c r="C1131" t="s">
        <v>3339</v>
      </c>
      <c r="D1131" s="52">
        <v>86.582785967506297</v>
      </c>
      <c r="E1131" s="13">
        <v>-0.81214307008830999</v>
      </c>
      <c r="F1131">
        <v>174</v>
      </c>
      <c r="G1131" s="57" t="s">
        <v>3160</v>
      </c>
      <c r="H1131" s="57" t="s">
        <v>3160</v>
      </c>
      <c r="I1131" s="57" t="s">
        <v>3160</v>
      </c>
      <c r="J1131" s="57" t="s">
        <v>3160</v>
      </c>
      <c r="K1131" s="57" t="s">
        <v>3160</v>
      </c>
      <c r="L1131" s="57" t="s">
        <v>3160</v>
      </c>
      <c r="M1131" s="57" t="s">
        <v>3160</v>
      </c>
      <c r="N1131" t="s">
        <v>3152</v>
      </c>
    </row>
    <row r="1132" spans="1:14" x14ac:dyDescent="0.25">
      <c r="A1132" t="s">
        <v>3314</v>
      </c>
      <c r="B1132" t="s">
        <v>3340</v>
      </c>
      <c r="C1132" t="s">
        <v>3341</v>
      </c>
      <c r="D1132" s="52">
        <v>3.1329555040516301</v>
      </c>
      <c r="E1132" s="13">
        <v>0.46130149074872101</v>
      </c>
      <c r="F1132">
        <v>113</v>
      </c>
      <c r="G1132" s="57" t="s">
        <v>3160</v>
      </c>
      <c r="H1132" s="57" t="s">
        <v>3160</v>
      </c>
      <c r="I1132" s="57" t="s">
        <v>3160</v>
      </c>
      <c r="J1132" s="57" t="s">
        <v>3160</v>
      </c>
      <c r="K1132" s="57" t="s">
        <v>3160</v>
      </c>
      <c r="L1132" s="57" t="s">
        <v>3160</v>
      </c>
      <c r="M1132" s="57" t="s">
        <v>3160</v>
      </c>
      <c r="N1132" t="s">
        <v>3342</v>
      </c>
    </row>
    <row r="1133" spans="1:14" x14ac:dyDescent="0.25">
      <c r="A1133" t="s">
        <v>3314</v>
      </c>
      <c r="B1133" t="s">
        <v>3343</v>
      </c>
      <c r="C1133" t="s">
        <v>3344</v>
      </c>
      <c r="D1133" s="52">
        <v>0</v>
      </c>
      <c r="E1133" s="13">
        <v>-0.28712112810277302</v>
      </c>
      <c r="F1133">
        <v>158</v>
      </c>
      <c r="G1133" s="57" t="s">
        <v>3160</v>
      </c>
      <c r="H1133" s="57" t="s">
        <v>3160</v>
      </c>
      <c r="I1133" s="57" t="s">
        <v>3160</v>
      </c>
      <c r="J1133" s="57" t="s">
        <v>3160</v>
      </c>
      <c r="K1133" s="57" t="s">
        <v>3160</v>
      </c>
      <c r="L1133" s="57" t="s">
        <v>3160</v>
      </c>
      <c r="M1133" s="57" t="s">
        <v>3160</v>
      </c>
      <c r="N1133" t="s">
        <v>3342</v>
      </c>
    </row>
    <row r="1134" spans="1:14" x14ac:dyDescent="0.25">
      <c r="A1134" t="s">
        <v>3314</v>
      </c>
      <c r="B1134" t="s">
        <v>3345</v>
      </c>
      <c r="C1134" t="s">
        <v>3346</v>
      </c>
      <c r="D1134" s="52">
        <v>0</v>
      </c>
      <c r="E1134" s="13">
        <v>-0.244614744523307</v>
      </c>
      <c r="F1134">
        <v>155</v>
      </c>
      <c r="G1134" s="57" t="s">
        <v>3160</v>
      </c>
      <c r="H1134" s="57" t="s">
        <v>3160</v>
      </c>
      <c r="I1134" s="57" t="s">
        <v>3160</v>
      </c>
      <c r="J1134" s="57" t="s">
        <v>3160</v>
      </c>
      <c r="K1134" s="57" t="s">
        <v>3160</v>
      </c>
      <c r="L1134" s="57" t="s">
        <v>3160</v>
      </c>
      <c r="M1134" s="57" t="s">
        <v>3160</v>
      </c>
      <c r="N1134" t="s">
        <v>3342</v>
      </c>
    </row>
    <row r="1135" spans="1:14" x14ac:dyDescent="0.25">
      <c r="A1135" t="s">
        <v>3314</v>
      </c>
      <c r="B1135" t="s">
        <v>3347</v>
      </c>
      <c r="C1135" t="s">
        <v>3348</v>
      </c>
      <c r="D1135" s="52">
        <v>933.82902339018995</v>
      </c>
      <c r="E1135" s="13">
        <v>1.0523798074414601</v>
      </c>
      <c r="F1135">
        <v>73</v>
      </c>
      <c r="G1135" s="57" t="s">
        <v>3151</v>
      </c>
      <c r="H1135" s="57" t="s">
        <v>3151</v>
      </c>
      <c r="I1135" s="57" t="s">
        <v>3155</v>
      </c>
      <c r="J1135" s="57" t="s">
        <v>3155</v>
      </c>
      <c r="K1135" s="57" t="s">
        <v>3151</v>
      </c>
      <c r="L1135" s="57" t="s">
        <v>3149</v>
      </c>
      <c r="M1135" s="57" t="s">
        <v>3149</v>
      </c>
      <c r="N1135" t="s">
        <v>3322</v>
      </c>
    </row>
    <row r="1136" spans="1:14" x14ac:dyDescent="0.25">
      <c r="A1136" t="s">
        <v>3314</v>
      </c>
      <c r="B1136" t="s">
        <v>3349</v>
      </c>
      <c r="C1136" t="s">
        <v>3350</v>
      </c>
      <c r="D1136" s="52">
        <v>1118.20058669381</v>
      </c>
      <c r="E1136" s="13">
        <v>1.6862984940465799</v>
      </c>
      <c r="F1136">
        <v>33</v>
      </c>
      <c r="G1136" s="57" t="s">
        <v>3151</v>
      </c>
      <c r="H1136" s="57" t="s">
        <v>3151</v>
      </c>
      <c r="I1136" s="57" t="s">
        <v>3155</v>
      </c>
      <c r="J1136" s="57" t="s">
        <v>3148</v>
      </c>
      <c r="K1136" s="57" t="s">
        <v>3148</v>
      </c>
      <c r="L1136" s="57" t="s">
        <v>3148</v>
      </c>
      <c r="M1136" s="57" t="s">
        <v>3149</v>
      </c>
      <c r="N1136" t="s">
        <v>3322</v>
      </c>
    </row>
    <row r="1137" spans="1:14" x14ac:dyDescent="0.25">
      <c r="A1137" t="s">
        <v>3314</v>
      </c>
      <c r="B1137" t="s">
        <v>3351</v>
      </c>
      <c r="C1137" t="s">
        <v>3165</v>
      </c>
      <c r="D1137" s="52">
        <v>763.60354337388105</v>
      </c>
      <c r="E1137" s="13">
        <v>1.09705012274005</v>
      </c>
      <c r="F1137">
        <v>67</v>
      </c>
      <c r="G1137" s="57" t="s">
        <v>3151</v>
      </c>
      <c r="H1137" s="57" t="s">
        <v>3151</v>
      </c>
      <c r="I1137" s="57" t="s">
        <v>3155</v>
      </c>
      <c r="J1137" s="57" t="s">
        <v>3151</v>
      </c>
      <c r="K1137" s="57" t="s">
        <v>3149</v>
      </c>
      <c r="L1137" s="57" t="s">
        <v>3151</v>
      </c>
      <c r="M1137" s="57" t="s">
        <v>3151</v>
      </c>
      <c r="N1137" t="s">
        <v>3322</v>
      </c>
    </row>
    <row r="1138" spans="1:14" x14ac:dyDescent="0.25">
      <c r="A1138" t="s">
        <v>3314</v>
      </c>
      <c r="B1138" t="s">
        <v>3352</v>
      </c>
      <c r="C1138" t="s">
        <v>3353</v>
      </c>
      <c r="D1138" s="52">
        <v>1950.6510312859</v>
      </c>
      <c r="E1138" s="13">
        <v>1.4889604221992101</v>
      </c>
      <c r="F1138">
        <v>45</v>
      </c>
      <c r="G1138" s="57" t="s">
        <v>3151</v>
      </c>
      <c r="H1138" s="57" t="s">
        <v>3149</v>
      </c>
      <c r="I1138" s="57" t="s">
        <v>3149</v>
      </c>
      <c r="J1138" s="57" t="s">
        <v>3148</v>
      </c>
      <c r="K1138" s="57" t="s">
        <v>3148</v>
      </c>
      <c r="L1138" s="57" t="s">
        <v>3149</v>
      </c>
      <c r="M1138" s="57" t="s">
        <v>3149</v>
      </c>
      <c r="N1138" t="s">
        <v>3322</v>
      </c>
    </row>
    <row r="1139" spans="1:14" x14ac:dyDescent="0.25">
      <c r="A1139" t="s">
        <v>3314</v>
      </c>
      <c r="B1139" t="s">
        <v>3354</v>
      </c>
      <c r="C1139" t="s">
        <v>3355</v>
      </c>
      <c r="D1139" s="52">
        <v>87.605786904086003</v>
      </c>
      <c r="E1139" s="13">
        <v>1.74572205204838</v>
      </c>
      <c r="F1139">
        <v>30</v>
      </c>
      <c r="G1139" s="57" t="s">
        <v>3160</v>
      </c>
      <c r="H1139" s="57" t="s">
        <v>3160</v>
      </c>
      <c r="I1139" s="57" t="s">
        <v>3160</v>
      </c>
      <c r="J1139" s="57" t="s">
        <v>3160</v>
      </c>
      <c r="K1139" s="57" t="s">
        <v>3160</v>
      </c>
      <c r="L1139" s="57" t="s">
        <v>3160</v>
      </c>
      <c r="M1139" s="57" t="s">
        <v>3160</v>
      </c>
      <c r="N1139" t="s">
        <v>3152</v>
      </c>
    </row>
    <row r="1140" spans="1:14" x14ac:dyDescent="0.25">
      <c r="A1140" t="s">
        <v>3314</v>
      </c>
      <c r="B1140" t="s">
        <v>3356</v>
      </c>
      <c r="C1140" t="s">
        <v>3357</v>
      </c>
      <c r="D1140" s="52">
        <v>177.23232696268201</v>
      </c>
      <c r="E1140" s="13">
        <v>2.0532056390881199</v>
      </c>
      <c r="F1140">
        <v>18</v>
      </c>
      <c r="G1140" s="57" t="s">
        <v>3151</v>
      </c>
      <c r="H1140" s="57" t="s">
        <v>3151</v>
      </c>
      <c r="I1140" s="57" t="s">
        <v>3155</v>
      </c>
      <c r="J1140" s="57" t="s">
        <v>3148</v>
      </c>
      <c r="K1140" s="57" t="s">
        <v>3148</v>
      </c>
      <c r="L1140" s="57" t="s">
        <v>3151</v>
      </c>
      <c r="M1140" s="57" t="s">
        <v>3151</v>
      </c>
      <c r="N1140" t="s">
        <v>3322</v>
      </c>
    </row>
    <row r="1141" spans="1:14" x14ac:dyDescent="0.25">
      <c r="A1141" t="s">
        <v>3314</v>
      </c>
      <c r="B1141" t="s">
        <v>3358</v>
      </c>
      <c r="C1141" t="s">
        <v>3359</v>
      </c>
      <c r="D1141" s="52">
        <v>254.744528741848</v>
      </c>
      <c r="E1141" s="13">
        <v>1.74572205204838</v>
      </c>
      <c r="F1141">
        <v>30</v>
      </c>
      <c r="G1141" s="57" t="s">
        <v>3160</v>
      </c>
      <c r="H1141" s="57" t="s">
        <v>3160</v>
      </c>
      <c r="I1141" s="57" t="s">
        <v>3160</v>
      </c>
      <c r="J1141" s="57" t="s">
        <v>3160</v>
      </c>
      <c r="K1141" s="57" t="s">
        <v>3160</v>
      </c>
      <c r="L1141" s="57" t="s">
        <v>3160</v>
      </c>
      <c r="M1141" s="57" t="s">
        <v>3160</v>
      </c>
      <c r="N1141" t="s">
        <v>3152</v>
      </c>
    </row>
    <row r="1142" spans="1:14" x14ac:dyDescent="0.25">
      <c r="A1142" t="s">
        <v>3314</v>
      </c>
      <c r="B1142" t="s">
        <v>3360</v>
      </c>
      <c r="C1142" t="s">
        <v>3361</v>
      </c>
      <c r="D1142" s="52">
        <v>213.061948559678</v>
      </c>
      <c r="E1142" s="13">
        <v>1.74572205204838</v>
      </c>
      <c r="F1142">
        <v>30</v>
      </c>
      <c r="G1142" s="57" t="s">
        <v>3160</v>
      </c>
      <c r="H1142" s="57" t="s">
        <v>3160</v>
      </c>
      <c r="I1142" s="57" t="s">
        <v>3160</v>
      </c>
      <c r="J1142" s="57" t="s">
        <v>3160</v>
      </c>
      <c r="K1142" s="57" t="s">
        <v>3160</v>
      </c>
      <c r="L1142" s="57" t="s">
        <v>3160</v>
      </c>
      <c r="M1142" s="57" t="s">
        <v>3160</v>
      </c>
      <c r="N1142" t="s">
        <v>3152</v>
      </c>
    </row>
    <row r="1143" spans="1:14" x14ac:dyDescent="0.25">
      <c r="A1143" t="s">
        <v>3314</v>
      </c>
      <c r="B1143" t="s">
        <v>3362</v>
      </c>
      <c r="C1143" t="s">
        <v>3169</v>
      </c>
      <c r="D1143" s="52">
        <v>1461.94317850936</v>
      </c>
      <c r="E1143" s="13">
        <v>1.6835528205318999</v>
      </c>
      <c r="F1143">
        <v>34</v>
      </c>
      <c r="G1143" s="57" t="s">
        <v>3151</v>
      </c>
      <c r="H1143" s="57" t="s">
        <v>3151</v>
      </c>
      <c r="I1143" s="57" t="s">
        <v>3155</v>
      </c>
      <c r="J1143" s="57" t="s">
        <v>3150</v>
      </c>
      <c r="K1143" s="57" t="s">
        <v>3148</v>
      </c>
      <c r="L1143" s="57" t="s">
        <v>3148</v>
      </c>
      <c r="M1143" s="57" t="s">
        <v>3149</v>
      </c>
      <c r="N1143" t="s">
        <v>3322</v>
      </c>
    </row>
    <row r="1144" spans="1:14" x14ac:dyDescent="0.25">
      <c r="A1144" t="s">
        <v>3314</v>
      </c>
      <c r="B1144" t="s">
        <v>3363</v>
      </c>
      <c r="C1144" t="s">
        <v>3364</v>
      </c>
      <c r="D1144" s="52">
        <v>793.82428105696295</v>
      </c>
      <c r="E1144" s="13">
        <v>0.925944642840976</v>
      </c>
      <c r="F1144">
        <v>89</v>
      </c>
      <c r="G1144" s="57" t="s">
        <v>3151</v>
      </c>
      <c r="H1144" s="57" t="s">
        <v>3151</v>
      </c>
      <c r="I1144" s="57" t="s">
        <v>3151</v>
      </c>
      <c r="J1144" s="57" t="s">
        <v>3148</v>
      </c>
      <c r="K1144" s="57" t="s">
        <v>3149</v>
      </c>
      <c r="L1144" s="57" t="s">
        <v>3148</v>
      </c>
      <c r="M1144" s="57" t="s">
        <v>3149</v>
      </c>
      <c r="N1144" t="s">
        <v>3322</v>
      </c>
    </row>
    <row r="1145" spans="1:14" x14ac:dyDescent="0.25">
      <c r="A1145" t="s">
        <v>3314</v>
      </c>
      <c r="B1145" t="s">
        <v>3365</v>
      </c>
      <c r="C1145" t="s">
        <v>3366</v>
      </c>
      <c r="D1145" s="52">
        <v>524.23536807891503</v>
      </c>
      <c r="E1145" s="13">
        <v>1.99232089346987</v>
      </c>
      <c r="F1145">
        <v>22</v>
      </c>
      <c r="G1145" s="57" t="s">
        <v>3151</v>
      </c>
      <c r="H1145" s="57" t="s">
        <v>3151</v>
      </c>
      <c r="I1145" s="57" t="s">
        <v>3149</v>
      </c>
      <c r="J1145" s="57" t="s">
        <v>3155</v>
      </c>
      <c r="K1145" s="57" t="s">
        <v>3148</v>
      </c>
      <c r="L1145" s="57" t="s">
        <v>3149</v>
      </c>
      <c r="M1145" s="57" t="s">
        <v>3150</v>
      </c>
      <c r="N1145" t="s">
        <v>3322</v>
      </c>
    </row>
    <row r="1146" spans="1:14" x14ac:dyDescent="0.25">
      <c r="A1146" t="s">
        <v>3314</v>
      </c>
      <c r="B1146" t="s">
        <v>3367</v>
      </c>
      <c r="C1146" t="s">
        <v>3368</v>
      </c>
      <c r="D1146" s="52">
        <v>886.68412138416898</v>
      </c>
      <c r="E1146" s="13">
        <v>1.8030827055565299</v>
      </c>
      <c r="F1146">
        <v>26</v>
      </c>
      <c r="G1146" s="57" t="s">
        <v>3151</v>
      </c>
      <c r="H1146" s="57" t="s">
        <v>3151</v>
      </c>
      <c r="I1146" s="57" t="s">
        <v>3151</v>
      </c>
      <c r="J1146" s="57" t="s">
        <v>3150</v>
      </c>
      <c r="K1146" s="57" t="s">
        <v>3148</v>
      </c>
      <c r="L1146" s="57" t="s">
        <v>3149</v>
      </c>
      <c r="M1146" s="57" t="s">
        <v>3148</v>
      </c>
      <c r="N1146" t="s">
        <v>3322</v>
      </c>
    </row>
    <row r="1147" spans="1:14" x14ac:dyDescent="0.25">
      <c r="A1147" t="s">
        <v>3314</v>
      </c>
      <c r="B1147" t="s">
        <v>3369</v>
      </c>
      <c r="C1147" t="s">
        <v>3370</v>
      </c>
      <c r="D1147" s="52">
        <v>842.97071347255098</v>
      </c>
      <c r="E1147" s="13">
        <v>1.6606282849810601</v>
      </c>
      <c r="F1147">
        <v>37</v>
      </c>
      <c r="G1147" s="57" t="s">
        <v>3151</v>
      </c>
      <c r="H1147" s="57" t="s">
        <v>3151</v>
      </c>
      <c r="I1147" s="57" t="s">
        <v>3149</v>
      </c>
      <c r="J1147" s="57" t="s">
        <v>3155</v>
      </c>
      <c r="K1147" s="57" t="s">
        <v>3148</v>
      </c>
      <c r="L1147" s="57" t="s">
        <v>3149</v>
      </c>
      <c r="M1147" s="57" t="s">
        <v>3149</v>
      </c>
      <c r="N1147" t="s">
        <v>3322</v>
      </c>
    </row>
    <row r="1148" spans="1:14" x14ac:dyDescent="0.25">
      <c r="A1148" t="s">
        <v>3314</v>
      </c>
      <c r="B1148" t="s">
        <v>3371</v>
      </c>
      <c r="C1148" t="s">
        <v>3173</v>
      </c>
      <c r="D1148" s="52">
        <v>776.97247296164903</v>
      </c>
      <c r="E1148" s="13">
        <v>0.63169268627444797</v>
      </c>
      <c r="F1148">
        <v>103</v>
      </c>
      <c r="G1148" s="57" t="s">
        <v>3151</v>
      </c>
      <c r="H1148" s="57" t="s">
        <v>3149</v>
      </c>
      <c r="I1148" s="57" t="s">
        <v>3148</v>
      </c>
      <c r="J1148" s="57" t="s">
        <v>3148</v>
      </c>
      <c r="K1148" s="57" t="s">
        <v>3149</v>
      </c>
      <c r="L1148" s="57" t="s">
        <v>3148</v>
      </c>
      <c r="M1148" s="57" t="s">
        <v>3149</v>
      </c>
      <c r="N1148" t="s">
        <v>3322</v>
      </c>
    </row>
    <row r="1149" spans="1:14" x14ac:dyDescent="0.25">
      <c r="A1149" t="s">
        <v>3314</v>
      </c>
      <c r="B1149" t="s">
        <v>3372</v>
      </c>
      <c r="C1149" t="s">
        <v>3373</v>
      </c>
      <c r="D1149" s="52">
        <v>136.21621777127501</v>
      </c>
      <c r="E1149" s="13">
        <v>2.5651609065662999</v>
      </c>
      <c r="F1149">
        <v>12</v>
      </c>
      <c r="G1149" s="57" t="s">
        <v>3160</v>
      </c>
      <c r="H1149" s="57" t="s">
        <v>3160</v>
      </c>
      <c r="I1149" s="57" t="s">
        <v>3160</v>
      </c>
      <c r="J1149" s="57" t="s">
        <v>3160</v>
      </c>
      <c r="K1149" s="57" t="s">
        <v>3160</v>
      </c>
      <c r="L1149" s="57" t="s">
        <v>3160</v>
      </c>
      <c r="M1149" s="57" t="s">
        <v>3160</v>
      </c>
      <c r="N1149" t="s">
        <v>3152</v>
      </c>
    </row>
    <row r="1150" spans="1:14" x14ac:dyDescent="0.25">
      <c r="A1150" t="s">
        <v>3314</v>
      </c>
      <c r="B1150" t="s">
        <v>3374</v>
      </c>
      <c r="C1150" t="s">
        <v>3375</v>
      </c>
      <c r="D1150" s="52">
        <v>1533.08290839899</v>
      </c>
      <c r="E1150" s="13">
        <v>3.4501909750165098</v>
      </c>
      <c r="F1150">
        <v>6</v>
      </c>
      <c r="G1150" s="57" t="s">
        <v>3151</v>
      </c>
      <c r="H1150" s="57" t="s">
        <v>3151</v>
      </c>
      <c r="I1150" s="57" t="s">
        <v>3149</v>
      </c>
      <c r="J1150" s="57" t="s">
        <v>3151</v>
      </c>
      <c r="K1150" s="57" t="s">
        <v>3155</v>
      </c>
      <c r="L1150" s="57" t="s">
        <v>3148</v>
      </c>
      <c r="M1150" s="57" t="s">
        <v>3150</v>
      </c>
      <c r="N1150" t="s">
        <v>3322</v>
      </c>
    </row>
    <row r="1151" spans="1:14" x14ac:dyDescent="0.25">
      <c r="A1151" t="s">
        <v>3314</v>
      </c>
      <c r="B1151" t="s">
        <v>3376</v>
      </c>
      <c r="C1151" t="s">
        <v>3377</v>
      </c>
      <c r="D1151" s="52">
        <v>170.41289994837601</v>
      </c>
      <c r="E1151" s="13">
        <v>2.0033285342656302</v>
      </c>
      <c r="F1151">
        <v>21</v>
      </c>
      <c r="G1151" s="57" t="s">
        <v>3151</v>
      </c>
      <c r="H1151" s="57" t="s">
        <v>3151</v>
      </c>
      <c r="I1151" s="57" t="s">
        <v>3151</v>
      </c>
      <c r="J1151" s="57" t="s">
        <v>3150</v>
      </c>
      <c r="K1151" s="57" t="s">
        <v>3155</v>
      </c>
      <c r="L1151" s="57" t="s">
        <v>3155</v>
      </c>
      <c r="M1151" s="57" t="s">
        <v>3148</v>
      </c>
      <c r="N1151" t="s">
        <v>3322</v>
      </c>
    </row>
    <row r="1152" spans="1:14" x14ac:dyDescent="0.25">
      <c r="A1152" t="s">
        <v>3314</v>
      </c>
      <c r="B1152" t="s">
        <v>3378</v>
      </c>
      <c r="C1152" t="s">
        <v>3379</v>
      </c>
      <c r="D1152" s="52">
        <v>788.47875086796705</v>
      </c>
      <c r="E1152" s="13">
        <v>1.08807957883433</v>
      </c>
      <c r="F1152">
        <v>69</v>
      </c>
      <c r="G1152" s="57" t="s">
        <v>3151</v>
      </c>
      <c r="H1152" s="57" t="s">
        <v>3151</v>
      </c>
      <c r="I1152" s="57" t="s">
        <v>3151</v>
      </c>
      <c r="J1152" s="57" t="s">
        <v>3149</v>
      </c>
      <c r="K1152" s="57" t="s">
        <v>3155</v>
      </c>
      <c r="L1152" s="57" t="s">
        <v>3149</v>
      </c>
      <c r="M1152" s="57" t="s">
        <v>3148</v>
      </c>
      <c r="N1152" t="s">
        <v>3322</v>
      </c>
    </row>
    <row r="1153" spans="1:14" x14ac:dyDescent="0.25">
      <c r="A1153" t="s">
        <v>3314</v>
      </c>
      <c r="B1153" t="s">
        <v>3380</v>
      </c>
      <c r="C1153" t="s">
        <v>3381</v>
      </c>
      <c r="D1153" s="52">
        <v>135.70361219986799</v>
      </c>
      <c r="E1153" s="13">
        <v>3.3914817522678899</v>
      </c>
      <c r="F1153">
        <v>7</v>
      </c>
      <c r="G1153" s="57" t="s">
        <v>3160</v>
      </c>
      <c r="H1153" s="57" t="s">
        <v>3160</v>
      </c>
      <c r="I1153" s="57" t="s">
        <v>3160</v>
      </c>
      <c r="J1153" s="57" t="s">
        <v>3160</v>
      </c>
      <c r="K1153" s="57" t="s">
        <v>3160</v>
      </c>
      <c r="L1153" s="57" t="s">
        <v>3160</v>
      </c>
      <c r="M1153" s="57" t="s">
        <v>3160</v>
      </c>
      <c r="N1153" t="s">
        <v>3152</v>
      </c>
    </row>
    <row r="1154" spans="1:14" x14ac:dyDescent="0.25">
      <c r="A1154" t="s">
        <v>3314</v>
      </c>
      <c r="B1154" t="s">
        <v>3382</v>
      </c>
      <c r="C1154" t="s">
        <v>3383</v>
      </c>
      <c r="D1154" s="52">
        <v>692.69158236758301</v>
      </c>
      <c r="E1154" s="13">
        <v>3.76151718910703</v>
      </c>
      <c r="F1154">
        <v>5</v>
      </c>
      <c r="G1154" s="57" t="s">
        <v>3151</v>
      </c>
      <c r="H1154" s="57" t="s">
        <v>3151</v>
      </c>
      <c r="I1154" s="57" t="s">
        <v>3149</v>
      </c>
      <c r="J1154" s="57" t="s">
        <v>3149</v>
      </c>
      <c r="K1154" s="57" t="s">
        <v>3155</v>
      </c>
      <c r="L1154" s="57" t="s">
        <v>3155</v>
      </c>
      <c r="M1154" s="57" t="s">
        <v>3149</v>
      </c>
      <c r="N1154" t="s">
        <v>3322</v>
      </c>
    </row>
    <row r="1155" spans="1:14" x14ac:dyDescent="0.25">
      <c r="A1155" t="s">
        <v>3314</v>
      </c>
      <c r="B1155" t="s">
        <v>3384</v>
      </c>
      <c r="C1155" t="s">
        <v>3179</v>
      </c>
      <c r="D1155" s="52">
        <v>412.66899243106599</v>
      </c>
      <c r="E1155" s="13">
        <v>1.0297485210981701</v>
      </c>
      <c r="F1155">
        <v>74</v>
      </c>
      <c r="G1155" s="57" t="s">
        <v>3160</v>
      </c>
      <c r="H1155" s="57" t="s">
        <v>3160</v>
      </c>
      <c r="I1155" s="57" t="s">
        <v>3160</v>
      </c>
      <c r="J1155" s="57" t="s">
        <v>3160</v>
      </c>
      <c r="K1155" s="57" t="s">
        <v>3160</v>
      </c>
      <c r="L1155" s="57" t="s">
        <v>3160</v>
      </c>
      <c r="M1155" s="57" t="s">
        <v>3160</v>
      </c>
      <c r="N1155" t="s">
        <v>3337</v>
      </c>
    </row>
    <row r="1156" spans="1:14" x14ac:dyDescent="0.25">
      <c r="A1156" t="s">
        <v>3314</v>
      </c>
      <c r="B1156" t="s">
        <v>3385</v>
      </c>
      <c r="C1156" t="s">
        <v>3182</v>
      </c>
      <c r="D1156" s="52">
        <v>478.548701187147</v>
      </c>
      <c r="E1156" s="13">
        <v>3.0541587090663702</v>
      </c>
      <c r="F1156">
        <v>8</v>
      </c>
      <c r="G1156" s="57" t="s">
        <v>3151</v>
      </c>
      <c r="H1156" s="57" t="s">
        <v>3151</v>
      </c>
      <c r="I1156" s="57" t="s">
        <v>3151</v>
      </c>
      <c r="J1156" s="57" t="s">
        <v>3149</v>
      </c>
      <c r="K1156" s="57" t="s">
        <v>3149</v>
      </c>
      <c r="L1156" s="57" t="s">
        <v>3149</v>
      </c>
      <c r="M1156" s="57" t="s">
        <v>3150</v>
      </c>
      <c r="N1156" t="s">
        <v>3322</v>
      </c>
    </row>
    <row r="1157" spans="1:14" x14ac:dyDescent="0.25">
      <c r="A1157" t="s">
        <v>3314</v>
      </c>
      <c r="B1157" t="s">
        <v>3386</v>
      </c>
      <c r="C1157" t="s">
        <v>3387</v>
      </c>
      <c r="D1157" s="52">
        <v>1035.9569133963701</v>
      </c>
      <c r="E1157" s="13">
        <v>2.6084038387629702</v>
      </c>
      <c r="F1157">
        <v>10</v>
      </c>
      <c r="G1157" s="57" t="s">
        <v>3160</v>
      </c>
      <c r="H1157" s="57" t="s">
        <v>3160</v>
      </c>
      <c r="I1157" s="57" t="s">
        <v>3160</v>
      </c>
      <c r="J1157" s="57" t="s">
        <v>3160</v>
      </c>
      <c r="K1157" s="57" t="s">
        <v>3160</v>
      </c>
      <c r="L1157" s="57" t="s">
        <v>3160</v>
      </c>
      <c r="M1157" s="57" t="s">
        <v>3160</v>
      </c>
      <c r="N1157" t="s">
        <v>3337</v>
      </c>
    </row>
    <row r="1158" spans="1:14" x14ac:dyDescent="0.25">
      <c r="A1158" t="s">
        <v>3314</v>
      </c>
      <c r="B1158" t="s">
        <v>3388</v>
      </c>
      <c r="C1158" t="s">
        <v>3389</v>
      </c>
      <c r="D1158" s="52">
        <v>75.511681004517499</v>
      </c>
      <c r="E1158" s="13">
        <v>4.0532149885506499</v>
      </c>
      <c r="F1158">
        <v>4</v>
      </c>
      <c r="G1158" s="57" t="s">
        <v>3160</v>
      </c>
      <c r="H1158" s="57" t="s">
        <v>3160</v>
      </c>
      <c r="I1158" s="57" t="s">
        <v>3160</v>
      </c>
      <c r="J1158" s="57" t="s">
        <v>3160</v>
      </c>
      <c r="K1158" s="57" t="s">
        <v>3160</v>
      </c>
      <c r="L1158" s="57" t="s">
        <v>3160</v>
      </c>
      <c r="M1158" s="57" t="s">
        <v>3160</v>
      </c>
      <c r="N1158" t="s">
        <v>3337</v>
      </c>
    </row>
    <row r="1159" spans="1:14" x14ac:dyDescent="0.25">
      <c r="A1159" t="s">
        <v>3314</v>
      </c>
      <c r="B1159" t="s">
        <v>3390</v>
      </c>
      <c r="C1159" t="s">
        <v>3391</v>
      </c>
      <c r="D1159" s="52">
        <v>101.973528498356</v>
      </c>
      <c r="E1159" s="13">
        <v>2.7759051959074799</v>
      </c>
      <c r="F1159">
        <v>9</v>
      </c>
      <c r="G1159" s="57" t="s">
        <v>3160</v>
      </c>
      <c r="H1159" s="57" t="s">
        <v>3160</v>
      </c>
      <c r="I1159" s="57" t="s">
        <v>3160</v>
      </c>
      <c r="J1159" s="57" t="s">
        <v>3160</v>
      </c>
      <c r="K1159" s="57" t="s">
        <v>3160</v>
      </c>
      <c r="L1159" s="57" t="s">
        <v>3160</v>
      </c>
      <c r="M1159" s="57" t="s">
        <v>3160</v>
      </c>
      <c r="N1159" t="s">
        <v>3180</v>
      </c>
    </row>
    <row r="1160" spans="1:14" x14ac:dyDescent="0.25">
      <c r="A1160" t="s">
        <v>3314</v>
      </c>
      <c r="B1160" t="s">
        <v>3392</v>
      </c>
      <c r="C1160" t="s">
        <v>3186</v>
      </c>
      <c r="D1160" s="52">
        <v>1027.7884050918101</v>
      </c>
      <c r="E1160" s="13">
        <v>0.90076062417802705</v>
      </c>
      <c r="F1160">
        <v>90</v>
      </c>
      <c r="G1160" s="57" t="s">
        <v>3151</v>
      </c>
      <c r="H1160" s="57" t="s">
        <v>3151</v>
      </c>
      <c r="I1160" s="57" t="s">
        <v>3155</v>
      </c>
      <c r="J1160" s="57" t="s">
        <v>3149</v>
      </c>
      <c r="K1160" s="57" t="s">
        <v>3149</v>
      </c>
      <c r="L1160" s="57" t="s">
        <v>3151</v>
      </c>
      <c r="M1160" s="57" t="s">
        <v>3149</v>
      </c>
      <c r="N1160" t="s">
        <v>3322</v>
      </c>
    </row>
    <row r="1161" spans="1:14" x14ac:dyDescent="0.25">
      <c r="A1161" t="s">
        <v>3314</v>
      </c>
      <c r="B1161" t="s">
        <v>3393</v>
      </c>
      <c r="C1161" t="s">
        <v>3394</v>
      </c>
      <c r="D1161" s="52">
        <v>705.94591562060896</v>
      </c>
      <c r="E1161" s="13">
        <v>2.6064807462986499</v>
      </c>
      <c r="F1161">
        <v>11</v>
      </c>
      <c r="G1161" s="57" t="s">
        <v>3160</v>
      </c>
      <c r="H1161" s="57" t="s">
        <v>3160</v>
      </c>
      <c r="I1161" s="57" t="s">
        <v>3160</v>
      </c>
      <c r="J1161" s="57" t="s">
        <v>3160</v>
      </c>
      <c r="K1161" s="57" t="s">
        <v>3160</v>
      </c>
      <c r="L1161" s="57" t="s">
        <v>3160</v>
      </c>
      <c r="M1161" s="57" t="s">
        <v>3160</v>
      </c>
      <c r="N1161" t="s">
        <v>3152</v>
      </c>
    </row>
    <row r="1162" spans="1:14" x14ac:dyDescent="0.25">
      <c r="A1162" t="s">
        <v>3314</v>
      </c>
      <c r="B1162" t="s">
        <v>3395</v>
      </c>
      <c r="C1162" t="s">
        <v>3188</v>
      </c>
      <c r="D1162" s="52">
        <v>2481.7889401746602</v>
      </c>
      <c r="E1162" s="13">
        <v>2.2112675368103001</v>
      </c>
      <c r="F1162">
        <v>14</v>
      </c>
      <c r="G1162" s="57" t="s">
        <v>3151</v>
      </c>
      <c r="H1162" s="57" t="s">
        <v>3151</v>
      </c>
      <c r="I1162" s="57" t="s">
        <v>3149</v>
      </c>
      <c r="J1162" s="57" t="s">
        <v>3149</v>
      </c>
      <c r="K1162" s="57" t="s">
        <v>3148</v>
      </c>
      <c r="L1162" s="57" t="s">
        <v>3151</v>
      </c>
      <c r="M1162" s="57" t="s">
        <v>3148</v>
      </c>
      <c r="N1162" t="s">
        <v>3322</v>
      </c>
    </row>
    <row r="1163" spans="1:14" x14ac:dyDescent="0.25">
      <c r="A1163" t="s">
        <v>3314</v>
      </c>
      <c r="B1163" t="s">
        <v>3396</v>
      </c>
      <c r="C1163" t="s">
        <v>3397</v>
      </c>
      <c r="D1163" s="52">
        <v>1438.4851006511401</v>
      </c>
      <c r="E1163" s="13">
        <v>1.6047398327487601</v>
      </c>
      <c r="F1163">
        <v>39</v>
      </c>
      <c r="G1163" s="57" t="s">
        <v>3151</v>
      </c>
      <c r="H1163" s="57" t="s">
        <v>3148</v>
      </c>
      <c r="I1163" s="57" t="s">
        <v>3151</v>
      </c>
      <c r="J1163" s="57" t="s">
        <v>3151</v>
      </c>
      <c r="K1163" s="57" t="s">
        <v>3148</v>
      </c>
      <c r="L1163" s="57" t="s">
        <v>3151</v>
      </c>
      <c r="M1163" s="57" t="s">
        <v>3148</v>
      </c>
      <c r="N1163" t="s">
        <v>3322</v>
      </c>
    </row>
    <row r="1164" spans="1:14" x14ac:dyDescent="0.25">
      <c r="A1164" t="s">
        <v>3314</v>
      </c>
      <c r="B1164" t="s">
        <v>3398</v>
      </c>
      <c r="C1164" t="s">
        <v>3399</v>
      </c>
      <c r="D1164" s="52">
        <v>135.28691269066201</v>
      </c>
      <c r="E1164" s="13">
        <v>1.51944095197087</v>
      </c>
      <c r="F1164">
        <v>44</v>
      </c>
      <c r="G1164" s="57" t="s">
        <v>3160</v>
      </c>
      <c r="H1164" s="57" t="s">
        <v>3160</v>
      </c>
      <c r="I1164" s="57" t="s">
        <v>3160</v>
      </c>
      <c r="J1164" s="57" t="s">
        <v>3160</v>
      </c>
      <c r="K1164" s="57" t="s">
        <v>3160</v>
      </c>
      <c r="L1164" s="57" t="s">
        <v>3160</v>
      </c>
      <c r="M1164" s="57" t="s">
        <v>3160</v>
      </c>
      <c r="N1164" t="s">
        <v>3152</v>
      </c>
    </row>
    <row r="1165" spans="1:14" x14ac:dyDescent="0.25">
      <c r="A1165" t="s">
        <v>3314</v>
      </c>
      <c r="B1165" t="s">
        <v>3400</v>
      </c>
      <c r="C1165" t="s">
        <v>3401</v>
      </c>
      <c r="D1165" s="52">
        <v>625.16388444269103</v>
      </c>
      <c r="E1165" s="13">
        <v>1.1823229686999099</v>
      </c>
      <c r="F1165">
        <v>61</v>
      </c>
      <c r="G1165" s="57" t="s">
        <v>3151</v>
      </c>
      <c r="H1165" s="57" t="s">
        <v>3151</v>
      </c>
      <c r="I1165" s="57" t="s">
        <v>3149</v>
      </c>
      <c r="J1165" s="57" t="s">
        <v>3148</v>
      </c>
      <c r="K1165" s="57" t="s">
        <v>3151</v>
      </c>
      <c r="L1165" s="57" t="s">
        <v>3151</v>
      </c>
      <c r="M1165" s="57" t="s">
        <v>3149</v>
      </c>
      <c r="N1165" t="s">
        <v>3322</v>
      </c>
    </row>
    <row r="1166" spans="1:14" x14ac:dyDescent="0.25">
      <c r="A1166" t="s">
        <v>3314</v>
      </c>
      <c r="B1166" t="s">
        <v>3402</v>
      </c>
      <c r="C1166" t="s">
        <v>3403</v>
      </c>
      <c r="D1166" s="52">
        <v>2386.1269736682302</v>
      </c>
      <c r="E1166" s="13">
        <v>0.71206434042521505</v>
      </c>
      <c r="F1166">
        <v>100</v>
      </c>
      <c r="G1166" s="57" t="s">
        <v>3151</v>
      </c>
      <c r="H1166" s="57" t="s">
        <v>3151</v>
      </c>
      <c r="I1166" s="57" t="s">
        <v>3155</v>
      </c>
      <c r="J1166" s="57" t="s">
        <v>3149</v>
      </c>
      <c r="K1166" s="57" t="s">
        <v>3148</v>
      </c>
      <c r="L1166" s="57" t="s">
        <v>3149</v>
      </c>
      <c r="M1166" s="57" t="s">
        <v>3149</v>
      </c>
      <c r="N1166" t="s">
        <v>3322</v>
      </c>
    </row>
    <row r="1167" spans="1:14" x14ac:dyDescent="0.25">
      <c r="A1167" t="s">
        <v>3314</v>
      </c>
      <c r="B1167" t="s">
        <v>3404</v>
      </c>
      <c r="C1167" t="s">
        <v>3405</v>
      </c>
      <c r="D1167" s="52">
        <v>1562.8487785463899</v>
      </c>
      <c r="E1167" s="13">
        <v>1.08662904321095</v>
      </c>
      <c r="F1167">
        <v>70</v>
      </c>
      <c r="G1167" s="57" t="s">
        <v>3151</v>
      </c>
      <c r="H1167" s="57" t="s">
        <v>3149</v>
      </c>
      <c r="I1167" s="57" t="s">
        <v>3149</v>
      </c>
      <c r="J1167" s="57" t="s">
        <v>3149</v>
      </c>
      <c r="K1167" s="57" t="s">
        <v>3149</v>
      </c>
      <c r="L1167" s="57" t="s">
        <v>3149</v>
      </c>
      <c r="M1167" s="57" t="s">
        <v>3151</v>
      </c>
      <c r="N1167" t="s">
        <v>3322</v>
      </c>
    </row>
    <row r="1168" spans="1:14" x14ac:dyDescent="0.25">
      <c r="A1168" t="s">
        <v>3314</v>
      </c>
      <c r="B1168" t="s">
        <v>3406</v>
      </c>
      <c r="C1168" t="s">
        <v>3407</v>
      </c>
      <c r="D1168" s="52">
        <v>392.91555187986199</v>
      </c>
      <c r="E1168" s="13">
        <v>1.2059931245298201</v>
      </c>
      <c r="F1168">
        <v>59</v>
      </c>
      <c r="G1168" s="57" t="s">
        <v>3160</v>
      </c>
      <c r="H1168" s="57" t="s">
        <v>3160</v>
      </c>
      <c r="I1168" s="57" t="s">
        <v>3160</v>
      </c>
      <c r="J1168" s="57" t="s">
        <v>3160</v>
      </c>
      <c r="K1168" s="57" t="s">
        <v>3160</v>
      </c>
      <c r="L1168" s="57" t="s">
        <v>3160</v>
      </c>
      <c r="M1168" s="57" t="s">
        <v>3160</v>
      </c>
      <c r="N1168" t="s">
        <v>3152</v>
      </c>
    </row>
    <row r="1169" spans="1:14" x14ac:dyDescent="0.25">
      <c r="A1169" t="s">
        <v>3314</v>
      </c>
      <c r="B1169" t="s">
        <v>3408</v>
      </c>
      <c r="C1169" t="s">
        <v>3409</v>
      </c>
      <c r="D1169" s="52">
        <v>2145.2689921352899</v>
      </c>
      <c r="E1169" s="13">
        <v>4.4321383790254902</v>
      </c>
      <c r="F1169">
        <v>1</v>
      </c>
      <c r="G1169" s="57" t="s">
        <v>3160</v>
      </c>
      <c r="H1169" s="57" t="s">
        <v>3160</v>
      </c>
      <c r="I1169" s="57" t="s">
        <v>3160</v>
      </c>
      <c r="J1169" s="57" t="s">
        <v>3160</v>
      </c>
      <c r="K1169" s="57" t="s">
        <v>3160</v>
      </c>
      <c r="L1169" s="57" t="s">
        <v>3160</v>
      </c>
      <c r="M1169" s="57" t="s">
        <v>3160</v>
      </c>
      <c r="N1169" t="s">
        <v>3152</v>
      </c>
    </row>
    <row r="1170" spans="1:14" x14ac:dyDescent="0.25">
      <c r="A1170" t="s">
        <v>3314</v>
      </c>
      <c r="B1170" t="s">
        <v>3410</v>
      </c>
      <c r="C1170" t="s">
        <v>3411</v>
      </c>
      <c r="D1170" s="52">
        <v>584.61619495657396</v>
      </c>
      <c r="E1170" s="13">
        <v>4.4321383790254902</v>
      </c>
      <c r="F1170">
        <v>1</v>
      </c>
      <c r="G1170" s="57" t="s">
        <v>3160</v>
      </c>
      <c r="H1170" s="57" t="s">
        <v>3160</v>
      </c>
      <c r="I1170" s="57" t="s">
        <v>3160</v>
      </c>
      <c r="J1170" s="57" t="s">
        <v>3160</v>
      </c>
      <c r="K1170" s="57" t="s">
        <v>3160</v>
      </c>
      <c r="L1170" s="57" t="s">
        <v>3160</v>
      </c>
      <c r="M1170" s="57" t="s">
        <v>3160</v>
      </c>
      <c r="N1170" t="s">
        <v>3152</v>
      </c>
    </row>
    <row r="1171" spans="1:14" x14ac:dyDescent="0.25">
      <c r="A1171" t="s">
        <v>3314</v>
      </c>
      <c r="B1171" t="s">
        <v>3412</v>
      </c>
      <c r="C1171" t="s">
        <v>3413</v>
      </c>
      <c r="D1171" s="52">
        <v>1034.6035012080499</v>
      </c>
      <c r="E1171" s="13">
        <v>4.4321383790254902</v>
      </c>
      <c r="F1171">
        <v>1</v>
      </c>
      <c r="G1171" s="57" t="s">
        <v>3160</v>
      </c>
      <c r="H1171" s="57" t="s">
        <v>3160</v>
      </c>
      <c r="I1171" s="57" t="s">
        <v>3160</v>
      </c>
      <c r="J1171" s="57" t="s">
        <v>3160</v>
      </c>
      <c r="K1171" s="57" t="s">
        <v>3160</v>
      </c>
      <c r="L1171" s="57" t="s">
        <v>3160</v>
      </c>
      <c r="M1171" s="57" t="s">
        <v>3160</v>
      </c>
      <c r="N1171" t="s">
        <v>3152</v>
      </c>
    </row>
    <row r="1172" spans="1:14" x14ac:dyDescent="0.25">
      <c r="A1172" t="s">
        <v>3314</v>
      </c>
      <c r="B1172" t="s">
        <v>3414</v>
      </c>
      <c r="C1172" t="s">
        <v>3415</v>
      </c>
      <c r="D1172" s="52">
        <v>793.70642093771801</v>
      </c>
      <c r="E1172" s="13">
        <v>0.38322984241937202</v>
      </c>
      <c r="F1172">
        <v>120</v>
      </c>
      <c r="G1172" s="57" t="s">
        <v>3160</v>
      </c>
      <c r="H1172" s="57" t="s">
        <v>3160</v>
      </c>
      <c r="I1172" s="57" t="s">
        <v>3160</v>
      </c>
      <c r="J1172" s="57" t="s">
        <v>3160</v>
      </c>
      <c r="K1172" s="57" t="s">
        <v>3160</v>
      </c>
      <c r="L1172" s="57" t="s">
        <v>3160</v>
      </c>
      <c r="M1172" s="57" t="s">
        <v>3160</v>
      </c>
      <c r="N1172" t="s">
        <v>3152</v>
      </c>
    </row>
    <row r="1173" spans="1:14" x14ac:dyDescent="0.25">
      <c r="A1173" t="s">
        <v>3314</v>
      </c>
      <c r="B1173" t="s">
        <v>3416</v>
      </c>
      <c r="C1173" t="s">
        <v>3417</v>
      </c>
      <c r="D1173" s="52">
        <v>1549.20555901947</v>
      </c>
      <c r="E1173" s="13">
        <v>0.84861704510508995</v>
      </c>
      <c r="F1173">
        <v>93</v>
      </c>
      <c r="G1173" s="57" t="s">
        <v>3151</v>
      </c>
      <c r="H1173" s="57" t="s">
        <v>3151</v>
      </c>
      <c r="I1173" s="57" t="s">
        <v>3155</v>
      </c>
      <c r="J1173" s="57" t="s">
        <v>3148</v>
      </c>
      <c r="K1173" s="57" t="s">
        <v>3151</v>
      </c>
      <c r="L1173" s="57" t="s">
        <v>3151</v>
      </c>
      <c r="M1173" s="57" t="s">
        <v>3148</v>
      </c>
      <c r="N1173" t="s">
        <v>3322</v>
      </c>
    </row>
    <row r="1174" spans="1:14" x14ac:dyDescent="0.25">
      <c r="A1174" t="s">
        <v>3314</v>
      </c>
      <c r="B1174" t="s">
        <v>3418</v>
      </c>
      <c r="C1174" t="s">
        <v>3419</v>
      </c>
      <c r="D1174" s="52">
        <v>388.26518319072699</v>
      </c>
      <c r="E1174" s="13">
        <v>0.38322984241937202</v>
      </c>
      <c r="F1174">
        <v>120</v>
      </c>
      <c r="G1174" s="57" t="s">
        <v>3160</v>
      </c>
      <c r="H1174" s="57" t="s">
        <v>3160</v>
      </c>
      <c r="I1174" s="57" t="s">
        <v>3160</v>
      </c>
      <c r="J1174" s="57" t="s">
        <v>3160</v>
      </c>
      <c r="K1174" s="57" t="s">
        <v>3160</v>
      </c>
      <c r="L1174" s="57" t="s">
        <v>3160</v>
      </c>
      <c r="M1174" s="57" t="s">
        <v>3160</v>
      </c>
      <c r="N1174" t="s">
        <v>3152</v>
      </c>
    </row>
    <row r="1175" spans="1:14" x14ac:dyDescent="0.25">
      <c r="A1175" t="s">
        <v>3314</v>
      </c>
      <c r="B1175" t="s">
        <v>3420</v>
      </c>
      <c r="C1175" t="s">
        <v>3421</v>
      </c>
      <c r="D1175" s="52">
        <v>59.705202177992398</v>
      </c>
      <c r="E1175" s="13">
        <v>0.38322984241937202</v>
      </c>
      <c r="F1175">
        <v>120</v>
      </c>
      <c r="G1175" s="57" t="s">
        <v>3160</v>
      </c>
      <c r="H1175" s="57" t="s">
        <v>3160</v>
      </c>
      <c r="I1175" s="57" t="s">
        <v>3160</v>
      </c>
      <c r="J1175" s="57" t="s">
        <v>3160</v>
      </c>
      <c r="K1175" s="57" t="s">
        <v>3160</v>
      </c>
      <c r="L1175" s="57" t="s">
        <v>3160</v>
      </c>
      <c r="M1175" s="57" t="s">
        <v>3160</v>
      </c>
      <c r="N1175" t="s">
        <v>3152</v>
      </c>
    </row>
    <row r="1176" spans="1:14" x14ac:dyDescent="0.25">
      <c r="A1176" t="s">
        <v>3314</v>
      </c>
      <c r="B1176" t="s">
        <v>3422</v>
      </c>
      <c r="C1176" t="s">
        <v>3423</v>
      </c>
      <c r="D1176" s="52">
        <v>282.30305716718902</v>
      </c>
      <c r="E1176" s="13">
        <v>-9.3685661165991599E-2</v>
      </c>
      <c r="F1176">
        <v>148</v>
      </c>
      <c r="G1176" s="57" t="s">
        <v>3148</v>
      </c>
      <c r="H1176" s="57" t="s">
        <v>3151</v>
      </c>
      <c r="I1176" s="57" t="s">
        <v>3155</v>
      </c>
      <c r="J1176" s="57" t="s">
        <v>3155</v>
      </c>
      <c r="K1176" s="57" t="s">
        <v>3149</v>
      </c>
      <c r="L1176" s="57" t="s">
        <v>3151</v>
      </c>
      <c r="M1176" s="57" t="s">
        <v>3150</v>
      </c>
      <c r="N1176" t="s">
        <v>3322</v>
      </c>
    </row>
    <row r="1177" spans="1:14" x14ac:dyDescent="0.25">
      <c r="A1177" t="s">
        <v>3314</v>
      </c>
      <c r="B1177" t="s">
        <v>3424</v>
      </c>
      <c r="C1177" t="s">
        <v>3425</v>
      </c>
      <c r="D1177" s="52">
        <v>449.12629740603097</v>
      </c>
      <c r="E1177" s="13">
        <v>0.95296982617056702</v>
      </c>
      <c r="F1177">
        <v>81</v>
      </c>
      <c r="G1177" s="57" t="s">
        <v>3160</v>
      </c>
      <c r="H1177" s="57" t="s">
        <v>3160</v>
      </c>
      <c r="I1177" s="57" t="s">
        <v>3160</v>
      </c>
      <c r="J1177" s="57" t="s">
        <v>3160</v>
      </c>
      <c r="K1177" s="57" t="s">
        <v>3160</v>
      </c>
      <c r="L1177" s="57" t="s">
        <v>3160</v>
      </c>
      <c r="M1177" s="57" t="s">
        <v>3160</v>
      </c>
      <c r="N1177" t="s">
        <v>3152</v>
      </c>
    </row>
    <row r="1178" spans="1:14" x14ac:dyDescent="0.25">
      <c r="A1178" t="s">
        <v>3314</v>
      </c>
      <c r="B1178" t="s">
        <v>3426</v>
      </c>
      <c r="C1178" t="s">
        <v>3427</v>
      </c>
      <c r="D1178" s="52">
        <v>981.90214023987005</v>
      </c>
      <c r="E1178" s="13">
        <v>0.95296982617056702</v>
      </c>
      <c r="F1178">
        <v>81</v>
      </c>
      <c r="G1178" s="57" t="s">
        <v>3160</v>
      </c>
      <c r="H1178" s="57" t="s">
        <v>3160</v>
      </c>
      <c r="I1178" s="57" t="s">
        <v>3160</v>
      </c>
      <c r="J1178" s="57" t="s">
        <v>3160</v>
      </c>
      <c r="K1178" s="57" t="s">
        <v>3160</v>
      </c>
      <c r="L1178" s="57" t="s">
        <v>3160</v>
      </c>
      <c r="M1178" s="57" t="s">
        <v>3160</v>
      </c>
      <c r="N1178" t="s">
        <v>3152</v>
      </c>
    </row>
    <row r="1179" spans="1:14" x14ac:dyDescent="0.25">
      <c r="A1179" t="s">
        <v>3314</v>
      </c>
      <c r="B1179" t="s">
        <v>3428</v>
      </c>
      <c r="C1179" t="s">
        <v>3429</v>
      </c>
      <c r="D1179" s="52">
        <v>983.77790700923003</v>
      </c>
      <c r="E1179" s="13">
        <v>0.480430513548533</v>
      </c>
      <c r="F1179">
        <v>109</v>
      </c>
      <c r="G1179" s="57" t="s">
        <v>3149</v>
      </c>
      <c r="H1179" s="57" t="s">
        <v>3151</v>
      </c>
      <c r="I1179" s="57" t="s">
        <v>3155</v>
      </c>
      <c r="J1179" s="57" t="s">
        <v>3148</v>
      </c>
      <c r="K1179" s="57" t="s">
        <v>3151</v>
      </c>
      <c r="L1179" s="57" t="s">
        <v>3151</v>
      </c>
      <c r="M1179" s="57" t="s">
        <v>3148</v>
      </c>
      <c r="N1179" t="s">
        <v>3322</v>
      </c>
    </row>
    <row r="1180" spans="1:14" x14ac:dyDescent="0.25">
      <c r="A1180" t="s">
        <v>3314</v>
      </c>
      <c r="B1180" t="s">
        <v>3430</v>
      </c>
      <c r="C1180" t="s">
        <v>3431</v>
      </c>
      <c r="D1180" s="52">
        <v>924.89926757086005</v>
      </c>
      <c r="E1180" s="13">
        <v>0.95296982617056702</v>
      </c>
      <c r="F1180">
        <v>81</v>
      </c>
      <c r="G1180" s="57" t="s">
        <v>3160</v>
      </c>
      <c r="H1180" s="57" t="s">
        <v>3160</v>
      </c>
      <c r="I1180" s="57" t="s">
        <v>3160</v>
      </c>
      <c r="J1180" s="57" t="s">
        <v>3160</v>
      </c>
      <c r="K1180" s="57" t="s">
        <v>3160</v>
      </c>
      <c r="L1180" s="57" t="s">
        <v>3160</v>
      </c>
      <c r="M1180" s="57" t="s">
        <v>3160</v>
      </c>
      <c r="N1180" t="s">
        <v>3152</v>
      </c>
    </row>
    <row r="1181" spans="1:14" x14ac:dyDescent="0.25">
      <c r="A1181" t="s">
        <v>3314</v>
      </c>
      <c r="B1181" t="s">
        <v>3432</v>
      </c>
      <c r="C1181" t="s">
        <v>3433</v>
      </c>
      <c r="D1181" s="52">
        <v>21.0776251198869</v>
      </c>
      <c r="E1181" s="13">
        <v>0.95296982617056702</v>
      </c>
      <c r="F1181">
        <v>81</v>
      </c>
      <c r="G1181" s="57" t="s">
        <v>3160</v>
      </c>
      <c r="H1181" s="57" t="s">
        <v>3160</v>
      </c>
      <c r="I1181" s="57" t="s">
        <v>3160</v>
      </c>
      <c r="J1181" s="57" t="s">
        <v>3160</v>
      </c>
      <c r="K1181" s="57" t="s">
        <v>3160</v>
      </c>
      <c r="L1181" s="57" t="s">
        <v>3160</v>
      </c>
      <c r="M1181" s="57" t="s">
        <v>3160</v>
      </c>
      <c r="N1181" t="s">
        <v>3152</v>
      </c>
    </row>
    <row r="1182" spans="1:14" x14ac:dyDescent="0.25">
      <c r="A1182" t="s">
        <v>3314</v>
      </c>
      <c r="B1182" t="s">
        <v>3434</v>
      </c>
      <c r="C1182" t="s">
        <v>3435</v>
      </c>
      <c r="D1182" s="52">
        <v>471.32728113796799</v>
      </c>
      <c r="E1182" s="13">
        <v>0.95296982617056702</v>
      </c>
      <c r="F1182">
        <v>81</v>
      </c>
      <c r="G1182" s="57" t="s">
        <v>3160</v>
      </c>
      <c r="H1182" s="57" t="s">
        <v>3160</v>
      </c>
      <c r="I1182" s="57" t="s">
        <v>3160</v>
      </c>
      <c r="J1182" s="57" t="s">
        <v>3160</v>
      </c>
      <c r="K1182" s="57" t="s">
        <v>3160</v>
      </c>
      <c r="L1182" s="57" t="s">
        <v>3160</v>
      </c>
      <c r="M1182" s="57" t="s">
        <v>3160</v>
      </c>
      <c r="N1182" t="s">
        <v>3152</v>
      </c>
    </row>
    <row r="1183" spans="1:14" x14ac:dyDescent="0.25">
      <c r="A1183" t="s">
        <v>3314</v>
      </c>
      <c r="B1183" t="s">
        <v>3436</v>
      </c>
      <c r="C1183" t="s">
        <v>3437</v>
      </c>
      <c r="D1183" s="52">
        <v>106.258404526045</v>
      </c>
      <c r="E1183" s="13">
        <v>0.83355596739648197</v>
      </c>
      <c r="F1183">
        <v>96</v>
      </c>
      <c r="G1183" s="57" t="s">
        <v>3151</v>
      </c>
      <c r="H1183" s="57" t="s">
        <v>3151</v>
      </c>
      <c r="I1183" s="57" t="s">
        <v>3155</v>
      </c>
      <c r="J1183" s="57" t="s">
        <v>3155</v>
      </c>
      <c r="K1183" s="57" t="s">
        <v>3148</v>
      </c>
      <c r="L1183" s="57" t="s">
        <v>3149</v>
      </c>
      <c r="M1183" s="57" t="s">
        <v>3151</v>
      </c>
      <c r="N1183" t="s">
        <v>3322</v>
      </c>
    </row>
    <row r="1184" spans="1:14" x14ac:dyDescent="0.25">
      <c r="A1184" t="s">
        <v>3314</v>
      </c>
      <c r="B1184" t="s">
        <v>3438</v>
      </c>
      <c r="C1184" t="s">
        <v>3439</v>
      </c>
      <c r="D1184" s="52">
        <v>1524.7587335964299</v>
      </c>
      <c r="E1184" s="13">
        <v>0.95244865370713505</v>
      </c>
      <c r="F1184">
        <v>86</v>
      </c>
      <c r="G1184" s="57" t="s">
        <v>3160</v>
      </c>
      <c r="H1184" s="57" t="s">
        <v>3160</v>
      </c>
      <c r="I1184" s="57" t="s">
        <v>3160</v>
      </c>
      <c r="J1184" s="57" t="s">
        <v>3160</v>
      </c>
      <c r="K1184" s="57" t="s">
        <v>3160</v>
      </c>
      <c r="L1184" s="57" t="s">
        <v>3160</v>
      </c>
      <c r="M1184" s="57" t="s">
        <v>3160</v>
      </c>
      <c r="N1184" t="s">
        <v>3152</v>
      </c>
    </row>
    <row r="1185" spans="1:14" x14ac:dyDescent="0.25">
      <c r="A1185" t="s">
        <v>3314</v>
      </c>
      <c r="B1185" t="s">
        <v>3440</v>
      </c>
      <c r="C1185" t="s">
        <v>3441</v>
      </c>
      <c r="D1185" s="52">
        <v>1167.6945175036799</v>
      </c>
      <c r="E1185" s="13">
        <v>0.95244865370713505</v>
      </c>
      <c r="F1185">
        <v>86</v>
      </c>
      <c r="G1185" s="57" t="s">
        <v>3160</v>
      </c>
      <c r="H1185" s="57" t="s">
        <v>3160</v>
      </c>
      <c r="I1185" s="57" t="s">
        <v>3160</v>
      </c>
      <c r="J1185" s="57" t="s">
        <v>3160</v>
      </c>
      <c r="K1185" s="57" t="s">
        <v>3160</v>
      </c>
      <c r="L1185" s="57" t="s">
        <v>3160</v>
      </c>
      <c r="M1185" s="57" t="s">
        <v>3160</v>
      </c>
      <c r="N1185" t="s">
        <v>3152</v>
      </c>
    </row>
    <row r="1186" spans="1:14" x14ac:dyDescent="0.25">
      <c r="A1186" t="s">
        <v>3314</v>
      </c>
      <c r="B1186" t="s">
        <v>3442</v>
      </c>
      <c r="C1186" t="s">
        <v>3204</v>
      </c>
      <c r="D1186" s="52">
        <v>928.104498350565</v>
      </c>
      <c r="E1186" s="13">
        <v>1.2600635037458401</v>
      </c>
      <c r="F1186">
        <v>56</v>
      </c>
      <c r="G1186" s="57" t="s">
        <v>3151</v>
      </c>
      <c r="H1186" s="57" t="s">
        <v>3151</v>
      </c>
      <c r="I1186" s="57" t="s">
        <v>3149</v>
      </c>
      <c r="J1186" s="57" t="s">
        <v>3148</v>
      </c>
      <c r="K1186" s="57" t="s">
        <v>3150</v>
      </c>
      <c r="L1186" s="57" t="s">
        <v>3151</v>
      </c>
      <c r="M1186" s="57" t="s">
        <v>3151</v>
      </c>
      <c r="N1186" t="s">
        <v>3322</v>
      </c>
    </row>
    <row r="1187" spans="1:14" x14ac:dyDescent="0.25">
      <c r="A1187" t="s">
        <v>3314</v>
      </c>
      <c r="B1187" t="s">
        <v>3443</v>
      </c>
      <c r="C1187" t="s">
        <v>3444</v>
      </c>
      <c r="D1187" s="52">
        <v>1175.48938319117</v>
      </c>
      <c r="E1187" s="13">
        <v>1.9641478013370799</v>
      </c>
      <c r="F1187">
        <v>23</v>
      </c>
      <c r="G1187" s="57" t="s">
        <v>3151</v>
      </c>
      <c r="H1187" s="57" t="s">
        <v>3149</v>
      </c>
      <c r="I1187" s="57" t="s">
        <v>3149</v>
      </c>
      <c r="J1187" s="57" t="s">
        <v>3149</v>
      </c>
      <c r="K1187" s="57" t="s">
        <v>3150</v>
      </c>
      <c r="L1187" s="57" t="s">
        <v>3150</v>
      </c>
      <c r="M1187" s="57" t="s">
        <v>3151</v>
      </c>
      <c r="N1187" t="s">
        <v>3322</v>
      </c>
    </row>
    <row r="1188" spans="1:14" x14ac:dyDescent="0.25">
      <c r="A1188" t="s">
        <v>3314</v>
      </c>
      <c r="B1188" t="s">
        <v>3445</v>
      </c>
      <c r="C1188" t="s">
        <v>3446</v>
      </c>
      <c r="D1188" s="52">
        <v>326.92412121306302</v>
      </c>
      <c r="E1188" s="13">
        <v>1.5533469926082599</v>
      </c>
      <c r="F1188">
        <v>41</v>
      </c>
      <c r="G1188" s="57" t="s">
        <v>3160</v>
      </c>
      <c r="H1188" s="57" t="s">
        <v>3160</v>
      </c>
      <c r="I1188" s="57" t="s">
        <v>3160</v>
      </c>
      <c r="J1188" s="57" t="s">
        <v>3160</v>
      </c>
      <c r="K1188" s="57" t="s">
        <v>3160</v>
      </c>
      <c r="L1188" s="57" t="s">
        <v>3160</v>
      </c>
      <c r="M1188" s="57" t="s">
        <v>3160</v>
      </c>
      <c r="N1188" t="s">
        <v>3152</v>
      </c>
    </row>
    <row r="1189" spans="1:14" x14ac:dyDescent="0.25">
      <c r="A1189" t="s">
        <v>3314</v>
      </c>
      <c r="B1189" t="s">
        <v>3447</v>
      </c>
      <c r="C1189" t="s">
        <v>3208</v>
      </c>
      <c r="D1189" s="52">
        <v>463.26531340614298</v>
      </c>
      <c r="E1189" s="13">
        <v>1.2993816759372201</v>
      </c>
      <c r="F1189">
        <v>53</v>
      </c>
      <c r="G1189" s="57" t="s">
        <v>3160</v>
      </c>
      <c r="H1189" s="57" t="s">
        <v>3160</v>
      </c>
      <c r="I1189" s="57" t="s">
        <v>3160</v>
      </c>
      <c r="J1189" s="57" t="s">
        <v>3160</v>
      </c>
      <c r="K1189" s="57" t="s">
        <v>3160</v>
      </c>
      <c r="L1189" s="57" t="s">
        <v>3160</v>
      </c>
      <c r="M1189" s="57" t="s">
        <v>3160</v>
      </c>
      <c r="N1189" t="s">
        <v>3337</v>
      </c>
    </row>
    <row r="1190" spans="1:14" x14ac:dyDescent="0.25">
      <c r="A1190" t="s">
        <v>3314</v>
      </c>
      <c r="B1190" t="s">
        <v>3448</v>
      </c>
      <c r="C1190" t="s">
        <v>3210</v>
      </c>
      <c r="D1190" s="52">
        <v>756.60188773764401</v>
      </c>
      <c r="E1190" s="13">
        <v>2.1598541015746502</v>
      </c>
      <c r="F1190">
        <v>16</v>
      </c>
      <c r="G1190" s="57" t="s">
        <v>3160</v>
      </c>
      <c r="H1190" s="57" t="s">
        <v>3160</v>
      </c>
      <c r="I1190" s="57" t="s">
        <v>3160</v>
      </c>
      <c r="J1190" s="57" t="s">
        <v>3160</v>
      </c>
      <c r="K1190" s="57" t="s">
        <v>3160</v>
      </c>
      <c r="L1190" s="57" t="s">
        <v>3160</v>
      </c>
      <c r="M1190" s="57" t="s">
        <v>3160</v>
      </c>
      <c r="N1190" t="s">
        <v>3337</v>
      </c>
    </row>
    <row r="1191" spans="1:14" x14ac:dyDescent="0.25">
      <c r="A1191" t="s">
        <v>3314</v>
      </c>
      <c r="B1191" t="s">
        <v>3449</v>
      </c>
      <c r="C1191" t="s">
        <v>3450</v>
      </c>
      <c r="D1191" s="52">
        <v>170.70374723226701</v>
      </c>
      <c r="E1191" s="13">
        <v>2.0452945536507001</v>
      </c>
      <c r="F1191">
        <v>19</v>
      </c>
      <c r="G1191" s="57" t="s">
        <v>3160</v>
      </c>
      <c r="H1191" s="57" t="s">
        <v>3160</v>
      </c>
      <c r="I1191" s="57" t="s">
        <v>3160</v>
      </c>
      <c r="J1191" s="57" t="s">
        <v>3160</v>
      </c>
      <c r="K1191" s="57" t="s">
        <v>3160</v>
      </c>
      <c r="L1191" s="57" t="s">
        <v>3160</v>
      </c>
      <c r="M1191" s="57" t="s">
        <v>3160</v>
      </c>
      <c r="N1191" t="s">
        <v>3152</v>
      </c>
    </row>
    <row r="1192" spans="1:14" x14ac:dyDescent="0.25">
      <c r="A1192" t="s">
        <v>3314</v>
      </c>
      <c r="B1192" t="s">
        <v>3451</v>
      </c>
      <c r="C1192" t="s">
        <v>3452</v>
      </c>
      <c r="D1192" s="52">
        <v>707.771501932668</v>
      </c>
      <c r="E1192" s="13">
        <v>2.0452945536507001</v>
      </c>
      <c r="F1192">
        <v>19</v>
      </c>
      <c r="G1192" s="57" t="s">
        <v>3160</v>
      </c>
      <c r="H1192" s="57" t="s">
        <v>3160</v>
      </c>
      <c r="I1192" s="57" t="s">
        <v>3160</v>
      </c>
      <c r="J1192" s="57" t="s">
        <v>3160</v>
      </c>
      <c r="K1192" s="57" t="s">
        <v>3160</v>
      </c>
      <c r="L1192" s="57" t="s">
        <v>3160</v>
      </c>
      <c r="M1192" s="57" t="s">
        <v>3160</v>
      </c>
      <c r="N1192" t="s">
        <v>3152</v>
      </c>
    </row>
    <row r="1193" spans="1:14" x14ac:dyDescent="0.25">
      <c r="A1193" t="s">
        <v>3314</v>
      </c>
      <c r="B1193" t="s">
        <v>3453</v>
      </c>
      <c r="C1193" t="s">
        <v>3214</v>
      </c>
      <c r="D1193" s="52">
        <v>668.72364224276896</v>
      </c>
      <c r="E1193" s="13">
        <v>0.470222403983236</v>
      </c>
      <c r="F1193">
        <v>110</v>
      </c>
      <c r="G1193" s="57" t="s">
        <v>3160</v>
      </c>
      <c r="H1193" s="57" t="s">
        <v>3160</v>
      </c>
      <c r="I1193" s="57" t="s">
        <v>3160</v>
      </c>
      <c r="J1193" s="57" t="s">
        <v>3160</v>
      </c>
      <c r="K1193" s="57" t="s">
        <v>3160</v>
      </c>
      <c r="L1193" s="57" t="s">
        <v>3160</v>
      </c>
      <c r="M1193" s="57" t="s">
        <v>3160</v>
      </c>
      <c r="N1193" t="s">
        <v>3337</v>
      </c>
    </row>
    <row r="1194" spans="1:14" x14ac:dyDescent="0.25">
      <c r="A1194" t="s">
        <v>3314</v>
      </c>
      <c r="B1194" t="s">
        <v>3454</v>
      </c>
      <c r="C1194" t="s">
        <v>3455</v>
      </c>
      <c r="D1194" s="52">
        <v>881.98181564683796</v>
      </c>
      <c r="E1194" s="13">
        <v>1.7598341053276101</v>
      </c>
      <c r="F1194">
        <v>28</v>
      </c>
      <c r="G1194" s="57" t="s">
        <v>3151</v>
      </c>
      <c r="H1194" s="57" t="s">
        <v>3148</v>
      </c>
      <c r="I1194" s="57" t="s">
        <v>3151</v>
      </c>
      <c r="J1194" s="57" t="s">
        <v>3151</v>
      </c>
      <c r="K1194" s="57" t="s">
        <v>3148</v>
      </c>
      <c r="L1194" s="57" t="s">
        <v>3149</v>
      </c>
      <c r="M1194" s="57" t="s">
        <v>3151</v>
      </c>
      <c r="N1194" t="s">
        <v>3322</v>
      </c>
    </row>
    <row r="1195" spans="1:14" x14ac:dyDescent="0.25">
      <c r="A1195" t="s">
        <v>3314</v>
      </c>
      <c r="B1195" t="s">
        <v>3456</v>
      </c>
      <c r="C1195" t="s">
        <v>3457</v>
      </c>
      <c r="D1195" s="52">
        <v>334.99383937921601</v>
      </c>
      <c r="E1195" s="13">
        <v>1.14683890323826</v>
      </c>
      <c r="F1195">
        <v>62</v>
      </c>
      <c r="G1195" s="57" t="s">
        <v>3151</v>
      </c>
      <c r="H1195" s="57" t="s">
        <v>3149</v>
      </c>
      <c r="I1195" s="57" t="s">
        <v>3151</v>
      </c>
      <c r="J1195" s="57" t="s">
        <v>3148</v>
      </c>
      <c r="K1195" s="57" t="s">
        <v>3150</v>
      </c>
      <c r="L1195" s="57" t="s">
        <v>3150</v>
      </c>
      <c r="M1195" s="57" t="s">
        <v>3148</v>
      </c>
      <c r="N1195" t="s">
        <v>3322</v>
      </c>
    </row>
    <row r="1196" spans="1:14" x14ac:dyDescent="0.25">
      <c r="A1196" t="s">
        <v>3314</v>
      </c>
      <c r="B1196" t="s">
        <v>3458</v>
      </c>
      <c r="C1196" t="s">
        <v>3459</v>
      </c>
      <c r="D1196" s="52">
        <v>40.107363973425997</v>
      </c>
      <c r="E1196" s="13">
        <v>0.83884073634031098</v>
      </c>
      <c r="F1196">
        <v>94</v>
      </c>
      <c r="G1196" s="57" t="s">
        <v>3160</v>
      </c>
      <c r="H1196" s="57" t="s">
        <v>3160</v>
      </c>
      <c r="I1196" s="57" t="s">
        <v>3160</v>
      </c>
      <c r="J1196" s="57" t="s">
        <v>3160</v>
      </c>
      <c r="K1196" s="57" t="s">
        <v>3160</v>
      </c>
      <c r="L1196" s="57" t="s">
        <v>3160</v>
      </c>
      <c r="M1196" s="57" t="s">
        <v>3160</v>
      </c>
      <c r="N1196" t="s">
        <v>3152</v>
      </c>
    </row>
    <row r="1197" spans="1:14" x14ac:dyDescent="0.25">
      <c r="A1197" t="s">
        <v>3314</v>
      </c>
      <c r="B1197" t="s">
        <v>3460</v>
      </c>
      <c r="C1197" t="s">
        <v>3461</v>
      </c>
      <c r="D1197" s="52">
        <v>863.84819273261496</v>
      </c>
      <c r="E1197" s="13">
        <v>-0.24224262799962701</v>
      </c>
      <c r="F1197">
        <v>154</v>
      </c>
      <c r="G1197" s="57" t="s">
        <v>3148</v>
      </c>
      <c r="H1197" s="57" t="s">
        <v>3149</v>
      </c>
      <c r="I1197" s="57" t="s">
        <v>3155</v>
      </c>
      <c r="J1197" s="57" t="s">
        <v>3155</v>
      </c>
      <c r="K1197" s="57" t="s">
        <v>3148</v>
      </c>
      <c r="L1197" s="57" t="s">
        <v>3148</v>
      </c>
      <c r="M1197" s="57" t="s">
        <v>3155</v>
      </c>
      <c r="N1197" t="s">
        <v>3322</v>
      </c>
    </row>
    <row r="1198" spans="1:14" x14ac:dyDescent="0.25">
      <c r="A1198" t="s">
        <v>3314</v>
      </c>
      <c r="B1198" t="s">
        <v>3462</v>
      </c>
      <c r="C1198" t="s">
        <v>3463</v>
      </c>
      <c r="D1198" s="52">
        <v>488.40179728820198</v>
      </c>
      <c r="E1198" s="13">
        <v>2.1431415011460602</v>
      </c>
      <c r="F1198">
        <v>17</v>
      </c>
      <c r="G1198" s="57" t="s">
        <v>3151</v>
      </c>
      <c r="H1198" s="57" t="s">
        <v>3151</v>
      </c>
      <c r="I1198" s="57" t="s">
        <v>3151</v>
      </c>
      <c r="J1198" s="57" t="s">
        <v>3149</v>
      </c>
      <c r="K1198" s="57" t="s">
        <v>3150</v>
      </c>
      <c r="L1198" s="57" t="s">
        <v>3148</v>
      </c>
      <c r="M1198" s="57" t="s">
        <v>3151</v>
      </c>
      <c r="N1198" t="s">
        <v>3322</v>
      </c>
    </row>
    <row r="1199" spans="1:14" x14ac:dyDescent="0.25">
      <c r="A1199" t="s">
        <v>3314</v>
      </c>
      <c r="B1199" t="s">
        <v>3464</v>
      </c>
      <c r="C1199" t="s">
        <v>3465</v>
      </c>
      <c r="D1199" s="52">
        <v>1072.6601187537799</v>
      </c>
      <c r="E1199" s="13">
        <v>0.99660884526075999</v>
      </c>
      <c r="F1199">
        <v>77</v>
      </c>
      <c r="G1199" s="57" t="s">
        <v>3151</v>
      </c>
      <c r="H1199" s="57" t="s">
        <v>3151</v>
      </c>
      <c r="I1199" s="57" t="s">
        <v>3151</v>
      </c>
      <c r="J1199" s="57" t="s">
        <v>3148</v>
      </c>
      <c r="K1199" s="57" t="s">
        <v>3150</v>
      </c>
      <c r="L1199" s="57" t="s">
        <v>3149</v>
      </c>
      <c r="M1199" s="57" t="s">
        <v>3150</v>
      </c>
      <c r="N1199" t="s">
        <v>3322</v>
      </c>
    </row>
    <row r="1200" spans="1:14" x14ac:dyDescent="0.25">
      <c r="A1200" t="s">
        <v>3314</v>
      </c>
      <c r="B1200" t="s">
        <v>3466</v>
      </c>
      <c r="C1200" t="s">
        <v>3467</v>
      </c>
      <c r="D1200" s="52">
        <v>3028.0318016136698</v>
      </c>
      <c r="E1200" s="13">
        <v>1.75428144745654</v>
      </c>
      <c r="F1200">
        <v>29</v>
      </c>
      <c r="G1200" s="57" t="s">
        <v>3151</v>
      </c>
      <c r="H1200" s="57" t="s">
        <v>3151</v>
      </c>
      <c r="I1200" s="57" t="s">
        <v>3149</v>
      </c>
      <c r="J1200" s="57" t="s">
        <v>3148</v>
      </c>
      <c r="K1200" s="57" t="s">
        <v>3155</v>
      </c>
      <c r="L1200" s="57" t="s">
        <v>3150</v>
      </c>
      <c r="M1200" s="57" t="s">
        <v>3150</v>
      </c>
      <c r="N1200" t="s">
        <v>3322</v>
      </c>
    </row>
    <row r="1201" spans="1:14" x14ac:dyDescent="0.25">
      <c r="A1201" t="s">
        <v>3314</v>
      </c>
      <c r="B1201" t="s">
        <v>3468</v>
      </c>
      <c r="C1201" t="s">
        <v>3469</v>
      </c>
      <c r="D1201" s="52">
        <v>1376.7178193777299</v>
      </c>
      <c r="E1201" s="13">
        <v>1.6653117846399399</v>
      </c>
      <c r="F1201">
        <v>35</v>
      </c>
      <c r="G1201" s="57" t="s">
        <v>3160</v>
      </c>
      <c r="H1201" s="57" t="s">
        <v>3160</v>
      </c>
      <c r="I1201" s="57" t="s">
        <v>3160</v>
      </c>
      <c r="J1201" s="57" t="s">
        <v>3160</v>
      </c>
      <c r="K1201" s="57" t="s">
        <v>3160</v>
      </c>
      <c r="L1201" s="57" t="s">
        <v>3160</v>
      </c>
      <c r="M1201" s="57" t="s">
        <v>3160</v>
      </c>
      <c r="N1201" t="s">
        <v>3152</v>
      </c>
    </row>
    <row r="1202" spans="1:14" x14ac:dyDescent="0.25">
      <c r="A1202" t="s">
        <v>3314</v>
      </c>
      <c r="B1202" t="s">
        <v>3470</v>
      </c>
      <c r="C1202" t="s">
        <v>3471</v>
      </c>
      <c r="D1202" s="52">
        <v>201.878494604134</v>
      </c>
      <c r="E1202" s="13">
        <v>1.6653117846399399</v>
      </c>
      <c r="F1202">
        <v>35</v>
      </c>
      <c r="G1202" s="57" t="s">
        <v>3160</v>
      </c>
      <c r="H1202" s="57" t="s">
        <v>3160</v>
      </c>
      <c r="I1202" s="57" t="s">
        <v>3160</v>
      </c>
      <c r="J1202" s="57" t="s">
        <v>3160</v>
      </c>
      <c r="K1202" s="57" t="s">
        <v>3160</v>
      </c>
      <c r="L1202" s="57" t="s">
        <v>3160</v>
      </c>
      <c r="M1202" s="57" t="s">
        <v>3160</v>
      </c>
      <c r="N1202" t="s">
        <v>3152</v>
      </c>
    </row>
    <row r="1203" spans="1:14" x14ac:dyDescent="0.25">
      <c r="A1203" t="s">
        <v>3314</v>
      </c>
      <c r="B1203" t="s">
        <v>3472</v>
      </c>
      <c r="C1203" t="s">
        <v>3473</v>
      </c>
      <c r="D1203" s="52">
        <v>1230.8124836172999</v>
      </c>
      <c r="E1203" s="13">
        <v>1.38724793054116</v>
      </c>
      <c r="F1203">
        <v>50</v>
      </c>
      <c r="G1203" s="57" t="s">
        <v>3151</v>
      </c>
      <c r="H1203" s="57" t="s">
        <v>3151</v>
      </c>
      <c r="I1203" s="57" t="s">
        <v>3148</v>
      </c>
      <c r="J1203" s="57" t="s">
        <v>3149</v>
      </c>
      <c r="K1203" s="57" t="s">
        <v>3155</v>
      </c>
      <c r="L1203" s="57" t="s">
        <v>3155</v>
      </c>
      <c r="M1203" s="57" t="s">
        <v>3150</v>
      </c>
      <c r="N1203" t="s">
        <v>3322</v>
      </c>
    </row>
    <row r="1204" spans="1:14" x14ac:dyDescent="0.25">
      <c r="A1204" t="s">
        <v>3314</v>
      </c>
      <c r="B1204" t="s">
        <v>3474</v>
      </c>
      <c r="C1204" t="s">
        <v>3475</v>
      </c>
      <c r="D1204" s="52">
        <v>497.58266685940902</v>
      </c>
      <c r="E1204" s="13">
        <v>1.5468177043923499</v>
      </c>
      <c r="F1204">
        <v>42</v>
      </c>
      <c r="G1204" s="57" t="s">
        <v>3160</v>
      </c>
      <c r="H1204" s="57" t="s">
        <v>3160</v>
      </c>
      <c r="I1204" s="57" t="s">
        <v>3160</v>
      </c>
      <c r="J1204" s="57" t="s">
        <v>3160</v>
      </c>
      <c r="K1204" s="57" t="s">
        <v>3160</v>
      </c>
      <c r="L1204" s="57" t="s">
        <v>3160</v>
      </c>
      <c r="M1204" s="57" t="s">
        <v>3160</v>
      </c>
      <c r="N1204" t="s">
        <v>3152</v>
      </c>
    </row>
    <row r="1205" spans="1:14" x14ac:dyDescent="0.25">
      <c r="A1205" t="s">
        <v>3314</v>
      </c>
      <c r="B1205" t="s">
        <v>3476</v>
      </c>
      <c r="C1205" t="s">
        <v>3477</v>
      </c>
      <c r="D1205" s="52">
        <v>907.67152931465205</v>
      </c>
      <c r="E1205" s="13">
        <v>1.5468177043923499</v>
      </c>
      <c r="F1205">
        <v>42</v>
      </c>
      <c r="G1205" s="57" t="s">
        <v>3160</v>
      </c>
      <c r="H1205" s="57" t="s">
        <v>3160</v>
      </c>
      <c r="I1205" s="57" t="s">
        <v>3160</v>
      </c>
      <c r="J1205" s="57" t="s">
        <v>3160</v>
      </c>
      <c r="K1205" s="57" t="s">
        <v>3160</v>
      </c>
      <c r="L1205" s="57" t="s">
        <v>3160</v>
      </c>
      <c r="M1205" s="57" t="s">
        <v>3160</v>
      </c>
      <c r="N1205" t="s">
        <v>3152</v>
      </c>
    </row>
    <row r="1206" spans="1:14" x14ac:dyDescent="0.25">
      <c r="A1206" t="s">
        <v>3314</v>
      </c>
      <c r="B1206" t="s">
        <v>3478</v>
      </c>
      <c r="C1206" t="s">
        <v>3479</v>
      </c>
      <c r="D1206" s="52">
        <v>4884.4731441924796</v>
      </c>
      <c r="E1206" s="13">
        <v>-0.33134645367416099</v>
      </c>
      <c r="F1206">
        <v>161</v>
      </c>
      <c r="G1206" s="57" t="s">
        <v>3150</v>
      </c>
      <c r="H1206" s="57" t="s">
        <v>3151</v>
      </c>
      <c r="I1206" s="57" t="s">
        <v>3155</v>
      </c>
      <c r="J1206" s="57" t="s">
        <v>3150</v>
      </c>
      <c r="K1206" s="57" t="s">
        <v>3151</v>
      </c>
      <c r="L1206" s="57" t="s">
        <v>3149</v>
      </c>
      <c r="M1206" s="57" t="s">
        <v>3150</v>
      </c>
      <c r="N1206" t="s">
        <v>3322</v>
      </c>
    </row>
    <row r="1207" spans="1:14" x14ac:dyDescent="0.25">
      <c r="A1207" t="s">
        <v>3314</v>
      </c>
      <c r="B1207" t="s">
        <v>3480</v>
      </c>
      <c r="C1207" t="s">
        <v>3481</v>
      </c>
      <c r="D1207" s="52">
        <v>4331.4668102282603</v>
      </c>
      <c r="E1207" s="13">
        <v>-0.23401873706118401</v>
      </c>
      <c r="F1207">
        <v>153</v>
      </c>
      <c r="G1207" s="57" t="s">
        <v>3148</v>
      </c>
      <c r="H1207" s="57" t="s">
        <v>3149</v>
      </c>
      <c r="I1207" s="57" t="s">
        <v>3155</v>
      </c>
      <c r="J1207" s="57" t="s">
        <v>3150</v>
      </c>
      <c r="K1207" s="57" t="s">
        <v>3151</v>
      </c>
      <c r="L1207" s="57" t="s">
        <v>3149</v>
      </c>
      <c r="M1207" s="57" t="s">
        <v>3150</v>
      </c>
      <c r="N1207" t="s">
        <v>3322</v>
      </c>
    </row>
    <row r="1208" spans="1:14" x14ac:dyDescent="0.25">
      <c r="A1208" t="s">
        <v>3314</v>
      </c>
      <c r="B1208" t="s">
        <v>3482</v>
      </c>
      <c r="C1208" t="s">
        <v>3483</v>
      </c>
      <c r="D1208" s="52">
        <v>891.94815412678599</v>
      </c>
      <c r="E1208" s="13">
        <v>-0.191650289578677</v>
      </c>
      <c r="F1208">
        <v>151</v>
      </c>
      <c r="G1208" s="57" t="s">
        <v>3160</v>
      </c>
      <c r="H1208" s="57" t="s">
        <v>3160</v>
      </c>
      <c r="I1208" s="57" t="s">
        <v>3160</v>
      </c>
      <c r="J1208" s="57" t="s">
        <v>3160</v>
      </c>
      <c r="K1208" s="57" t="s">
        <v>3160</v>
      </c>
      <c r="L1208" s="57" t="s">
        <v>3160</v>
      </c>
      <c r="M1208" s="57" t="s">
        <v>3160</v>
      </c>
      <c r="N1208" t="s">
        <v>3152</v>
      </c>
    </row>
    <row r="1209" spans="1:14" x14ac:dyDescent="0.25">
      <c r="A1209" t="s">
        <v>3314</v>
      </c>
      <c r="B1209" t="s">
        <v>3484</v>
      </c>
      <c r="C1209" t="s">
        <v>3485</v>
      </c>
      <c r="D1209" s="52">
        <v>849.49734016830496</v>
      </c>
      <c r="E1209" s="13">
        <v>1.1190087629393599</v>
      </c>
      <c r="F1209">
        <v>64</v>
      </c>
      <c r="G1209" s="57" t="s">
        <v>3160</v>
      </c>
      <c r="H1209" s="57" t="s">
        <v>3160</v>
      </c>
      <c r="I1209" s="57" t="s">
        <v>3160</v>
      </c>
      <c r="J1209" s="57" t="s">
        <v>3160</v>
      </c>
      <c r="K1209" s="57" t="s">
        <v>3160</v>
      </c>
      <c r="L1209" s="57" t="s">
        <v>3160</v>
      </c>
      <c r="M1209" s="57" t="s">
        <v>3160</v>
      </c>
      <c r="N1209" t="s">
        <v>3152</v>
      </c>
    </row>
    <row r="1210" spans="1:14" x14ac:dyDescent="0.25">
      <c r="A1210" t="s">
        <v>3314</v>
      </c>
      <c r="B1210" t="s">
        <v>3486</v>
      </c>
      <c r="C1210" t="s">
        <v>3487</v>
      </c>
      <c r="D1210" s="52">
        <v>1366.4101586617401</v>
      </c>
      <c r="E1210" s="13">
        <v>1.4500380338575201</v>
      </c>
      <c r="F1210">
        <v>46</v>
      </c>
      <c r="G1210" s="57" t="s">
        <v>3151</v>
      </c>
      <c r="H1210" s="57" t="s">
        <v>3150</v>
      </c>
      <c r="I1210" s="57" t="s">
        <v>3155</v>
      </c>
      <c r="J1210" s="57" t="s">
        <v>3151</v>
      </c>
      <c r="K1210" s="57" t="s">
        <v>3148</v>
      </c>
      <c r="L1210" s="57" t="s">
        <v>3149</v>
      </c>
      <c r="M1210" s="57" t="s">
        <v>3149</v>
      </c>
      <c r="N1210" t="s">
        <v>3322</v>
      </c>
    </row>
    <row r="1211" spans="1:14" x14ac:dyDescent="0.25">
      <c r="A1211" t="s">
        <v>3314</v>
      </c>
      <c r="B1211" t="s">
        <v>3488</v>
      </c>
      <c r="C1211" t="s">
        <v>3489</v>
      </c>
      <c r="D1211" s="52">
        <v>2578.93086084468</v>
      </c>
      <c r="E1211" s="13">
        <v>0.59433575208980305</v>
      </c>
      <c r="F1211">
        <v>105</v>
      </c>
      <c r="G1211" s="57" t="s">
        <v>3151</v>
      </c>
      <c r="H1211" s="57" t="s">
        <v>3148</v>
      </c>
      <c r="I1211" s="57" t="s">
        <v>3155</v>
      </c>
      <c r="J1211" s="57" t="s">
        <v>3155</v>
      </c>
      <c r="K1211" s="57" t="s">
        <v>3151</v>
      </c>
      <c r="L1211" s="57" t="s">
        <v>3151</v>
      </c>
      <c r="M1211" s="57" t="s">
        <v>3150</v>
      </c>
      <c r="N1211" t="s">
        <v>3322</v>
      </c>
    </row>
    <row r="1212" spans="1:14" x14ac:dyDescent="0.25">
      <c r="A1212" t="s">
        <v>3314</v>
      </c>
      <c r="B1212" t="s">
        <v>3490</v>
      </c>
      <c r="C1212" t="s">
        <v>3491</v>
      </c>
      <c r="D1212" s="52">
        <v>3682.8430732554598</v>
      </c>
      <c r="E1212" s="13">
        <v>1.29336245904457</v>
      </c>
      <c r="F1212">
        <v>55</v>
      </c>
      <c r="G1212" s="57" t="s">
        <v>3151</v>
      </c>
      <c r="H1212" s="57" t="s">
        <v>3151</v>
      </c>
      <c r="I1212" s="57" t="s">
        <v>3149</v>
      </c>
      <c r="J1212" s="57" t="s">
        <v>3149</v>
      </c>
      <c r="K1212" s="57" t="s">
        <v>3148</v>
      </c>
      <c r="L1212" s="57" t="s">
        <v>3149</v>
      </c>
      <c r="M1212" s="57" t="s">
        <v>3149</v>
      </c>
      <c r="N1212" t="s">
        <v>3322</v>
      </c>
    </row>
    <row r="1213" spans="1:14" x14ac:dyDescent="0.25">
      <c r="A1213" t="s">
        <v>3314</v>
      </c>
      <c r="B1213" t="s">
        <v>3492</v>
      </c>
      <c r="C1213" t="s">
        <v>3493</v>
      </c>
      <c r="D1213" s="52">
        <v>224.091174307317</v>
      </c>
      <c r="E1213" s="13">
        <v>1.1190087629393599</v>
      </c>
      <c r="F1213">
        <v>64</v>
      </c>
      <c r="G1213" s="57" t="s">
        <v>3160</v>
      </c>
      <c r="H1213" s="57" t="s">
        <v>3160</v>
      </c>
      <c r="I1213" s="57" t="s">
        <v>3160</v>
      </c>
      <c r="J1213" s="57" t="s">
        <v>3160</v>
      </c>
      <c r="K1213" s="57" t="s">
        <v>3160</v>
      </c>
      <c r="L1213" s="57" t="s">
        <v>3160</v>
      </c>
      <c r="M1213" s="57" t="s">
        <v>3160</v>
      </c>
      <c r="N1213" t="s">
        <v>3152</v>
      </c>
    </row>
    <row r="1214" spans="1:14" x14ac:dyDescent="0.25">
      <c r="A1214" t="s">
        <v>3314</v>
      </c>
      <c r="B1214" t="s">
        <v>3494</v>
      </c>
      <c r="C1214" t="s">
        <v>3230</v>
      </c>
      <c r="D1214" s="52">
        <v>86.808788789423701</v>
      </c>
      <c r="E1214" s="13">
        <v>-0.133569823440393</v>
      </c>
      <c r="F1214">
        <v>149</v>
      </c>
      <c r="G1214" s="57" t="s">
        <v>3160</v>
      </c>
      <c r="H1214" s="57" t="s">
        <v>3160</v>
      </c>
      <c r="I1214" s="57" t="s">
        <v>3160</v>
      </c>
      <c r="J1214" s="57" t="s">
        <v>3160</v>
      </c>
      <c r="K1214" s="57" t="s">
        <v>3160</v>
      </c>
      <c r="L1214" s="57" t="s">
        <v>3160</v>
      </c>
      <c r="M1214" s="57" t="s">
        <v>3160</v>
      </c>
      <c r="N1214" t="s">
        <v>3337</v>
      </c>
    </row>
    <row r="1215" spans="1:14" x14ac:dyDescent="0.25">
      <c r="A1215" t="s">
        <v>3314</v>
      </c>
      <c r="B1215" t="s">
        <v>3495</v>
      </c>
      <c r="C1215" t="s">
        <v>3496</v>
      </c>
      <c r="D1215" s="52">
        <v>71.249662542993704</v>
      </c>
      <c r="E1215" s="13">
        <v>0.836672306017477</v>
      </c>
      <c r="F1215">
        <v>95</v>
      </c>
      <c r="G1215" s="57" t="s">
        <v>3160</v>
      </c>
      <c r="H1215" s="57" t="s">
        <v>3160</v>
      </c>
      <c r="I1215" s="57" t="s">
        <v>3160</v>
      </c>
      <c r="J1215" s="57" t="s">
        <v>3160</v>
      </c>
      <c r="K1215" s="57" t="s">
        <v>3160</v>
      </c>
      <c r="L1215" s="57" t="s">
        <v>3160</v>
      </c>
      <c r="M1215" s="57" t="s">
        <v>3160</v>
      </c>
      <c r="N1215" t="s">
        <v>3180</v>
      </c>
    </row>
    <row r="1216" spans="1:14" x14ac:dyDescent="0.25">
      <c r="A1216" t="s">
        <v>3314</v>
      </c>
      <c r="B1216" t="s">
        <v>3497</v>
      </c>
      <c r="C1216" t="s">
        <v>3498</v>
      </c>
      <c r="D1216" s="52">
        <v>703.80660244968203</v>
      </c>
      <c r="E1216" s="13">
        <v>1.0805798339038399</v>
      </c>
      <c r="F1216">
        <v>71</v>
      </c>
      <c r="G1216" s="57" t="s">
        <v>3160</v>
      </c>
      <c r="H1216" s="57" t="s">
        <v>3160</v>
      </c>
      <c r="I1216" s="57" t="s">
        <v>3160</v>
      </c>
      <c r="J1216" s="57" t="s">
        <v>3160</v>
      </c>
      <c r="K1216" s="57" t="s">
        <v>3160</v>
      </c>
      <c r="L1216" s="57" t="s">
        <v>3160</v>
      </c>
      <c r="M1216" s="57" t="s">
        <v>3160</v>
      </c>
      <c r="N1216" t="s">
        <v>3337</v>
      </c>
    </row>
    <row r="1217" spans="1:14" x14ac:dyDescent="0.25">
      <c r="A1217" t="s">
        <v>3314</v>
      </c>
      <c r="B1217" t="s">
        <v>3499</v>
      </c>
      <c r="C1217" t="s">
        <v>3500</v>
      </c>
      <c r="D1217" s="52">
        <v>139.344653074371</v>
      </c>
      <c r="E1217" s="13">
        <v>-0.69802250282752298</v>
      </c>
      <c r="F1217">
        <v>170</v>
      </c>
      <c r="G1217" s="57" t="s">
        <v>3160</v>
      </c>
      <c r="H1217" s="57" t="s">
        <v>3160</v>
      </c>
      <c r="I1217" s="57" t="s">
        <v>3160</v>
      </c>
      <c r="J1217" s="57" t="s">
        <v>3160</v>
      </c>
      <c r="K1217" s="57" t="s">
        <v>3160</v>
      </c>
      <c r="L1217" s="57" t="s">
        <v>3160</v>
      </c>
      <c r="M1217" s="57" t="s">
        <v>3160</v>
      </c>
      <c r="N1217" t="s">
        <v>3337</v>
      </c>
    </row>
    <row r="1218" spans="1:14" x14ac:dyDescent="0.25">
      <c r="A1218" t="s">
        <v>3314</v>
      </c>
      <c r="B1218" t="s">
        <v>3501</v>
      </c>
      <c r="C1218" t="s">
        <v>3502</v>
      </c>
      <c r="D1218" s="52">
        <v>517.45665918150701</v>
      </c>
      <c r="E1218" s="13">
        <v>0.55149051297163298</v>
      </c>
      <c r="F1218">
        <v>106</v>
      </c>
      <c r="G1218" s="57" t="s">
        <v>3160</v>
      </c>
      <c r="H1218" s="57" t="s">
        <v>3160</v>
      </c>
      <c r="I1218" s="57" t="s">
        <v>3160</v>
      </c>
      <c r="J1218" s="57" t="s">
        <v>3160</v>
      </c>
      <c r="K1218" s="57" t="s">
        <v>3160</v>
      </c>
      <c r="L1218" s="57" t="s">
        <v>3160</v>
      </c>
      <c r="M1218" s="57" t="s">
        <v>3160</v>
      </c>
      <c r="N1218" t="s">
        <v>3337</v>
      </c>
    </row>
    <row r="1219" spans="1:14" x14ac:dyDescent="0.25">
      <c r="A1219" t="s">
        <v>3314</v>
      </c>
      <c r="B1219" t="s">
        <v>3503</v>
      </c>
      <c r="C1219" t="s">
        <v>3504</v>
      </c>
      <c r="D1219" s="52">
        <v>178.795766719575</v>
      </c>
      <c r="E1219" s="13">
        <v>-0.96781499757387401</v>
      </c>
      <c r="F1219">
        <v>182</v>
      </c>
      <c r="G1219" s="57" t="s">
        <v>3160</v>
      </c>
      <c r="H1219" s="57" t="s">
        <v>3160</v>
      </c>
      <c r="I1219" s="57" t="s">
        <v>3160</v>
      </c>
      <c r="J1219" s="57" t="s">
        <v>3160</v>
      </c>
      <c r="K1219" s="57" t="s">
        <v>3160</v>
      </c>
      <c r="L1219" s="57" t="s">
        <v>3160</v>
      </c>
      <c r="M1219" s="57" t="s">
        <v>3160</v>
      </c>
      <c r="N1219" t="s">
        <v>3337</v>
      </c>
    </row>
    <row r="1220" spans="1:14" x14ac:dyDescent="0.25">
      <c r="A1220" t="s">
        <v>3314</v>
      </c>
      <c r="B1220" t="s">
        <v>3505</v>
      </c>
      <c r="C1220" t="s">
        <v>3506</v>
      </c>
      <c r="D1220" s="52">
        <v>554.52065711400496</v>
      </c>
      <c r="E1220" s="13">
        <v>-1.4779713396241699E-3</v>
      </c>
      <c r="F1220">
        <v>142</v>
      </c>
      <c r="G1220" s="57" t="s">
        <v>3160</v>
      </c>
      <c r="H1220" s="57" t="s">
        <v>3160</v>
      </c>
      <c r="I1220" s="57" t="s">
        <v>3160</v>
      </c>
      <c r="J1220" s="57" t="s">
        <v>3160</v>
      </c>
      <c r="K1220" s="57" t="s">
        <v>3160</v>
      </c>
      <c r="L1220" s="57" t="s">
        <v>3160</v>
      </c>
      <c r="M1220" s="57" t="s">
        <v>3160</v>
      </c>
      <c r="N1220" t="s">
        <v>3337</v>
      </c>
    </row>
    <row r="1221" spans="1:14" x14ac:dyDescent="0.25">
      <c r="A1221" t="s">
        <v>3314</v>
      </c>
      <c r="B1221" t="s">
        <v>3507</v>
      </c>
      <c r="C1221" t="s">
        <v>3508</v>
      </c>
      <c r="D1221" s="52">
        <v>139.43136664615099</v>
      </c>
      <c r="E1221" s="13">
        <v>0.43334502414491899</v>
      </c>
      <c r="F1221">
        <v>116</v>
      </c>
      <c r="G1221" s="57" t="s">
        <v>3160</v>
      </c>
      <c r="H1221" s="57" t="s">
        <v>3160</v>
      </c>
      <c r="I1221" s="57" t="s">
        <v>3160</v>
      </c>
      <c r="J1221" s="57" t="s">
        <v>3160</v>
      </c>
      <c r="K1221" s="57" t="s">
        <v>3160</v>
      </c>
      <c r="L1221" s="57" t="s">
        <v>3160</v>
      </c>
      <c r="M1221" s="57" t="s">
        <v>3160</v>
      </c>
      <c r="N1221" t="s">
        <v>3337</v>
      </c>
    </row>
    <row r="1222" spans="1:14" x14ac:dyDescent="0.25">
      <c r="A1222" t="s">
        <v>3314</v>
      </c>
      <c r="B1222" t="s">
        <v>3509</v>
      </c>
      <c r="C1222" t="s">
        <v>3510</v>
      </c>
      <c r="D1222" s="52">
        <v>47.7319963453713</v>
      </c>
      <c r="E1222" s="13">
        <v>0.46786084820784601</v>
      </c>
      <c r="F1222">
        <v>111</v>
      </c>
      <c r="G1222" s="57" t="s">
        <v>3160</v>
      </c>
      <c r="H1222" s="57" t="s">
        <v>3160</v>
      </c>
      <c r="I1222" s="57" t="s">
        <v>3160</v>
      </c>
      <c r="J1222" s="57" t="s">
        <v>3160</v>
      </c>
      <c r="K1222" s="57" t="s">
        <v>3160</v>
      </c>
      <c r="L1222" s="57" t="s">
        <v>3160</v>
      </c>
      <c r="M1222" s="57" t="s">
        <v>3160</v>
      </c>
      <c r="N1222" t="s">
        <v>3180</v>
      </c>
    </row>
    <row r="1223" spans="1:14" x14ac:dyDescent="0.25">
      <c r="A1223" t="s">
        <v>3314</v>
      </c>
      <c r="B1223" t="s">
        <v>3511</v>
      </c>
      <c r="C1223" t="s">
        <v>3512</v>
      </c>
      <c r="D1223" s="52">
        <v>358.527969689212</v>
      </c>
      <c r="E1223" s="13">
        <v>0.46310913883050697</v>
      </c>
      <c r="F1223">
        <v>112</v>
      </c>
      <c r="G1223" s="57" t="s">
        <v>3160</v>
      </c>
      <c r="H1223" s="57" t="s">
        <v>3160</v>
      </c>
      <c r="I1223" s="57" t="s">
        <v>3160</v>
      </c>
      <c r="J1223" s="57" t="s">
        <v>3160</v>
      </c>
      <c r="K1223" s="57" t="s">
        <v>3160</v>
      </c>
      <c r="L1223" s="57" t="s">
        <v>3160</v>
      </c>
      <c r="M1223" s="57" t="s">
        <v>3160</v>
      </c>
      <c r="N1223" t="s">
        <v>3337</v>
      </c>
    </row>
    <row r="1224" spans="1:14" x14ac:dyDescent="0.25">
      <c r="A1224" t="s">
        <v>3314</v>
      </c>
      <c r="B1224" t="s">
        <v>3513</v>
      </c>
      <c r="C1224" t="s">
        <v>3514</v>
      </c>
      <c r="D1224" s="52">
        <v>4692.00801686047</v>
      </c>
      <c r="E1224" s="13">
        <v>-0.173326034472295</v>
      </c>
      <c r="F1224">
        <v>150</v>
      </c>
      <c r="G1224" s="57" t="s">
        <v>3148</v>
      </c>
      <c r="H1224" s="57" t="s">
        <v>3151</v>
      </c>
      <c r="I1224" s="57" t="s">
        <v>3155</v>
      </c>
      <c r="J1224" s="57" t="s">
        <v>3150</v>
      </c>
      <c r="K1224" s="57" t="s">
        <v>3148</v>
      </c>
      <c r="L1224" s="57" t="s">
        <v>3155</v>
      </c>
      <c r="M1224" s="57" t="s">
        <v>3155</v>
      </c>
      <c r="N1224" t="s">
        <v>3322</v>
      </c>
    </row>
    <row r="1225" spans="1:14" x14ac:dyDescent="0.25">
      <c r="A1225" t="s">
        <v>3314</v>
      </c>
      <c r="B1225" t="s">
        <v>3515</v>
      </c>
      <c r="C1225" t="s">
        <v>3238</v>
      </c>
      <c r="D1225" s="52">
        <v>3503.3569563153701</v>
      </c>
      <c r="E1225" s="13">
        <v>0.17397321536155699</v>
      </c>
      <c r="F1225">
        <v>131</v>
      </c>
      <c r="G1225" s="57" t="s">
        <v>3149</v>
      </c>
      <c r="H1225" s="57" t="s">
        <v>3148</v>
      </c>
      <c r="I1225" s="57" t="s">
        <v>3151</v>
      </c>
      <c r="J1225" s="57" t="s">
        <v>3151</v>
      </c>
      <c r="K1225" s="57" t="s">
        <v>3150</v>
      </c>
      <c r="L1225" s="57" t="s">
        <v>3155</v>
      </c>
      <c r="M1225" s="57" t="s">
        <v>3155</v>
      </c>
      <c r="N1225" t="s">
        <v>3322</v>
      </c>
    </row>
    <row r="1226" spans="1:14" x14ac:dyDescent="0.25">
      <c r="A1226" t="s">
        <v>3314</v>
      </c>
      <c r="B1226" t="s">
        <v>3516</v>
      </c>
      <c r="C1226" t="s">
        <v>3517</v>
      </c>
      <c r="D1226" s="52">
        <v>678.586508900524</v>
      </c>
      <c r="E1226" s="13">
        <v>-0.71288874751693598</v>
      </c>
      <c r="F1226">
        <v>172</v>
      </c>
      <c r="G1226" s="57" t="s">
        <v>3155</v>
      </c>
      <c r="H1226" s="57" t="s">
        <v>3151</v>
      </c>
      <c r="I1226" s="57" t="s">
        <v>3155</v>
      </c>
      <c r="J1226" s="57" t="s">
        <v>3155</v>
      </c>
      <c r="K1226" s="57" t="s">
        <v>3149</v>
      </c>
      <c r="L1226" s="57" t="s">
        <v>3150</v>
      </c>
      <c r="M1226" s="57" t="s">
        <v>3150</v>
      </c>
      <c r="N1226" t="s">
        <v>3322</v>
      </c>
    </row>
    <row r="1227" spans="1:14" x14ac:dyDescent="0.25">
      <c r="A1227" t="s">
        <v>3314</v>
      </c>
      <c r="B1227" t="s">
        <v>3518</v>
      </c>
      <c r="C1227" t="s">
        <v>3519</v>
      </c>
      <c r="D1227" s="52">
        <v>2716.4468149867098</v>
      </c>
      <c r="E1227" s="13">
        <v>-0.66689817987657496</v>
      </c>
      <c r="F1227">
        <v>169</v>
      </c>
      <c r="G1227" s="57" t="s">
        <v>3155</v>
      </c>
      <c r="H1227" s="57" t="s">
        <v>3148</v>
      </c>
      <c r="I1227" s="57" t="s">
        <v>3155</v>
      </c>
      <c r="J1227" s="57" t="s">
        <v>3150</v>
      </c>
      <c r="K1227" s="57" t="s">
        <v>3148</v>
      </c>
      <c r="L1227" s="57" t="s">
        <v>3155</v>
      </c>
      <c r="M1227" s="57" t="s">
        <v>3151</v>
      </c>
      <c r="N1227" t="s">
        <v>3322</v>
      </c>
    </row>
    <row r="1228" spans="1:14" x14ac:dyDescent="0.25">
      <c r="A1228" t="s">
        <v>3314</v>
      </c>
      <c r="B1228" t="s">
        <v>3520</v>
      </c>
      <c r="C1228" t="s">
        <v>3242</v>
      </c>
      <c r="D1228" s="52">
        <v>1233.1819190358999</v>
      </c>
      <c r="E1228" s="13">
        <v>-7.5040821382634904E-2</v>
      </c>
      <c r="F1228">
        <v>145</v>
      </c>
      <c r="G1228" s="57" t="s">
        <v>3148</v>
      </c>
      <c r="H1228" s="57" t="s">
        <v>3149</v>
      </c>
      <c r="I1228" s="57" t="s">
        <v>3148</v>
      </c>
      <c r="J1228" s="57" t="s">
        <v>3150</v>
      </c>
      <c r="K1228" s="57" t="s">
        <v>3150</v>
      </c>
      <c r="L1228" s="57" t="s">
        <v>3155</v>
      </c>
      <c r="M1228" s="57" t="s">
        <v>3155</v>
      </c>
      <c r="N1228" t="s">
        <v>3322</v>
      </c>
    </row>
    <row r="1229" spans="1:14" x14ac:dyDescent="0.25">
      <c r="A1229" t="s">
        <v>3314</v>
      </c>
      <c r="B1229" t="s">
        <v>3521</v>
      </c>
      <c r="C1229" t="s">
        <v>3522</v>
      </c>
      <c r="D1229" s="52">
        <v>2536.74389230408</v>
      </c>
      <c r="E1229" s="13">
        <v>-0.32844928839302601</v>
      </c>
      <c r="F1229">
        <v>160</v>
      </c>
      <c r="G1229" s="57" t="s">
        <v>3150</v>
      </c>
      <c r="H1229" s="57" t="s">
        <v>3155</v>
      </c>
      <c r="I1229" s="57" t="s">
        <v>3155</v>
      </c>
      <c r="J1229" s="57" t="s">
        <v>3151</v>
      </c>
      <c r="K1229" s="57" t="s">
        <v>3150</v>
      </c>
      <c r="L1229" s="57" t="s">
        <v>3155</v>
      </c>
      <c r="M1229" s="57" t="s">
        <v>3150</v>
      </c>
      <c r="N1229" t="s">
        <v>3322</v>
      </c>
    </row>
    <row r="1230" spans="1:14" x14ac:dyDescent="0.25">
      <c r="A1230" t="s">
        <v>3314</v>
      </c>
      <c r="B1230" t="s">
        <v>3523</v>
      </c>
      <c r="C1230" t="s">
        <v>3524</v>
      </c>
      <c r="D1230" s="52">
        <v>1311.9167753827901</v>
      </c>
      <c r="E1230" s="13">
        <v>1.2989691028153101</v>
      </c>
      <c r="F1230">
        <v>54</v>
      </c>
      <c r="G1230" s="57" t="s">
        <v>3151</v>
      </c>
      <c r="H1230" s="57" t="s">
        <v>3149</v>
      </c>
      <c r="I1230" s="57" t="s">
        <v>3151</v>
      </c>
      <c r="J1230" s="57" t="s">
        <v>3151</v>
      </c>
      <c r="K1230" s="57" t="s">
        <v>3150</v>
      </c>
      <c r="L1230" s="57" t="s">
        <v>3155</v>
      </c>
      <c r="M1230" s="57" t="s">
        <v>3150</v>
      </c>
      <c r="N1230" t="s">
        <v>3322</v>
      </c>
    </row>
    <row r="1231" spans="1:14" x14ac:dyDescent="0.25">
      <c r="A1231" t="s">
        <v>3314</v>
      </c>
      <c r="B1231" t="s">
        <v>3525</v>
      </c>
      <c r="C1231" t="s">
        <v>3526</v>
      </c>
      <c r="D1231" s="52">
        <v>2818.0854966401398</v>
      </c>
      <c r="E1231" s="13">
        <v>1.08855352544257</v>
      </c>
      <c r="F1231">
        <v>68</v>
      </c>
      <c r="G1231" s="57" t="s">
        <v>3151</v>
      </c>
      <c r="H1231" s="57" t="s">
        <v>3151</v>
      </c>
      <c r="I1231" s="57" t="s">
        <v>3155</v>
      </c>
      <c r="J1231" s="57" t="s">
        <v>3151</v>
      </c>
      <c r="K1231" s="57" t="s">
        <v>3155</v>
      </c>
      <c r="L1231" s="57" t="s">
        <v>3155</v>
      </c>
      <c r="M1231" s="57" t="s">
        <v>3155</v>
      </c>
      <c r="N1231" t="s">
        <v>3322</v>
      </c>
    </row>
    <row r="1232" spans="1:14" x14ac:dyDescent="0.25">
      <c r="A1232" t="s">
        <v>3314</v>
      </c>
      <c r="B1232" t="s">
        <v>3527</v>
      </c>
      <c r="C1232" t="s">
        <v>3528</v>
      </c>
      <c r="D1232" s="52">
        <v>145.002318013218</v>
      </c>
      <c r="E1232" s="13">
        <v>1.0630319128844801</v>
      </c>
      <c r="F1232">
        <v>72</v>
      </c>
      <c r="G1232" s="57" t="s">
        <v>3160</v>
      </c>
      <c r="H1232" s="57" t="s">
        <v>3160</v>
      </c>
      <c r="I1232" s="57" t="s">
        <v>3160</v>
      </c>
      <c r="J1232" s="57" t="s">
        <v>3160</v>
      </c>
      <c r="K1232" s="57" t="s">
        <v>3160</v>
      </c>
      <c r="L1232" s="57" t="s">
        <v>3160</v>
      </c>
      <c r="M1232" s="57" t="s">
        <v>3160</v>
      </c>
      <c r="N1232" t="s">
        <v>3152</v>
      </c>
    </row>
    <row r="1233" spans="1:14" x14ac:dyDescent="0.25">
      <c r="A1233" t="s">
        <v>3314</v>
      </c>
      <c r="B1233" t="s">
        <v>3529</v>
      </c>
      <c r="C1233" t="s">
        <v>3530</v>
      </c>
      <c r="D1233" s="52">
        <v>673.22780603438298</v>
      </c>
      <c r="E1233" s="13">
        <v>1.1871537256959901</v>
      </c>
      <c r="F1233">
        <v>60</v>
      </c>
      <c r="G1233" s="57" t="s">
        <v>3151</v>
      </c>
      <c r="H1233" s="57" t="s">
        <v>3151</v>
      </c>
      <c r="I1233" s="57" t="s">
        <v>3149</v>
      </c>
      <c r="J1233" s="57" t="s">
        <v>3148</v>
      </c>
      <c r="K1233" s="57" t="s">
        <v>3155</v>
      </c>
      <c r="L1233" s="57" t="s">
        <v>3155</v>
      </c>
      <c r="M1233" s="57" t="s">
        <v>3155</v>
      </c>
      <c r="N1233" t="s">
        <v>3322</v>
      </c>
    </row>
    <row r="1234" spans="1:14" x14ac:dyDescent="0.25">
      <c r="A1234" t="s">
        <v>3314</v>
      </c>
      <c r="B1234" t="s">
        <v>3531</v>
      </c>
      <c r="C1234" t="s">
        <v>3532</v>
      </c>
      <c r="D1234" s="52">
        <v>302.515160364915</v>
      </c>
      <c r="E1234" s="13">
        <v>0.30163509998490301</v>
      </c>
      <c r="F1234">
        <v>126</v>
      </c>
      <c r="G1234" s="57" t="s">
        <v>3160</v>
      </c>
      <c r="H1234" s="57" t="s">
        <v>3160</v>
      </c>
      <c r="I1234" s="57" t="s">
        <v>3160</v>
      </c>
      <c r="J1234" s="57" t="s">
        <v>3160</v>
      </c>
      <c r="K1234" s="57" t="s">
        <v>3160</v>
      </c>
      <c r="L1234" s="57" t="s">
        <v>3160</v>
      </c>
      <c r="M1234" s="57" t="s">
        <v>3160</v>
      </c>
      <c r="N1234" t="s">
        <v>3337</v>
      </c>
    </row>
    <row r="1235" spans="1:14" x14ac:dyDescent="0.25">
      <c r="A1235" t="s">
        <v>3314</v>
      </c>
      <c r="B1235" t="s">
        <v>3533</v>
      </c>
      <c r="C1235" t="s">
        <v>3534</v>
      </c>
      <c r="D1235" s="52">
        <v>596.66484505901099</v>
      </c>
      <c r="E1235" s="13">
        <v>0.85421210012793103</v>
      </c>
      <c r="F1235">
        <v>92</v>
      </c>
      <c r="G1235" s="57" t="s">
        <v>3151</v>
      </c>
      <c r="H1235" s="57" t="s">
        <v>3148</v>
      </c>
      <c r="I1235" s="57" t="s">
        <v>3151</v>
      </c>
      <c r="J1235" s="57" t="s">
        <v>3148</v>
      </c>
      <c r="K1235" s="57" t="s">
        <v>3155</v>
      </c>
      <c r="L1235" s="57" t="s">
        <v>3155</v>
      </c>
      <c r="M1235" s="57" t="s">
        <v>3148</v>
      </c>
      <c r="N1235" t="s">
        <v>3322</v>
      </c>
    </row>
    <row r="1236" spans="1:14" x14ac:dyDescent="0.25">
      <c r="A1236" t="s">
        <v>3314</v>
      </c>
      <c r="B1236" t="s">
        <v>3535</v>
      </c>
      <c r="C1236" t="s">
        <v>3536</v>
      </c>
      <c r="D1236" s="52">
        <v>968.69098978697798</v>
      </c>
      <c r="E1236" s="13">
        <v>0.30618477317402798</v>
      </c>
      <c r="F1236">
        <v>124</v>
      </c>
      <c r="G1236" s="57" t="s">
        <v>3149</v>
      </c>
      <c r="H1236" s="57" t="s">
        <v>3150</v>
      </c>
      <c r="I1236" s="57" t="s">
        <v>3151</v>
      </c>
      <c r="J1236" s="57" t="s">
        <v>3148</v>
      </c>
      <c r="K1236" s="57" t="s">
        <v>3150</v>
      </c>
      <c r="L1236" s="57" t="s">
        <v>3155</v>
      </c>
      <c r="M1236" s="57" t="s">
        <v>3149</v>
      </c>
      <c r="N1236" t="s">
        <v>3322</v>
      </c>
    </row>
    <row r="1237" spans="1:14" x14ac:dyDescent="0.25">
      <c r="A1237" t="s">
        <v>3314</v>
      </c>
      <c r="B1237" t="s">
        <v>3537</v>
      </c>
      <c r="C1237" t="s">
        <v>3538</v>
      </c>
      <c r="D1237" s="52">
        <v>1095.9041630263901</v>
      </c>
      <c r="E1237" s="13">
        <v>1.02191697657559</v>
      </c>
      <c r="F1237">
        <v>75</v>
      </c>
      <c r="G1237" s="57" t="s">
        <v>3151</v>
      </c>
      <c r="H1237" s="57" t="s">
        <v>3151</v>
      </c>
      <c r="I1237" s="57" t="s">
        <v>3151</v>
      </c>
      <c r="J1237" s="57" t="s">
        <v>3149</v>
      </c>
      <c r="K1237" s="57" t="s">
        <v>3155</v>
      </c>
      <c r="L1237" s="57" t="s">
        <v>3155</v>
      </c>
      <c r="M1237" s="57" t="s">
        <v>3150</v>
      </c>
      <c r="N1237" t="s">
        <v>3322</v>
      </c>
    </row>
    <row r="1238" spans="1:14" x14ac:dyDescent="0.25">
      <c r="A1238" t="s">
        <v>3314</v>
      </c>
      <c r="B1238" t="s">
        <v>3539</v>
      </c>
      <c r="C1238" t="s">
        <v>3540</v>
      </c>
      <c r="D1238" s="52">
        <v>84.769987498442205</v>
      </c>
      <c r="E1238" s="13">
        <v>0.95859264445898595</v>
      </c>
      <c r="F1238">
        <v>79</v>
      </c>
      <c r="G1238" s="57" t="s">
        <v>3160</v>
      </c>
      <c r="H1238" s="57" t="s">
        <v>3160</v>
      </c>
      <c r="I1238" s="57" t="s">
        <v>3160</v>
      </c>
      <c r="J1238" s="57" t="s">
        <v>3160</v>
      </c>
      <c r="K1238" s="57" t="s">
        <v>3160</v>
      </c>
      <c r="L1238" s="57" t="s">
        <v>3160</v>
      </c>
      <c r="M1238" s="57" t="s">
        <v>3160</v>
      </c>
      <c r="N1238" t="s">
        <v>3152</v>
      </c>
    </row>
    <row r="1239" spans="1:14" x14ac:dyDescent="0.25">
      <c r="A1239" t="s">
        <v>3314</v>
      </c>
      <c r="B1239" t="s">
        <v>3541</v>
      </c>
      <c r="C1239" t="s">
        <v>3542</v>
      </c>
      <c r="D1239" s="52">
        <v>48.5742513428279</v>
      </c>
      <c r="E1239" s="13">
        <v>0.95859264445898595</v>
      </c>
      <c r="F1239">
        <v>79</v>
      </c>
      <c r="G1239" s="57" t="s">
        <v>3160</v>
      </c>
      <c r="H1239" s="57" t="s">
        <v>3160</v>
      </c>
      <c r="I1239" s="57" t="s">
        <v>3160</v>
      </c>
      <c r="J1239" s="57" t="s">
        <v>3160</v>
      </c>
      <c r="K1239" s="57" t="s">
        <v>3160</v>
      </c>
      <c r="L1239" s="57" t="s">
        <v>3160</v>
      </c>
      <c r="M1239" s="57" t="s">
        <v>3160</v>
      </c>
      <c r="N1239" t="s">
        <v>3152</v>
      </c>
    </row>
    <row r="1240" spans="1:14" x14ac:dyDescent="0.25">
      <c r="A1240" t="s">
        <v>3314</v>
      </c>
      <c r="B1240" t="s">
        <v>3543</v>
      </c>
      <c r="C1240" t="s">
        <v>3544</v>
      </c>
      <c r="D1240" s="52">
        <v>2003.1360100668701</v>
      </c>
      <c r="E1240" s="13">
        <v>1.7858811589343599</v>
      </c>
      <c r="F1240">
        <v>27</v>
      </c>
      <c r="G1240" s="57" t="s">
        <v>3151</v>
      </c>
      <c r="H1240" s="57" t="s">
        <v>3148</v>
      </c>
      <c r="I1240" s="57" t="s">
        <v>3149</v>
      </c>
      <c r="J1240" s="57" t="s">
        <v>3151</v>
      </c>
      <c r="K1240" s="57" t="s">
        <v>3155</v>
      </c>
      <c r="L1240" s="57" t="s">
        <v>3155</v>
      </c>
      <c r="M1240" s="57" t="s">
        <v>3155</v>
      </c>
      <c r="N1240" t="s">
        <v>3322</v>
      </c>
    </row>
    <row r="1241" spans="1:14" x14ac:dyDescent="0.25">
      <c r="A1241" t="s">
        <v>3314</v>
      </c>
      <c r="B1241" t="s">
        <v>3545</v>
      </c>
      <c r="C1241" t="s">
        <v>3546</v>
      </c>
      <c r="D1241" s="52">
        <v>298.86064431656803</v>
      </c>
      <c r="E1241" s="13">
        <v>1.61739670779394</v>
      </c>
      <c r="F1241">
        <v>38</v>
      </c>
      <c r="G1241" s="57" t="s">
        <v>3160</v>
      </c>
      <c r="H1241" s="57" t="s">
        <v>3160</v>
      </c>
      <c r="I1241" s="57" t="s">
        <v>3160</v>
      </c>
      <c r="J1241" s="57" t="s">
        <v>3160</v>
      </c>
      <c r="K1241" s="57" t="s">
        <v>3160</v>
      </c>
      <c r="L1241" s="57" t="s">
        <v>3160</v>
      </c>
      <c r="M1241" s="57" t="s">
        <v>3160</v>
      </c>
      <c r="N1241" t="s">
        <v>3152</v>
      </c>
    </row>
    <row r="1242" spans="1:14" x14ac:dyDescent="0.25">
      <c r="A1242" t="s">
        <v>3314</v>
      </c>
      <c r="B1242" t="s">
        <v>3547</v>
      </c>
      <c r="C1242" t="s">
        <v>3256</v>
      </c>
      <c r="D1242" s="52">
        <v>2870.71691721347</v>
      </c>
      <c r="E1242" s="13">
        <v>0.60437187353062205</v>
      </c>
      <c r="F1242">
        <v>104</v>
      </c>
      <c r="G1242" s="57" t="s">
        <v>3151</v>
      </c>
      <c r="H1242" s="57" t="s">
        <v>3155</v>
      </c>
      <c r="I1242" s="57" t="s">
        <v>3149</v>
      </c>
      <c r="J1242" s="57" t="s">
        <v>3151</v>
      </c>
      <c r="K1242" s="57" t="s">
        <v>3148</v>
      </c>
      <c r="L1242" s="57" t="s">
        <v>3150</v>
      </c>
      <c r="M1242" s="57" t="s">
        <v>3148</v>
      </c>
      <c r="N1242" t="s">
        <v>3322</v>
      </c>
    </row>
    <row r="1243" spans="1:14" x14ac:dyDescent="0.25">
      <c r="A1243" t="s">
        <v>3314</v>
      </c>
      <c r="B1243" t="s">
        <v>3548</v>
      </c>
      <c r="C1243" t="s">
        <v>3549</v>
      </c>
      <c r="D1243" s="52">
        <v>713.24844026852202</v>
      </c>
      <c r="E1243" s="13">
        <v>1.0053312255550799</v>
      </c>
      <c r="F1243">
        <v>76</v>
      </c>
      <c r="G1243" s="57" t="s">
        <v>3151</v>
      </c>
      <c r="H1243" s="57" t="s">
        <v>3150</v>
      </c>
      <c r="I1243" s="57" t="s">
        <v>3149</v>
      </c>
      <c r="J1243" s="57" t="s">
        <v>3151</v>
      </c>
      <c r="K1243" s="57" t="s">
        <v>3148</v>
      </c>
      <c r="L1243" s="57" t="s">
        <v>3150</v>
      </c>
      <c r="M1243" s="57" t="s">
        <v>3149</v>
      </c>
      <c r="N1243" t="s">
        <v>3322</v>
      </c>
    </row>
    <row r="1244" spans="1:14" x14ac:dyDescent="0.25">
      <c r="A1244" t="s">
        <v>3314</v>
      </c>
      <c r="B1244" t="s">
        <v>3550</v>
      </c>
      <c r="C1244" t="s">
        <v>3551</v>
      </c>
      <c r="D1244" s="52">
        <v>1001.7675553550901</v>
      </c>
      <c r="E1244" s="13">
        <v>-0.23032203918105101</v>
      </c>
      <c r="F1244">
        <v>152</v>
      </c>
      <c r="G1244" s="57" t="s">
        <v>3160</v>
      </c>
      <c r="H1244" s="57" t="s">
        <v>3160</v>
      </c>
      <c r="I1244" s="57" t="s">
        <v>3160</v>
      </c>
      <c r="J1244" s="57" t="s">
        <v>3160</v>
      </c>
      <c r="K1244" s="57" t="s">
        <v>3160</v>
      </c>
      <c r="L1244" s="57" t="s">
        <v>3160</v>
      </c>
      <c r="M1244" s="57" t="s">
        <v>3160</v>
      </c>
      <c r="N1244" t="s">
        <v>3152</v>
      </c>
    </row>
    <row r="1245" spans="1:14" x14ac:dyDescent="0.25">
      <c r="A1245" t="s">
        <v>3314</v>
      </c>
      <c r="B1245" t="s">
        <v>3552</v>
      </c>
      <c r="C1245" t="s">
        <v>3553</v>
      </c>
      <c r="D1245" s="52">
        <v>991.10062446909603</v>
      </c>
      <c r="E1245" s="13">
        <v>2.1720829158870401</v>
      </c>
      <c r="F1245">
        <v>15</v>
      </c>
      <c r="G1245" s="57" t="s">
        <v>3160</v>
      </c>
      <c r="H1245" s="57" t="s">
        <v>3160</v>
      </c>
      <c r="I1245" s="57" t="s">
        <v>3160</v>
      </c>
      <c r="J1245" s="57" t="s">
        <v>3160</v>
      </c>
      <c r="K1245" s="57" t="s">
        <v>3160</v>
      </c>
      <c r="L1245" s="57" t="s">
        <v>3160</v>
      </c>
      <c r="M1245" s="57" t="s">
        <v>3160</v>
      </c>
      <c r="N1245" t="s">
        <v>3337</v>
      </c>
    </row>
    <row r="1246" spans="1:14" x14ac:dyDescent="0.25">
      <c r="A1246" t="s">
        <v>3314</v>
      </c>
      <c r="B1246" t="s">
        <v>3554</v>
      </c>
      <c r="C1246" t="s">
        <v>3555</v>
      </c>
      <c r="D1246" s="52">
        <v>449.54073079517502</v>
      </c>
      <c r="E1246" s="13">
        <v>6.5421200388541795E-2</v>
      </c>
      <c r="F1246">
        <v>137</v>
      </c>
      <c r="G1246" s="57" t="s">
        <v>3160</v>
      </c>
      <c r="H1246" s="57" t="s">
        <v>3160</v>
      </c>
      <c r="I1246" s="57" t="s">
        <v>3160</v>
      </c>
      <c r="J1246" s="57" t="s">
        <v>3160</v>
      </c>
      <c r="K1246" s="57" t="s">
        <v>3160</v>
      </c>
      <c r="L1246" s="57" t="s">
        <v>3160</v>
      </c>
      <c r="M1246" s="57" t="s">
        <v>3160</v>
      </c>
      <c r="N1246" t="s">
        <v>3337</v>
      </c>
    </row>
    <row r="1247" spans="1:14" x14ac:dyDescent="0.25">
      <c r="A1247" t="s">
        <v>3314</v>
      </c>
      <c r="B1247" t="s">
        <v>3556</v>
      </c>
      <c r="C1247" t="s">
        <v>3557</v>
      </c>
      <c r="D1247" s="52">
        <v>1048.27188189241</v>
      </c>
      <c r="E1247" s="13">
        <v>-0.26523296456041401</v>
      </c>
      <c r="F1247">
        <v>156</v>
      </c>
      <c r="G1247" s="57" t="s">
        <v>3150</v>
      </c>
      <c r="H1247" s="57" t="s">
        <v>3151</v>
      </c>
      <c r="I1247" s="57" t="s">
        <v>3155</v>
      </c>
      <c r="J1247" s="57" t="s">
        <v>3155</v>
      </c>
      <c r="K1247" s="57" t="s">
        <v>3149</v>
      </c>
      <c r="L1247" s="57" t="s">
        <v>3151</v>
      </c>
      <c r="M1247" s="57" t="s">
        <v>3150</v>
      </c>
      <c r="N1247" t="s">
        <v>3322</v>
      </c>
    </row>
    <row r="1248" spans="1:14" x14ac:dyDescent="0.25">
      <c r="A1248" t="s">
        <v>3314</v>
      </c>
      <c r="B1248" t="s">
        <v>3558</v>
      </c>
      <c r="C1248" t="s">
        <v>3559</v>
      </c>
      <c r="D1248" s="52">
        <v>2113.4508909804099</v>
      </c>
      <c r="E1248" s="13">
        <v>-0.32353625874756597</v>
      </c>
      <c r="F1248">
        <v>159</v>
      </c>
      <c r="G1248" s="57" t="s">
        <v>3150</v>
      </c>
      <c r="H1248" s="57" t="s">
        <v>3150</v>
      </c>
      <c r="I1248" s="57" t="s">
        <v>3155</v>
      </c>
      <c r="J1248" s="57" t="s">
        <v>3150</v>
      </c>
      <c r="K1248" s="57" t="s">
        <v>3151</v>
      </c>
      <c r="L1248" s="57" t="s">
        <v>3151</v>
      </c>
      <c r="M1248" s="57" t="s">
        <v>3155</v>
      </c>
      <c r="N1248" t="s">
        <v>3322</v>
      </c>
    </row>
    <row r="1249" spans="1:14" x14ac:dyDescent="0.25">
      <c r="A1249" t="s">
        <v>3314</v>
      </c>
      <c r="B1249" t="s">
        <v>3560</v>
      </c>
      <c r="C1249" t="s">
        <v>3561</v>
      </c>
      <c r="D1249" s="52">
        <v>2400.5719282925102</v>
      </c>
      <c r="E1249" s="13">
        <v>1.2756354218659E-2</v>
      </c>
      <c r="F1249">
        <v>141</v>
      </c>
      <c r="G1249" s="57" t="s">
        <v>3148</v>
      </c>
      <c r="H1249" s="57" t="s">
        <v>3149</v>
      </c>
      <c r="I1249" s="57" t="s">
        <v>3155</v>
      </c>
      <c r="J1249" s="57" t="s">
        <v>3148</v>
      </c>
      <c r="K1249" s="57" t="s">
        <v>3148</v>
      </c>
      <c r="L1249" s="57" t="s">
        <v>3149</v>
      </c>
      <c r="M1249" s="57" t="s">
        <v>3155</v>
      </c>
      <c r="N1249" t="s">
        <v>3322</v>
      </c>
    </row>
    <row r="1250" spans="1:14" x14ac:dyDescent="0.25">
      <c r="A1250" t="s">
        <v>3314</v>
      </c>
      <c r="B1250" t="s">
        <v>3562</v>
      </c>
      <c r="C1250" t="s">
        <v>3563</v>
      </c>
      <c r="D1250" s="52">
        <v>1649.1901522211399</v>
      </c>
      <c r="E1250" s="13">
        <v>0.81558139631030602</v>
      </c>
      <c r="F1250">
        <v>98</v>
      </c>
      <c r="G1250" s="57" t="s">
        <v>3151</v>
      </c>
      <c r="H1250" s="57" t="s">
        <v>3149</v>
      </c>
      <c r="I1250" s="57" t="s">
        <v>3148</v>
      </c>
      <c r="J1250" s="57" t="s">
        <v>3148</v>
      </c>
      <c r="K1250" s="57" t="s">
        <v>3150</v>
      </c>
      <c r="L1250" s="57" t="s">
        <v>3150</v>
      </c>
      <c r="M1250" s="57" t="s">
        <v>3150</v>
      </c>
      <c r="N1250" t="s">
        <v>3322</v>
      </c>
    </row>
    <row r="1251" spans="1:14" x14ac:dyDescent="0.25">
      <c r="A1251" t="s">
        <v>3314</v>
      </c>
      <c r="B1251" t="s">
        <v>3564</v>
      </c>
      <c r="C1251" t="s">
        <v>3565</v>
      </c>
      <c r="D1251" s="52">
        <v>3534.8508447541199</v>
      </c>
      <c r="E1251" s="13">
        <v>0.15160559963029899</v>
      </c>
      <c r="F1251">
        <v>134</v>
      </c>
      <c r="G1251" s="57" t="s">
        <v>3149</v>
      </c>
      <c r="H1251" s="57" t="s">
        <v>3155</v>
      </c>
      <c r="I1251" s="57" t="s">
        <v>3148</v>
      </c>
      <c r="J1251" s="57" t="s">
        <v>3155</v>
      </c>
      <c r="K1251" s="57" t="s">
        <v>3149</v>
      </c>
      <c r="L1251" s="57" t="s">
        <v>3149</v>
      </c>
      <c r="M1251" s="57" t="s">
        <v>3155</v>
      </c>
      <c r="N1251" t="s">
        <v>3322</v>
      </c>
    </row>
    <row r="1252" spans="1:14" x14ac:dyDescent="0.25">
      <c r="A1252" t="s">
        <v>3314</v>
      </c>
      <c r="B1252" t="s">
        <v>3566</v>
      </c>
      <c r="C1252" t="s">
        <v>3567</v>
      </c>
      <c r="D1252" s="52">
        <v>972.33646764608295</v>
      </c>
      <c r="E1252" s="13">
        <v>0.23788255396878699</v>
      </c>
      <c r="F1252">
        <v>128</v>
      </c>
      <c r="G1252" s="57" t="s">
        <v>3160</v>
      </c>
      <c r="H1252" s="57" t="s">
        <v>3160</v>
      </c>
      <c r="I1252" s="57" t="s">
        <v>3160</v>
      </c>
      <c r="J1252" s="57" t="s">
        <v>3160</v>
      </c>
      <c r="K1252" s="57" t="s">
        <v>3160</v>
      </c>
      <c r="L1252" s="57" t="s">
        <v>3160</v>
      </c>
      <c r="M1252" s="57" t="s">
        <v>3160</v>
      </c>
      <c r="N1252" t="s">
        <v>3152</v>
      </c>
    </row>
    <row r="1253" spans="1:14" x14ac:dyDescent="0.25">
      <c r="A1253" t="s">
        <v>3314</v>
      </c>
      <c r="B1253" t="s">
        <v>3568</v>
      </c>
      <c r="C1253" t="s">
        <v>3569</v>
      </c>
      <c r="D1253" s="52">
        <v>953.59656096739502</v>
      </c>
      <c r="E1253" s="13">
        <v>-0.43358467264947897</v>
      </c>
      <c r="F1253">
        <v>164</v>
      </c>
      <c r="G1253" s="57" t="s">
        <v>3150</v>
      </c>
      <c r="H1253" s="57" t="s">
        <v>3149</v>
      </c>
      <c r="I1253" s="57" t="s">
        <v>3155</v>
      </c>
      <c r="J1253" s="57" t="s">
        <v>3150</v>
      </c>
      <c r="K1253" s="57" t="s">
        <v>3148</v>
      </c>
      <c r="L1253" s="57" t="s">
        <v>3148</v>
      </c>
      <c r="M1253" s="57" t="s">
        <v>3155</v>
      </c>
      <c r="N1253" t="s">
        <v>3322</v>
      </c>
    </row>
    <row r="1254" spans="1:14" x14ac:dyDescent="0.25">
      <c r="A1254" t="s">
        <v>3314</v>
      </c>
      <c r="B1254" t="s">
        <v>3570</v>
      </c>
      <c r="C1254" t="s">
        <v>3571</v>
      </c>
      <c r="D1254" s="52">
        <v>4313.4638022560302</v>
      </c>
      <c r="E1254" s="13">
        <v>0.734849612852436</v>
      </c>
      <c r="F1254">
        <v>99</v>
      </c>
      <c r="G1254" s="57" t="s">
        <v>3151</v>
      </c>
      <c r="H1254" s="57" t="s">
        <v>3150</v>
      </c>
      <c r="I1254" s="57" t="s">
        <v>3148</v>
      </c>
      <c r="J1254" s="57" t="s">
        <v>3151</v>
      </c>
      <c r="K1254" s="57" t="s">
        <v>3155</v>
      </c>
      <c r="L1254" s="57" t="s">
        <v>3150</v>
      </c>
      <c r="M1254" s="57" t="s">
        <v>3150</v>
      </c>
      <c r="N1254" t="s">
        <v>3322</v>
      </c>
    </row>
    <row r="1255" spans="1:14" x14ac:dyDescent="0.25">
      <c r="A1255" t="s">
        <v>3314</v>
      </c>
      <c r="B1255" t="s">
        <v>3572</v>
      </c>
      <c r="C1255" t="s">
        <v>3573</v>
      </c>
      <c r="D1255" s="52">
        <v>830.02967353727297</v>
      </c>
      <c r="E1255" s="13">
        <v>-0.60387636867929395</v>
      </c>
      <c r="F1255">
        <v>168</v>
      </c>
      <c r="G1255" s="57" t="s">
        <v>3155</v>
      </c>
      <c r="H1255" s="57" t="s">
        <v>3149</v>
      </c>
      <c r="I1255" s="57" t="s">
        <v>3148</v>
      </c>
      <c r="J1255" s="57" t="s">
        <v>3148</v>
      </c>
      <c r="K1255" s="57" t="s">
        <v>3155</v>
      </c>
      <c r="L1255" s="57" t="s">
        <v>3150</v>
      </c>
      <c r="M1255" s="57" t="s">
        <v>3149</v>
      </c>
      <c r="N1255" t="s">
        <v>3322</v>
      </c>
    </row>
    <row r="1256" spans="1:14" x14ac:dyDescent="0.25">
      <c r="A1256" t="s">
        <v>3314</v>
      </c>
      <c r="B1256" t="s">
        <v>3574</v>
      </c>
      <c r="C1256" t="s">
        <v>3575</v>
      </c>
      <c r="D1256" s="52">
        <v>2005.8330150230199</v>
      </c>
      <c r="E1256" s="13">
        <v>-1.1801574619178301</v>
      </c>
      <c r="F1256">
        <v>184</v>
      </c>
      <c r="G1256" s="57" t="s">
        <v>3155</v>
      </c>
      <c r="H1256" s="57" t="s">
        <v>3155</v>
      </c>
      <c r="I1256" s="57" t="s">
        <v>3148</v>
      </c>
      <c r="J1256" s="57" t="s">
        <v>3151</v>
      </c>
      <c r="K1256" s="57" t="s">
        <v>3155</v>
      </c>
      <c r="L1256" s="57" t="s">
        <v>3148</v>
      </c>
      <c r="M1256" s="57" t="s">
        <v>3149</v>
      </c>
      <c r="N1256" t="s">
        <v>3322</v>
      </c>
    </row>
    <row r="1257" spans="1:14" x14ac:dyDescent="0.25">
      <c r="A1257" t="s">
        <v>3314</v>
      </c>
      <c r="B1257" t="s">
        <v>3576</v>
      </c>
      <c r="C1257" t="s">
        <v>3577</v>
      </c>
      <c r="D1257" s="52">
        <v>1076.3279903427499</v>
      </c>
      <c r="E1257" s="13">
        <v>-0.93912247624088496</v>
      </c>
      <c r="F1257">
        <v>181</v>
      </c>
      <c r="G1257" s="57" t="s">
        <v>3160</v>
      </c>
      <c r="H1257" s="57" t="s">
        <v>3160</v>
      </c>
      <c r="I1257" s="57" t="s">
        <v>3160</v>
      </c>
      <c r="J1257" s="57" t="s">
        <v>3160</v>
      </c>
      <c r="K1257" s="57" t="s">
        <v>3160</v>
      </c>
      <c r="L1257" s="57" t="s">
        <v>3160</v>
      </c>
      <c r="M1257" s="57" t="s">
        <v>3160</v>
      </c>
      <c r="N1257" t="s">
        <v>3152</v>
      </c>
    </row>
    <row r="1258" spans="1:14" x14ac:dyDescent="0.25">
      <c r="A1258" t="s">
        <v>3314</v>
      </c>
      <c r="B1258" t="s">
        <v>3578</v>
      </c>
      <c r="C1258" t="s">
        <v>3579</v>
      </c>
      <c r="D1258" s="52">
        <v>1747.49559928588</v>
      </c>
      <c r="E1258" s="13">
        <v>-0.33602060346381601</v>
      </c>
      <c r="F1258">
        <v>162</v>
      </c>
      <c r="G1258" s="57" t="s">
        <v>3150</v>
      </c>
      <c r="H1258" s="57" t="s">
        <v>3151</v>
      </c>
      <c r="I1258" s="57" t="s">
        <v>3149</v>
      </c>
      <c r="J1258" s="57" t="s">
        <v>3148</v>
      </c>
      <c r="K1258" s="57" t="s">
        <v>3155</v>
      </c>
      <c r="L1258" s="57" t="s">
        <v>3155</v>
      </c>
      <c r="M1258" s="57" t="s">
        <v>3155</v>
      </c>
      <c r="N1258" t="s">
        <v>3322</v>
      </c>
    </row>
    <row r="1259" spans="1:14" x14ac:dyDescent="0.25">
      <c r="A1259" t="s">
        <v>3314</v>
      </c>
      <c r="B1259" t="s">
        <v>3580</v>
      </c>
      <c r="C1259" t="s">
        <v>3581</v>
      </c>
      <c r="D1259" s="52">
        <v>1837.4270314201101</v>
      </c>
      <c r="E1259" s="13">
        <v>1.92291667735324</v>
      </c>
      <c r="F1259">
        <v>24</v>
      </c>
      <c r="G1259" s="57" t="s">
        <v>3151</v>
      </c>
      <c r="H1259" s="57" t="s">
        <v>3149</v>
      </c>
      <c r="I1259" s="57" t="s">
        <v>3155</v>
      </c>
      <c r="J1259" s="57" t="s">
        <v>3151</v>
      </c>
      <c r="K1259" s="57" t="s">
        <v>3155</v>
      </c>
      <c r="L1259" s="57" t="s">
        <v>3155</v>
      </c>
      <c r="M1259" s="57" t="s">
        <v>3150</v>
      </c>
      <c r="N1259" t="s">
        <v>3322</v>
      </c>
    </row>
    <row r="1260" spans="1:14" x14ac:dyDescent="0.25">
      <c r="A1260" t="s">
        <v>3314</v>
      </c>
      <c r="B1260" t="s">
        <v>3582</v>
      </c>
      <c r="C1260" t="s">
        <v>3583</v>
      </c>
      <c r="D1260" s="52">
        <v>529.72345375509201</v>
      </c>
      <c r="E1260" s="13">
        <v>0.667139571881602</v>
      </c>
      <c r="F1260">
        <v>102</v>
      </c>
      <c r="G1260" s="57" t="s">
        <v>3160</v>
      </c>
      <c r="H1260" s="57" t="s">
        <v>3160</v>
      </c>
      <c r="I1260" s="57" t="s">
        <v>3160</v>
      </c>
      <c r="J1260" s="57" t="s">
        <v>3160</v>
      </c>
      <c r="K1260" s="57" t="s">
        <v>3160</v>
      </c>
      <c r="L1260" s="57" t="s">
        <v>3160</v>
      </c>
      <c r="M1260" s="57" t="s">
        <v>3160</v>
      </c>
      <c r="N1260" t="s">
        <v>3152</v>
      </c>
    </row>
    <row r="1261" spans="1:14" x14ac:dyDescent="0.25">
      <c r="A1261" t="s">
        <v>3314</v>
      </c>
      <c r="B1261" t="s">
        <v>3584</v>
      </c>
      <c r="C1261" t="s">
        <v>3585</v>
      </c>
      <c r="D1261" s="52">
        <v>201.03130631274499</v>
      </c>
      <c r="E1261" s="13">
        <v>1.90193045024254</v>
      </c>
      <c r="F1261">
        <v>25</v>
      </c>
      <c r="G1261" s="57" t="s">
        <v>3151</v>
      </c>
      <c r="H1261" s="57" t="s">
        <v>3151</v>
      </c>
      <c r="I1261" s="57" t="s">
        <v>3148</v>
      </c>
      <c r="J1261" s="57" t="s">
        <v>3155</v>
      </c>
      <c r="K1261" s="57" t="s">
        <v>3150</v>
      </c>
      <c r="L1261" s="57" t="s">
        <v>3150</v>
      </c>
      <c r="M1261" s="57" t="s">
        <v>3155</v>
      </c>
      <c r="N1261" t="s">
        <v>3322</v>
      </c>
    </row>
    <row r="1262" spans="1:14" x14ac:dyDescent="0.25">
      <c r="A1262" t="s">
        <v>3314</v>
      </c>
      <c r="B1262" t="s">
        <v>3586</v>
      </c>
      <c r="C1262" t="s">
        <v>3587</v>
      </c>
      <c r="D1262" s="52">
        <v>519.08921949999797</v>
      </c>
      <c r="E1262" s="13">
        <v>0.25795723701058698</v>
      </c>
      <c r="F1262">
        <v>127</v>
      </c>
      <c r="G1262" s="57" t="s">
        <v>3149</v>
      </c>
      <c r="H1262" s="57" t="s">
        <v>3151</v>
      </c>
      <c r="I1262" s="57" t="s">
        <v>3148</v>
      </c>
      <c r="J1262" s="57" t="s">
        <v>3148</v>
      </c>
      <c r="K1262" s="57" t="s">
        <v>3150</v>
      </c>
      <c r="L1262" s="57" t="s">
        <v>3149</v>
      </c>
      <c r="M1262" s="57" t="s">
        <v>3149</v>
      </c>
      <c r="N1262" t="s">
        <v>3322</v>
      </c>
    </row>
    <row r="1263" spans="1:14" x14ac:dyDescent="0.25">
      <c r="A1263" t="s">
        <v>3314</v>
      </c>
      <c r="B1263" t="s">
        <v>3588</v>
      </c>
      <c r="C1263" t="s">
        <v>3589</v>
      </c>
      <c r="D1263" s="52">
        <v>1081.1381175050701</v>
      </c>
      <c r="E1263" s="13">
        <v>2.3145425663605699</v>
      </c>
      <c r="F1263">
        <v>13</v>
      </c>
      <c r="G1263" s="57" t="s">
        <v>3151</v>
      </c>
      <c r="H1263" s="57" t="s">
        <v>3151</v>
      </c>
      <c r="I1263" s="57" t="s">
        <v>3151</v>
      </c>
      <c r="J1263" s="57" t="s">
        <v>3151</v>
      </c>
      <c r="K1263" s="57" t="s">
        <v>3150</v>
      </c>
      <c r="L1263" s="57" t="s">
        <v>3151</v>
      </c>
      <c r="M1263" s="57" t="s">
        <v>3149</v>
      </c>
      <c r="N1263" t="s">
        <v>3322</v>
      </c>
    </row>
    <row r="1264" spans="1:14" x14ac:dyDescent="0.25">
      <c r="A1264" t="s">
        <v>3314</v>
      </c>
      <c r="B1264" t="s">
        <v>3590</v>
      </c>
      <c r="C1264" t="s">
        <v>3591</v>
      </c>
      <c r="D1264" s="52">
        <v>108.095348377026</v>
      </c>
      <c r="E1264" s="13">
        <v>1.1258011799076999</v>
      </c>
      <c r="F1264">
        <v>63</v>
      </c>
      <c r="G1264" s="57" t="s">
        <v>3160</v>
      </c>
      <c r="H1264" s="57" t="s">
        <v>3160</v>
      </c>
      <c r="I1264" s="57" t="s">
        <v>3160</v>
      </c>
      <c r="J1264" s="57" t="s">
        <v>3160</v>
      </c>
      <c r="K1264" s="57" t="s">
        <v>3160</v>
      </c>
      <c r="L1264" s="57" t="s">
        <v>3160</v>
      </c>
      <c r="M1264" s="57" t="s">
        <v>3160</v>
      </c>
      <c r="N1264" t="s">
        <v>3152</v>
      </c>
    </row>
    <row r="1265" spans="1:14" x14ac:dyDescent="0.25">
      <c r="A1265" t="s">
        <v>3314</v>
      </c>
      <c r="B1265" t="s">
        <v>3592</v>
      </c>
      <c r="C1265" t="s">
        <v>3593</v>
      </c>
      <c r="D1265" s="52">
        <v>923.31905711191803</v>
      </c>
      <c r="E1265" s="13">
        <v>0.12763940683526201</v>
      </c>
      <c r="F1265">
        <v>135</v>
      </c>
      <c r="G1265" s="57" t="s">
        <v>3149</v>
      </c>
      <c r="H1265" s="57" t="s">
        <v>3149</v>
      </c>
      <c r="I1265" s="57" t="s">
        <v>3151</v>
      </c>
      <c r="J1265" s="57" t="s">
        <v>3148</v>
      </c>
      <c r="K1265" s="57" t="s">
        <v>3155</v>
      </c>
      <c r="L1265" s="57" t="s">
        <v>3151</v>
      </c>
      <c r="M1265" s="57" t="s">
        <v>3150</v>
      </c>
      <c r="N1265" t="s">
        <v>3322</v>
      </c>
    </row>
    <row r="1266" spans="1:14" x14ac:dyDescent="0.25">
      <c r="A1266" t="s">
        <v>3314</v>
      </c>
      <c r="B1266" t="s">
        <v>3594</v>
      </c>
      <c r="C1266" t="s">
        <v>3595</v>
      </c>
      <c r="D1266" s="52">
        <v>1032.1483414756501</v>
      </c>
      <c r="E1266" s="13">
        <v>0.32097621173304203</v>
      </c>
      <c r="F1266">
        <v>123</v>
      </c>
      <c r="G1266" s="57" t="s">
        <v>3149</v>
      </c>
      <c r="H1266" s="57" t="s">
        <v>3151</v>
      </c>
      <c r="I1266" s="57" t="s">
        <v>3155</v>
      </c>
      <c r="J1266" s="57" t="s">
        <v>3155</v>
      </c>
      <c r="K1266" s="57" t="s">
        <v>3148</v>
      </c>
      <c r="L1266" s="57" t="s">
        <v>3151</v>
      </c>
      <c r="M1266" s="57" t="s">
        <v>3155</v>
      </c>
      <c r="N1266" t="s">
        <v>3322</v>
      </c>
    </row>
    <row r="1267" spans="1:14" x14ac:dyDescent="0.25">
      <c r="A1267" t="s">
        <v>3314</v>
      </c>
      <c r="B1267" t="s">
        <v>3596</v>
      </c>
      <c r="C1267" t="s">
        <v>3274</v>
      </c>
      <c r="D1267" s="52">
        <v>1881.05651808636</v>
      </c>
      <c r="E1267" s="13">
        <v>0.44883718653667198</v>
      </c>
      <c r="F1267">
        <v>115</v>
      </c>
      <c r="G1267" s="57" t="s">
        <v>3149</v>
      </c>
      <c r="H1267" s="57" t="s">
        <v>3149</v>
      </c>
      <c r="I1267" s="57" t="s">
        <v>3151</v>
      </c>
      <c r="J1267" s="57" t="s">
        <v>3150</v>
      </c>
      <c r="K1267" s="57" t="s">
        <v>3150</v>
      </c>
      <c r="L1267" s="57" t="s">
        <v>3151</v>
      </c>
      <c r="M1267" s="57" t="s">
        <v>3155</v>
      </c>
      <c r="N1267" t="s">
        <v>3322</v>
      </c>
    </row>
    <row r="1268" spans="1:14" x14ac:dyDescent="0.25">
      <c r="A1268" t="s">
        <v>3314</v>
      </c>
      <c r="B1268" t="s">
        <v>3597</v>
      </c>
      <c r="C1268" t="s">
        <v>3598</v>
      </c>
      <c r="D1268" s="52">
        <v>219.08620078676699</v>
      </c>
      <c r="E1268" s="13">
        <v>5.4195087283582799E-2</v>
      </c>
      <c r="F1268">
        <v>138</v>
      </c>
      <c r="G1268" s="57" t="s">
        <v>3148</v>
      </c>
      <c r="H1268" s="57" t="s">
        <v>3151</v>
      </c>
      <c r="I1268" s="57" t="s">
        <v>3151</v>
      </c>
      <c r="J1268" s="57" t="s">
        <v>3148</v>
      </c>
      <c r="K1268" s="57" t="s">
        <v>3155</v>
      </c>
      <c r="L1268" s="57" t="s">
        <v>3151</v>
      </c>
      <c r="M1268" s="57" t="s">
        <v>3155</v>
      </c>
      <c r="N1268" t="s">
        <v>3322</v>
      </c>
    </row>
    <row r="1269" spans="1:14" x14ac:dyDescent="0.25">
      <c r="A1269" t="s">
        <v>3314</v>
      </c>
      <c r="B1269" t="s">
        <v>3599</v>
      </c>
      <c r="C1269" t="s">
        <v>3600</v>
      </c>
      <c r="D1269" s="52">
        <v>469.49612279423297</v>
      </c>
      <c r="E1269" s="13">
        <v>0.30313843754976699</v>
      </c>
      <c r="F1269">
        <v>125</v>
      </c>
      <c r="G1269" s="57" t="s">
        <v>3149</v>
      </c>
      <c r="H1269" s="57" t="s">
        <v>3149</v>
      </c>
      <c r="I1269" s="57" t="s">
        <v>3155</v>
      </c>
      <c r="J1269" s="57" t="s">
        <v>3150</v>
      </c>
      <c r="K1269" s="57" t="s">
        <v>3149</v>
      </c>
      <c r="L1269" s="57" t="s">
        <v>3148</v>
      </c>
      <c r="M1269" s="57" t="s">
        <v>3150</v>
      </c>
      <c r="N1269" t="s">
        <v>3322</v>
      </c>
    </row>
    <row r="1270" spans="1:14" x14ac:dyDescent="0.25">
      <c r="A1270" t="s">
        <v>3314</v>
      </c>
      <c r="B1270" t="s">
        <v>3601</v>
      </c>
      <c r="C1270" t="s">
        <v>3602</v>
      </c>
      <c r="D1270" s="52">
        <v>2222.0200100004199</v>
      </c>
      <c r="E1270" s="13">
        <v>-7.8124647884742202E-2</v>
      </c>
      <c r="F1270">
        <v>146</v>
      </c>
      <c r="G1270" s="57" t="s">
        <v>3148</v>
      </c>
      <c r="H1270" s="57" t="s">
        <v>3149</v>
      </c>
      <c r="I1270" s="57" t="s">
        <v>3155</v>
      </c>
      <c r="J1270" s="57" t="s">
        <v>3148</v>
      </c>
      <c r="K1270" s="57" t="s">
        <v>3148</v>
      </c>
      <c r="L1270" s="57" t="s">
        <v>3151</v>
      </c>
      <c r="M1270" s="57" t="s">
        <v>3155</v>
      </c>
      <c r="N1270" t="s">
        <v>3322</v>
      </c>
    </row>
    <row r="1271" spans="1:14" x14ac:dyDescent="0.25">
      <c r="A1271" t="s">
        <v>3314</v>
      </c>
      <c r="B1271" t="s">
        <v>3603</v>
      </c>
      <c r="C1271" t="s">
        <v>3604</v>
      </c>
      <c r="D1271" s="52">
        <v>287.52675170169903</v>
      </c>
      <c r="E1271" s="13">
        <v>0.16197148164084299</v>
      </c>
      <c r="F1271">
        <v>132</v>
      </c>
      <c r="G1271" s="57" t="s">
        <v>3160</v>
      </c>
      <c r="H1271" s="57" t="s">
        <v>3160</v>
      </c>
      <c r="I1271" s="57" t="s">
        <v>3160</v>
      </c>
      <c r="J1271" s="57" t="s">
        <v>3160</v>
      </c>
      <c r="K1271" s="57" t="s">
        <v>3160</v>
      </c>
      <c r="L1271" s="57" t="s">
        <v>3160</v>
      </c>
      <c r="M1271" s="57" t="s">
        <v>3160</v>
      </c>
      <c r="N1271" t="s">
        <v>3152</v>
      </c>
    </row>
    <row r="1272" spans="1:14" x14ac:dyDescent="0.25">
      <c r="A1272" t="s">
        <v>3314</v>
      </c>
      <c r="B1272" t="s">
        <v>3605</v>
      </c>
      <c r="C1272" t="s">
        <v>3606</v>
      </c>
      <c r="D1272" s="52">
        <v>76.163846339026193</v>
      </c>
      <c r="E1272" s="13">
        <v>0.16197148164084299</v>
      </c>
      <c r="F1272">
        <v>132</v>
      </c>
      <c r="G1272" s="57" t="s">
        <v>3160</v>
      </c>
      <c r="H1272" s="57" t="s">
        <v>3160</v>
      </c>
      <c r="I1272" s="57" t="s">
        <v>3160</v>
      </c>
      <c r="J1272" s="57" t="s">
        <v>3160</v>
      </c>
      <c r="K1272" s="57" t="s">
        <v>3160</v>
      </c>
      <c r="L1272" s="57" t="s">
        <v>3160</v>
      </c>
      <c r="M1272" s="57" t="s">
        <v>3160</v>
      </c>
      <c r="N1272" t="s">
        <v>3152</v>
      </c>
    </row>
    <row r="1273" spans="1:14" x14ac:dyDescent="0.25">
      <c r="A1273" t="s">
        <v>3314</v>
      </c>
      <c r="B1273" t="s">
        <v>3607</v>
      </c>
      <c r="C1273" t="s">
        <v>3608</v>
      </c>
      <c r="D1273" s="52">
        <v>295.99596473184499</v>
      </c>
      <c r="E1273" s="13">
        <v>0.22184482699837599</v>
      </c>
      <c r="F1273">
        <v>130</v>
      </c>
      <c r="G1273" s="57" t="s">
        <v>3160</v>
      </c>
      <c r="H1273" s="57" t="s">
        <v>3160</v>
      </c>
      <c r="I1273" s="57" t="s">
        <v>3160</v>
      </c>
      <c r="J1273" s="57" t="s">
        <v>3160</v>
      </c>
      <c r="K1273" s="57" t="s">
        <v>3160</v>
      </c>
      <c r="L1273" s="57" t="s">
        <v>3160</v>
      </c>
      <c r="M1273" s="57" t="s">
        <v>3160</v>
      </c>
      <c r="N1273" t="s">
        <v>3337</v>
      </c>
    </row>
    <row r="1274" spans="1:14" x14ac:dyDescent="0.25">
      <c r="A1274" t="s">
        <v>3314</v>
      </c>
      <c r="B1274" t="s">
        <v>3609</v>
      </c>
      <c r="C1274" t="s">
        <v>3280</v>
      </c>
      <c r="D1274" s="52">
        <v>1207.0379853598499</v>
      </c>
      <c r="E1274" s="13">
        <v>0.96998975950389899</v>
      </c>
      <c r="F1274">
        <v>78</v>
      </c>
      <c r="G1274" s="57" t="s">
        <v>3151</v>
      </c>
      <c r="H1274" s="57" t="s">
        <v>3148</v>
      </c>
      <c r="I1274" s="57" t="s">
        <v>3151</v>
      </c>
      <c r="J1274" s="57" t="s">
        <v>3150</v>
      </c>
      <c r="K1274" s="57" t="s">
        <v>3150</v>
      </c>
      <c r="L1274" s="57" t="s">
        <v>3148</v>
      </c>
      <c r="M1274" s="57" t="s">
        <v>3155</v>
      </c>
      <c r="N1274" t="s">
        <v>3322</v>
      </c>
    </row>
    <row r="1275" spans="1:14" x14ac:dyDescent="0.25">
      <c r="A1275" t="s">
        <v>3314</v>
      </c>
      <c r="B1275" t="s">
        <v>3610</v>
      </c>
      <c r="C1275" t="s">
        <v>3611</v>
      </c>
      <c r="D1275" s="52">
        <v>1710.13679836184</v>
      </c>
      <c r="E1275" s="13">
        <v>0.70469035538658797</v>
      </c>
      <c r="F1275">
        <v>101</v>
      </c>
      <c r="G1275" s="57" t="s">
        <v>3151</v>
      </c>
      <c r="H1275" s="57" t="s">
        <v>3151</v>
      </c>
      <c r="I1275" s="57" t="s">
        <v>3155</v>
      </c>
      <c r="J1275" s="57" t="s">
        <v>3155</v>
      </c>
      <c r="K1275" s="57" t="s">
        <v>3151</v>
      </c>
      <c r="L1275" s="57" t="s">
        <v>3148</v>
      </c>
      <c r="M1275" s="57" t="s">
        <v>3149</v>
      </c>
      <c r="N1275" t="s">
        <v>3322</v>
      </c>
    </row>
    <row r="1276" spans="1:14" x14ac:dyDescent="0.25">
      <c r="A1276" t="s">
        <v>3314</v>
      </c>
      <c r="B1276" t="s">
        <v>3612</v>
      </c>
      <c r="C1276" t="s">
        <v>3284</v>
      </c>
      <c r="D1276" s="52">
        <v>6349.7999414267497</v>
      </c>
      <c r="E1276" s="13">
        <v>1.3061722735881001</v>
      </c>
      <c r="F1276">
        <v>52</v>
      </c>
      <c r="G1276" s="57" t="s">
        <v>3151</v>
      </c>
      <c r="H1276" s="57" t="s">
        <v>3150</v>
      </c>
      <c r="I1276" s="57" t="s">
        <v>3155</v>
      </c>
      <c r="J1276" s="57" t="s">
        <v>3149</v>
      </c>
      <c r="K1276" s="57" t="s">
        <v>3149</v>
      </c>
      <c r="L1276" s="57" t="s">
        <v>3149</v>
      </c>
      <c r="M1276" s="57" t="s">
        <v>3148</v>
      </c>
      <c r="N1276" t="s">
        <v>3322</v>
      </c>
    </row>
    <row r="1277" spans="1:14" x14ac:dyDescent="0.25">
      <c r="A1277" t="s">
        <v>3314</v>
      </c>
      <c r="B1277" t="s">
        <v>3613</v>
      </c>
      <c r="C1277" t="s">
        <v>3286</v>
      </c>
      <c r="D1277" s="52">
        <v>5576.2144135529397</v>
      </c>
      <c r="E1277" s="13">
        <v>1.34312936042876</v>
      </c>
      <c r="F1277">
        <v>51</v>
      </c>
      <c r="G1277" s="57" t="s">
        <v>3151</v>
      </c>
      <c r="H1277" s="57" t="s">
        <v>3150</v>
      </c>
      <c r="I1277" s="57" t="s">
        <v>3155</v>
      </c>
      <c r="J1277" s="57" t="s">
        <v>3150</v>
      </c>
      <c r="K1277" s="57" t="s">
        <v>3151</v>
      </c>
      <c r="L1277" s="57" t="s">
        <v>3150</v>
      </c>
      <c r="M1277" s="57" t="s">
        <v>3149</v>
      </c>
      <c r="N1277" t="s">
        <v>3322</v>
      </c>
    </row>
    <row r="1278" spans="1:14" x14ac:dyDescent="0.25">
      <c r="A1278" t="s">
        <v>3314</v>
      </c>
      <c r="B1278" t="s">
        <v>3614</v>
      </c>
      <c r="C1278" t="s">
        <v>3615</v>
      </c>
      <c r="D1278" s="52">
        <v>425.31076939513298</v>
      </c>
      <c r="E1278" s="13">
        <v>0.48402488366822999</v>
      </c>
      <c r="F1278">
        <v>108</v>
      </c>
      <c r="G1278" s="57" t="s">
        <v>3160</v>
      </c>
      <c r="H1278" s="57" t="s">
        <v>3160</v>
      </c>
      <c r="I1278" s="57" t="s">
        <v>3160</v>
      </c>
      <c r="J1278" s="57" t="s">
        <v>3160</v>
      </c>
      <c r="K1278" s="57" t="s">
        <v>3160</v>
      </c>
      <c r="L1278" s="57" t="s">
        <v>3160</v>
      </c>
      <c r="M1278" s="57" t="s">
        <v>3160</v>
      </c>
      <c r="N1278" t="s">
        <v>3152</v>
      </c>
    </row>
    <row r="1279" spans="1:14" x14ac:dyDescent="0.25">
      <c r="A1279" t="s">
        <v>3314</v>
      </c>
      <c r="B1279" t="s">
        <v>3616</v>
      </c>
      <c r="C1279" t="s">
        <v>3617</v>
      </c>
      <c r="D1279" s="52">
        <v>1262.5770334213701</v>
      </c>
      <c r="E1279" s="13">
        <v>0.42192338821053299</v>
      </c>
      <c r="F1279">
        <v>117</v>
      </c>
      <c r="G1279" s="57" t="s">
        <v>3149</v>
      </c>
      <c r="H1279" s="57" t="s">
        <v>3151</v>
      </c>
      <c r="I1279" s="57" t="s">
        <v>3155</v>
      </c>
      <c r="J1279" s="57" t="s">
        <v>3155</v>
      </c>
      <c r="K1279" s="57" t="s">
        <v>3148</v>
      </c>
      <c r="L1279" s="57" t="s">
        <v>3148</v>
      </c>
      <c r="M1279" s="57" t="s">
        <v>3148</v>
      </c>
      <c r="N1279" t="s">
        <v>3322</v>
      </c>
    </row>
    <row r="1280" spans="1:14" x14ac:dyDescent="0.25">
      <c r="A1280" t="s">
        <v>3314</v>
      </c>
      <c r="B1280" t="s">
        <v>3618</v>
      </c>
      <c r="C1280" t="s">
        <v>3619</v>
      </c>
      <c r="D1280" s="52">
        <v>9929.3649626780698</v>
      </c>
      <c r="E1280" s="13">
        <v>7.7547473956541199E-2</v>
      </c>
      <c r="F1280">
        <v>136</v>
      </c>
      <c r="G1280" s="57" t="s">
        <v>3148</v>
      </c>
      <c r="H1280" s="57" t="s">
        <v>3155</v>
      </c>
      <c r="I1280" s="57" t="s">
        <v>3155</v>
      </c>
      <c r="J1280" s="57" t="s">
        <v>3148</v>
      </c>
      <c r="K1280" s="57" t="s">
        <v>3151</v>
      </c>
      <c r="L1280" s="57" t="s">
        <v>3148</v>
      </c>
      <c r="M1280" s="57" t="s">
        <v>3149</v>
      </c>
      <c r="N1280" t="s">
        <v>3322</v>
      </c>
    </row>
    <row r="1281" spans="1:14" x14ac:dyDescent="0.25">
      <c r="A1281" t="s">
        <v>3314</v>
      </c>
      <c r="B1281" t="s">
        <v>3620</v>
      </c>
      <c r="C1281" t="s">
        <v>3621</v>
      </c>
      <c r="D1281" s="52">
        <v>4782.3878456528701</v>
      </c>
      <c r="E1281" s="13">
        <v>0.51200106151392399</v>
      </c>
      <c r="F1281">
        <v>107</v>
      </c>
      <c r="G1281" s="57" t="s">
        <v>3151</v>
      </c>
      <c r="H1281" s="57" t="s">
        <v>3155</v>
      </c>
      <c r="I1281" s="57" t="s">
        <v>3155</v>
      </c>
      <c r="J1281" s="57" t="s">
        <v>3148</v>
      </c>
      <c r="K1281" s="57" t="s">
        <v>3151</v>
      </c>
      <c r="L1281" s="57" t="s">
        <v>3151</v>
      </c>
      <c r="M1281" s="57" t="s">
        <v>3148</v>
      </c>
      <c r="N1281" t="s">
        <v>3322</v>
      </c>
    </row>
    <row r="1282" spans="1:14" x14ac:dyDescent="0.25">
      <c r="A1282" t="s">
        <v>3314</v>
      </c>
      <c r="B1282" t="s">
        <v>3622</v>
      </c>
      <c r="C1282" t="s">
        <v>3623</v>
      </c>
      <c r="D1282" s="52">
        <v>448.22110801612598</v>
      </c>
      <c r="E1282" s="13">
        <v>-0.42175420018954102</v>
      </c>
      <c r="F1282">
        <v>163</v>
      </c>
      <c r="G1282" s="57" t="s">
        <v>3150</v>
      </c>
      <c r="H1282" s="57" t="s">
        <v>3151</v>
      </c>
      <c r="I1282" s="57" t="s">
        <v>3155</v>
      </c>
      <c r="J1282" s="57" t="s">
        <v>3155</v>
      </c>
      <c r="K1282" s="57" t="s">
        <v>3151</v>
      </c>
      <c r="L1282" s="57" t="s">
        <v>3151</v>
      </c>
      <c r="M1282" s="57" t="s">
        <v>3148</v>
      </c>
      <c r="N1282" t="s">
        <v>3322</v>
      </c>
    </row>
    <row r="1283" spans="1:14" x14ac:dyDescent="0.25">
      <c r="A1283" t="s">
        <v>3314</v>
      </c>
      <c r="B1283" t="s">
        <v>3624</v>
      </c>
      <c r="C1283" t="s">
        <v>3292</v>
      </c>
      <c r="D1283" s="52">
        <v>324.483019195944</v>
      </c>
      <c r="E1283" s="13">
        <v>-0.70378489311844805</v>
      </c>
      <c r="F1283">
        <v>171</v>
      </c>
      <c r="G1283" s="57" t="s">
        <v>3155</v>
      </c>
      <c r="H1283" s="57" t="s">
        <v>3151</v>
      </c>
      <c r="I1283" s="57" t="s">
        <v>3155</v>
      </c>
      <c r="J1283" s="57" t="s">
        <v>3155</v>
      </c>
      <c r="K1283" s="57" t="s">
        <v>3148</v>
      </c>
      <c r="L1283" s="57" t="s">
        <v>3150</v>
      </c>
      <c r="M1283" s="57" t="s">
        <v>3150</v>
      </c>
      <c r="N1283" t="s">
        <v>3322</v>
      </c>
    </row>
    <row r="1284" spans="1:14" x14ac:dyDescent="0.25">
      <c r="A1284" t="s">
        <v>3314</v>
      </c>
      <c r="B1284" t="s">
        <v>3625</v>
      </c>
      <c r="C1284" t="s">
        <v>3626</v>
      </c>
      <c r="D1284" s="52">
        <v>344.00583771965103</v>
      </c>
      <c r="E1284" s="13">
        <v>-0.74596245754079005</v>
      </c>
      <c r="F1284">
        <v>173</v>
      </c>
      <c r="G1284" s="57" t="s">
        <v>3160</v>
      </c>
      <c r="H1284" s="57" t="s">
        <v>3160</v>
      </c>
      <c r="I1284" s="57" t="s">
        <v>3160</v>
      </c>
      <c r="J1284" s="57" t="s">
        <v>3160</v>
      </c>
      <c r="K1284" s="57" t="s">
        <v>3160</v>
      </c>
      <c r="L1284" s="57" t="s">
        <v>3160</v>
      </c>
      <c r="M1284" s="57" t="s">
        <v>3160</v>
      </c>
      <c r="N1284" t="s">
        <v>3337</v>
      </c>
    </row>
    <row r="1285" spans="1:14" x14ac:dyDescent="0.25">
      <c r="A1285" t="s">
        <v>3314</v>
      </c>
      <c r="B1285" t="s">
        <v>3627</v>
      </c>
      <c r="C1285" t="s">
        <v>3628</v>
      </c>
      <c r="D1285" s="52">
        <v>24.641252208089998</v>
      </c>
      <c r="E1285" s="13">
        <v>0.92629836667896603</v>
      </c>
      <c r="F1285">
        <v>88</v>
      </c>
      <c r="G1285" s="57" t="s">
        <v>3160</v>
      </c>
      <c r="H1285" s="57" t="s">
        <v>3160</v>
      </c>
      <c r="I1285" s="57" t="s">
        <v>3160</v>
      </c>
      <c r="J1285" s="57" t="s">
        <v>3160</v>
      </c>
      <c r="K1285" s="57" t="s">
        <v>3160</v>
      </c>
      <c r="L1285" s="57" t="s">
        <v>3160</v>
      </c>
      <c r="M1285" s="57" t="s">
        <v>3160</v>
      </c>
      <c r="N1285" t="s">
        <v>3337</v>
      </c>
    </row>
    <row r="1286" spans="1:14" x14ac:dyDescent="0.25">
      <c r="A1286" t="s">
        <v>3314</v>
      </c>
      <c r="B1286" t="s">
        <v>3629</v>
      </c>
      <c r="C1286" t="s">
        <v>3630</v>
      </c>
      <c r="D1286" s="52">
        <v>174.13903435468299</v>
      </c>
      <c r="E1286" s="13">
        <v>4.3245924190648301E-2</v>
      </c>
      <c r="F1286">
        <v>139</v>
      </c>
      <c r="G1286" s="57" t="s">
        <v>3160</v>
      </c>
      <c r="H1286" s="57" t="s">
        <v>3160</v>
      </c>
      <c r="I1286" s="57" t="s">
        <v>3160</v>
      </c>
      <c r="J1286" s="57" t="s">
        <v>3160</v>
      </c>
      <c r="K1286" s="57" t="s">
        <v>3160</v>
      </c>
      <c r="L1286" s="57" t="s">
        <v>3160</v>
      </c>
      <c r="M1286" s="57" t="s">
        <v>3160</v>
      </c>
      <c r="N1286" t="s">
        <v>3337</v>
      </c>
    </row>
    <row r="1287" spans="1:14" x14ac:dyDescent="0.25">
      <c r="A1287" t="s">
        <v>3314</v>
      </c>
      <c r="B1287" t="s">
        <v>3631</v>
      </c>
      <c r="C1287" t="s">
        <v>3632</v>
      </c>
      <c r="D1287" s="52">
        <v>34.520333910702398</v>
      </c>
      <c r="E1287" s="13">
        <v>-0.27488841612125298</v>
      </c>
      <c r="F1287">
        <v>157</v>
      </c>
      <c r="G1287" s="57" t="s">
        <v>3160</v>
      </c>
      <c r="H1287" s="57" t="s">
        <v>3160</v>
      </c>
      <c r="I1287" s="57" t="s">
        <v>3160</v>
      </c>
      <c r="J1287" s="57" t="s">
        <v>3160</v>
      </c>
      <c r="K1287" s="57" t="s">
        <v>3160</v>
      </c>
      <c r="L1287" s="57" t="s">
        <v>3160</v>
      </c>
      <c r="M1287" s="57" t="s">
        <v>3160</v>
      </c>
      <c r="N1287" t="s">
        <v>3337</v>
      </c>
    </row>
    <row r="1288" spans="1:14" x14ac:dyDescent="0.25">
      <c r="A1288" t="s">
        <v>3314</v>
      </c>
      <c r="B1288" t="s">
        <v>3633</v>
      </c>
      <c r="C1288" t="s">
        <v>3634</v>
      </c>
      <c r="D1288" s="52">
        <v>222.206250564242</v>
      </c>
      <c r="E1288" s="13">
        <v>-1.27227806313075</v>
      </c>
      <c r="F1288">
        <v>185</v>
      </c>
      <c r="G1288" s="57" t="s">
        <v>3160</v>
      </c>
      <c r="H1288" s="57" t="s">
        <v>3160</v>
      </c>
      <c r="I1288" s="57" t="s">
        <v>3160</v>
      </c>
      <c r="J1288" s="57" t="s">
        <v>3160</v>
      </c>
      <c r="K1288" s="57" t="s">
        <v>3160</v>
      </c>
      <c r="L1288" s="57" t="s">
        <v>3160</v>
      </c>
      <c r="M1288" s="57" t="s">
        <v>3160</v>
      </c>
      <c r="N1288" t="s">
        <v>3337</v>
      </c>
    </row>
    <row r="1289" spans="1:14" x14ac:dyDescent="0.25">
      <c r="A1289" t="s">
        <v>3314</v>
      </c>
      <c r="B1289" t="s">
        <v>3635</v>
      </c>
      <c r="C1289" t="s">
        <v>3636</v>
      </c>
      <c r="D1289" s="52">
        <v>508.83643297260198</v>
      </c>
      <c r="E1289" s="13">
        <v>-1.4036998483702501</v>
      </c>
      <c r="F1289">
        <v>186</v>
      </c>
      <c r="G1289" s="57" t="s">
        <v>3155</v>
      </c>
      <c r="H1289" s="57" t="s">
        <v>3148</v>
      </c>
      <c r="I1289" s="57" t="s">
        <v>3148</v>
      </c>
      <c r="J1289" s="57" t="s">
        <v>3155</v>
      </c>
      <c r="K1289" s="57" t="s">
        <v>3150</v>
      </c>
      <c r="L1289" s="57" t="s">
        <v>3150</v>
      </c>
      <c r="M1289" s="57" t="s">
        <v>3155</v>
      </c>
      <c r="N1289" t="s">
        <v>3322</v>
      </c>
    </row>
    <row r="1290" spans="1:14" x14ac:dyDescent="0.25">
      <c r="A1290" t="s">
        <v>3314</v>
      </c>
      <c r="B1290" t="s">
        <v>3637</v>
      </c>
      <c r="C1290" t="s">
        <v>3638</v>
      </c>
      <c r="D1290" s="52">
        <v>12.8104863630842</v>
      </c>
      <c r="E1290" s="13">
        <v>-0.88917013847057902</v>
      </c>
      <c r="F1290">
        <v>176</v>
      </c>
      <c r="G1290" s="57" t="s">
        <v>3160</v>
      </c>
      <c r="H1290" s="57" t="s">
        <v>3160</v>
      </c>
      <c r="I1290" s="57" t="s">
        <v>3160</v>
      </c>
      <c r="J1290" s="57" t="s">
        <v>3160</v>
      </c>
      <c r="K1290" s="57" t="s">
        <v>3160</v>
      </c>
      <c r="L1290" s="57" t="s">
        <v>3160</v>
      </c>
      <c r="M1290" s="57" t="s">
        <v>3160</v>
      </c>
      <c r="N1290" t="s">
        <v>3152</v>
      </c>
    </row>
    <row r="1291" spans="1:14" x14ac:dyDescent="0.25">
      <c r="A1291" t="s">
        <v>3314</v>
      </c>
      <c r="B1291" t="s">
        <v>3639</v>
      </c>
      <c r="C1291" t="s">
        <v>3640</v>
      </c>
      <c r="D1291" s="52">
        <v>621.25201825129204</v>
      </c>
      <c r="E1291" s="13">
        <v>-0.88917013847057902</v>
      </c>
      <c r="F1291">
        <v>176</v>
      </c>
      <c r="G1291" s="57" t="s">
        <v>3160</v>
      </c>
      <c r="H1291" s="57" t="s">
        <v>3160</v>
      </c>
      <c r="I1291" s="57" t="s">
        <v>3160</v>
      </c>
      <c r="J1291" s="57" t="s">
        <v>3160</v>
      </c>
      <c r="K1291" s="57" t="s">
        <v>3160</v>
      </c>
      <c r="L1291" s="57" t="s">
        <v>3160</v>
      </c>
      <c r="M1291" s="57" t="s">
        <v>3160</v>
      </c>
      <c r="N1291" t="s">
        <v>3152</v>
      </c>
    </row>
    <row r="1292" spans="1:14" x14ac:dyDescent="0.25">
      <c r="A1292" t="s">
        <v>3314</v>
      </c>
      <c r="B1292" t="s">
        <v>3641</v>
      </c>
      <c r="C1292" t="s">
        <v>3642</v>
      </c>
      <c r="D1292" s="52">
        <v>720.62063361458797</v>
      </c>
      <c r="E1292" s="13">
        <v>-0.88917013847057902</v>
      </c>
      <c r="F1292">
        <v>176</v>
      </c>
      <c r="G1292" s="57" t="s">
        <v>3160</v>
      </c>
      <c r="H1292" s="57" t="s">
        <v>3160</v>
      </c>
      <c r="I1292" s="57" t="s">
        <v>3160</v>
      </c>
      <c r="J1292" s="57" t="s">
        <v>3160</v>
      </c>
      <c r="K1292" s="57" t="s">
        <v>3160</v>
      </c>
      <c r="L1292" s="57" t="s">
        <v>3160</v>
      </c>
      <c r="M1292" s="57" t="s">
        <v>3160</v>
      </c>
      <c r="N1292" t="s">
        <v>3152</v>
      </c>
    </row>
    <row r="1293" spans="1:14" x14ac:dyDescent="0.25">
      <c r="A1293" t="s">
        <v>3314</v>
      </c>
      <c r="B1293" t="s">
        <v>3643</v>
      </c>
      <c r="C1293" t="s">
        <v>3644</v>
      </c>
      <c r="D1293" s="52">
        <v>22.5178960631854</v>
      </c>
      <c r="E1293" s="13">
        <v>-0.88917013847057902</v>
      </c>
      <c r="F1293">
        <v>176</v>
      </c>
      <c r="G1293" s="57" t="s">
        <v>3160</v>
      </c>
      <c r="H1293" s="57" t="s">
        <v>3160</v>
      </c>
      <c r="I1293" s="57" t="s">
        <v>3160</v>
      </c>
      <c r="J1293" s="57" t="s">
        <v>3160</v>
      </c>
      <c r="K1293" s="57" t="s">
        <v>3160</v>
      </c>
      <c r="L1293" s="57" t="s">
        <v>3160</v>
      </c>
      <c r="M1293" s="57" t="s">
        <v>3160</v>
      </c>
      <c r="N1293" t="s">
        <v>3152</v>
      </c>
    </row>
    <row r="1294" spans="1:14" x14ac:dyDescent="0.25">
      <c r="A1294" t="s">
        <v>3314</v>
      </c>
      <c r="B1294" t="s">
        <v>3645</v>
      </c>
      <c r="C1294" t="s">
        <v>3646</v>
      </c>
      <c r="D1294" s="52">
        <v>45.2784120134489</v>
      </c>
      <c r="E1294" s="13">
        <v>-0.88917013847057902</v>
      </c>
      <c r="F1294">
        <v>176</v>
      </c>
      <c r="G1294" s="57" t="s">
        <v>3160</v>
      </c>
      <c r="H1294" s="57" t="s">
        <v>3160</v>
      </c>
      <c r="I1294" s="57" t="s">
        <v>3160</v>
      </c>
      <c r="J1294" s="57" t="s">
        <v>3160</v>
      </c>
      <c r="K1294" s="57" t="s">
        <v>3160</v>
      </c>
      <c r="L1294" s="57" t="s">
        <v>3160</v>
      </c>
      <c r="M1294" s="57" t="s">
        <v>3160</v>
      </c>
      <c r="N1294" t="s">
        <v>3152</v>
      </c>
    </row>
    <row r="1295" spans="1:14" x14ac:dyDescent="0.25">
      <c r="A1295" t="s">
        <v>3314</v>
      </c>
      <c r="B1295" t="s">
        <v>3647</v>
      </c>
      <c r="C1295" t="s">
        <v>3298</v>
      </c>
      <c r="D1295" s="52">
        <v>8886.9120437252495</v>
      </c>
      <c r="E1295" s="13">
        <v>1.1049490912001101</v>
      </c>
      <c r="F1295">
        <v>66</v>
      </c>
      <c r="G1295" s="57" t="s">
        <v>3151</v>
      </c>
      <c r="H1295" s="57" t="s">
        <v>3150</v>
      </c>
      <c r="I1295" s="57" t="s">
        <v>3151</v>
      </c>
      <c r="J1295" s="57" t="s">
        <v>3151</v>
      </c>
      <c r="K1295" s="57" t="s">
        <v>3149</v>
      </c>
      <c r="L1295" s="57" t="s">
        <v>3149</v>
      </c>
      <c r="M1295" s="57" t="s">
        <v>3155</v>
      </c>
      <c r="N1295" t="s">
        <v>3322</v>
      </c>
    </row>
    <row r="1296" spans="1:14" x14ac:dyDescent="0.25">
      <c r="A1296" t="s">
        <v>3314</v>
      </c>
      <c r="B1296" t="s">
        <v>3648</v>
      </c>
      <c r="C1296" t="s">
        <v>3649</v>
      </c>
      <c r="D1296" s="52">
        <v>7458.5834111007198</v>
      </c>
      <c r="E1296" s="13">
        <v>1.3930475696718101</v>
      </c>
      <c r="F1296">
        <v>49</v>
      </c>
      <c r="G1296" s="57" t="s">
        <v>3151</v>
      </c>
      <c r="H1296" s="57" t="s">
        <v>3155</v>
      </c>
      <c r="I1296" s="57" t="s">
        <v>3151</v>
      </c>
      <c r="J1296" s="57" t="s">
        <v>3151</v>
      </c>
      <c r="K1296" s="57" t="s">
        <v>3149</v>
      </c>
      <c r="L1296" s="57" t="s">
        <v>3148</v>
      </c>
      <c r="M1296" s="57" t="s">
        <v>3155</v>
      </c>
      <c r="N1296" t="s">
        <v>3322</v>
      </c>
    </row>
    <row r="1297" spans="1:14" x14ac:dyDescent="0.25">
      <c r="A1297" t="s">
        <v>3314</v>
      </c>
      <c r="B1297" t="s">
        <v>3650</v>
      </c>
      <c r="C1297" t="s">
        <v>3651</v>
      </c>
      <c r="D1297" s="52">
        <v>157.965489159214</v>
      </c>
      <c r="E1297" s="13">
        <v>1.3965341297326299</v>
      </c>
      <c r="F1297">
        <v>48</v>
      </c>
      <c r="G1297" s="57" t="s">
        <v>3160</v>
      </c>
      <c r="H1297" s="57" t="s">
        <v>3160</v>
      </c>
      <c r="I1297" s="57" t="s">
        <v>3160</v>
      </c>
      <c r="J1297" s="57" t="s">
        <v>3160</v>
      </c>
      <c r="K1297" s="57" t="s">
        <v>3160</v>
      </c>
      <c r="L1297" s="57" t="s">
        <v>3160</v>
      </c>
      <c r="M1297" s="57" t="s">
        <v>3160</v>
      </c>
      <c r="N1297" t="s">
        <v>3152</v>
      </c>
    </row>
    <row r="1298" spans="1:14" x14ac:dyDescent="0.25">
      <c r="A1298" t="s">
        <v>3314</v>
      </c>
      <c r="B1298" t="s">
        <v>3652</v>
      </c>
      <c r="C1298" t="s">
        <v>3653</v>
      </c>
      <c r="D1298" s="52">
        <v>1988.3816961658199</v>
      </c>
      <c r="E1298" s="13">
        <v>1.5872181339949301</v>
      </c>
      <c r="F1298">
        <v>40</v>
      </c>
      <c r="G1298" s="57" t="s">
        <v>3151</v>
      </c>
      <c r="H1298" s="57" t="s">
        <v>3155</v>
      </c>
      <c r="I1298" s="57" t="s">
        <v>3151</v>
      </c>
      <c r="J1298" s="57" t="s">
        <v>3151</v>
      </c>
      <c r="K1298" s="57" t="s">
        <v>3150</v>
      </c>
      <c r="L1298" s="57" t="s">
        <v>3149</v>
      </c>
      <c r="M1298" s="57" t="s">
        <v>3150</v>
      </c>
      <c r="N1298" t="s">
        <v>3322</v>
      </c>
    </row>
    <row r="1299" spans="1:14" x14ac:dyDescent="0.25">
      <c r="A1299" t="s">
        <v>3314</v>
      </c>
      <c r="B1299" t="s">
        <v>3654</v>
      </c>
      <c r="C1299" t="s">
        <v>3655</v>
      </c>
      <c r="D1299" s="52">
        <v>554.75889952313196</v>
      </c>
      <c r="E1299" s="13">
        <v>1.4401567643489099</v>
      </c>
      <c r="F1299">
        <v>47</v>
      </c>
      <c r="G1299" s="57" t="s">
        <v>3151</v>
      </c>
      <c r="H1299" s="57" t="s">
        <v>3148</v>
      </c>
      <c r="I1299" s="57" t="s">
        <v>3151</v>
      </c>
      <c r="J1299" s="57" t="s">
        <v>3149</v>
      </c>
      <c r="K1299" s="57" t="s">
        <v>3155</v>
      </c>
      <c r="L1299" s="57" t="s">
        <v>3148</v>
      </c>
      <c r="M1299" s="57" t="s">
        <v>3149</v>
      </c>
      <c r="N1299" t="s">
        <v>3322</v>
      </c>
    </row>
    <row r="1300" spans="1:14" x14ac:dyDescent="0.25">
      <c r="A1300" t="s">
        <v>3314</v>
      </c>
      <c r="B1300" t="s">
        <v>3656</v>
      </c>
      <c r="C1300" t="s">
        <v>3657</v>
      </c>
      <c r="D1300" s="52">
        <v>437.33992090678902</v>
      </c>
      <c r="E1300" s="13">
        <v>1.24811172472357</v>
      </c>
      <c r="F1300">
        <v>57</v>
      </c>
      <c r="G1300" s="57" t="s">
        <v>3160</v>
      </c>
      <c r="H1300" s="57" t="s">
        <v>3160</v>
      </c>
      <c r="I1300" s="57" t="s">
        <v>3160</v>
      </c>
      <c r="J1300" s="57" t="s">
        <v>3160</v>
      </c>
      <c r="K1300" s="57" t="s">
        <v>3160</v>
      </c>
      <c r="L1300" s="57" t="s">
        <v>3160</v>
      </c>
      <c r="M1300" s="57" t="s">
        <v>3160</v>
      </c>
      <c r="N1300" t="s">
        <v>3152</v>
      </c>
    </row>
    <row r="1301" spans="1:14" x14ac:dyDescent="0.25">
      <c r="A1301" t="s">
        <v>3314</v>
      </c>
      <c r="B1301" t="s">
        <v>3658</v>
      </c>
      <c r="C1301" t="s">
        <v>3659</v>
      </c>
      <c r="D1301" s="52">
        <v>322.535727040849</v>
      </c>
      <c r="E1301" s="13">
        <v>1.24811172472357</v>
      </c>
      <c r="F1301">
        <v>57</v>
      </c>
      <c r="G1301" s="57" t="s">
        <v>3160</v>
      </c>
      <c r="H1301" s="57" t="s">
        <v>3160</v>
      </c>
      <c r="I1301" s="57" t="s">
        <v>3160</v>
      </c>
      <c r="J1301" s="57" t="s">
        <v>3160</v>
      </c>
      <c r="K1301" s="57" t="s">
        <v>3160</v>
      </c>
      <c r="L1301" s="57" t="s">
        <v>3160</v>
      </c>
      <c r="M1301" s="57" t="s">
        <v>3160</v>
      </c>
      <c r="N1301" t="s">
        <v>3152</v>
      </c>
    </row>
    <row r="1302" spans="1:14" x14ac:dyDescent="0.25">
      <c r="A1302" t="s">
        <v>3314</v>
      </c>
      <c r="B1302" t="s">
        <v>3660</v>
      </c>
      <c r="C1302" t="s">
        <v>3661</v>
      </c>
      <c r="D1302" s="52">
        <v>136.76979729393199</v>
      </c>
      <c r="E1302" s="13">
        <v>0.22647709831242399</v>
      </c>
      <c r="F1302">
        <v>129</v>
      </c>
      <c r="G1302" s="57" t="s">
        <v>3160</v>
      </c>
      <c r="H1302" s="57" t="s">
        <v>3160</v>
      </c>
      <c r="I1302" s="57" t="s">
        <v>3160</v>
      </c>
      <c r="J1302" s="57" t="s">
        <v>3160</v>
      </c>
      <c r="K1302" s="57" t="s">
        <v>3160</v>
      </c>
      <c r="L1302" s="57" t="s">
        <v>3160</v>
      </c>
      <c r="M1302" s="57" t="s">
        <v>3160</v>
      </c>
      <c r="N1302" t="s">
        <v>3152</v>
      </c>
    </row>
    <row r="1303" spans="1:14" x14ac:dyDescent="0.25">
      <c r="A1303" t="s">
        <v>3314</v>
      </c>
      <c r="B1303" t="s">
        <v>3662</v>
      </c>
      <c r="C1303" t="s">
        <v>3663</v>
      </c>
      <c r="D1303" s="52">
        <v>2652.56158243761</v>
      </c>
      <c r="E1303" s="13">
        <v>3.4395183311838502E-2</v>
      </c>
      <c r="F1303">
        <v>140</v>
      </c>
      <c r="G1303" s="57" t="s">
        <v>3148</v>
      </c>
      <c r="H1303" s="57" t="s">
        <v>3150</v>
      </c>
      <c r="I1303" s="57" t="s">
        <v>3151</v>
      </c>
      <c r="J1303" s="57" t="s">
        <v>3149</v>
      </c>
      <c r="K1303" s="57" t="s">
        <v>3148</v>
      </c>
      <c r="L1303" s="57" t="s">
        <v>3155</v>
      </c>
      <c r="M1303" s="57" t="s">
        <v>3155</v>
      </c>
      <c r="N1303" t="s">
        <v>3322</v>
      </c>
    </row>
    <row r="1304" spans="1:14" x14ac:dyDescent="0.25">
      <c r="A1304" t="s">
        <v>3314</v>
      </c>
      <c r="B1304" t="s">
        <v>3664</v>
      </c>
      <c r="C1304" t="s">
        <v>3665</v>
      </c>
      <c r="D1304" s="52">
        <v>1397.5596306243599</v>
      </c>
      <c r="E1304" s="13">
        <v>0.45517396736978499</v>
      </c>
      <c r="F1304">
        <v>114</v>
      </c>
      <c r="G1304" s="57" t="s">
        <v>3149</v>
      </c>
      <c r="H1304" s="57" t="s">
        <v>3150</v>
      </c>
      <c r="I1304" s="57" t="s">
        <v>3151</v>
      </c>
      <c r="J1304" s="57" t="s">
        <v>3151</v>
      </c>
      <c r="K1304" s="57" t="s">
        <v>3148</v>
      </c>
      <c r="L1304" s="57" t="s">
        <v>3155</v>
      </c>
      <c r="M1304" s="57" t="s">
        <v>3155</v>
      </c>
      <c r="N1304" t="s">
        <v>3322</v>
      </c>
    </row>
    <row r="1305" spans="1:14" x14ac:dyDescent="0.25">
      <c r="A1305" t="s">
        <v>3314</v>
      </c>
      <c r="B1305" t="s">
        <v>3666</v>
      </c>
      <c r="C1305" t="s">
        <v>3667</v>
      </c>
      <c r="D1305" s="52">
        <v>1854.35128306204</v>
      </c>
      <c r="E1305" s="13">
        <v>-5.2988628368530397E-2</v>
      </c>
      <c r="F1305">
        <v>144</v>
      </c>
      <c r="G1305" s="57" t="s">
        <v>3148</v>
      </c>
      <c r="H1305" s="57" t="s">
        <v>3151</v>
      </c>
      <c r="I1305" s="57" t="s">
        <v>3155</v>
      </c>
      <c r="J1305" s="57" t="s">
        <v>3150</v>
      </c>
      <c r="K1305" s="57" t="s">
        <v>3151</v>
      </c>
      <c r="L1305" s="57" t="s">
        <v>3150</v>
      </c>
      <c r="M1305" s="57" t="s">
        <v>3155</v>
      </c>
      <c r="N1305" t="s">
        <v>3322</v>
      </c>
    </row>
    <row r="1306" spans="1:14" x14ac:dyDescent="0.25">
      <c r="A1306" t="s">
        <v>3314</v>
      </c>
      <c r="B1306" t="s">
        <v>3668</v>
      </c>
      <c r="C1306" t="s">
        <v>3669</v>
      </c>
      <c r="D1306" s="52">
        <v>930.328986897145</v>
      </c>
      <c r="E1306" s="13">
        <v>-8.0687253717763405E-2</v>
      </c>
      <c r="F1306">
        <v>147</v>
      </c>
      <c r="G1306" s="57" t="s">
        <v>3148</v>
      </c>
      <c r="H1306" s="57" t="s">
        <v>3150</v>
      </c>
      <c r="I1306" s="57" t="s">
        <v>3149</v>
      </c>
      <c r="J1306" s="57" t="s">
        <v>3148</v>
      </c>
      <c r="K1306" s="57" t="s">
        <v>3149</v>
      </c>
      <c r="L1306" s="57" t="s">
        <v>3148</v>
      </c>
      <c r="M1306" s="57" t="s">
        <v>3155</v>
      </c>
      <c r="N1306" t="s">
        <v>3322</v>
      </c>
    </row>
    <row r="1307" spans="1:14" x14ac:dyDescent="0.25">
      <c r="A1307" t="s">
        <v>3314</v>
      </c>
      <c r="B1307" t="s">
        <v>3670</v>
      </c>
      <c r="C1307" t="s">
        <v>3671</v>
      </c>
      <c r="D1307" s="52">
        <v>1232.1795241729001</v>
      </c>
      <c r="E1307" s="13">
        <v>-1.01667002100901</v>
      </c>
      <c r="F1307">
        <v>183</v>
      </c>
      <c r="G1307" s="57" t="s">
        <v>3155</v>
      </c>
      <c r="H1307" s="57" t="s">
        <v>3155</v>
      </c>
      <c r="I1307" s="57" t="s">
        <v>3155</v>
      </c>
      <c r="J1307" s="57" t="s">
        <v>3155</v>
      </c>
      <c r="K1307" s="57" t="s">
        <v>3148</v>
      </c>
      <c r="L1307" s="57" t="s">
        <v>3155</v>
      </c>
      <c r="M1307" s="57" t="s">
        <v>3148</v>
      </c>
      <c r="N1307" t="s">
        <v>3322</v>
      </c>
    </row>
    <row r="1308" spans="1:14" x14ac:dyDescent="0.25">
      <c r="A1308" t="s">
        <v>3314</v>
      </c>
      <c r="B1308" t="s">
        <v>3672</v>
      </c>
      <c r="C1308" t="s">
        <v>3308</v>
      </c>
      <c r="D1308" s="52">
        <v>1268.2413913369301</v>
      </c>
      <c r="E1308" s="13">
        <v>0.82163406080492696</v>
      </c>
      <c r="F1308">
        <v>97</v>
      </c>
      <c r="G1308" s="57" t="s">
        <v>3151</v>
      </c>
      <c r="H1308" s="57" t="s">
        <v>3149</v>
      </c>
      <c r="I1308" s="57" t="s">
        <v>3155</v>
      </c>
      <c r="J1308" s="57" t="s">
        <v>3148</v>
      </c>
      <c r="K1308" s="57" t="s">
        <v>3155</v>
      </c>
      <c r="L1308" s="57" t="s">
        <v>3155</v>
      </c>
      <c r="M1308" s="57" t="s">
        <v>3155</v>
      </c>
      <c r="N1308" t="s">
        <v>3322</v>
      </c>
    </row>
    <row r="1309" spans="1:14" x14ac:dyDescent="0.25">
      <c r="A1309" t="s">
        <v>3315</v>
      </c>
      <c r="B1309" t="s">
        <v>3320</v>
      </c>
      <c r="C1309" t="s">
        <v>3321</v>
      </c>
      <c r="D1309" s="52">
        <v>164.18468651753599</v>
      </c>
      <c r="E1309" s="13">
        <v>-0.110194560986569</v>
      </c>
      <c r="F1309">
        <v>152</v>
      </c>
      <c r="G1309" s="57" t="s">
        <v>3148</v>
      </c>
      <c r="H1309" s="57" t="s">
        <v>3151</v>
      </c>
      <c r="I1309" s="57" t="s">
        <v>3148</v>
      </c>
      <c r="J1309" s="57" t="s">
        <v>3155</v>
      </c>
      <c r="K1309" s="57" t="s">
        <v>3150</v>
      </c>
      <c r="L1309" s="57" t="s">
        <v>3148</v>
      </c>
      <c r="M1309" s="57" t="s">
        <v>3151</v>
      </c>
      <c r="N1309" t="s">
        <v>3322</v>
      </c>
    </row>
    <row r="1310" spans="1:14" x14ac:dyDescent="0.25">
      <c r="A1310" t="s">
        <v>3315</v>
      </c>
      <c r="B1310" t="s">
        <v>3323</v>
      </c>
      <c r="C1310" t="s">
        <v>3324</v>
      </c>
      <c r="D1310" s="52">
        <v>324.05896521383403</v>
      </c>
      <c r="E1310" s="13">
        <v>-0.32748918682012801</v>
      </c>
      <c r="F1310">
        <v>161</v>
      </c>
      <c r="G1310" s="57" t="s">
        <v>3150</v>
      </c>
      <c r="H1310" s="57" t="s">
        <v>3148</v>
      </c>
      <c r="I1310" s="57" t="s">
        <v>3149</v>
      </c>
      <c r="J1310" s="57" t="s">
        <v>3148</v>
      </c>
      <c r="K1310" s="57" t="s">
        <v>3148</v>
      </c>
      <c r="L1310" s="57" t="s">
        <v>3151</v>
      </c>
      <c r="M1310" s="57" t="s">
        <v>3149</v>
      </c>
      <c r="N1310" t="s">
        <v>3322</v>
      </c>
    </row>
    <row r="1311" spans="1:14" x14ac:dyDescent="0.25">
      <c r="A1311" t="s">
        <v>3315</v>
      </c>
      <c r="B1311" t="s">
        <v>3325</v>
      </c>
      <c r="C1311" t="s">
        <v>3326</v>
      </c>
      <c r="D1311" s="52">
        <v>117.90616089007401</v>
      </c>
      <c r="E1311" s="13">
        <v>-7.9018698020905595E-2</v>
      </c>
      <c r="F1311">
        <v>150</v>
      </c>
      <c r="G1311" s="57" t="s">
        <v>3160</v>
      </c>
      <c r="H1311" s="57" t="s">
        <v>3160</v>
      </c>
      <c r="I1311" s="57" t="s">
        <v>3160</v>
      </c>
      <c r="J1311" s="57" t="s">
        <v>3160</v>
      </c>
      <c r="K1311" s="57" t="s">
        <v>3160</v>
      </c>
      <c r="L1311" s="57" t="s">
        <v>3160</v>
      </c>
      <c r="M1311" s="57" t="s">
        <v>3160</v>
      </c>
      <c r="N1311" t="s">
        <v>3152</v>
      </c>
    </row>
    <row r="1312" spans="1:14" x14ac:dyDescent="0.25">
      <c r="A1312" t="s">
        <v>3315</v>
      </c>
      <c r="B1312" t="s">
        <v>3327</v>
      </c>
      <c r="C1312" t="s">
        <v>3328</v>
      </c>
      <c r="D1312" s="52">
        <v>31.7934529575355</v>
      </c>
      <c r="E1312" s="13">
        <v>-7.9018698020905595E-2</v>
      </c>
      <c r="F1312">
        <v>150</v>
      </c>
      <c r="G1312" s="57" t="s">
        <v>3160</v>
      </c>
      <c r="H1312" s="57" t="s">
        <v>3160</v>
      </c>
      <c r="I1312" s="57" t="s">
        <v>3160</v>
      </c>
      <c r="J1312" s="57" t="s">
        <v>3160</v>
      </c>
      <c r="K1312" s="57" t="s">
        <v>3160</v>
      </c>
      <c r="L1312" s="57" t="s">
        <v>3160</v>
      </c>
      <c r="M1312" s="57" t="s">
        <v>3160</v>
      </c>
      <c r="N1312" t="s">
        <v>3152</v>
      </c>
    </row>
    <row r="1313" spans="1:14" x14ac:dyDescent="0.25">
      <c r="A1313" t="s">
        <v>3315</v>
      </c>
      <c r="B1313" t="s">
        <v>3329</v>
      </c>
      <c r="C1313" t="s">
        <v>3330</v>
      </c>
      <c r="D1313" s="52">
        <v>68.4056145909327</v>
      </c>
      <c r="E1313" s="13">
        <v>-1.7813272624055802E-2</v>
      </c>
      <c r="F1313">
        <v>147</v>
      </c>
      <c r="G1313" s="57" t="s">
        <v>3160</v>
      </c>
      <c r="H1313" s="57" t="s">
        <v>3160</v>
      </c>
      <c r="I1313" s="57" t="s">
        <v>3160</v>
      </c>
      <c r="J1313" s="57" t="s">
        <v>3160</v>
      </c>
      <c r="K1313" s="57" t="s">
        <v>3160</v>
      </c>
      <c r="L1313" s="57" t="s">
        <v>3160</v>
      </c>
      <c r="M1313" s="57" t="s">
        <v>3160</v>
      </c>
      <c r="N1313" t="s">
        <v>3152</v>
      </c>
    </row>
    <row r="1314" spans="1:14" x14ac:dyDescent="0.25">
      <c r="A1314" t="s">
        <v>3315</v>
      </c>
      <c r="B1314" t="s">
        <v>3331</v>
      </c>
      <c r="C1314" t="s">
        <v>3332</v>
      </c>
      <c r="D1314" s="52">
        <v>306.88118240662402</v>
      </c>
      <c r="E1314" s="13">
        <v>-0.120810861536901</v>
      </c>
      <c r="F1314">
        <v>153</v>
      </c>
      <c r="G1314" s="57" t="s">
        <v>3148</v>
      </c>
      <c r="H1314" s="57" t="s">
        <v>3151</v>
      </c>
      <c r="I1314" s="57" t="s">
        <v>3148</v>
      </c>
      <c r="J1314" s="57" t="s">
        <v>3155</v>
      </c>
      <c r="K1314" s="57" t="s">
        <v>3151</v>
      </c>
      <c r="L1314" s="57" t="s">
        <v>3149</v>
      </c>
      <c r="M1314" s="57" t="s">
        <v>3149</v>
      </c>
      <c r="N1314" t="s">
        <v>3322</v>
      </c>
    </row>
    <row r="1315" spans="1:14" x14ac:dyDescent="0.25">
      <c r="A1315" t="s">
        <v>3315</v>
      </c>
      <c r="B1315" t="s">
        <v>3333</v>
      </c>
      <c r="C1315" t="s">
        <v>3334</v>
      </c>
      <c r="D1315" s="52">
        <v>12.087933408178699</v>
      </c>
      <c r="E1315" s="13">
        <v>-1.7813272624055802E-2</v>
      </c>
      <c r="F1315">
        <v>147</v>
      </c>
      <c r="G1315" s="57" t="s">
        <v>3160</v>
      </c>
      <c r="H1315" s="57" t="s">
        <v>3160</v>
      </c>
      <c r="I1315" s="57" t="s">
        <v>3160</v>
      </c>
      <c r="J1315" s="57" t="s">
        <v>3160</v>
      </c>
      <c r="K1315" s="57" t="s">
        <v>3160</v>
      </c>
      <c r="L1315" s="57" t="s">
        <v>3160</v>
      </c>
      <c r="M1315" s="57" t="s">
        <v>3160</v>
      </c>
      <c r="N1315" t="s">
        <v>3152</v>
      </c>
    </row>
    <row r="1316" spans="1:14" x14ac:dyDescent="0.25">
      <c r="A1316" t="s">
        <v>3315</v>
      </c>
      <c r="B1316" t="s">
        <v>3335</v>
      </c>
      <c r="C1316" t="s">
        <v>3336</v>
      </c>
      <c r="D1316" s="52">
        <v>175.41291689202899</v>
      </c>
      <c r="E1316" s="13">
        <v>0.151822647285625</v>
      </c>
      <c r="F1316">
        <v>139</v>
      </c>
      <c r="G1316" s="57" t="s">
        <v>3160</v>
      </c>
      <c r="H1316" s="57" t="s">
        <v>3160</v>
      </c>
      <c r="I1316" s="57" t="s">
        <v>3160</v>
      </c>
      <c r="J1316" s="57" t="s">
        <v>3160</v>
      </c>
      <c r="K1316" s="57" t="s">
        <v>3160</v>
      </c>
      <c r="L1316" s="57" t="s">
        <v>3160</v>
      </c>
      <c r="M1316" s="57" t="s">
        <v>3160</v>
      </c>
      <c r="N1316" t="s">
        <v>3337</v>
      </c>
    </row>
    <row r="1317" spans="1:14" x14ac:dyDescent="0.25">
      <c r="A1317" t="s">
        <v>3315</v>
      </c>
      <c r="B1317" t="s">
        <v>3338</v>
      </c>
      <c r="C1317" t="s">
        <v>3339</v>
      </c>
      <c r="D1317" s="52">
        <v>6.7654007706582098</v>
      </c>
      <c r="E1317" s="13">
        <v>0.76945403396749401</v>
      </c>
      <c r="F1317">
        <v>100</v>
      </c>
      <c r="G1317" s="57" t="s">
        <v>3160</v>
      </c>
      <c r="H1317" s="57" t="s">
        <v>3160</v>
      </c>
      <c r="I1317" s="57" t="s">
        <v>3160</v>
      </c>
      <c r="J1317" s="57" t="s">
        <v>3160</v>
      </c>
      <c r="K1317" s="57" t="s">
        <v>3160</v>
      </c>
      <c r="L1317" s="57" t="s">
        <v>3160</v>
      </c>
      <c r="M1317" s="57" t="s">
        <v>3160</v>
      </c>
      <c r="N1317" t="s">
        <v>3337</v>
      </c>
    </row>
    <row r="1318" spans="1:14" x14ac:dyDescent="0.25">
      <c r="A1318" t="s">
        <v>3315</v>
      </c>
      <c r="B1318" t="s">
        <v>3340</v>
      </c>
      <c r="C1318" t="s">
        <v>3341</v>
      </c>
      <c r="D1318" s="52">
        <v>9.5209375226893496</v>
      </c>
      <c r="E1318" s="13">
        <v>0.46130149074872101</v>
      </c>
      <c r="F1318">
        <v>119</v>
      </c>
      <c r="G1318" s="57" t="s">
        <v>3160</v>
      </c>
      <c r="H1318" s="57" t="s">
        <v>3160</v>
      </c>
      <c r="I1318" s="57" t="s">
        <v>3160</v>
      </c>
      <c r="J1318" s="57" t="s">
        <v>3160</v>
      </c>
      <c r="K1318" s="57" t="s">
        <v>3160</v>
      </c>
      <c r="L1318" s="57" t="s">
        <v>3160</v>
      </c>
      <c r="M1318" s="57" t="s">
        <v>3160</v>
      </c>
      <c r="N1318" t="s">
        <v>3342</v>
      </c>
    </row>
    <row r="1319" spans="1:14" x14ac:dyDescent="0.25">
      <c r="A1319" t="s">
        <v>3315</v>
      </c>
      <c r="B1319" t="s">
        <v>3343</v>
      </c>
      <c r="C1319" t="s">
        <v>3344</v>
      </c>
      <c r="D1319" s="52">
        <v>0</v>
      </c>
      <c r="E1319" s="13">
        <v>-0.28712112810277302</v>
      </c>
      <c r="F1319">
        <v>159</v>
      </c>
      <c r="G1319" s="57" t="s">
        <v>3160</v>
      </c>
      <c r="H1319" s="57" t="s">
        <v>3160</v>
      </c>
      <c r="I1319" s="57" t="s">
        <v>3160</v>
      </c>
      <c r="J1319" s="57" t="s">
        <v>3160</v>
      </c>
      <c r="K1319" s="57" t="s">
        <v>3160</v>
      </c>
      <c r="L1319" s="57" t="s">
        <v>3160</v>
      </c>
      <c r="M1319" s="57" t="s">
        <v>3160</v>
      </c>
      <c r="N1319" t="s">
        <v>3342</v>
      </c>
    </row>
    <row r="1320" spans="1:14" x14ac:dyDescent="0.25">
      <c r="A1320" t="s">
        <v>3315</v>
      </c>
      <c r="B1320" t="s">
        <v>3345</v>
      </c>
      <c r="C1320" t="s">
        <v>3346</v>
      </c>
      <c r="D1320" s="52">
        <v>0</v>
      </c>
      <c r="E1320" s="13">
        <v>-0.244614744523307</v>
      </c>
      <c r="F1320">
        <v>157</v>
      </c>
      <c r="G1320" s="57" t="s">
        <v>3160</v>
      </c>
      <c r="H1320" s="57" t="s">
        <v>3160</v>
      </c>
      <c r="I1320" s="57" t="s">
        <v>3160</v>
      </c>
      <c r="J1320" s="57" t="s">
        <v>3160</v>
      </c>
      <c r="K1320" s="57" t="s">
        <v>3160</v>
      </c>
      <c r="L1320" s="57" t="s">
        <v>3160</v>
      </c>
      <c r="M1320" s="57" t="s">
        <v>3160</v>
      </c>
      <c r="N1320" t="s">
        <v>3342</v>
      </c>
    </row>
    <row r="1321" spans="1:14" x14ac:dyDescent="0.25">
      <c r="A1321" t="s">
        <v>3315</v>
      </c>
      <c r="B1321" t="s">
        <v>3347</v>
      </c>
      <c r="C1321" t="s">
        <v>3348</v>
      </c>
      <c r="D1321" s="52">
        <v>364.52366561177098</v>
      </c>
      <c r="E1321" s="13">
        <v>2.16563888315111</v>
      </c>
      <c r="F1321">
        <v>16</v>
      </c>
      <c r="G1321" s="57" t="s">
        <v>3151</v>
      </c>
      <c r="H1321" s="57" t="s">
        <v>3151</v>
      </c>
      <c r="I1321" s="57" t="s">
        <v>3155</v>
      </c>
      <c r="J1321" s="57" t="s">
        <v>3148</v>
      </c>
      <c r="K1321" s="57" t="s">
        <v>3149</v>
      </c>
      <c r="L1321" s="57" t="s">
        <v>3149</v>
      </c>
      <c r="M1321" s="57" t="s">
        <v>3149</v>
      </c>
      <c r="N1321" t="s">
        <v>3322</v>
      </c>
    </row>
    <row r="1322" spans="1:14" x14ac:dyDescent="0.25">
      <c r="A1322" t="s">
        <v>3315</v>
      </c>
      <c r="B1322" t="s">
        <v>3349</v>
      </c>
      <c r="C1322" t="s">
        <v>3350</v>
      </c>
      <c r="D1322" s="52">
        <v>380.38513234672303</v>
      </c>
      <c r="E1322" s="13">
        <v>2.4098099582921599</v>
      </c>
      <c r="F1322">
        <v>10</v>
      </c>
      <c r="G1322" s="57" t="s">
        <v>3151</v>
      </c>
      <c r="H1322" s="57" t="s">
        <v>3151</v>
      </c>
      <c r="I1322" s="57" t="s">
        <v>3155</v>
      </c>
      <c r="J1322" s="57" t="s">
        <v>3149</v>
      </c>
      <c r="K1322" s="57" t="s">
        <v>3148</v>
      </c>
      <c r="L1322" s="57" t="s">
        <v>3148</v>
      </c>
      <c r="M1322" s="57" t="s">
        <v>3149</v>
      </c>
      <c r="N1322" t="s">
        <v>3322</v>
      </c>
    </row>
    <row r="1323" spans="1:14" x14ac:dyDescent="0.25">
      <c r="A1323" t="s">
        <v>3315</v>
      </c>
      <c r="B1323" t="s">
        <v>3351</v>
      </c>
      <c r="C1323" t="s">
        <v>3165</v>
      </c>
      <c r="D1323" s="52">
        <v>204.49762786999301</v>
      </c>
      <c r="E1323" s="13">
        <v>1.62742864937455</v>
      </c>
      <c r="F1323">
        <v>41</v>
      </c>
      <c r="G1323" s="57" t="s">
        <v>3160</v>
      </c>
      <c r="H1323" s="57" t="s">
        <v>3160</v>
      </c>
      <c r="I1323" s="57" t="s">
        <v>3160</v>
      </c>
      <c r="J1323" s="57" t="s">
        <v>3160</v>
      </c>
      <c r="K1323" s="57" t="s">
        <v>3160</v>
      </c>
      <c r="L1323" s="57" t="s">
        <v>3160</v>
      </c>
      <c r="M1323" s="57" t="s">
        <v>3160</v>
      </c>
      <c r="N1323" t="s">
        <v>3337</v>
      </c>
    </row>
    <row r="1324" spans="1:14" x14ac:dyDescent="0.25">
      <c r="A1324" t="s">
        <v>3315</v>
      </c>
      <c r="B1324" t="s">
        <v>3352</v>
      </c>
      <c r="C1324" t="s">
        <v>3353</v>
      </c>
      <c r="D1324" s="52">
        <v>665.49780685150199</v>
      </c>
      <c r="E1324" s="13">
        <v>1.7842324822367399</v>
      </c>
      <c r="F1324">
        <v>30</v>
      </c>
      <c r="G1324" s="57" t="s">
        <v>3151</v>
      </c>
      <c r="H1324" s="57" t="s">
        <v>3149</v>
      </c>
      <c r="I1324" s="57" t="s">
        <v>3149</v>
      </c>
      <c r="J1324" s="57" t="s">
        <v>3149</v>
      </c>
      <c r="K1324" s="57" t="s">
        <v>3148</v>
      </c>
      <c r="L1324" s="57" t="s">
        <v>3149</v>
      </c>
      <c r="M1324" s="57" t="s">
        <v>3149</v>
      </c>
      <c r="N1324" t="s">
        <v>3322</v>
      </c>
    </row>
    <row r="1325" spans="1:14" x14ac:dyDescent="0.25">
      <c r="A1325" t="s">
        <v>3315</v>
      </c>
      <c r="B1325" t="s">
        <v>3354</v>
      </c>
      <c r="C1325" t="s">
        <v>3355</v>
      </c>
      <c r="D1325" s="52">
        <v>31.412857069096901</v>
      </c>
      <c r="E1325" s="13">
        <v>1.92721352729075</v>
      </c>
      <c r="F1325">
        <v>25</v>
      </c>
      <c r="G1325" s="57" t="s">
        <v>3160</v>
      </c>
      <c r="H1325" s="57" t="s">
        <v>3160</v>
      </c>
      <c r="I1325" s="57" t="s">
        <v>3160</v>
      </c>
      <c r="J1325" s="57" t="s">
        <v>3160</v>
      </c>
      <c r="K1325" s="57" t="s">
        <v>3160</v>
      </c>
      <c r="L1325" s="57" t="s">
        <v>3160</v>
      </c>
      <c r="M1325" s="57" t="s">
        <v>3160</v>
      </c>
      <c r="N1325" t="s">
        <v>3152</v>
      </c>
    </row>
    <row r="1326" spans="1:14" x14ac:dyDescent="0.25">
      <c r="A1326" t="s">
        <v>3315</v>
      </c>
      <c r="B1326" t="s">
        <v>3356</v>
      </c>
      <c r="C1326" t="s">
        <v>3357</v>
      </c>
      <c r="D1326" s="52">
        <v>14.5844894907348</v>
      </c>
      <c r="E1326" s="13">
        <v>1.92721352729075</v>
      </c>
      <c r="F1326">
        <v>25</v>
      </c>
      <c r="G1326" s="57" t="s">
        <v>3160</v>
      </c>
      <c r="H1326" s="57" t="s">
        <v>3160</v>
      </c>
      <c r="I1326" s="57" t="s">
        <v>3160</v>
      </c>
      <c r="J1326" s="57" t="s">
        <v>3160</v>
      </c>
      <c r="K1326" s="57" t="s">
        <v>3160</v>
      </c>
      <c r="L1326" s="57" t="s">
        <v>3160</v>
      </c>
      <c r="M1326" s="57" t="s">
        <v>3160</v>
      </c>
      <c r="N1326" t="s">
        <v>3152</v>
      </c>
    </row>
    <row r="1327" spans="1:14" x14ac:dyDescent="0.25">
      <c r="A1327" t="s">
        <v>3315</v>
      </c>
      <c r="B1327" t="s">
        <v>3358</v>
      </c>
      <c r="C1327" t="s">
        <v>3359</v>
      </c>
      <c r="D1327" s="52">
        <v>115.586641429773</v>
      </c>
      <c r="E1327" s="13">
        <v>1.92721352729075</v>
      </c>
      <c r="F1327">
        <v>25</v>
      </c>
      <c r="G1327" s="57" t="s">
        <v>3160</v>
      </c>
      <c r="H1327" s="57" t="s">
        <v>3160</v>
      </c>
      <c r="I1327" s="57" t="s">
        <v>3160</v>
      </c>
      <c r="J1327" s="57" t="s">
        <v>3160</v>
      </c>
      <c r="K1327" s="57" t="s">
        <v>3160</v>
      </c>
      <c r="L1327" s="57" t="s">
        <v>3160</v>
      </c>
      <c r="M1327" s="57" t="s">
        <v>3160</v>
      </c>
      <c r="N1327" t="s">
        <v>3152</v>
      </c>
    </row>
    <row r="1328" spans="1:14" x14ac:dyDescent="0.25">
      <c r="A1328" t="s">
        <v>3315</v>
      </c>
      <c r="B1328" t="s">
        <v>3360</v>
      </c>
      <c r="C1328" t="s">
        <v>3361</v>
      </c>
      <c r="D1328" s="52">
        <v>28.4226238919026</v>
      </c>
      <c r="E1328" s="13">
        <v>1.92721352729075</v>
      </c>
      <c r="F1328">
        <v>25</v>
      </c>
      <c r="G1328" s="57" t="s">
        <v>3160</v>
      </c>
      <c r="H1328" s="57" t="s">
        <v>3160</v>
      </c>
      <c r="I1328" s="57" t="s">
        <v>3160</v>
      </c>
      <c r="J1328" s="57" t="s">
        <v>3160</v>
      </c>
      <c r="K1328" s="57" t="s">
        <v>3160</v>
      </c>
      <c r="L1328" s="57" t="s">
        <v>3160</v>
      </c>
      <c r="M1328" s="57" t="s">
        <v>3160</v>
      </c>
      <c r="N1328" t="s">
        <v>3152</v>
      </c>
    </row>
    <row r="1329" spans="1:14" x14ac:dyDescent="0.25">
      <c r="A1329" t="s">
        <v>3315</v>
      </c>
      <c r="B1329" t="s">
        <v>3362</v>
      </c>
      <c r="C1329" t="s">
        <v>3169</v>
      </c>
      <c r="D1329" s="52">
        <v>546.94486567833201</v>
      </c>
      <c r="E1329" s="13">
        <v>0.78765921341771505</v>
      </c>
      <c r="F1329">
        <v>95</v>
      </c>
      <c r="G1329" s="57" t="s">
        <v>3151</v>
      </c>
      <c r="H1329" s="57" t="s">
        <v>3151</v>
      </c>
      <c r="I1329" s="57" t="s">
        <v>3155</v>
      </c>
      <c r="J1329" s="57" t="s">
        <v>3149</v>
      </c>
      <c r="K1329" s="57" t="s">
        <v>3150</v>
      </c>
      <c r="L1329" s="57" t="s">
        <v>3148</v>
      </c>
      <c r="M1329" s="57" t="s">
        <v>3149</v>
      </c>
      <c r="N1329" t="s">
        <v>3322</v>
      </c>
    </row>
    <row r="1330" spans="1:14" x14ac:dyDescent="0.25">
      <c r="A1330" t="s">
        <v>3315</v>
      </c>
      <c r="B1330" t="s">
        <v>3363</v>
      </c>
      <c r="C1330" t="s">
        <v>3364</v>
      </c>
      <c r="D1330" s="52">
        <v>225.99101209471499</v>
      </c>
      <c r="E1330" s="13">
        <v>1.30093440079629</v>
      </c>
      <c r="F1330">
        <v>59</v>
      </c>
      <c r="G1330" s="57" t="s">
        <v>3160</v>
      </c>
      <c r="H1330" s="57" t="s">
        <v>3160</v>
      </c>
      <c r="I1330" s="57" t="s">
        <v>3160</v>
      </c>
      <c r="J1330" s="57" t="s">
        <v>3160</v>
      </c>
      <c r="K1330" s="57" t="s">
        <v>3160</v>
      </c>
      <c r="L1330" s="57" t="s">
        <v>3160</v>
      </c>
      <c r="M1330" s="57" t="s">
        <v>3160</v>
      </c>
      <c r="N1330" t="s">
        <v>3152</v>
      </c>
    </row>
    <row r="1331" spans="1:14" x14ac:dyDescent="0.25">
      <c r="A1331" t="s">
        <v>3315</v>
      </c>
      <c r="B1331" t="s">
        <v>3365</v>
      </c>
      <c r="C1331" t="s">
        <v>3366</v>
      </c>
      <c r="D1331" s="52">
        <v>167.84665291400901</v>
      </c>
      <c r="E1331" s="13">
        <v>0.400837555140724</v>
      </c>
      <c r="F1331">
        <v>124</v>
      </c>
      <c r="G1331" s="57" t="s">
        <v>3149</v>
      </c>
      <c r="H1331" s="57" t="s">
        <v>3151</v>
      </c>
      <c r="I1331" s="57" t="s">
        <v>3149</v>
      </c>
      <c r="J1331" s="57" t="s">
        <v>3155</v>
      </c>
      <c r="K1331" s="57" t="s">
        <v>3148</v>
      </c>
      <c r="L1331" s="57" t="s">
        <v>3149</v>
      </c>
      <c r="M1331" s="57" t="s">
        <v>3150</v>
      </c>
      <c r="N1331" t="s">
        <v>3322</v>
      </c>
    </row>
    <row r="1332" spans="1:14" x14ac:dyDescent="0.25">
      <c r="A1332" t="s">
        <v>3315</v>
      </c>
      <c r="B1332" t="s">
        <v>3367</v>
      </c>
      <c r="C1332" t="s">
        <v>3368</v>
      </c>
      <c r="D1332" s="52">
        <v>228.771781664678</v>
      </c>
      <c r="E1332" s="13">
        <v>1.30093440079629</v>
      </c>
      <c r="F1332">
        <v>59</v>
      </c>
      <c r="G1332" s="57" t="s">
        <v>3160</v>
      </c>
      <c r="H1332" s="57" t="s">
        <v>3160</v>
      </c>
      <c r="I1332" s="57" t="s">
        <v>3160</v>
      </c>
      <c r="J1332" s="57" t="s">
        <v>3160</v>
      </c>
      <c r="K1332" s="57" t="s">
        <v>3160</v>
      </c>
      <c r="L1332" s="57" t="s">
        <v>3160</v>
      </c>
      <c r="M1332" s="57" t="s">
        <v>3160</v>
      </c>
      <c r="N1332" t="s">
        <v>3152</v>
      </c>
    </row>
    <row r="1333" spans="1:14" x14ac:dyDescent="0.25">
      <c r="A1333" t="s">
        <v>3315</v>
      </c>
      <c r="B1333" t="s">
        <v>3369</v>
      </c>
      <c r="C1333" t="s">
        <v>3370</v>
      </c>
      <c r="D1333" s="52">
        <v>193.058825822073</v>
      </c>
      <c r="E1333" s="13">
        <v>1.7293509911863401</v>
      </c>
      <c r="F1333">
        <v>32</v>
      </c>
      <c r="G1333" s="57" t="s">
        <v>3151</v>
      </c>
      <c r="H1333" s="57" t="s">
        <v>3151</v>
      </c>
      <c r="I1333" s="57" t="s">
        <v>3149</v>
      </c>
      <c r="J1333" s="57" t="s">
        <v>3150</v>
      </c>
      <c r="K1333" s="57" t="s">
        <v>3148</v>
      </c>
      <c r="L1333" s="57" t="s">
        <v>3149</v>
      </c>
      <c r="M1333" s="57" t="s">
        <v>3149</v>
      </c>
      <c r="N1333" t="s">
        <v>3322</v>
      </c>
    </row>
    <row r="1334" spans="1:14" x14ac:dyDescent="0.25">
      <c r="A1334" t="s">
        <v>3315</v>
      </c>
      <c r="B1334" t="s">
        <v>3371</v>
      </c>
      <c r="C1334" t="s">
        <v>3173</v>
      </c>
      <c r="D1334" s="52">
        <v>333.764326001732</v>
      </c>
      <c r="E1334" s="13">
        <v>1.19449607937437</v>
      </c>
      <c r="F1334">
        <v>68</v>
      </c>
      <c r="G1334" s="57" t="s">
        <v>3160</v>
      </c>
      <c r="H1334" s="57" t="s">
        <v>3160</v>
      </c>
      <c r="I1334" s="57" t="s">
        <v>3160</v>
      </c>
      <c r="J1334" s="57" t="s">
        <v>3160</v>
      </c>
      <c r="K1334" s="57" t="s">
        <v>3160</v>
      </c>
      <c r="L1334" s="57" t="s">
        <v>3160</v>
      </c>
      <c r="M1334" s="57" t="s">
        <v>3160</v>
      </c>
      <c r="N1334" t="s">
        <v>3337</v>
      </c>
    </row>
    <row r="1335" spans="1:14" x14ac:dyDescent="0.25">
      <c r="A1335" t="s">
        <v>3315</v>
      </c>
      <c r="B1335" t="s">
        <v>3372</v>
      </c>
      <c r="C1335" t="s">
        <v>3373</v>
      </c>
      <c r="D1335" s="52">
        <v>68.3923505557254</v>
      </c>
      <c r="E1335" s="13">
        <v>1.72459381038471</v>
      </c>
      <c r="F1335">
        <v>34</v>
      </c>
      <c r="G1335" s="57" t="s">
        <v>3160</v>
      </c>
      <c r="H1335" s="57" t="s">
        <v>3160</v>
      </c>
      <c r="I1335" s="57" t="s">
        <v>3160</v>
      </c>
      <c r="J1335" s="57" t="s">
        <v>3160</v>
      </c>
      <c r="K1335" s="57" t="s">
        <v>3160</v>
      </c>
      <c r="L1335" s="57" t="s">
        <v>3160</v>
      </c>
      <c r="M1335" s="57" t="s">
        <v>3160</v>
      </c>
      <c r="N1335" t="s">
        <v>3152</v>
      </c>
    </row>
    <row r="1336" spans="1:14" x14ac:dyDescent="0.25">
      <c r="A1336" t="s">
        <v>3315</v>
      </c>
      <c r="B1336" t="s">
        <v>3374</v>
      </c>
      <c r="C1336" t="s">
        <v>3375</v>
      </c>
      <c r="D1336" s="52">
        <v>434.05002875500202</v>
      </c>
      <c r="E1336" s="13">
        <v>1.72459381038471</v>
      </c>
      <c r="F1336">
        <v>34</v>
      </c>
      <c r="G1336" s="57" t="s">
        <v>3160</v>
      </c>
      <c r="H1336" s="57" t="s">
        <v>3160</v>
      </c>
      <c r="I1336" s="57" t="s">
        <v>3160</v>
      </c>
      <c r="J1336" s="57" t="s">
        <v>3160</v>
      </c>
      <c r="K1336" s="57" t="s">
        <v>3160</v>
      </c>
      <c r="L1336" s="57" t="s">
        <v>3160</v>
      </c>
      <c r="M1336" s="57" t="s">
        <v>3160</v>
      </c>
      <c r="N1336" t="s">
        <v>3152</v>
      </c>
    </row>
    <row r="1337" spans="1:14" x14ac:dyDescent="0.25">
      <c r="A1337" t="s">
        <v>3315</v>
      </c>
      <c r="B1337" t="s">
        <v>3376</v>
      </c>
      <c r="C1337" t="s">
        <v>3377</v>
      </c>
      <c r="D1337" s="52">
        <v>22.004123040416101</v>
      </c>
      <c r="E1337" s="13">
        <v>1.72459381038471</v>
      </c>
      <c r="F1337">
        <v>34</v>
      </c>
      <c r="G1337" s="57" t="s">
        <v>3160</v>
      </c>
      <c r="H1337" s="57" t="s">
        <v>3160</v>
      </c>
      <c r="I1337" s="57" t="s">
        <v>3160</v>
      </c>
      <c r="J1337" s="57" t="s">
        <v>3160</v>
      </c>
      <c r="K1337" s="57" t="s">
        <v>3160</v>
      </c>
      <c r="L1337" s="57" t="s">
        <v>3160</v>
      </c>
      <c r="M1337" s="57" t="s">
        <v>3160</v>
      </c>
      <c r="N1337" t="s">
        <v>3152</v>
      </c>
    </row>
    <row r="1338" spans="1:14" x14ac:dyDescent="0.25">
      <c r="A1338" t="s">
        <v>3315</v>
      </c>
      <c r="B1338" t="s">
        <v>3378</v>
      </c>
      <c r="C1338" t="s">
        <v>3379</v>
      </c>
      <c r="D1338" s="52">
        <v>172.23663631474599</v>
      </c>
      <c r="E1338" s="13">
        <v>1.72459381038471</v>
      </c>
      <c r="F1338">
        <v>34</v>
      </c>
      <c r="G1338" s="57" t="s">
        <v>3160</v>
      </c>
      <c r="H1338" s="57" t="s">
        <v>3160</v>
      </c>
      <c r="I1338" s="57" t="s">
        <v>3160</v>
      </c>
      <c r="J1338" s="57" t="s">
        <v>3160</v>
      </c>
      <c r="K1338" s="57" t="s">
        <v>3160</v>
      </c>
      <c r="L1338" s="57" t="s">
        <v>3160</v>
      </c>
      <c r="M1338" s="57" t="s">
        <v>3160</v>
      </c>
      <c r="N1338" t="s">
        <v>3152</v>
      </c>
    </row>
    <row r="1339" spans="1:14" x14ac:dyDescent="0.25">
      <c r="A1339" t="s">
        <v>3315</v>
      </c>
      <c r="B1339" t="s">
        <v>3380</v>
      </c>
      <c r="C1339" t="s">
        <v>3381</v>
      </c>
      <c r="D1339" s="52">
        <v>17.6657377291838</v>
      </c>
      <c r="E1339" s="13">
        <v>0.14334244717384201</v>
      </c>
      <c r="F1339">
        <v>141</v>
      </c>
      <c r="G1339" s="57" t="s">
        <v>3160</v>
      </c>
      <c r="H1339" s="57" t="s">
        <v>3160</v>
      </c>
      <c r="I1339" s="57" t="s">
        <v>3160</v>
      </c>
      <c r="J1339" s="57" t="s">
        <v>3160</v>
      </c>
      <c r="K1339" s="57" t="s">
        <v>3160</v>
      </c>
      <c r="L1339" s="57" t="s">
        <v>3160</v>
      </c>
      <c r="M1339" s="57" t="s">
        <v>3160</v>
      </c>
      <c r="N1339" t="s">
        <v>3337</v>
      </c>
    </row>
    <row r="1340" spans="1:14" x14ac:dyDescent="0.25">
      <c r="A1340" t="s">
        <v>3315</v>
      </c>
      <c r="B1340" t="s">
        <v>3382</v>
      </c>
      <c r="C1340" t="s">
        <v>3383</v>
      </c>
      <c r="D1340" s="52">
        <v>92.0335176911655</v>
      </c>
      <c r="E1340" s="13">
        <v>3.0513385666322099</v>
      </c>
      <c r="F1340">
        <v>6</v>
      </c>
      <c r="G1340" s="57" t="s">
        <v>3160</v>
      </c>
      <c r="H1340" s="57" t="s">
        <v>3160</v>
      </c>
      <c r="I1340" s="57" t="s">
        <v>3160</v>
      </c>
      <c r="J1340" s="57" t="s">
        <v>3160</v>
      </c>
      <c r="K1340" s="57" t="s">
        <v>3160</v>
      </c>
      <c r="L1340" s="57" t="s">
        <v>3160</v>
      </c>
      <c r="M1340" s="57" t="s">
        <v>3160</v>
      </c>
      <c r="N1340" t="s">
        <v>3337</v>
      </c>
    </row>
    <row r="1341" spans="1:14" x14ac:dyDescent="0.25">
      <c r="A1341" t="s">
        <v>3315</v>
      </c>
      <c r="B1341" t="s">
        <v>3384</v>
      </c>
      <c r="C1341" t="s">
        <v>3179</v>
      </c>
      <c r="D1341" s="52">
        <v>100.26481000471399</v>
      </c>
      <c r="E1341" s="13">
        <v>1.0297485210981701</v>
      </c>
      <c r="F1341">
        <v>80</v>
      </c>
      <c r="G1341" s="57" t="s">
        <v>3160</v>
      </c>
      <c r="H1341" s="57" t="s">
        <v>3160</v>
      </c>
      <c r="I1341" s="57" t="s">
        <v>3160</v>
      </c>
      <c r="J1341" s="57" t="s">
        <v>3160</v>
      </c>
      <c r="K1341" s="57" t="s">
        <v>3160</v>
      </c>
      <c r="L1341" s="57" t="s">
        <v>3160</v>
      </c>
      <c r="M1341" s="57" t="s">
        <v>3160</v>
      </c>
      <c r="N1341" t="s">
        <v>3337</v>
      </c>
    </row>
    <row r="1342" spans="1:14" x14ac:dyDescent="0.25">
      <c r="A1342" t="s">
        <v>3315</v>
      </c>
      <c r="B1342" t="s">
        <v>3385</v>
      </c>
      <c r="C1342" t="s">
        <v>3182</v>
      </c>
      <c r="D1342" s="52">
        <v>129.41652450409401</v>
      </c>
      <c r="E1342" s="13">
        <v>1.41356942469431</v>
      </c>
      <c r="F1342">
        <v>55</v>
      </c>
      <c r="G1342" s="57" t="s">
        <v>3160</v>
      </c>
      <c r="H1342" s="57" t="s">
        <v>3160</v>
      </c>
      <c r="I1342" s="57" t="s">
        <v>3160</v>
      </c>
      <c r="J1342" s="57" t="s">
        <v>3160</v>
      </c>
      <c r="K1342" s="57" t="s">
        <v>3160</v>
      </c>
      <c r="L1342" s="57" t="s">
        <v>3160</v>
      </c>
      <c r="M1342" s="57" t="s">
        <v>3160</v>
      </c>
      <c r="N1342" t="s">
        <v>3337</v>
      </c>
    </row>
    <row r="1343" spans="1:14" x14ac:dyDescent="0.25">
      <c r="A1343" t="s">
        <v>3315</v>
      </c>
      <c r="B1343" t="s">
        <v>3386</v>
      </c>
      <c r="C1343" t="s">
        <v>3387</v>
      </c>
      <c r="D1343" s="52">
        <v>174.873863990106</v>
      </c>
      <c r="E1343" s="13">
        <v>2.6084038387629702</v>
      </c>
      <c r="F1343">
        <v>8</v>
      </c>
      <c r="G1343" s="57" t="s">
        <v>3160</v>
      </c>
      <c r="H1343" s="57" t="s">
        <v>3160</v>
      </c>
      <c r="I1343" s="57" t="s">
        <v>3160</v>
      </c>
      <c r="J1343" s="57" t="s">
        <v>3160</v>
      </c>
      <c r="K1343" s="57" t="s">
        <v>3160</v>
      </c>
      <c r="L1343" s="57" t="s">
        <v>3160</v>
      </c>
      <c r="M1343" s="57" t="s">
        <v>3160</v>
      </c>
      <c r="N1343" t="s">
        <v>3337</v>
      </c>
    </row>
    <row r="1344" spans="1:14" x14ac:dyDescent="0.25">
      <c r="A1344" t="s">
        <v>3315</v>
      </c>
      <c r="B1344" t="s">
        <v>3388</v>
      </c>
      <c r="C1344" t="s">
        <v>3389</v>
      </c>
      <c r="D1344" s="52">
        <v>19.909116994271599</v>
      </c>
      <c r="E1344" s="13">
        <v>4.0532149885506499</v>
      </c>
      <c r="F1344">
        <v>4</v>
      </c>
      <c r="G1344" s="57" t="s">
        <v>3160</v>
      </c>
      <c r="H1344" s="57" t="s">
        <v>3160</v>
      </c>
      <c r="I1344" s="57" t="s">
        <v>3160</v>
      </c>
      <c r="J1344" s="57" t="s">
        <v>3160</v>
      </c>
      <c r="K1344" s="57" t="s">
        <v>3160</v>
      </c>
      <c r="L1344" s="57" t="s">
        <v>3160</v>
      </c>
      <c r="M1344" s="57" t="s">
        <v>3160</v>
      </c>
      <c r="N1344" t="s">
        <v>3337</v>
      </c>
    </row>
    <row r="1345" spans="1:14" x14ac:dyDescent="0.25">
      <c r="A1345" t="s">
        <v>3315</v>
      </c>
      <c r="B1345" t="s">
        <v>3390</v>
      </c>
      <c r="C1345" t="s">
        <v>3391</v>
      </c>
      <c r="D1345" s="52">
        <v>21.961073151499399</v>
      </c>
      <c r="E1345" s="13">
        <v>2.7759051959074799</v>
      </c>
      <c r="F1345">
        <v>7</v>
      </c>
      <c r="G1345" s="57" t="s">
        <v>3160</v>
      </c>
      <c r="H1345" s="57" t="s">
        <v>3160</v>
      </c>
      <c r="I1345" s="57" t="s">
        <v>3160</v>
      </c>
      <c r="J1345" s="57" t="s">
        <v>3160</v>
      </c>
      <c r="K1345" s="57" t="s">
        <v>3160</v>
      </c>
      <c r="L1345" s="57" t="s">
        <v>3160</v>
      </c>
      <c r="M1345" s="57" t="s">
        <v>3160</v>
      </c>
      <c r="N1345" t="s">
        <v>3180</v>
      </c>
    </row>
    <row r="1346" spans="1:14" x14ac:dyDescent="0.25">
      <c r="A1346" t="s">
        <v>3315</v>
      </c>
      <c r="B1346" t="s">
        <v>3392</v>
      </c>
      <c r="C1346" t="s">
        <v>3186</v>
      </c>
      <c r="D1346" s="52">
        <v>396.152443456958</v>
      </c>
      <c r="E1346" s="13">
        <v>1.60408419069448</v>
      </c>
      <c r="F1346">
        <v>42</v>
      </c>
      <c r="G1346" s="57" t="s">
        <v>3160</v>
      </c>
      <c r="H1346" s="57" t="s">
        <v>3160</v>
      </c>
      <c r="I1346" s="57" t="s">
        <v>3160</v>
      </c>
      <c r="J1346" s="57" t="s">
        <v>3160</v>
      </c>
      <c r="K1346" s="57" t="s">
        <v>3160</v>
      </c>
      <c r="L1346" s="57" t="s">
        <v>3160</v>
      </c>
      <c r="M1346" s="57" t="s">
        <v>3160</v>
      </c>
      <c r="N1346" t="s">
        <v>3337</v>
      </c>
    </row>
    <row r="1347" spans="1:14" x14ac:dyDescent="0.25">
      <c r="A1347" t="s">
        <v>3315</v>
      </c>
      <c r="B1347" t="s">
        <v>3393</v>
      </c>
      <c r="C1347" t="s">
        <v>3394</v>
      </c>
      <c r="D1347" s="52">
        <v>209.954390948667</v>
      </c>
      <c r="E1347" s="13">
        <v>4.3276327608367797</v>
      </c>
      <c r="F1347">
        <v>2</v>
      </c>
      <c r="G1347" s="57" t="s">
        <v>3160</v>
      </c>
      <c r="H1347" s="57" t="s">
        <v>3160</v>
      </c>
      <c r="I1347" s="57" t="s">
        <v>3160</v>
      </c>
      <c r="J1347" s="57" t="s">
        <v>3160</v>
      </c>
      <c r="K1347" s="57" t="s">
        <v>3160</v>
      </c>
      <c r="L1347" s="57" t="s">
        <v>3160</v>
      </c>
      <c r="M1347" s="57" t="s">
        <v>3160</v>
      </c>
      <c r="N1347" t="s">
        <v>3152</v>
      </c>
    </row>
    <row r="1348" spans="1:14" x14ac:dyDescent="0.25">
      <c r="A1348" t="s">
        <v>3315</v>
      </c>
      <c r="B1348" t="s">
        <v>3395</v>
      </c>
      <c r="C1348" t="s">
        <v>3188</v>
      </c>
      <c r="D1348" s="52">
        <v>489.70057678360899</v>
      </c>
      <c r="E1348" s="13">
        <v>4.3276327608367797</v>
      </c>
      <c r="F1348">
        <v>2</v>
      </c>
      <c r="G1348" s="57" t="s">
        <v>3160</v>
      </c>
      <c r="H1348" s="57" t="s">
        <v>3160</v>
      </c>
      <c r="I1348" s="57" t="s">
        <v>3160</v>
      </c>
      <c r="J1348" s="57" t="s">
        <v>3160</v>
      </c>
      <c r="K1348" s="57" t="s">
        <v>3160</v>
      </c>
      <c r="L1348" s="57" t="s">
        <v>3160</v>
      </c>
      <c r="M1348" s="57" t="s">
        <v>3160</v>
      </c>
      <c r="N1348" t="s">
        <v>3152</v>
      </c>
    </row>
    <row r="1349" spans="1:14" x14ac:dyDescent="0.25">
      <c r="A1349" t="s">
        <v>3315</v>
      </c>
      <c r="B1349" t="s">
        <v>3396</v>
      </c>
      <c r="C1349" t="s">
        <v>3397</v>
      </c>
      <c r="D1349" s="52">
        <v>228.08302757067599</v>
      </c>
      <c r="E1349" s="13">
        <v>2.0120601851071598</v>
      </c>
      <c r="F1349">
        <v>20</v>
      </c>
      <c r="G1349" s="57" t="s">
        <v>3160</v>
      </c>
      <c r="H1349" s="57" t="s">
        <v>3160</v>
      </c>
      <c r="I1349" s="57" t="s">
        <v>3160</v>
      </c>
      <c r="J1349" s="57" t="s">
        <v>3160</v>
      </c>
      <c r="K1349" s="57" t="s">
        <v>3160</v>
      </c>
      <c r="L1349" s="57" t="s">
        <v>3160</v>
      </c>
      <c r="M1349" s="57" t="s">
        <v>3160</v>
      </c>
      <c r="N1349" t="s">
        <v>3152</v>
      </c>
    </row>
    <row r="1350" spans="1:14" x14ac:dyDescent="0.25">
      <c r="A1350" t="s">
        <v>3315</v>
      </c>
      <c r="B1350" t="s">
        <v>3398</v>
      </c>
      <c r="C1350" t="s">
        <v>3399</v>
      </c>
      <c r="D1350" s="52">
        <v>11.5600864631717</v>
      </c>
      <c r="E1350" s="13">
        <v>2.0120601851071598</v>
      </c>
      <c r="F1350">
        <v>20</v>
      </c>
      <c r="G1350" s="57" t="s">
        <v>3160</v>
      </c>
      <c r="H1350" s="57" t="s">
        <v>3160</v>
      </c>
      <c r="I1350" s="57" t="s">
        <v>3160</v>
      </c>
      <c r="J1350" s="57" t="s">
        <v>3160</v>
      </c>
      <c r="K1350" s="57" t="s">
        <v>3160</v>
      </c>
      <c r="L1350" s="57" t="s">
        <v>3160</v>
      </c>
      <c r="M1350" s="57" t="s">
        <v>3160</v>
      </c>
      <c r="N1350" t="s">
        <v>3152</v>
      </c>
    </row>
    <row r="1351" spans="1:14" x14ac:dyDescent="0.25">
      <c r="A1351" t="s">
        <v>3315</v>
      </c>
      <c r="B1351" t="s">
        <v>3400</v>
      </c>
      <c r="C1351" t="s">
        <v>3401</v>
      </c>
      <c r="D1351" s="52">
        <v>131.850402090887</v>
      </c>
      <c r="E1351" s="13">
        <v>2.0120601851071598</v>
      </c>
      <c r="F1351">
        <v>20</v>
      </c>
      <c r="G1351" s="57" t="s">
        <v>3160</v>
      </c>
      <c r="H1351" s="57" t="s">
        <v>3160</v>
      </c>
      <c r="I1351" s="57" t="s">
        <v>3160</v>
      </c>
      <c r="J1351" s="57" t="s">
        <v>3160</v>
      </c>
      <c r="K1351" s="57" t="s">
        <v>3160</v>
      </c>
      <c r="L1351" s="57" t="s">
        <v>3160</v>
      </c>
      <c r="M1351" s="57" t="s">
        <v>3160</v>
      </c>
      <c r="N1351" t="s">
        <v>3152</v>
      </c>
    </row>
    <row r="1352" spans="1:14" x14ac:dyDescent="0.25">
      <c r="A1352" t="s">
        <v>3315</v>
      </c>
      <c r="B1352" t="s">
        <v>3402</v>
      </c>
      <c r="C1352" t="s">
        <v>3403</v>
      </c>
      <c r="D1352" s="52">
        <v>717.86638124633805</v>
      </c>
      <c r="E1352" s="13">
        <v>1.96242728462634</v>
      </c>
      <c r="F1352">
        <v>23</v>
      </c>
      <c r="G1352" s="57" t="s">
        <v>3151</v>
      </c>
      <c r="H1352" s="57" t="s">
        <v>3149</v>
      </c>
      <c r="I1352" s="57" t="s">
        <v>3155</v>
      </c>
      <c r="J1352" s="57" t="s">
        <v>3149</v>
      </c>
      <c r="K1352" s="57" t="s">
        <v>3149</v>
      </c>
      <c r="L1352" s="57" t="s">
        <v>3149</v>
      </c>
      <c r="M1352" s="57" t="s">
        <v>3149</v>
      </c>
      <c r="N1352" t="s">
        <v>3322</v>
      </c>
    </row>
    <row r="1353" spans="1:14" x14ac:dyDescent="0.25">
      <c r="A1353" t="s">
        <v>3315</v>
      </c>
      <c r="B1353" t="s">
        <v>3404</v>
      </c>
      <c r="C1353" t="s">
        <v>3405</v>
      </c>
      <c r="D1353" s="52">
        <v>223.93398710837999</v>
      </c>
      <c r="E1353" s="13">
        <v>1.1055346740801599</v>
      </c>
      <c r="F1353">
        <v>71</v>
      </c>
      <c r="G1353" s="57" t="s">
        <v>3160</v>
      </c>
      <c r="H1353" s="57" t="s">
        <v>3160</v>
      </c>
      <c r="I1353" s="57" t="s">
        <v>3160</v>
      </c>
      <c r="J1353" s="57" t="s">
        <v>3160</v>
      </c>
      <c r="K1353" s="57" t="s">
        <v>3160</v>
      </c>
      <c r="L1353" s="57" t="s">
        <v>3160</v>
      </c>
      <c r="M1353" s="57" t="s">
        <v>3160</v>
      </c>
      <c r="N1353" t="s">
        <v>3337</v>
      </c>
    </row>
    <row r="1354" spans="1:14" x14ac:dyDescent="0.25">
      <c r="A1354" t="s">
        <v>3315</v>
      </c>
      <c r="B1354" t="s">
        <v>3406</v>
      </c>
      <c r="C1354" t="s">
        <v>3407</v>
      </c>
      <c r="D1354" s="52">
        <v>66.797271616688604</v>
      </c>
      <c r="E1354" s="13">
        <v>1.42682314155288</v>
      </c>
      <c r="F1354">
        <v>54</v>
      </c>
      <c r="G1354" s="57" t="s">
        <v>3160</v>
      </c>
      <c r="H1354" s="57" t="s">
        <v>3160</v>
      </c>
      <c r="I1354" s="57" t="s">
        <v>3160</v>
      </c>
      <c r="J1354" s="57" t="s">
        <v>3160</v>
      </c>
      <c r="K1354" s="57" t="s">
        <v>3160</v>
      </c>
      <c r="L1354" s="57" t="s">
        <v>3160</v>
      </c>
      <c r="M1354" s="57" t="s">
        <v>3160</v>
      </c>
      <c r="N1354" t="s">
        <v>3337</v>
      </c>
    </row>
    <row r="1355" spans="1:14" x14ac:dyDescent="0.25">
      <c r="A1355" t="s">
        <v>3315</v>
      </c>
      <c r="B1355" t="s">
        <v>3408</v>
      </c>
      <c r="C1355" t="s">
        <v>3409</v>
      </c>
      <c r="D1355" s="52">
        <v>350.18357725497998</v>
      </c>
      <c r="E1355" s="13">
        <v>4.7018351754414001</v>
      </c>
      <c r="F1355">
        <v>1</v>
      </c>
      <c r="G1355" s="57" t="s">
        <v>3160</v>
      </c>
      <c r="H1355" s="57" t="s">
        <v>3160</v>
      </c>
      <c r="I1355" s="57" t="s">
        <v>3160</v>
      </c>
      <c r="J1355" s="57" t="s">
        <v>3160</v>
      </c>
      <c r="K1355" s="57" t="s">
        <v>3160</v>
      </c>
      <c r="L1355" s="57" t="s">
        <v>3160</v>
      </c>
      <c r="M1355" s="57" t="s">
        <v>3160</v>
      </c>
      <c r="N1355" t="s">
        <v>3337</v>
      </c>
    </row>
    <row r="1356" spans="1:14" x14ac:dyDescent="0.25">
      <c r="A1356" t="s">
        <v>3315</v>
      </c>
      <c r="B1356" t="s">
        <v>3410</v>
      </c>
      <c r="C1356" t="s">
        <v>3411</v>
      </c>
      <c r="D1356" s="52">
        <v>91.305225031050597</v>
      </c>
      <c r="E1356" s="13">
        <v>1.8121234907233501</v>
      </c>
      <c r="F1356">
        <v>29</v>
      </c>
      <c r="G1356" s="57" t="s">
        <v>3160</v>
      </c>
      <c r="H1356" s="57" t="s">
        <v>3160</v>
      </c>
      <c r="I1356" s="57" t="s">
        <v>3160</v>
      </c>
      <c r="J1356" s="57" t="s">
        <v>3160</v>
      </c>
      <c r="K1356" s="57" t="s">
        <v>3160</v>
      </c>
      <c r="L1356" s="57" t="s">
        <v>3160</v>
      </c>
      <c r="M1356" s="57" t="s">
        <v>3160</v>
      </c>
      <c r="N1356" t="s">
        <v>3337</v>
      </c>
    </row>
    <row r="1357" spans="1:14" x14ac:dyDescent="0.25">
      <c r="A1357" t="s">
        <v>3315</v>
      </c>
      <c r="B1357" t="s">
        <v>3412</v>
      </c>
      <c r="C1357" t="s">
        <v>3413</v>
      </c>
      <c r="D1357" s="52">
        <v>303.40298850980099</v>
      </c>
      <c r="E1357" s="13">
        <v>2.2239204201541298</v>
      </c>
      <c r="F1357">
        <v>14</v>
      </c>
      <c r="G1357" s="57" t="s">
        <v>3160</v>
      </c>
      <c r="H1357" s="57" t="s">
        <v>3160</v>
      </c>
      <c r="I1357" s="57" t="s">
        <v>3160</v>
      </c>
      <c r="J1357" s="57" t="s">
        <v>3160</v>
      </c>
      <c r="K1357" s="57" t="s">
        <v>3160</v>
      </c>
      <c r="L1357" s="57" t="s">
        <v>3160</v>
      </c>
      <c r="M1357" s="57" t="s">
        <v>3160</v>
      </c>
      <c r="N1357" t="s">
        <v>3337</v>
      </c>
    </row>
    <row r="1358" spans="1:14" x14ac:dyDescent="0.25">
      <c r="A1358" t="s">
        <v>3315</v>
      </c>
      <c r="B1358" t="s">
        <v>3414</v>
      </c>
      <c r="C1358" t="s">
        <v>3415</v>
      </c>
      <c r="D1358" s="52">
        <v>754.43265614360996</v>
      </c>
      <c r="E1358" s="13">
        <v>0.81385522820926104</v>
      </c>
      <c r="F1358">
        <v>94</v>
      </c>
      <c r="G1358" s="57" t="s">
        <v>3151</v>
      </c>
      <c r="H1358" s="57" t="s">
        <v>3148</v>
      </c>
      <c r="I1358" s="57" t="s">
        <v>3155</v>
      </c>
      <c r="J1358" s="57" t="s">
        <v>3151</v>
      </c>
      <c r="K1358" s="57" t="s">
        <v>3150</v>
      </c>
      <c r="L1358" s="57" t="s">
        <v>3151</v>
      </c>
      <c r="M1358" s="57" t="s">
        <v>3151</v>
      </c>
      <c r="N1358" t="s">
        <v>3322</v>
      </c>
    </row>
    <row r="1359" spans="1:14" x14ac:dyDescent="0.25">
      <c r="A1359" t="s">
        <v>3315</v>
      </c>
      <c r="B1359" t="s">
        <v>3416</v>
      </c>
      <c r="C1359" t="s">
        <v>3417</v>
      </c>
      <c r="D1359" s="52">
        <v>883.98567646155902</v>
      </c>
      <c r="E1359" s="13">
        <v>2.1233362059841401</v>
      </c>
      <c r="F1359">
        <v>18</v>
      </c>
      <c r="G1359" s="57" t="s">
        <v>3151</v>
      </c>
      <c r="H1359" s="57" t="s">
        <v>3151</v>
      </c>
      <c r="I1359" s="57" t="s">
        <v>3155</v>
      </c>
      <c r="J1359" s="57" t="s">
        <v>3151</v>
      </c>
      <c r="K1359" s="57" t="s">
        <v>3151</v>
      </c>
      <c r="L1359" s="57" t="s">
        <v>3151</v>
      </c>
      <c r="M1359" s="57" t="s">
        <v>3148</v>
      </c>
      <c r="N1359" t="s">
        <v>3322</v>
      </c>
    </row>
    <row r="1360" spans="1:14" x14ac:dyDescent="0.25">
      <c r="A1360" t="s">
        <v>3315</v>
      </c>
      <c r="B1360" t="s">
        <v>3418</v>
      </c>
      <c r="C1360" t="s">
        <v>3419</v>
      </c>
      <c r="D1360" s="52">
        <v>68.618648920497705</v>
      </c>
      <c r="E1360" s="13">
        <v>1.42879993629771</v>
      </c>
      <c r="F1360">
        <v>52</v>
      </c>
      <c r="G1360" s="57" t="s">
        <v>3160</v>
      </c>
      <c r="H1360" s="57" t="s">
        <v>3160</v>
      </c>
      <c r="I1360" s="57" t="s">
        <v>3160</v>
      </c>
      <c r="J1360" s="57" t="s">
        <v>3160</v>
      </c>
      <c r="K1360" s="57" t="s">
        <v>3160</v>
      </c>
      <c r="L1360" s="57" t="s">
        <v>3160</v>
      </c>
      <c r="M1360" s="57" t="s">
        <v>3160</v>
      </c>
      <c r="N1360" t="s">
        <v>3152</v>
      </c>
    </row>
    <row r="1361" spans="1:14" x14ac:dyDescent="0.25">
      <c r="A1361" t="s">
        <v>3315</v>
      </c>
      <c r="B1361" t="s">
        <v>3420</v>
      </c>
      <c r="C1361" t="s">
        <v>3421</v>
      </c>
      <c r="D1361" s="52">
        <v>7.9033394697883601</v>
      </c>
      <c r="E1361" s="13">
        <v>1.42879993629771</v>
      </c>
      <c r="F1361">
        <v>52</v>
      </c>
      <c r="G1361" s="57" t="s">
        <v>3160</v>
      </c>
      <c r="H1361" s="57" t="s">
        <v>3160</v>
      </c>
      <c r="I1361" s="57" t="s">
        <v>3160</v>
      </c>
      <c r="J1361" s="57" t="s">
        <v>3160</v>
      </c>
      <c r="K1361" s="57" t="s">
        <v>3160</v>
      </c>
      <c r="L1361" s="57" t="s">
        <v>3160</v>
      </c>
      <c r="M1361" s="57" t="s">
        <v>3160</v>
      </c>
      <c r="N1361" t="s">
        <v>3152</v>
      </c>
    </row>
    <row r="1362" spans="1:14" x14ac:dyDescent="0.25">
      <c r="A1362" t="s">
        <v>3315</v>
      </c>
      <c r="B1362" t="s">
        <v>3422</v>
      </c>
      <c r="C1362" t="s">
        <v>3423</v>
      </c>
      <c r="D1362" s="52">
        <v>91.701840080514899</v>
      </c>
      <c r="E1362" s="13">
        <v>1.3607739212341501</v>
      </c>
      <c r="F1362">
        <v>56</v>
      </c>
      <c r="G1362" s="57" t="s">
        <v>3151</v>
      </c>
      <c r="H1362" s="57" t="s">
        <v>3151</v>
      </c>
      <c r="I1362" s="57" t="s">
        <v>3155</v>
      </c>
      <c r="J1362" s="57" t="s">
        <v>3155</v>
      </c>
      <c r="K1362" s="57" t="s">
        <v>3151</v>
      </c>
      <c r="L1362" s="57" t="s">
        <v>3151</v>
      </c>
      <c r="M1362" s="57" t="s">
        <v>3150</v>
      </c>
      <c r="N1362" t="s">
        <v>3322</v>
      </c>
    </row>
    <row r="1363" spans="1:14" x14ac:dyDescent="0.25">
      <c r="A1363" t="s">
        <v>3315</v>
      </c>
      <c r="B1363" t="s">
        <v>3424</v>
      </c>
      <c r="C1363" t="s">
        <v>3425</v>
      </c>
      <c r="D1363" s="52">
        <v>138.565818194808</v>
      </c>
      <c r="E1363" s="13">
        <v>0.55239262114930898</v>
      </c>
      <c r="F1363">
        <v>107</v>
      </c>
      <c r="G1363" s="57" t="s">
        <v>3160</v>
      </c>
      <c r="H1363" s="57" t="s">
        <v>3160</v>
      </c>
      <c r="I1363" s="57" t="s">
        <v>3160</v>
      </c>
      <c r="J1363" s="57" t="s">
        <v>3160</v>
      </c>
      <c r="K1363" s="57" t="s">
        <v>3160</v>
      </c>
      <c r="L1363" s="57" t="s">
        <v>3160</v>
      </c>
      <c r="M1363" s="57" t="s">
        <v>3160</v>
      </c>
      <c r="N1363" t="s">
        <v>3152</v>
      </c>
    </row>
    <row r="1364" spans="1:14" x14ac:dyDescent="0.25">
      <c r="A1364" t="s">
        <v>3315</v>
      </c>
      <c r="B1364" t="s">
        <v>3426</v>
      </c>
      <c r="C1364" t="s">
        <v>3427</v>
      </c>
      <c r="D1364" s="52">
        <v>800.24003097392097</v>
      </c>
      <c r="E1364" s="13">
        <v>1.55537860322425</v>
      </c>
      <c r="F1364">
        <v>47</v>
      </c>
      <c r="G1364" s="57" t="s">
        <v>3151</v>
      </c>
      <c r="H1364" s="57" t="s">
        <v>3150</v>
      </c>
      <c r="I1364" s="57" t="s">
        <v>3155</v>
      </c>
      <c r="J1364" s="57" t="s">
        <v>3151</v>
      </c>
      <c r="K1364" s="57" t="s">
        <v>3155</v>
      </c>
      <c r="L1364" s="57" t="s">
        <v>3151</v>
      </c>
      <c r="M1364" s="57" t="s">
        <v>3149</v>
      </c>
      <c r="N1364" t="s">
        <v>3322</v>
      </c>
    </row>
    <row r="1365" spans="1:14" x14ac:dyDescent="0.25">
      <c r="A1365" t="s">
        <v>3315</v>
      </c>
      <c r="B1365" t="s">
        <v>3428</v>
      </c>
      <c r="C1365" t="s">
        <v>3429</v>
      </c>
      <c r="D1365" s="52">
        <v>322.72374967257298</v>
      </c>
      <c r="E1365" s="13">
        <v>0.55239262114930898</v>
      </c>
      <c r="F1365">
        <v>107</v>
      </c>
      <c r="G1365" s="57" t="s">
        <v>3160</v>
      </c>
      <c r="H1365" s="57" t="s">
        <v>3160</v>
      </c>
      <c r="I1365" s="57" t="s">
        <v>3160</v>
      </c>
      <c r="J1365" s="57" t="s">
        <v>3160</v>
      </c>
      <c r="K1365" s="57" t="s">
        <v>3160</v>
      </c>
      <c r="L1365" s="57" t="s">
        <v>3160</v>
      </c>
      <c r="M1365" s="57" t="s">
        <v>3160</v>
      </c>
      <c r="N1365" t="s">
        <v>3152</v>
      </c>
    </row>
    <row r="1366" spans="1:14" x14ac:dyDescent="0.25">
      <c r="A1366" t="s">
        <v>3315</v>
      </c>
      <c r="B1366" t="s">
        <v>3430</v>
      </c>
      <c r="C1366" t="s">
        <v>3431</v>
      </c>
      <c r="D1366" s="52">
        <v>128.527272208895</v>
      </c>
      <c r="E1366" s="13">
        <v>0.55239262114930898</v>
      </c>
      <c r="F1366">
        <v>107</v>
      </c>
      <c r="G1366" s="57" t="s">
        <v>3160</v>
      </c>
      <c r="H1366" s="57" t="s">
        <v>3160</v>
      </c>
      <c r="I1366" s="57" t="s">
        <v>3160</v>
      </c>
      <c r="J1366" s="57" t="s">
        <v>3160</v>
      </c>
      <c r="K1366" s="57" t="s">
        <v>3160</v>
      </c>
      <c r="L1366" s="57" t="s">
        <v>3160</v>
      </c>
      <c r="M1366" s="57" t="s">
        <v>3160</v>
      </c>
      <c r="N1366" t="s">
        <v>3152</v>
      </c>
    </row>
    <row r="1367" spans="1:14" x14ac:dyDescent="0.25">
      <c r="A1367" t="s">
        <v>3315</v>
      </c>
      <c r="B1367" t="s">
        <v>3432</v>
      </c>
      <c r="C1367" t="s">
        <v>3433</v>
      </c>
      <c r="D1367" s="52">
        <v>16.095375816237802</v>
      </c>
      <c r="E1367" s="13">
        <v>0.55239262114930898</v>
      </c>
      <c r="F1367">
        <v>107</v>
      </c>
      <c r="G1367" s="57" t="s">
        <v>3160</v>
      </c>
      <c r="H1367" s="57" t="s">
        <v>3160</v>
      </c>
      <c r="I1367" s="57" t="s">
        <v>3160</v>
      </c>
      <c r="J1367" s="57" t="s">
        <v>3160</v>
      </c>
      <c r="K1367" s="57" t="s">
        <v>3160</v>
      </c>
      <c r="L1367" s="57" t="s">
        <v>3160</v>
      </c>
      <c r="M1367" s="57" t="s">
        <v>3160</v>
      </c>
      <c r="N1367" t="s">
        <v>3152</v>
      </c>
    </row>
    <row r="1368" spans="1:14" x14ac:dyDescent="0.25">
      <c r="A1368" t="s">
        <v>3315</v>
      </c>
      <c r="B1368" t="s">
        <v>3434</v>
      </c>
      <c r="C1368" t="s">
        <v>3435</v>
      </c>
      <c r="D1368" s="52">
        <v>72.321297958204795</v>
      </c>
      <c r="E1368" s="13">
        <v>0.55239262114930898</v>
      </c>
      <c r="F1368">
        <v>107</v>
      </c>
      <c r="G1368" s="57" t="s">
        <v>3160</v>
      </c>
      <c r="H1368" s="57" t="s">
        <v>3160</v>
      </c>
      <c r="I1368" s="57" t="s">
        <v>3160</v>
      </c>
      <c r="J1368" s="57" t="s">
        <v>3160</v>
      </c>
      <c r="K1368" s="57" t="s">
        <v>3160</v>
      </c>
      <c r="L1368" s="57" t="s">
        <v>3160</v>
      </c>
      <c r="M1368" s="57" t="s">
        <v>3160</v>
      </c>
      <c r="N1368" t="s">
        <v>3152</v>
      </c>
    </row>
    <row r="1369" spans="1:14" x14ac:dyDescent="0.25">
      <c r="A1369" t="s">
        <v>3315</v>
      </c>
      <c r="B1369" t="s">
        <v>3436</v>
      </c>
      <c r="C1369" t="s">
        <v>3437</v>
      </c>
      <c r="D1369" s="52">
        <v>18.548998270454501</v>
      </c>
      <c r="E1369" s="13">
        <v>0.55239262114930898</v>
      </c>
      <c r="F1369">
        <v>107</v>
      </c>
      <c r="G1369" s="57" t="s">
        <v>3160</v>
      </c>
      <c r="H1369" s="57" t="s">
        <v>3160</v>
      </c>
      <c r="I1369" s="57" t="s">
        <v>3160</v>
      </c>
      <c r="J1369" s="57" t="s">
        <v>3160</v>
      </c>
      <c r="K1369" s="57" t="s">
        <v>3160</v>
      </c>
      <c r="L1369" s="57" t="s">
        <v>3160</v>
      </c>
      <c r="M1369" s="57" t="s">
        <v>3160</v>
      </c>
      <c r="N1369" t="s">
        <v>3152</v>
      </c>
    </row>
    <row r="1370" spans="1:14" x14ac:dyDescent="0.25">
      <c r="A1370" t="s">
        <v>3315</v>
      </c>
      <c r="B1370" t="s">
        <v>3438</v>
      </c>
      <c r="C1370" t="s">
        <v>3439</v>
      </c>
      <c r="D1370" s="52">
        <v>595.17667943925005</v>
      </c>
      <c r="E1370" s="13">
        <v>0.91651266747202198</v>
      </c>
      <c r="F1370">
        <v>87</v>
      </c>
      <c r="G1370" s="57" t="s">
        <v>3160</v>
      </c>
      <c r="H1370" s="57" t="s">
        <v>3160</v>
      </c>
      <c r="I1370" s="57" t="s">
        <v>3160</v>
      </c>
      <c r="J1370" s="57" t="s">
        <v>3160</v>
      </c>
      <c r="K1370" s="57" t="s">
        <v>3160</v>
      </c>
      <c r="L1370" s="57" t="s">
        <v>3160</v>
      </c>
      <c r="M1370" s="57" t="s">
        <v>3160</v>
      </c>
      <c r="N1370" t="s">
        <v>3337</v>
      </c>
    </row>
    <row r="1371" spans="1:14" x14ac:dyDescent="0.25">
      <c r="A1371" t="s">
        <v>3315</v>
      </c>
      <c r="B1371" t="s">
        <v>3440</v>
      </c>
      <c r="C1371" t="s">
        <v>3441</v>
      </c>
      <c r="D1371" s="52">
        <v>567.35407543097597</v>
      </c>
      <c r="E1371" s="13">
        <v>1.0974665834375501</v>
      </c>
      <c r="F1371">
        <v>72</v>
      </c>
      <c r="G1371" s="57" t="s">
        <v>3160</v>
      </c>
      <c r="H1371" s="57" t="s">
        <v>3160</v>
      </c>
      <c r="I1371" s="57" t="s">
        <v>3160</v>
      </c>
      <c r="J1371" s="57" t="s">
        <v>3160</v>
      </c>
      <c r="K1371" s="57" t="s">
        <v>3160</v>
      </c>
      <c r="L1371" s="57" t="s">
        <v>3160</v>
      </c>
      <c r="M1371" s="57" t="s">
        <v>3160</v>
      </c>
      <c r="N1371" t="s">
        <v>3337</v>
      </c>
    </row>
    <row r="1372" spans="1:14" x14ac:dyDescent="0.25">
      <c r="A1372" t="s">
        <v>3315</v>
      </c>
      <c r="B1372" t="s">
        <v>3442</v>
      </c>
      <c r="C1372" t="s">
        <v>3204</v>
      </c>
      <c r="D1372" s="52">
        <v>392.17644165634999</v>
      </c>
      <c r="E1372" s="13">
        <v>2.06812338609243</v>
      </c>
      <c r="F1372">
        <v>19</v>
      </c>
      <c r="G1372" s="57" t="s">
        <v>3151</v>
      </c>
      <c r="H1372" s="57" t="s">
        <v>3151</v>
      </c>
      <c r="I1372" s="57" t="s">
        <v>3149</v>
      </c>
      <c r="J1372" s="57" t="s">
        <v>3149</v>
      </c>
      <c r="K1372" s="57" t="s">
        <v>3148</v>
      </c>
      <c r="L1372" s="57" t="s">
        <v>3151</v>
      </c>
      <c r="M1372" s="57" t="s">
        <v>3151</v>
      </c>
      <c r="N1372" t="s">
        <v>3322</v>
      </c>
    </row>
    <row r="1373" spans="1:14" x14ac:dyDescent="0.25">
      <c r="A1373" t="s">
        <v>3315</v>
      </c>
      <c r="B1373" t="s">
        <v>3443</v>
      </c>
      <c r="C1373" t="s">
        <v>3444</v>
      </c>
      <c r="D1373" s="52">
        <v>303.594673613927</v>
      </c>
      <c r="E1373" s="13">
        <v>0.26882927473792601</v>
      </c>
      <c r="F1373">
        <v>128</v>
      </c>
      <c r="G1373" s="57" t="s">
        <v>3160</v>
      </c>
      <c r="H1373" s="57" t="s">
        <v>3160</v>
      </c>
      <c r="I1373" s="57" t="s">
        <v>3160</v>
      </c>
      <c r="J1373" s="57" t="s">
        <v>3160</v>
      </c>
      <c r="K1373" s="57" t="s">
        <v>3160</v>
      </c>
      <c r="L1373" s="57" t="s">
        <v>3160</v>
      </c>
      <c r="M1373" s="57" t="s">
        <v>3160</v>
      </c>
      <c r="N1373" t="s">
        <v>3152</v>
      </c>
    </row>
    <row r="1374" spans="1:14" x14ac:dyDescent="0.25">
      <c r="A1374" t="s">
        <v>3315</v>
      </c>
      <c r="B1374" t="s">
        <v>3445</v>
      </c>
      <c r="C1374" t="s">
        <v>3446</v>
      </c>
      <c r="D1374" s="52">
        <v>225.61540645381299</v>
      </c>
      <c r="E1374" s="13">
        <v>0.26882927473792601</v>
      </c>
      <c r="F1374">
        <v>128</v>
      </c>
      <c r="G1374" s="57" t="s">
        <v>3160</v>
      </c>
      <c r="H1374" s="57" t="s">
        <v>3160</v>
      </c>
      <c r="I1374" s="57" t="s">
        <v>3160</v>
      </c>
      <c r="J1374" s="57" t="s">
        <v>3160</v>
      </c>
      <c r="K1374" s="57" t="s">
        <v>3160</v>
      </c>
      <c r="L1374" s="57" t="s">
        <v>3160</v>
      </c>
      <c r="M1374" s="57" t="s">
        <v>3160</v>
      </c>
      <c r="N1374" t="s">
        <v>3152</v>
      </c>
    </row>
    <row r="1375" spans="1:14" x14ac:dyDescent="0.25">
      <c r="A1375" t="s">
        <v>3315</v>
      </c>
      <c r="B1375" t="s">
        <v>3447</v>
      </c>
      <c r="C1375" t="s">
        <v>3208</v>
      </c>
      <c r="D1375" s="52">
        <v>245.38277348658499</v>
      </c>
      <c r="E1375" s="13">
        <v>1.2993816759372201</v>
      </c>
      <c r="F1375">
        <v>61</v>
      </c>
      <c r="G1375" s="57" t="s">
        <v>3160</v>
      </c>
      <c r="H1375" s="57" t="s">
        <v>3160</v>
      </c>
      <c r="I1375" s="57" t="s">
        <v>3160</v>
      </c>
      <c r="J1375" s="57" t="s">
        <v>3160</v>
      </c>
      <c r="K1375" s="57" t="s">
        <v>3160</v>
      </c>
      <c r="L1375" s="57" t="s">
        <v>3160</v>
      </c>
      <c r="M1375" s="57" t="s">
        <v>3160</v>
      </c>
      <c r="N1375" t="s">
        <v>3337</v>
      </c>
    </row>
    <row r="1376" spans="1:14" x14ac:dyDescent="0.25">
      <c r="A1376" t="s">
        <v>3315</v>
      </c>
      <c r="B1376" t="s">
        <v>3448</v>
      </c>
      <c r="C1376" t="s">
        <v>3210</v>
      </c>
      <c r="D1376" s="52">
        <v>407.51597685730002</v>
      </c>
      <c r="E1376" s="13">
        <v>2.1598541015746502</v>
      </c>
      <c r="F1376">
        <v>17</v>
      </c>
      <c r="G1376" s="57" t="s">
        <v>3160</v>
      </c>
      <c r="H1376" s="57" t="s">
        <v>3160</v>
      </c>
      <c r="I1376" s="57" t="s">
        <v>3160</v>
      </c>
      <c r="J1376" s="57" t="s">
        <v>3160</v>
      </c>
      <c r="K1376" s="57" t="s">
        <v>3160</v>
      </c>
      <c r="L1376" s="57" t="s">
        <v>3160</v>
      </c>
      <c r="M1376" s="57" t="s">
        <v>3160</v>
      </c>
      <c r="N1376" t="s">
        <v>3337</v>
      </c>
    </row>
    <row r="1377" spans="1:14" x14ac:dyDescent="0.25">
      <c r="A1377" t="s">
        <v>3315</v>
      </c>
      <c r="B1377" t="s">
        <v>3449</v>
      </c>
      <c r="C1377" t="s">
        <v>3450</v>
      </c>
      <c r="D1377" s="52">
        <v>66.742152843416804</v>
      </c>
      <c r="E1377" s="13">
        <v>1.7046660652439101</v>
      </c>
      <c r="F1377">
        <v>39</v>
      </c>
      <c r="G1377" s="57" t="s">
        <v>3160</v>
      </c>
      <c r="H1377" s="57" t="s">
        <v>3160</v>
      </c>
      <c r="I1377" s="57" t="s">
        <v>3160</v>
      </c>
      <c r="J1377" s="57" t="s">
        <v>3160</v>
      </c>
      <c r="K1377" s="57" t="s">
        <v>3160</v>
      </c>
      <c r="L1377" s="57" t="s">
        <v>3160</v>
      </c>
      <c r="M1377" s="57" t="s">
        <v>3160</v>
      </c>
      <c r="N1377" t="s">
        <v>3337</v>
      </c>
    </row>
    <row r="1378" spans="1:14" x14ac:dyDescent="0.25">
      <c r="A1378" t="s">
        <v>3315</v>
      </c>
      <c r="B1378" t="s">
        <v>3451</v>
      </c>
      <c r="C1378" t="s">
        <v>3452</v>
      </c>
      <c r="D1378" s="52">
        <v>380.71120150924298</v>
      </c>
      <c r="E1378" s="13">
        <v>1.32311896247857</v>
      </c>
      <c r="F1378">
        <v>58</v>
      </c>
      <c r="G1378" s="57" t="s">
        <v>3160</v>
      </c>
      <c r="H1378" s="57" t="s">
        <v>3160</v>
      </c>
      <c r="I1378" s="57" t="s">
        <v>3160</v>
      </c>
      <c r="J1378" s="57" t="s">
        <v>3160</v>
      </c>
      <c r="K1378" s="57" t="s">
        <v>3160</v>
      </c>
      <c r="L1378" s="57" t="s">
        <v>3160</v>
      </c>
      <c r="M1378" s="57" t="s">
        <v>3160</v>
      </c>
      <c r="N1378" t="s">
        <v>3337</v>
      </c>
    </row>
    <row r="1379" spans="1:14" x14ac:dyDescent="0.25">
      <c r="A1379" t="s">
        <v>3315</v>
      </c>
      <c r="B1379" t="s">
        <v>3453</v>
      </c>
      <c r="C1379" t="s">
        <v>3214</v>
      </c>
      <c r="D1379" s="52">
        <v>343.08200097106499</v>
      </c>
      <c r="E1379" s="13">
        <v>0.470222403983236</v>
      </c>
      <c r="F1379">
        <v>116</v>
      </c>
      <c r="G1379" s="57" t="s">
        <v>3160</v>
      </c>
      <c r="H1379" s="57" t="s">
        <v>3160</v>
      </c>
      <c r="I1379" s="57" t="s">
        <v>3160</v>
      </c>
      <c r="J1379" s="57" t="s">
        <v>3160</v>
      </c>
      <c r="K1379" s="57" t="s">
        <v>3160</v>
      </c>
      <c r="L1379" s="57" t="s">
        <v>3160</v>
      </c>
      <c r="M1379" s="57" t="s">
        <v>3160</v>
      </c>
      <c r="N1379" t="s">
        <v>3337</v>
      </c>
    </row>
    <row r="1380" spans="1:14" x14ac:dyDescent="0.25">
      <c r="A1380" t="s">
        <v>3315</v>
      </c>
      <c r="B1380" t="s">
        <v>3454</v>
      </c>
      <c r="C1380" t="s">
        <v>3455</v>
      </c>
      <c r="D1380" s="52">
        <v>429.87962825249201</v>
      </c>
      <c r="E1380" s="13">
        <v>0.99372546943279705</v>
      </c>
      <c r="F1380">
        <v>81</v>
      </c>
      <c r="G1380" s="57" t="s">
        <v>3160</v>
      </c>
      <c r="H1380" s="57" t="s">
        <v>3160</v>
      </c>
      <c r="I1380" s="57" t="s">
        <v>3160</v>
      </c>
      <c r="J1380" s="57" t="s">
        <v>3160</v>
      </c>
      <c r="K1380" s="57" t="s">
        <v>3160</v>
      </c>
      <c r="L1380" s="57" t="s">
        <v>3160</v>
      </c>
      <c r="M1380" s="57" t="s">
        <v>3160</v>
      </c>
      <c r="N1380" t="s">
        <v>3152</v>
      </c>
    </row>
    <row r="1381" spans="1:14" x14ac:dyDescent="0.25">
      <c r="A1381" t="s">
        <v>3315</v>
      </c>
      <c r="B1381" t="s">
        <v>3456</v>
      </c>
      <c r="C1381" t="s">
        <v>3457</v>
      </c>
      <c r="D1381" s="52">
        <v>103.54899032918</v>
      </c>
      <c r="E1381" s="13">
        <v>0.99372546943279705</v>
      </c>
      <c r="F1381">
        <v>81</v>
      </c>
      <c r="G1381" s="57" t="s">
        <v>3160</v>
      </c>
      <c r="H1381" s="57" t="s">
        <v>3160</v>
      </c>
      <c r="I1381" s="57" t="s">
        <v>3160</v>
      </c>
      <c r="J1381" s="57" t="s">
        <v>3160</v>
      </c>
      <c r="K1381" s="57" t="s">
        <v>3160</v>
      </c>
      <c r="L1381" s="57" t="s">
        <v>3160</v>
      </c>
      <c r="M1381" s="57" t="s">
        <v>3160</v>
      </c>
      <c r="N1381" t="s">
        <v>3152</v>
      </c>
    </row>
    <row r="1382" spans="1:14" x14ac:dyDescent="0.25">
      <c r="A1382" t="s">
        <v>3315</v>
      </c>
      <c r="B1382" t="s">
        <v>3458</v>
      </c>
      <c r="C1382" t="s">
        <v>3459</v>
      </c>
      <c r="D1382" s="52">
        <v>26.9892009122315</v>
      </c>
      <c r="E1382" s="13">
        <v>0.99372546943279705</v>
      </c>
      <c r="F1382">
        <v>81</v>
      </c>
      <c r="G1382" s="57" t="s">
        <v>3160</v>
      </c>
      <c r="H1382" s="57" t="s">
        <v>3160</v>
      </c>
      <c r="I1382" s="57" t="s">
        <v>3160</v>
      </c>
      <c r="J1382" s="57" t="s">
        <v>3160</v>
      </c>
      <c r="K1382" s="57" t="s">
        <v>3160</v>
      </c>
      <c r="L1382" s="57" t="s">
        <v>3160</v>
      </c>
      <c r="M1382" s="57" t="s">
        <v>3160</v>
      </c>
      <c r="N1382" t="s">
        <v>3152</v>
      </c>
    </row>
    <row r="1383" spans="1:14" x14ac:dyDescent="0.25">
      <c r="A1383" t="s">
        <v>3315</v>
      </c>
      <c r="B1383" t="s">
        <v>3460</v>
      </c>
      <c r="C1383" t="s">
        <v>3461</v>
      </c>
      <c r="D1383" s="52">
        <v>251.179995770956</v>
      </c>
      <c r="E1383" s="13">
        <v>0.87115955179815296</v>
      </c>
      <c r="F1383">
        <v>88</v>
      </c>
      <c r="G1383" s="57" t="s">
        <v>3151</v>
      </c>
      <c r="H1383" s="57" t="s">
        <v>3149</v>
      </c>
      <c r="I1383" s="57" t="s">
        <v>3155</v>
      </c>
      <c r="J1383" s="57" t="s">
        <v>3155</v>
      </c>
      <c r="K1383" s="57" t="s">
        <v>3151</v>
      </c>
      <c r="L1383" s="57" t="s">
        <v>3148</v>
      </c>
      <c r="M1383" s="57" t="s">
        <v>3155</v>
      </c>
      <c r="N1383" t="s">
        <v>3322</v>
      </c>
    </row>
    <row r="1384" spans="1:14" x14ac:dyDescent="0.25">
      <c r="A1384" t="s">
        <v>3315</v>
      </c>
      <c r="B1384" t="s">
        <v>3462</v>
      </c>
      <c r="C1384" t="s">
        <v>3463</v>
      </c>
      <c r="D1384" s="52">
        <v>124.654195549067</v>
      </c>
      <c r="E1384" s="13">
        <v>1.3561585968190699</v>
      </c>
      <c r="F1384">
        <v>57</v>
      </c>
      <c r="G1384" s="57" t="s">
        <v>3160</v>
      </c>
      <c r="H1384" s="57" t="s">
        <v>3160</v>
      </c>
      <c r="I1384" s="57" t="s">
        <v>3160</v>
      </c>
      <c r="J1384" s="57" t="s">
        <v>3160</v>
      </c>
      <c r="K1384" s="57" t="s">
        <v>3160</v>
      </c>
      <c r="L1384" s="57" t="s">
        <v>3160</v>
      </c>
      <c r="M1384" s="57" t="s">
        <v>3160</v>
      </c>
      <c r="N1384" t="s">
        <v>3152</v>
      </c>
    </row>
    <row r="1385" spans="1:14" x14ac:dyDescent="0.25">
      <c r="A1385" t="s">
        <v>3315</v>
      </c>
      <c r="B1385" t="s">
        <v>3464</v>
      </c>
      <c r="C1385" t="s">
        <v>3465</v>
      </c>
      <c r="D1385" s="52">
        <v>290.943872184984</v>
      </c>
      <c r="E1385" s="13">
        <v>1.07873134224611</v>
      </c>
      <c r="F1385">
        <v>76</v>
      </c>
      <c r="G1385" s="57" t="s">
        <v>3151</v>
      </c>
      <c r="H1385" s="57" t="s">
        <v>3151</v>
      </c>
      <c r="I1385" s="57" t="s">
        <v>3151</v>
      </c>
      <c r="J1385" s="57" t="s">
        <v>3150</v>
      </c>
      <c r="K1385" s="57" t="s">
        <v>3150</v>
      </c>
      <c r="L1385" s="57" t="s">
        <v>3149</v>
      </c>
      <c r="M1385" s="57" t="s">
        <v>3150</v>
      </c>
      <c r="N1385" t="s">
        <v>3322</v>
      </c>
    </row>
    <row r="1386" spans="1:14" x14ac:dyDescent="0.25">
      <c r="A1386" t="s">
        <v>3315</v>
      </c>
      <c r="B1386" t="s">
        <v>3466</v>
      </c>
      <c r="C1386" t="s">
        <v>3467</v>
      </c>
      <c r="D1386" s="52">
        <v>624.49946148125105</v>
      </c>
      <c r="E1386" s="13">
        <v>2.2542400970321799</v>
      </c>
      <c r="F1386">
        <v>13</v>
      </c>
      <c r="G1386" s="57" t="s">
        <v>3160</v>
      </c>
      <c r="H1386" s="57" t="s">
        <v>3160</v>
      </c>
      <c r="I1386" s="57" t="s">
        <v>3160</v>
      </c>
      <c r="J1386" s="57" t="s">
        <v>3160</v>
      </c>
      <c r="K1386" s="57" t="s">
        <v>3160</v>
      </c>
      <c r="L1386" s="57" t="s">
        <v>3160</v>
      </c>
      <c r="M1386" s="57" t="s">
        <v>3160</v>
      </c>
      <c r="N1386" t="s">
        <v>3337</v>
      </c>
    </row>
    <row r="1387" spans="1:14" x14ac:dyDescent="0.25">
      <c r="A1387" t="s">
        <v>3315</v>
      </c>
      <c r="B1387" t="s">
        <v>3468</v>
      </c>
      <c r="C1387" t="s">
        <v>3469</v>
      </c>
      <c r="D1387" s="52">
        <v>226.15318157017401</v>
      </c>
      <c r="E1387" s="13">
        <v>1.4659563871519501</v>
      </c>
      <c r="F1387">
        <v>49</v>
      </c>
      <c r="G1387" s="57" t="s">
        <v>3160</v>
      </c>
      <c r="H1387" s="57" t="s">
        <v>3160</v>
      </c>
      <c r="I1387" s="57" t="s">
        <v>3160</v>
      </c>
      <c r="J1387" s="57" t="s">
        <v>3160</v>
      </c>
      <c r="K1387" s="57" t="s">
        <v>3160</v>
      </c>
      <c r="L1387" s="57" t="s">
        <v>3160</v>
      </c>
      <c r="M1387" s="57" t="s">
        <v>3160</v>
      </c>
      <c r="N1387" t="s">
        <v>3337</v>
      </c>
    </row>
    <row r="1388" spans="1:14" x14ac:dyDescent="0.25">
      <c r="A1388" t="s">
        <v>3315</v>
      </c>
      <c r="B1388" t="s">
        <v>3470</v>
      </c>
      <c r="C1388" t="s">
        <v>3471</v>
      </c>
      <c r="D1388" s="52">
        <v>54.330918785520502</v>
      </c>
      <c r="E1388" s="13">
        <v>0.85539605608774205</v>
      </c>
      <c r="F1388">
        <v>90</v>
      </c>
      <c r="G1388" s="57" t="s">
        <v>3160</v>
      </c>
      <c r="H1388" s="57" t="s">
        <v>3160</v>
      </c>
      <c r="I1388" s="57" t="s">
        <v>3160</v>
      </c>
      <c r="J1388" s="57" t="s">
        <v>3160</v>
      </c>
      <c r="K1388" s="57" t="s">
        <v>3160</v>
      </c>
      <c r="L1388" s="57" t="s">
        <v>3160</v>
      </c>
      <c r="M1388" s="57" t="s">
        <v>3160</v>
      </c>
      <c r="N1388" t="s">
        <v>3337</v>
      </c>
    </row>
    <row r="1389" spans="1:14" x14ac:dyDescent="0.25">
      <c r="A1389" t="s">
        <v>3315</v>
      </c>
      <c r="B1389" t="s">
        <v>3472</v>
      </c>
      <c r="C1389" t="s">
        <v>3473</v>
      </c>
      <c r="D1389" s="52">
        <v>198.60140737392999</v>
      </c>
      <c r="E1389" s="13">
        <v>0.72416254247880896</v>
      </c>
      <c r="F1389">
        <v>101</v>
      </c>
      <c r="G1389" s="57" t="s">
        <v>3160</v>
      </c>
      <c r="H1389" s="57" t="s">
        <v>3160</v>
      </c>
      <c r="I1389" s="57" t="s">
        <v>3160</v>
      </c>
      <c r="J1389" s="57" t="s">
        <v>3160</v>
      </c>
      <c r="K1389" s="57" t="s">
        <v>3160</v>
      </c>
      <c r="L1389" s="57" t="s">
        <v>3160</v>
      </c>
      <c r="M1389" s="57" t="s">
        <v>3160</v>
      </c>
      <c r="N1389" t="s">
        <v>3337</v>
      </c>
    </row>
    <row r="1390" spans="1:14" x14ac:dyDescent="0.25">
      <c r="A1390" t="s">
        <v>3315</v>
      </c>
      <c r="B1390" t="s">
        <v>3474</v>
      </c>
      <c r="C1390" t="s">
        <v>3475</v>
      </c>
      <c r="D1390" s="52">
        <v>86.077027448397899</v>
      </c>
      <c r="E1390" s="13">
        <v>1.46916382241704</v>
      </c>
      <c r="F1390">
        <v>48</v>
      </c>
      <c r="G1390" s="57" t="s">
        <v>3160</v>
      </c>
      <c r="H1390" s="57" t="s">
        <v>3160</v>
      </c>
      <c r="I1390" s="57" t="s">
        <v>3160</v>
      </c>
      <c r="J1390" s="57" t="s">
        <v>3160</v>
      </c>
      <c r="K1390" s="57" t="s">
        <v>3160</v>
      </c>
      <c r="L1390" s="57" t="s">
        <v>3160</v>
      </c>
      <c r="M1390" s="57" t="s">
        <v>3160</v>
      </c>
      <c r="N1390" t="s">
        <v>3337</v>
      </c>
    </row>
    <row r="1391" spans="1:14" x14ac:dyDescent="0.25">
      <c r="A1391" t="s">
        <v>3315</v>
      </c>
      <c r="B1391" t="s">
        <v>3476</v>
      </c>
      <c r="C1391" t="s">
        <v>3477</v>
      </c>
      <c r="D1391" s="52">
        <v>166.337443011803</v>
      </c>
      <c r="E1391" s="13">
        <v>1.75233330928963</v>
      </c>
      <c r="F1391">
        <v>31</v>
      </c>
      <c r="G1391" s="57" t="s">
        <v>3160</v>
      </c>
      <c r="H1391" s="57" t="s">
        <v>3160</v>
      </c>
      <c r="I1391" s="57" t="s">
        <v>3160</v>
      </c>
      <c r="J1391" s="57" t="s">
        <v>3160</v>
      </c>
      <c r="K1391" s="57" t="s">
        <v>3160</v>
      </c>
      <c r="L1391" s="57" t="s">
        <v>3160</v>
      </c>
      <c r="M1391" s="57" t="s">
        <v>3160</v>
      </c>
      <c r="N1391" t="s">
        <v>3337</v>
      </c>
    </row>
    <row r="1392" spans="1:14" x14ac:dyDescent="0.25">
      <c r="A1392" t="s">
        <v>3315</v>
      </c>
      <c r="B1392" t="s">
        <v>3478</v>
      </c>
      <c r="C1392" t="s">
        <v>3479</v>
      </c>
      <c r="D1392" s="52">
        <v>985.816258561729</v>
      </c>
      <c r="E1392" s="13">
        <v>0.370229572570758</v>
      </c>
      <c r="F1392">
        <v>126</v>
      </c>
      <c r="G1392" s="57" t="s">
        <v>3149</v>
      </c>
      <c r="H1392" s="57" t="s">
        <v>3151</v>
      </c>
      <c r="I1392" s="57" t="s">
        <v>3155</v>
      </c>
      <c r="J1392" s="57" t="s">
        <v>3148</v>
      </c>
      <c r="K1392" s="57" t="s">
        <v>3149</v>
      </c>
      <c r="L1392" s="57" t="s">
        <v>3149</v>
      </c>
      <c r="M1392" s="57" t="s">
        <v>3150</v>
      </c>
      <c r="N1392" t="s">
        <v>3322</v>
      </c>
    </row>
    <row r="1393" spans="1:14" x14ac:dyDescent="0.25">
      <c r="A1393" t="s">
        <v>3315</v>
      </c>
      <c r="B1393" t="s">
        <v>3480</v>
      </c>
      <c r="C1393" t="s">
        <v>3481</v>
      </c>
      <c r="D1393" s="52">
        <v>970.14852318964302</v>
      </c>
      <c r="E1393" s="13">
        <v>-0.40143277534581501</v>
      </c>
      <c r="F1393">
        <v>165</v>
      </c>
      <c r="G1393" s="57" t="s">
        <v>3150</v>
      </c>
      <c r="H1393" s="57" t="s">
        <v>3151</v>
      </c>
      <c r="I1393" s="57" t="s">
        <v>3155</v>
      </c>
      <c r="J1393" s="57" t="s">
        <v>3148</v>
      </c>
      <c r="K1393" s="57" t="s">
        <v>3151</v>
      </c>
      <c r="L1393" s="57" t="s">
        <v>3149</v>
      </c>
      <c r="M1393" s="57" t="s">
        <v>3150</v>
      </c>
      <c r="N1393" t="s">
        <v>3322</v>
      </c>
    </row>
    <row r="1394" spans="1:14" x14ac:dyDescent="0.25">
      <c r="A1394" t="s">
        <v>3315</v>
      </c>
      <c r="B1394" t="s">
        <v>3482</v>
      </c>
      <c r="C1394" t="s">
        <v>3483</v>
      </c>
      <c r="D1394" s="52">
        <v>222.15724405415099</v>
      </c>
      <c r="E1394" s="13">
        <v>-0.62728743076332205</v>
      </c>
      <c r="F1394">
        <v>168</v>
      </c>
      <c r="G1394" s="57" t="s">
        <v>3160</v>
      </c>
      <c r="H1394" s="57" t="s">
        <v>3160</v>
      </c>
      <c r="I1394" s="57" t="s">
        <v>3160</v>
      </c>
      <c r="J1394" s="57" t="s">
        <v>3160</v>
      </c>
      <c r="K1394" s="57" t="s">
        <v>3160</v>
      </c>
      <c r="L1394" s="57" t="s">
        <v>3160</v>
      </c>
      <c r="M1394" s="57" t="s">
        <v>3160</v>
      </c>
      <c r="N1394" t="s">
        <v>3152</v>
      </c>
    </row>
    <row r="1395" spans="1:14" x14ac:dyDescent="0.25">
      <c r="A1395" t="s">
        <v>3315</v>
      </c>
      <c r="B1395" t="s">
        <v>3484</v>
      </c>
      <c r="C1395" t="s">
        <v>3485</v>
      </c>
      <c r="D1395" s="52">
        <v>411.318349257732</v>
      </c>
      <c r="E1395" s="13">
        <v>1.0390146175880399</v>
      </c>
      <c r="F1395">
        <v>78</v>
      </c>
      <c r="G1395" s="57" t="s">
        <v>3160</v>
      </c>
      <c r="H1395" s="57" t="s">
        <v>3160</v>
      </c>
      <c r="I1395" s="57" t="s">
        <v>3160</v>
      </c>
      <c r="J1395" s="57" t="s">
        <v>3160</v>
      </c>
      <c r="K1395" s="57" t="s">
        <v>3160</v>
      </c>
      <c r="L1395" s="57" t="s">
        <v>3160</v>
      </c>
      <c r="M1395" s="57" t="s">
        <v>3160</v>
      </c>
      <c r="N1395" t="s">
        <v>3152</v>
      </c>
    </row>
    <row r="1396" spans="1:14" x14ac:dyDescent="0.25">
      <c r="A1396" t="s">
        <v>3315</v>
      </c>
      <c r="B1396" t="s">
        <v>3486</v>
      </c>
      <c r="C1396" t="s">
        <v>3487</v>
      </c>
      <c r="D1396" s="52">
        <v>354.16772540677101</v>
      </c>
      <c r="E1396" s="13">
        <v>1.7263013851017901</v>
      </c>
      <c r="F1396">
        <v>33</v>
      </c>
      <c r="G1396" s="57" t="s">
        <v>3151</v>
      </c>
      <c r="H1396" s="57" t="s">
        <v>3151</v>
      </c>
      <c r="I1396" s="57" t="s">
        <v>3155</v>
      </c>
      <c r="J1396" s="57" t="s">
        <v>3149</v>
      </c>
      <c r="K1396" s="57" t="s">
        <v>3151</v>
      </c>
      <c r="L1396" s="57" t="s">
        <v>3149</v>
      </c>
      <c r="M1396" s="57" t="s">
        <v>3149</v>
      </c>
      <c r="N1396" t="s">
        <v>3322</v>
      </c>
    </row>
    <row r="1397" spans="1:14" x14ac:dyDescent="0.25">
      <c r="A1397" t="s">
        <v>3315</v>
      </c>
      <c r="B1397" t="s">
        <v>3488</v>
      </c>
      <c r="C1397" t="s">
        <v>3489</v>
      </c>
      <c r="D1397" s="52">
        <v>615.83415395811301</v>
      </c>
      <c r="E1397" s="13">
        <v>0.69975862248398302</v>
      </c>
      <c r="F1397">
        <v>104</v>
      </c>
      <c r="G1397" s="57" t="s">
        <v>3151</v>
      </c>
      <c r="H1397" s="57" t="s">
        <v>3148</v>
      </c>
      <c r="I1397" s="57" t="s">
        <v>3155</v>
      </c>
      <c r="J1397" s="57" t="s">
        <v>3150</v>
      </c>
      <c r="K1397" s="57" t="s">
        <v>3151</v>
      </c>
      <c r="L1397" s="57" t="s">
        <v>3151</v>
      </c>
      <c r="M1397" s="57" t="s">
        <v>3150</v>
      </c>
      <c r="N1397" t="s">
        <v>3322</v>
      </c>
    </row>
    <row r="1398" spans="1:14" x14ac:dyDescent="0.25">
      <c r="A1398" t="s">
        <v>3315</v>
      </c>
      <c r="B1398" t="s">
        <v>3490</v>
      </c>
      <c r="C1398" t="s">
        <v>3491</v>
      </c>
      <c r="D1398" s="52">
        <v>1039.7736999435799</v>
      </c>
      <c r="E1398" s="13">
        <v>1.0788040746905501</v>
      </c>
      <c r="F1398">
        <v>75</v>
      </c>
      <c r="G1398" s="57" t="s">
        <v>3151</v>
      </c>
      <c r="H1398" s="57" t="s">
        <v>3149</v>
      </c>
      <c r="I1398" s="57" t="s">
        <v>3149</v>
      </c>
      <c r="J1398" s="57" t="s">
        <v>3149</v>
      </c>
      <c r="K1398" s="57" t="s">
        <v>3151</v>
      </c>
      <c r="L1398" s="57" t="s">
        <v>3149</v>
      </c>
      <c r="M1398" s="57" t="s">
        <v>3149</v>
      </c>
      <c r="N1398" t="s">
        <v>3322</v>
      </c>
    </row>
    <row r="1399" spans="1:14" x14ac:dyDescent="0.25">
      <c r="A1399" t="s">
        <v>3315</v>
      </c>
      <c r="B1399" t="s">
        <v>3492</v>
      </c>
      <c r="C1399" t="s">
        <v>3493</v>
      </c>
      <c r="D1399" s="52">
        <v>15.090083923865899</v>
      </c>
      <c r="E1399" s="13">
        <v>1.0390146175880399</v>
      </c>
      <c r="F1399">
        <v>78</v>
      </c>
      <c r="G1399" s="57" t="s">
        <v>3160</v>
      </c>
      <c r="H1399" s="57" t="s">
        <v>3160</v>
      </c>
      <c r="I1399" s="57" t="s">
        <v>3160</v>
      </c>
      <c r="J1399" s="57" t="s">
        <v>3160</v>
      </c>
      <c r="K1399" s="57" t="s">
        <v>3160</v>
      </c>
      <c r="L1399" s="57" t="s">
        <v>3160</v>
      </c>
      <c r="M1399" s="57" t="s">
        <v>3160</v>
      </c>
      <c r="N1399" t="s">
        <v>3152</v>
      </c>
    </row>
    <row r="1400" spans="1:14" x14ac:dyDescent="0.25">
      <c r="A1400" t="s">
        <v>3315</v>
      </c>
      <c r="B1400" t="s">
        <v>3494</v>
      </c>
      <c r="C1400" t="s">
        <v>3230</v>
      </c>
      <c r="D1400" s="52">
        <v>32.585711547085097</v>
      </c>
      <c r="E1400" s="13">
        <v>-0.133569823440393</v>
      </c>
      <c r="F1400">
        <v>154</v>
      </c>
      <c r="G1400" s="57" t="s">
        <v>3160</v>
      </c>
      <c r="H1400" s="57" t="s">
        <v>3160</v>
      </c>
      <c r="I1400" s="57" t="s">
        <v>3160</v>
      </c>
      <c r="J1400" s="57" t="s">
        <v>3160</v>
      </c>
      <c r="K1400" s="57" t="s">
        <v>3160</v>
      </c>
      <c r="L1400" s="57" t="s">
        <v>3160</v>
      </c>
      <c r="M1400" s="57" t="s">
        <v>3160</v>
      </c>
      <c r="N1400" t="s">
        <v>3337</v>
      </c>
    </row>
    <row r="1401" spans="1:14" x14ac:dyDescent="0.25">
      <c r="A1401" t="s">
        <v>3315</v>
      </c>
      <c r="B1401" t="s">
        <v>3495</v>
      </c>
      <c r="C1401" t="s">
        <v>3496</v>
      </c>
      <c r="D1401" s="52">
        <v>9.0964090203940096</v>
      </c>
      <c r="E1401" s="13">
        <v>0.836672306017477</v>
      </c>
      <c r="F1401">
        <v>92</v>
      </c>
      <c r="G1401" s="57" t="s">
        <v>3160</v>
      </c>
      <c r="H1401" s="57" t="s">
        <v>3160</v>
      </c>
      <c r="I1401" s="57" t="s">
        <v>3160</v>
      </c>
      <c r="J1401" s="57" t="s">
        <v>3160</v>
      </c>
      <c r="K1401" s="57" t="s">
        <v>3160</v>
      </c>
      <c r="L1401" s="57" t="s">
        <v>3160</v>
      </c>
      <c r="M1401" s="57" t="s">
        <v>3160</v>
      </c>
      <c r="N1401" t="s">
        <v>3180</v>
      </c>
    </row>
    <row r="1402" spans="1:14" x14ac:dyDescent="0.25">
      <c r="A1402" t="s">
        <v>3315</v>
      </c>
      <c r="B1402" t="s">
        <v>3497</v>
      </c>
      <c r="C1402" t="s">
        <v>3498</v>
      </c>
      <c r="D1402" s="52">
        <v>139.02562826457199</v>
      </c>
      <c r="E1402" s="13">
        <v>1.0805798339038399</v>
      </c>
      <c r="F1402">
        <v>74</v>
      </c>
      <c r="G1402" s="57" t="s">
        <v>3160</v>
      </c>
      <c r="H1402" s="57" t="s">
        <v>3160</v>
      </c>
      <c r="I1402" s="57" t="s">
        <v>3160</v>
      </c>
      <c r="J1402" s="57" t="s">
        <v>3160</v>
      </c>
      <c r="K1402" s="57" t="s">
        <v>3160</v>
      </c>
      <c r="L1402" s="57" t="s">
        <v>3160</v>
      </c>
      <c r="M1402" s="57" t="s">
        <v>3160</v>
      </c>
      <c r="N1402" t="s">
        <v>3337</v>
      </c>
    </row>
    <row r="1403" spans="1:14" x14ac:dyDescent="0.25">
      <c r="A1403" t="s">
        <v>3315</v>
      </c>
      <c r="B1403" t="s">
        <v>3499</v>
      </c>
      <c r="C1403" t="s">
        <v>3500</v>
      </c>
      <c r="D1403" s="52">
        <v>23.608723072447699</v>
      </c>
      <c r="E1403" s="13">
        <v>-1.33192938582395</v>
      </c>
      <c r="F1403">
        <v>177</v>
      </c>
      <c r="G1403" s="57" t="s">
        <v>3160</v>
      </c>
      <c r="H1403" s="57" t="s">
        <v>3160</v>
      </c>
      <c r="I1403" s="57" t="s">
        <v>3160</v>
      </c>
      <c r="J1403" s="57" t="s">
        <v>3160</v>
      </c>
      <c r="K1403" s="57" t="s">
        <v>3160</v>
      </c>
      <c r="L1403" s="57" t="s">
        <v>3160</v>
      </c>
      <c r="M1403" s="57" t="s">
        <v>3160</v>
      </c>
      <c r="N1403" t="s">
        <v>3152</v>
      </c>
    </row>
    <row r="1404" spans="1:14" x14ac:dyDescent="0.25">
      <c r="A1404" t="s">
        <v>3315</v>
      </c>
      <c r="B1404" t="s">
        <v>3501</v>
      </c>
      <c r="C1404" t="s">
        <v>3502</v>
      </c>
      <c r="D1404" s="52">
        <v>109.159626609593</v>
      </c>
      <c r="E1404" s="13">
        <v>-1.33192938582395</v>
      </c>
      <c r="F1404">
        <v>177</v>
      </c>
      <c r="G1404" s="57" t="s">
        <v>3160</v>
      </c>
      <c r="H1404" s="57" t="s">
        <v>3160</v>
      </c>
      <c r="I1404" s="57" t="s">
        <v>3160</v>
      </c>
      <c r="J1404" s="57" t="s">
        <v>3160</v>
      </c>
      <c r="K1404" s="57" t="s">
        <v>3160</v>
      </c>
      <c r="L1404" s="57" t="s">
        <v>3160</v>
      </c>
      <c r="M1404" s="57" t="s">
        <v>3160</v>
      </c>
      <c r="N1404" t="s">
        <v>3152</v>
      </c>
    </row>
    <row r="1405" spans="1:14" x14ac:dyDescent="0.25">
      <c r="A1405" t="s">
        <v>3315</v>
      </c>
      <c r="B1405" t="s">
        <v>3503</v>
      </c>
      <c r="C1405" t="s">
        <v>3504</v>
      </c>
      <c r="D1405" s="52">
        <v>57.934397192338402</v>
      </c>
      <c r="E1405" s="13">
        <v>-1.33192938582395</v>
      </c>
      <c r="F1405">
        <v>177</v>
      </c>
      <c r="G1405" s="57" t="s">
        <v>3160</v>
      </c>
      <c r="H1405" s="57" t="s">
        <v>3160</v>
      </c>
      <c r="I1405" s="57" t="s">
        <v>3160</v>
      </c>
      <c r="J1405" s="57" t="s">
        <v>3160</v>
      </c>
      <c r="K1405" s="57" t="s">
        <v>3160</v>
      </c>
      <c r="L1405" s="57" t="s">
        <v>3160</v>
      </c>
      <c r="M1405" s="57" t="s">
        <v>3160</v>
      </c>
      <c r="N1405" t="s">
        <v>3152</v>
      </c>
    </row>
    <row r="1406" spans="1:14" x14ac:dyDescent="0.25">
      <c r="A1406" t="s">
        <v>3315</v>
      </c>
      <c r="B1406" t="s">
        <v>3505</v>
      </c>
      <c r="C1406" t="s">
        <v>3506</v>
      </c>
      <c r="D1406" s="52">
        <v>24.192382069593702</v>
      </c>
      <c r="E1406" s="13">
        <v>-1.33192938582395</v>
      </c>
      <c r="F1406">
        <v>177</v>
      </c>
      <c r="G1406" s="57" t="s">
        <v>3160</v>
      </c>
      <c r="H1406" s="57" t="s">
        <v>3160</v>
      </c>
      <c r="I1406" s="57" t="s">
        <v>3160</v>
      </c>
      <c r="J1406" s="57" t="s">
        <v>3160</v>
      </c>
      <c r="K1406" s="57" t="s">
        <v>3160</v>
      </c>
      <c r="L1406" s="57" t="s">
        <v>3160</v>
      </c>
      <c r="M1406" s="57" t="s">
        <v>3160</v>
      </c>
      <c r="N1406" t="s">
        <v>3152</v>
      </c>
    </row>
    <row r="1407" spans="1:14" x14ac:dyDescent="0.25">
      <c r="A1407" t="s">
        <v>3315</v>
      </c>
      <c r="B1407" t="s">
        <v>3507</v>
      </c>
      <c r="C1407" t="s">
        <v>3508</v>
      </c>
      <c r="D1407" s="52">
        <v>12.900625867726101</v>
      </c>
      <c r="E1407" s="13">
        <v>0.43334502414491899</v>
      </c>
      <c r="F1407">
        <v>121</v>
      </c>
      <c r="G1407" s="57" t="s">
        <v>3160</v>
      </c>
      <c r="H1407" s="57" t="s">
        <v>3160</v>
      </c>
      <c r="I1407" s="57" t="s">
        <v>3160</v>
      </c>
      <c r="J1407" s="57" t="s">
        <v>3160</v>
      </c>
      <c r="K1407" s="57" t="s">
        <v>3160</v>
      </c>
      <c r="L1407" s="57" t="s">
        <v>3160</v>
      </c>
      <c r="M1407" s="57" t="s">
        <v>3160</v>
      </c>
      <c r="N1407" t="s">
        <v>3337</v>
      </c>
    </row>
    <row r="1408" spans="1:14" x14ac:dyDescent="0.25">
      <c r="A1408" t="s">
        <v>3315</v>
      </c>
      <c r="B1408" t="s">
        <v>3509</v>
      </c>
      <c r="C1408" t="s">
        <v>3510</v>
      </c>
      <c r="D1408" s="52">
        <v>9.6996964912167307</v>
      </c>
      <c r="E1408" s="13">
        <v>0.46786084820784601</v>
      </c>
      <c r="F1408">
        <v>117</v>
      </c>
      <c r="G1408" s="57" t="s">
        <v>3160</v>
      </c>
      <c r="H1408" s="57" t="s">
        <v>3160</v>
      </c>
      <c r="I1408" s="57" t="s">
        <v>3160</v>
      </c>
      <c r="J1408" s="57" t="s">
        <v>3160</v>
      </c>
      <c r="K1408" s="57" t="s">
        <v>3160</v>
      </c>
      <c r="L1408" s="57" t="s">
        <v>3160</v>
      </c>
      <c r="M1408" s="57" t="s">
        <v>3160</v>
      </c>
      <c r="N1408" t="s">
        <v>3180</v>
      </c>
    </row>
    <row r="1409" spans="1:14" x14ac:dyDescent="0.25">
      <c r="A1409" t="s">
        <v>3315</v>
      </c>
      <c r="B1409" t="s">
        <v>3511</v>
      </c>
      <c r="C1409" t="s">
        <v>3512</v>
      </c>
      <c r="D1409" s="52">
        <v>36.016770941784898</v>
      </c>
      <c r="E1409" s="13">
        <v>0.46310913883050697</v>
      </c>
      <c r="F1409">
        <v>118</v>
      </c>
      <c r="G1409" s="57" t="s">
        <v>3160</v>
      </c>
      <c r="H1409" s="57" t="s">
        <v>3160</v>
      </c>
      <c r="I1409" s="57" t="s">
        <v>3160</v>
      </c>
      <c r="J1409" s="57" t="s">
        <v>3160</v>
      </c>
      <c r="K1409" s="57" t="s">
        <v>3160</v>
      </c>
      <c r="L1409" s="57" t="s">
        <v>3160</v>
      </c>
      <c r="M1409" s="57" t="s">
        <v>3160</v>
      </c>
      <c r="N1409" t="s">
        <v>3337</v>
      </c>
    </row>
    <row r="1410" spans="1:14" x14ac:dyDescent="0.25">
      <c r="A1410" t="s">
        <v>3315</v>
      </c>
      <c r="B1410" t="s">
        <v>3513</v>
      </c>
      <c r="C1410" t="s">
        <v>3514</v>
      </c>
      <c r="D1410" s="52">
        <v>1401.9572292719099</v>
      </c>
      <c r="E1410" s="13">
        <v>0.12677874429828101</v>
      </c>
      <c r="F1410">
        <v>142</v>
      </c>
      <c r="G1410" s="57" t="s">
        <v>3149</v>
      </c>
      <c r="H1410" s="57" t="s">
        <v>3151</v>
      </c>
      <c r="I1410" s="57" t="s">
        <v>3155</v>
      </c>
      <c r="J1410" s="57" t="s">
        <v>3150</v>
      </c>
      <c r="K1410" s="57" t="s">
        <v>3148</v>
      </c>
      <c r="L1410" s="57" t="s">
        <v>3155</v>
      </c>
      <c r="M1410" s="57" t="s">
        <v>3155</v>
      </c>
      <c r="N1410" t="s">
        <v>3322</v>
      </c>
    </row>
    <row r="1411" spans="1:14" x14ac:dyDescent="0.25">
      <c r="A1411" t="s">
        <v>3315</v>
      </c>
      <c r="B1411" t="s">
        <v>3515</v>
      </c>
      <c r="C1411" t="s">
        <v>3238</v>
      </c>
      <c r="D1411" s="52">
        <v>1201.5134782485</v>
      </c>
      <c r="E1411" s="13">
        <v>1.0906222083661099</v>
      </c>
      <c r="F1411">
        <v>73</v>
      </c>
      <c r="G1411" s="57" t="s">
        <v>3160</v>
      </c>
      <c r="H1411" s="57" t="s">
        <v>3160</v>
      </c>
      <c r="I1411" s="57" t="s">
        <v>3160</v>
      </c>
      <c r="J1411" s="57" t="s">
        <v>3160</v>
      </c>
      <c r="K1411" s="57" t="s">
        <v>3160</v>
      </c>
      <c r="L1411" s="57" t="s">
        <v>3160</v>
      </c>
      <c r="M1411" s="57" t="s">
        <v>3160</v>
      </c>
      <c r="N1411" t="s">
        <v>3337</v>
      </c>
    </row>
    <row r="1412" spans="1:14" x14ac:dyDescent="0.25">
      <c r="A1412" t="s">
        <v>3315</v>
      </c>
      <c r="B1412" t="s">
        <v>3516</v>
      </c>
      <c r="C1412" t="s">
        <v>3517</v>
      </c>
      <c r="D1412" s="52">
        <v>181.56086397501301</v>
      </c>
      <c r="E1412" s="13">
        <v>-0.55089840171694004</v>
      </c>
      <c r="F1412">
        <v>167</v>
      </c>
      <c r="G1412" s="57" t="s">
        <v>3150</v>
      </c>
      <c r="H1412" s="57" t="s">
        <v>3151</v>
      </c>
      <c r="I1412" s="57" t="s">
        <v>3155</v>
      </c>
      <c r="J1412" s="57" t="s">
        <v>3155</v>
      </c>
      <c r="K1412" s="57" t="s">
        <v>3149</v>
      </c>
      <c r="L1412" s="57" t="s">
        <v>3150</v>
      </c>
      <c r="M1412" s="57" t="s">
        <v>3150</v>
      </c>
      <c r="N1412" t="s">
        <v>3322</v>
      </c>
    </row>
    <row r="1413" spans="1:14" x14ac:dyDescent="0.25">
      <c r="A1413" t="s">
        <v>3315</v>
      </c>
      <c r="B1413" t="s">
        <v>3518</v>
      </c>
      <c r="C1413" t="s">
        <v>3519</v>
      </c>
      <c r="D1413" s="52">
        <v>604.01284418159901</v>
      </c>
      <c r="E1413" s="13">
        <v>-0.722857545563929</v>
      </c>
      <c r="F1413">
        <v>171</v>
      </c>
      <c r="G1413" s="57" t="s">
        <v>3155</v>
      </c>
      <c r="H1413" s="57" t="s">
        <v>3151</v>
      </c>
      <c r="I1413" s="57" t="s">
        <v>3155</v>
      </c>
      <c r="J1413" s="57" t="s">
        <v>3150</v>
      </c>
      <c r="K1413" s="57" t="s">
        <v>3148</v>
      </c>
      <c r="L1413" s="57" t="s">
        <v>3155</v>
      </c>
      <c r="M1413" s="57" t="s">
        <v>3151</v>
      </c>
      <c r="N1413" t="s">
        <v>3322</v>
      </c>
    </row>
    <row r="1414" spans="1:14" x14ac:dyDescent="0.25">
      <c r="A1414" t="s">
        <v>3315</v>
      </c>
      <c r="B1414" t="s">
        <v>3520</v>
      </c>
      <c r="C1414" t="s">
        <v>3242</v>
      </c>
      <c r="D1414" s="52">
        <v>338.57345934299201</v>
      </c>
      <c r="E1414" s="13">
        <v>-3.85767986768017E-2</v>
      </c>
      <c r="F1414">
        <v>149</v>
      </c>
      <c r="G1414" s="57" t="s">
        <v>3160</v>
      </c>
      <c r="H1414" s="57" t="s">
        <v>3160</v>
      </c>
      <c r="I1414" s="57" t="s">
        <v>3160</v>
      </c>
      <c r="J1414" s="57" t="s">
        <v>3160</v>
      </c>
      <c r="K1414" s="57" t="s">
        <v>3160</v>
      </c>
      <c r="L1414" s="57" t="s">
        <v>3160</v>
      </c>
      <c r="M1414" s="57" t="s">
        <v>3160</v>
      </c>
      <c r="N1414" t="s">
        <v>3337</v>
      </c>
    </row>
    <row r="1415" spans="1:14" x14ac:dyDescent="0.25">
      <c r="A1415" t="s">
        <v>3315</v>
      </c>
      <c r="B1415" t="s">
        <v>3521</v>
      </c>
      <c r="C1415" t="s">
        <v>3522</v>
      </c>
      <c r="D1415" s="52">
        <v>627.67657078086404</v>
      </c>
      <c r="E1415" s="13">
        <v>0.44521630082239999</v>
      </c>
      <c r="F1415">
        <v>120</v>
      </c>
      <c r="G1415" s="57" t="s">
        <v>3160</v>
      </c>
      <c r="H1415" s="57" t="s">
        <v>3160</v>
      </c>
      <c r="I1415" s="57" t="s">
        <v>3160</v>
      </c>
      <c r="J1415" s="57" t="s">
        <v>3160</v>
      </c>
      <c r="K1415" s="57" t="s">
        <v>3160</v>
      </c>
      <c r="L1415" s="57" t="s">
        <v>3160</v>
      </c>
      <c r="M1415" s="57" t="s">
        <v>3160</v>
      </c>
      <c r="N1415" t="s">
        <v>3337</v>
      </c>
    </row>
    <row r="1416" spans="1:14" x14ac:dyDescent="0.25">
      <c r="A1416" t="s">
        <v>3315</v>
      </c>
      <c r="B1416" t="s">
        <v>3523</v>
      </c>
      <c r="C1416" t="s">
        <v>3524</v>
      </c>
      <c r="D1416" s="52">
        <v>322.43787392079503</v>
      </c>
      <c r="E1416" s="13">
        <v>1.04209187967334</v>
      </c>
      <c r="F1416">
        <v>77</v>
      </c>
      <c r="G1416" s="57" t="s">
        <v>3160</v>
      </c>
      <c r="H1416" s="57" t="s">
        <v>3160</v>
      </c>
      <c r="I1416" s="57" t="s">
        <v>3160</v>
      </c>
      <c r="J1416" s="57" t="s">
        <v>3160</v>
      </c>
      <c r="K1416" s="57" t="s">
        <v>3160</v>
      </c>
      <c r="L1416" s="57" t="s">
        <v>3160</v>
      </c>
      <c r="M1416" s="57" t="s">
        <v>3160</v>
      </c>
      <c r="N1416" t="s">
        <v>3337</v>
      </c>
    </row>
    <row r="1417" spans="1:14" x14ac:dyDescent="0.25">
      <c r="A1417" t="s">
        <v>3315</v>
      </c>
      <c r="B1417" t="s">
        <v>3525</v>
      </c>
      <c r="C1417" t="s">
        <v>3526</v>
      </c>
      <c r="D1417" s="52">
        <v>498.85455620052898</v>
      </c>
      <c r="E1417" s="13">
        <v>2.5684276936616999</v>
      </c>
      <c r="F1417">
        <v>9</v>
      </c>
      <c r="G1417" s="57" t="s">
        <v>3151</v>
      </c>
      <c r="H1417" s="57" t="s">
        <v>3151</v>
      </c>
      <c r="I1417" s="57" t="s">
        <v>3155</v>
      </c>
      <c r="J1417" s="57" t="s">
        <v>3149</v>
      </c>
      <c r="K1417" s="57" t="s">
        <v>3155</v>
      </c>
      <c r="L1417" s="57" t="s">
        <v>3155</v>
      </c>
      <c r="M1417" s="57" t="s">
        <v>3155</v>
      </c>
      <c r="N1417" t="s">
        <v>3322</v>
      </c>
    </row>
    <row r="1418" spans="1:14" x14ac:dyDescent="0.25">
      <c r="A1418" t="s">
        <v>3315</v>
      </c>
      <c r="B1418" t="s">
        <v>3527</v>
      </c>
      <c r="C1418" t="s">
        <v>3528</v>
      </c>
      <c r="D1418" s="52">
        <v>45.944030022481797</v>
      </c>
      <c r="E1418" s="13">
        <v>2.2974373697172998</v>
      </c>
      <c r="F1418">
        <v>11</v>
      </c>
      <c r="G1418" s="57" t="s">
        <v>3160</v>
      </c>
      <c r="H1418" s="57" t="s">
        <v>3160</v>
      </c>
      <c r="I1418" s="57" t="s">
        <v>3160</v>
      </c>
      <c r="J1418" s="57" t="s">
        <v>3160</v>
      </c>
      <c r="K1418" s="57" t="s">
        <v>3160</v>
      </c>
      <c r="L1418" s="57" t="s">
        <v>3160</v>
      </c>
      <c r="M1418" s="57" t="s">
        <v>3160</v>
      </c>
      <c r="N1418" t="s">
        <v>3152</v>
      </c>
    </row>
    <row r="1419" spans="1:14" x14ac:dyDescent="0.25">
      <c r="A1419" t="s">
        <v>3315</v>
      </c>
      <c r="B1419" t="s">
        <v>3529</v>
      </c>
      <c r="C1419" t="s">
        <v>3530</v>
      </c>
      <c r="D1419" s="52">
        <v>104.057761900095</v>
      </c>
      <c r="E1419" s="13">
        <v>2.2974373697172998</v>
      </c>
      <c r="F1419">
        <v>11</v>
      </c>
      <c r="G1419" s="57" t="s">
        <v>3160</v>
      </c>
      <c r="H1419" s="57" t="s">
        <v>3160</v>
      </c>
      <c r="I1419" s="57" t="s">
        <v>3160</v>
      </c>
      <c r="J1419" s="57" t="s">
        <v>3160</v>
      </c>
      <c r="K1419" s="57" t="s">
        <v>3160</v>
      </c>
      <c r="L1419" s="57" t="s">
        <v>3160</v>
      </c>
      <c r="M1419" s="57" t="s">
        <v>3160</v>
      </c>
      <c r="N1419" t="s">
        <v>3152</v>
      </c>
    </row>
    <row r="1420" spans="1:14" x14ac:dyDescent="0.25">
      <c r="A1420" t="s">
        <v>3315</v>
      </c>
      <c r="B1420" t="s">
        <v>3531</v>
      </c>
      <c r="C1420" t="s">
        <v>3532</v>
      </c>
      <c r="D1420" s="52">
        <v>88.955213555311403</v>
      </c>
      <c r="E1420" s="13">
        <v>0.30163509998490301</v>
      </c>
      <c r="F1420">
        <v>127</v>
      </c>
      <c r="G1420" s="57" t="s">
        <v>3160</v>
      </c>
      <c r="H1420" s="57" t="s">
        <v>3160</v>
      </c>
      <c r="I1420" s="57" t="s">
        <v>3160</v>
      </c>
      <c r="J1420" s="57" t="s">
        <v>3160</v>
      </c>
      <c r="K1420" s="57" t="s">
        <v>3160</v>
      </c>
      <c r="L1420" s="57" t="s">
        <v>3160</v>
      </c>
      <c r="M1420" s="57" t="s">
        <v>3160</v>
      </c>
      <c r="N1420" t="s">
        <v>3337</v>
      </c>
    </row>
    <row r="1421" spans="1:14" x14ac:dyDescent="0.25">
      <c r="A1421" t="s">
        <v>3315</v>
      </c>
      <c r="B1421" t="s">
        <v>3533</v>
      </c>
      <c r="C1421" t="s">
        <v>3534</v>
      </c>
      <c r="D1421" s="52">
        <v>122.59213042687701</v>
      </c>
      <c r="E1421" s="13">
        <v>0.71380949108933001</v>
      </c>
      <c r="F1421">
        <v>102</v>
      </c>
      <c r="G1421" s="57" t="s">
        <v>3160</v>
      </c>
      <c r="H1421" s="57" t="s">
        <v>3160</v>
      </c>
      <c r="I1421" s="57" t="s">
        <v>3160</v>
      </c>
      <c r="J1421" s="57" t="s">
        <v>3160</v>
      </c>
      <c r="K1421" s="57" t="s">
        <v>3160</v>
      </c>
      <c r="L1421" s="57" t="s">
        <v>3160</v>
      </c>
      <c r="M1421" s="57" t="s">
        <v>3160</v>
      </c>
      <c r="N1421" t="s">
        <v>3152</v>
      </c>
    </row>
    <row r="1422" spans="1:14" x14ac:dyDescent="0.25">
      <c r="A1422" t="s">
        <v>3315</v>
      </c>
      <c r="B1422" t="s">
        <v>3535</v>
      </c>
      <c r="C1422" t="s">
        <v>3536</v>
      </c>
      <c r="D1422" s="52">
        <v>233.56557334973601</v>
      </c>
      <c r="E1422" s="13">
        <v>0.71380949108933001</v>
      </c>
      <c r="F1422">
        <v>102</v>
      </c>
      <c r="G1422" s="57" t="s">
        <v>3160</v>
      </c>
      <c r="H1422" s="57" t="s">
        <v>3160</v>
      </c>
      <c r="I1422" s="57" t="s">
        <v>3160</v>
      </c>
      <c r="J1422" s="57" t="s">
        <v>3160</v>
      </c>
      <c r="K1422" s="57" t="s">
        <v>3160</v>
      </c>
      <c r="L1422" s="57" t="s">
        <v>3160</v>
      </c>
      <c r="M1422" s="57" t="s">
        <v>3160</v>
      </c>
      <c r="N1422" t="s">
        <v>3152</v>
      </c>
    </row>
    <row r="1423" spans="1:14" x14ac:dyDescent="0.25">
      <c r="A1423" t="s">
        <v>3315</v>
      </c>
      <c r="B1423" t="s">
        <v>3537</v>
      </c>
      <c r="C1423" t="s">
        <v>3538</v>
      </c>
      <c r="D1423" s="52">
        <v>84.663536274535502</v>
      </c>
      <c r="E1423" s="13">
        <v>3.3304273694776998</v>
      </c>
      <c r="F1423">
        <v>5</v>
      </c>
      <c r="G1423" s="57" t="s">
        <v>3160</v>
      </c>
      <c r="H1423" s="57" t="s">
        <v>3160</v>
      </c>
      <c r="I1423" s="57" t="s">
        <v>3160</v>
      </c>
      <c r="J1423" s="57" t="s">
        <v>3160</v>
      </c>
      <c r="K1423" s="57" t="s">
        <v>3160</v>
      </c>
      <c r="L1423" s="57" t="s">
        <v>3160</v>
      </c>
      <c r="M1423" s="57" t="s">
        <v>3160</v>
      </c>
      <c r="N1423" t="s">
        <v>3337</v>
      </c>
    </row>
    <row r="1424" spans="1:14" x14ac:dyDescent="0.25">
      <c r="A1424" t="s">
        <v>3315</v>
      </c>
      <c r="B1424" t="s">
        <v>3539</v>
      </c>
      <c r="C1424" t="s">
        <v>3540</v>
      </c>
      <c r="D1424" s="52">
        <v>14.9285270679758</v>
      </c>
      <c r="E1424" s="13">
        <v>1.9619206395198401</v>
      </c>
      <c r="F1424">
        <v>24</v>
      </c>
      <c r="G1424" s="57" t="s">
        <v>3160</v>
      </c>
      <c r="H1424" s="57" t="s">
        <v>3160</v>
      </c>
      <c r="I1424" s="57" t="s">
        <v>3160</v>
      </c>
      <c r="J1424" s="57" t="s">
        <v>3160</v>
      </c>
      <c r="K1424" s="57" t="s">
        <v>3160</v>
      </c>
      <c r="L1424" s="57" t="s">
        <v>3160</v>
      </c>
      <c r="M1424" s="57" t="s">
        <v>3160</v>
      </c>
      <c r="N1424" t="s">
        <v>3337</v>
      </c>
    </row>
    <row r="1425" spans="1:14" x14ac:dyDescent="0.25">
      <c r="A1425" t="s">
        <v>3315</v>
      </c>
      <c r="B1425" t="s">
        <v>3541</v>
      </c>
      <c r="C1425" t="s">
        <v>3542</v>
      </c>
      <c r="D1425" s="52">
        <v>4.9759976242816002</v>
      </c>
      <c r="E1425" s="13">
        <v>1.7162975176822399</v>
      </c>
      <c r="F1425">
        <v>38</v>
      </c>
      <c r="G1425" s="57" t="s">
        <v>3160</v>
      </c>
      <c r="H1425" s="57" t="s">
        <v>3160</v>
      </c>
      <c r="I1425" s="57" t="s">
        <v>3160</v>
      </c>
      <c r="J1425" s="57" t="s">
        <v>3160</v>
      </c>
      <c r="K1425" s="57" t="s">
        <v>3160</v>
      </c>
      <c r="L1425" s="57" t="s">
        <v>3160</v>
      </c>
      <c r="M1425" s="57" t="s">
        <v>3160</v>
      </c>
      <c r="N1425" t="s">
        <v>3337</v>
      </c>
    </row>
    <row r="1426" spans="1:14" x14ac:dyDescent="0.25">
      <c r="A1426" t="s">
        <v>3315</v>
      </c>
      <c r="B1426" t="s">
        <v>3543</v>
      </c>
      <c r="C1426" t="s">
        <v>3544</v>
      </c>
      <c r="D1426" s="52">
        <v>241.33934942474801</v>
      </c>
      <c r="E1426" s="13">
        <v>1.29751028144513</v>
      </c>
      <c r="F1426">
        <v>62</v>
      </c>
      <c r="G1426" s="57" t="s">
        <v>3160</v>
      </c>
      <c r="H1426" s="57" t="s">
        <v>3160</v>
      </c>
      <c r="I1426" s="57" t="s">
        <v>3160</v>
      </c>
      <c r="J1426" s="57" t="s">
        <v>3160</v>
      </c>
      <c r="K1426" s="57" t="s">
        <v>3160</v>
      </c>
      <c r="L1426" s="57" t="s">
        <v>3160</v>
      </c>
      <c r="M1426" s="57" t="s">
        <v>3160</v>
      </c>
      <c r="N1426" t="s">
        <v>3337</v>
      </c>
    </row>
    <row r="1427" spans="1:14" x14ac:dyDescent="0.25">
      <c r="A1427" t="s">
        <v>3315</v>
      </c>
      <c r="B1427" t="s">
        <v>3545</v>
      </c>
      <c r="C1427" t="s">
        <v>3546</v>
      </c>
      <c r="D1427" s="52">
        <v>9.4615673859854699</v>
      </c>
      <c r="E1427" s="13">
        <v>0.378048312110916</v>
      </c>
      <c r="F1427">
        <v>125</v>
      </c>
      <c r="G1427" s="57" t="s">
        <v>3160</v>
      </c>
      <c r="H1427" s="57" t="s">
        <v>3160</v>
      </c>
      <c r="I1427" s="57" t="s">
        <v>3160</v>
      </c>
      <c r="J1427" s="57" t="s">
        <v>3160</v>
      </c>
      <c r="K1427" s="57" t="s">
        <v>3160</v>
      </c>
      <c r="L1427" s="57" t="s">
        <v>3160</v>
      </c>
      <c r="M1427" s="57" t="s">
        <v>3160</v>
      </c>
      <c r="N1427" t="s">
        <v>3337</v>
      </c>
    </row>
    <row r="1428" spans="1:14" x14ac:dyDescent="0.25">
      <c r="A1428" t="s">
        <v>3315</v>
      </c>
      <c r="B1428" t="s">
        <v>3547</v>
      </c>
      <c r="C1428" t="s">
        <v>3256</v>
      </c>
      <c r="D1428" s="52">
        <v>785.63206266397697</v>
      </c>
      <c r="E1428" s="13">
        <v>0.18755098378938001</v>
      </c>
      <c r="F1428">
        <v>136</v>
      </c>
      <c r="G1428" s="57" t="s">
        <v>3160</v>
      </c>
      <c r="H1428" s="57" t="s">
        <v>3160</v>
      </c>
      <c r="I1428" s="57" t="s">
        <v>3160</v>
      </c>
      <c r="J1428" s="57" t="s">
        <v>3160</v>
      </c>
      <c r="K1428" s="57" t="s">
        <v>3160</v>
      </c>
      <c r="L1428" s="57" t="s">
        <v>3160</v>
      </c>
      <c r="M1428" s="57" t="s">
        <v>3160</v>
      </c>
      <c r="N1428" t="s">
        <v>3337</v>
      </c>
    </row>
    <row r="1429" spans="1:14" x14ac:dyDescent="0.25">
      <c r="A1429" t="s">
        <v>3315</v>
      </c>
      <c r="B1429" t="s">
        <v>3548</v>
      </c>
      <c r="C1429" t="s">
        <v>3549</v>
      </c>
      <c r="D1429" s="52">
        <v>185.06100498662801</v>
      </c>
      <c r="E1429" s="13">
        <v>0.843104490853955</v>
      </c>
      <c r="F1429">
        <v>91</v>
      </c>
      <c r="G1429" s="57" t="s">
        <v>3160</v>
      </c>
      <c r="H1429" s="57" t="s">
        <v>3160</v>
      </c>
      <c r="I1429" s="57" t="s">
        <v>3160</v>
      </c>
      <c r="J1429" s="57" t="s">
        <v>3160</v>
      </c>
      <c r="K1429" s="57" t="s">
        <v>3160</v>
      </c>
      <c r="L1429" s="57" t="s">
        <v>3160</v>
      </c>
      <c r="M1429" s="57" t="s">
        <v>3160</v>
      </c>
      <c r="N1429" t="s">
        <v>3337</v>
      </c>
    </row>
    <row r="1430" spans="1:14" x14ac:dyDescent="0.25">
      <c r="A1430" t="s">
        <v>3315</v>
      </c>
      <c r="B1430" t="s">
        <v>3550</v>
      </c>
      <c r="C1430" t="s">
        <v>3551</v>
      </c>
      <c r="D1430" s="52">
        <v>282.19079182934701</v>
      </c>
      <c r="E1430" s="13">
        <v>0.17700341643800699</v>
      </c>
      <c r="F1430">
        <v>137</v>
      </c>
      <c r="G1430" s="57" t="s">
        <v>3160</v>
      </c>
      <c r="H1430" s="57" t="s">
        <v>3160</v>
      </c>
      <c r="I1430" s="57" t="s">
        <v>3160</v>
      </c>
      <c r="J1430" s="57" t="s">
        <v>3160</v>
      </c>
      <c r="K1430" s="57" t="s">
        <v>3160</v>
      </c>
      <c r="L1430" s="57" t="s">
        <v>3160</v>
      </c>
      <c r="M1430" s="57" t="s">
        <v>3160</v>
      </c>
      <c r="N1430" t="s">
        <v>3337</v>
      </c>
    </row>
    <row r="1431" spans="1:14" x14ac:dyDescent="0.25">
      <c r="A1431" t="s">
        <v>3315</v>
      </c>
      <c r="B1431" t="s">
        <v>3552</v>
      </c>
      <c r="C1431" t="s">
        <v>3553</v>
      </c>
      <c r="D1431" s="52">
        <v>193.917299364998</v>
      </c>
      <c r="E1431" s="13">
        <v>2.1720829158870401</v>
      </c>
      <c r="F1431">
        <v>15</v>
      </c>
      <c r="G1431" s="57" t="s">
        <v>3160</v>
      </c>
      <c r="H1431" s="57" t="s">
        <v>3160</v>
      </c>
      <c r="I1431" s="57" t="s">
        <v>3160</v>
      </c>
      <c r="J1431" s="57" t="s">
        <v>3160</v>
      </c>
      <c r="K1431" s="57" t="s">
        <v>3160</v>
      </c>
      <c r="L1431" s="57" t="s">
        <v>3160</v>
      </c>
      <c r="M1431" s="57" t="s">
        <v>3160</v>
      </c>
      <c r="N1431" t="s">
        <v>3337</v>
      </c>
    </row>
    <row r="1432" spans="1:14" x14ac:dyDescent="0.25">
      <c r="A1432" t="s">
        <v>3315</v>
      </c>
      <c r="B1432" t="s">
        <v>3554</v>
      </c>
      <c r="C1432" t="s">
        <v>3555</v>
      </c>
      <c r="D1432" s="52">
        <v>86.862123308526506</v>
      </c>
      <c r="E1432" s="13">
        <v>6.5421200388541795E-2</v>
      </c>
      <c r="F1432">
        <v>144</v>
      </c>
      <c r="G1432" s="57" t="s">
        <v>3160</v>
      </c>
      <c r="H1432" s="57" t="s">
        <v>3160</v>
      </c>
      <c r="I1432" s="57" t="s">
        <v>3160</v>
      </c>
      <c r="J1432" s="57" t="s">
        <v>3160</v>
      </c>
      <c r="K1432" s="57" t="s">
        <v>3160</v>
      </c>
      <c r="L1432" s="57" t="s">
        <v>3160</v>
      </c>
      <c r="M1432" s="57" t="s">
        <v>3160</v>
      </c>
      <c r="N1432" t="s">
        <v>3337</v>
      </c>
    </row>
    <row r="1433" spans="1:14" x14ac:dyDescent="0.25">
      <c r="A1433" t="s">
        <v>3315</v>
      </c>
      <c r="B1433" t="s">
        <v>3556</v>
      </c>
      <c r="C1433" t="s">
        <v>3557</v>
      </c>
      <c r="D1433" s="52">
        <v>293.26631939032598</v>
      </c>
      <c r="E1433" s="13">
        <v>-0.88199479277620296</v>
      </c>
      <c r="F1433">
        <v>174</v>
      </c>
      <c r="G1433" s="57" t="s">
        <v>3155</v>
      </c>
      <c r="H1433" s="57" t="s">
        <v>3151</v>
      </c>
      <c r="I1433" s="57" t="s">
        <v>3155</v>
      </c>
      <c r="J1433" s="57" t="s">
        <v>3155</v>
      </c>
      <c r="K1433" s="57" t="s">
        <v>3151</v>
      </c>
      <c r="L1433" s="57" t="s">
        <v>3151</v>
      </c>
      <c r="M1433" s="57" t="s">
        <v>3150</v>
      </c>
      <c r="N1433" t="s">
        <v>3322</v>
      </c>
    </row>
    <row r="1434" spans="1:14" x14ac:dyDescent="0.25">
      <c r="A1434" t="s">
        <v>3315</v>
      </c>
      <c r="B1434" t="s">
        <v>3558</v>
      </c>
      <c r="C1434" t="s">
        <v>3559</v>
      </c>
      <c r="D1434" s="52">
        <v>561.37543993673</v>
      </c>
      <c r="E1434" s="13">
        <v>-0.78551436175989497</v>
      </c>
      <c r="F1434">
        <v>173</v>
      </c>
      <c r="G1434" s="57" t="s">
        <v>3155</v>
      </c>
      <c r="H1434" s="57" t="s">
        <v>3150</v>
      </c>
      <c r="I1434" s="57" t="s">
        <v>3155</v>
      </c>
      <c r="J1434" s="57" t="s">
        <v>3148</v>
      </c>
      <c r="K1434" s="57" t="s">
        <v>3151</v>
      </c>
      <c r="L1434" s="57" t="s">
        <v>3151</v>
      </c>
      <c r="M1434" s="57" t="s">
        <v>3155</v>
      </c>
      <c r="N1434" t="s">
        <v>3322</v>
      </c>
    </row>
    <row r="1435" spans="1:14" x14ac:dyDescent="0.25">
      <c r="A1435" t="s">
        <v>3315</v>
      </c>
      <c r="B1435" t="s">
        <v>3560</v>
      </c>
      <c r="C1435" t="s">
        <v>3561</v>
      </c>
      <c r="D1435" s="52">
        <v>909.58163760406205</v>
      </c>
      <c r="E1435" s="13">
        <v>-0.34773713421240798</v>
      </c>
      <c r="F1435">
        <v>162</v>
      </c>
      <c r="G1435" s="57" t="s">
        <v>3150</v>
      </c>
      <c r="H1435" s="57" t="s">
        <v>3150</v>
      </c>
      <c r="I1435" s="57" t="s">
        <v>3155</v>
      </c>
      <c r="J1435" s="57" t="s">
        <v>3148</v>
      </c>
      <c r="K1435" s="57" t="s">
        <v>3151</v>
      </c>
      <c r="L1435" s="57" t="s">
        <v>3149</v>
      </c>
      <c r="M1435" s="57" t="s">
        <v>3155</v>
      </c>
      <c r="N1435" t="s">
        <v>3322</v>
      </c>
    </row>
    <row r="1436" spans="1:14" x14ac:dyDescent="0.25">
      <c r="A1436" t="s">
        <v>3315</v>
      </c>
      <c r="B1436" t="s">
        <v>3562</v>
      </c>
      <c r="C1436" t="s">
        <v>3563</v>
      </c>
      <c r="D1436" s="52">
        <v>311.65481810842198</v>
      </c>
      <c r="E1436" s="13">
        <v>1.2408746217533899</v>
      </c>
      <c r="F1436">
        <v>63</v>
      </c>
      <c r="G1436" s="57" t="s">
        <v>3151</v>
      </c>
      <c r="H1436" s="57" t="s">
        <v>3151</v>
      </c>
      <c r="I1436" s="57" t="s">
        <v>3148</v>
      </c>
      <c r="J1436" s="57" t="s">
        <v>3150</v>
      </c>
      <c r="K1436" s="57" t="s">
        <v>3149</v>
      </c>
      <c r="L1436" s="57" t="s">
        <v>3150</v>
      </c>
      <c r="M1436" s="57" t="s">
        <v>3150</v>
      </c>
      <c r="N1436" t="s">
        <v>3322</v>
      </c>
    </row>
    <row r="1437" spans="1:14" x14ac:dyDescent="0.25">
      <c r="A1437" t="s">
        <v>3315</v>
      </c>
      <c r="B1437" t="s">
        <v>3564</v>
      </c>
      <c r="C1437" t="s">
        <v>3565</v>
      </c>
      <c r="D1437" s="52">
        <v>747.73068015071101</v>
      </c>
      <c r="E1437" s="13">
        <v>-0.46696425820666698</v>
      </c>
      <c r="F1437">
        <v>166</v>
      </c>
      <c r="G1437" s="57" t="s">
        <v>3150</v>
      </c>
      <c r="H1437" s="57" t="s">
        <v>3150</v>
      </c>
      <c r="I1437" s="57" t="s">
        <v>3148</v>
      </c>
      <c r="J1437" s="57" t="s">
        <v>3150</v>
      </c>
      <c r="K1437" s="57" t="s">
        <v>3148</v>
      </c>
      <c r="L1437" s="57" t="s">
        <v>3149</v>
      </c>
      <c r="M1437" s="57" t="s">
        <v>3155</v>
      </c>
      <c r="N1437" t="s">
        <v>3322</v>
      </c>
    </row>
    <row r="1438" spans="1:14" x14ac:dyDescent="0.25">
      <c r="A1438" t="s">
        <v>3315</v>
      </c>
      <c r="B1438" t="s">
        <v>3566</v>
      </c>
      <c r="C1438" t="s">
        <v>3567</v>
      </c>
      <c r="D1438" s="52">
        <v>309.48307943476902</v>
      </c>
      <c r="E1438" s="13">
        <v>0.205014528367752</v>
      </c>
      <c r="F1438">
        <v>134</v>
      </c>
      <c r="G1438" s="57" t="s">
        <v>3160</v>
      </c>
      <c r="H1438" s="57" t="s">
        <v>3160</v>
      </c>
      <c r="I1438" s="57" t="s">
        <v>3160</v>
      </c>
      <c r="J1438" s="57" t="s">
        <v>3160</v>
      </c>
      <c r="K1438" s="57" t="s">
        <v>3160</v>
      </c>
      <c r="L1438" s="57" t="s">
        <v>3160</v>
      </c>
      <c r="M1438" s="57" t="s">
        <v>3160</v>
      </c>
      <c r="N1438" t="s">
        <v>3152</v>
      </c>
    </row>
    <row r="1439" spans="1:14" x14ac:dyDescent="0.25">
      <c r="A1439" t="s">
        <v>3315</v>
      </c>
      <c r="B1439" t="s">
        <v>3568</v>
      </c>
      <c r="C1439" t="s">
        <v>3569</v>
      </c>
      <c r="D1439" s="52">
        <v>146.91531384469499</v>
      </c>
      <c r="E1439" s="13">
        <v>0.205014528367752</v>
      </c>
      <c r="F1439">
        <v>134</v>
      </c>
      <c r="G1439" s="57" t="s">
        <v>3160</v>
      </c>
      <c r="H1439" s="57" t="s">
        <v>3160</v>
      </c>
      <c r="I1439" s="57" t="s">
        <v>3160</v>
      </c>
      <c r="J1439" s="57" t="s">
        <v>3160</v>
      </c>
      <c r="K1439" s="57" t="s">
        <v>3160</v>
      </c>
      <c r="L1439" s="57" t="s">
        <v>3160</v>
      </c>
      <c r="M1439" s="57" t="s">
        <v>3160</v>
      </c>
      <c r="N1439" t="s">
        <v>3152</v>
      </c>
    </row>
    <row r="1440" spans="1:14" x14ac:dyDescent="0.25">
      <c r="A1440" t="s">
        <v>3315</v>
      </c>
      <c r="B1440" t="s">
        <v>3570</v>
      </c>
      <c r="C1440" t="s">
        <v>3571</v>
      </c>
      <c r="D1440" s="52">
        <v>1004.00266409631</v>
      </c>
      <c r="E1440" s="13">
        <v>0.97794467045505795</v>
      </c>
      <c r="F1440">
        <v>84</v>
      </c>
      <c r="G1440" s="57" t="s">
        <v>3151</v>
      </c>
      <c r="H1440" s="57" t="s">
        <v>3155</v>
      </c>
      <c r="I1440" s="57" t="s">
        <v>3148</v>
      </c>
      <c r="J1440" s="57" t="s">
        <v>3151</v>
      </c>
      <c r="K1440" s="57" t="s">
        <v>3155</v>
      </c>
      <c r="L1440" s="57" t="s">
        <v>3150</v>
      </c>
      <c r="M1440" s="57" t="s">
        <v>3150</v>
      </c>
      <c r="N1440" t="s">
        <v>3322</v>
      </c>
    </row>
    <row r="1441" spans="1:14" x14ac:dyDescent="0.25">
      <c r="A1441" t="s">
        <v>3315</v>
      </c>
      <c r="B1441" t="s">
        <v>3572</v>
      </c>
      <c r="C1441" t="s">
        <v>3573</v>
      </c>
      <c r="D1441" s="52">
        <v>169.44055269137601</v>
      </c>
      <c r="E1441" s="13">
        <v>1.1266340800689401</v>
      </c>
      <c r="F1441">
        <v>70</v>
      </c>
      <c r="G1441" s="57" t="s">
        <v>3160</v>
      </c>
      <c r="H1441" s="57" t="s">
        <v>3160</v>
      </c>
      <c r="I1441" s="57" t="s">
        <v>3160</v>
      </c>
      <c r="J1441" s="57" t="s">
        <v>3160</v>
      </c>
      <c r="K1441" s="57" t="s">
        <v>3160</v>
      </c>
      <c r="L1441" s="57" t="s">
        <v>3160</v>
      </c>
      <c r="M1441" s="57" t="s">
        <v>3160</v>
      </c>
      <c r="N1441" t="s">
        <v>3152</v>
      </c>
    </row>
    <row r="1442" spans="1:14" x14ac:dyDescent="0.25">
      <c r="A1442" t="s">
        <v>3315</v>
      </c>
      <c r="B1442" t="s">
        <v>3574</v>
      </c>
      <c r="C1442" t="s">
        <v>3575</v>
      </c>
      <c r="D1442" s="52">
        <v>528.126426091947</v>
      </c>
      <c r="E1442" s="13">
        <v>-0.13937253059764301</v>
      </c>
      <c r="F1442">
        <v>155</v>
      </c>
      <c r="G1442" s="57" t="s">
        <v>3160</v>
      </c>
      <c r="H1442" s="57" t="s">
        <v>3160</v>
      </c>
      <c r="I1442" s="57" t="s">
        <v>3160</v>
      </c>
      <c r="J1442" s="57" t="s">
        <v>3160</v>
      </c>
      <c r="K1442" s="57" t="s">
        <v>3160</v>
      </c>
      <c r="L1442" s="57" t="s">
        <v>3160</v>
      </c>
      <c r="M1442" s="57" t="s">
        <v>3160</v>
      </c>
      <c r="N1442" t="s">
        <v>3337</v>
      </c>
    </row>
    <row r="1443" spans="1:14" x14ac:dyDescent="0.25">
      <c r="A1443" t="s">
        <v>3315</v>
      </c>
      <c r="B1443" t="s">
        <v>3576</v>
      </c>
      <c r="C1443" t="s">
        <v>3577</v>
      </c>
      <c r="D1443" s="52">
        <v>180.435740892734</v>
      </c>
      <c r="E1443" s="13">
        <v>0.416835596460012</v>
      </c>
      <c r="F1443">
        <v>123</v>
      </c>
      <c r="G1443" s="57" t="s">
        <v>3160</v>
      </c>
      <c r="H1443" s="57" t="s">
        <v>3160</v>
      </c>
      <c r="I1443" s="57" t="s">
        <v>3160</v>
      </c>
      <c r="J1443" s="57" t="s">
        <v>3160</v>
      </c>
      <c r="K1443" s="57" t="s">
        <v>3160</v>
      </c>
      <c r="L1443" s="57" t="s">
        <v>3160</v>
      </c>
      <c r="M1443" s="57" t="s">
        <v>3160</v>
      </c>
      <c r="N1443" t="s">
        <v>3337</v>
      </c>
    </row>
    <row r="1444" spans="1:14" x14ac:dyDescent="0.25">
      <c r="A1444" t="s">
        <v>3315</v>
      </c>
      <c r="B1444" t="s">
        <v>3578</v>
      </c>
      <c r="C1444" t="s">
        <v>3579</v>
      </c>
      <c r="D1444" s="52">
        <v>277.763393162265</v>
      </c>
      <c r="E1444" s="13">
        <v>0.77976861824211396</v>
      </c>
      <c r="F1444">
        <v>96</v>
      </c>
      <c r="G1444" s="57" t="s">
        <v>3160</v>
      </c>
      <c r="H1444" s="57" t="s">
        <v>3160</v>
      </c>
      <c r="I1444" s="57" t="s">
        <v>3160</v>
      </c>
      <c r="J1444" s="57" t="s">
        <v>3160</v>
      </c>
      <c r="K1444" s="57" t="s">
        <v>3160</v>
      </c>
      <c r="L1444" s="57" t="s">
        <v>3160</v>
      </c>
      <c r="M1444" s="57" t="s">
        <v>3160</v>
      </c>
      <c r="N1444" t="s">
        <v>3152</v>
      </c>
    </row>
    <row r="1445" spans="1:14" x14ac:dyDescent="0.25">
      <c r="A1445" t="s">
        <v>3315</v>
      </c>
      <c r="B1445" t="s">
        <v>3580</v>
      </c>
      <c r="C1445" t="s">
        <v>3581</v>
      </c>
      <c r="D1445" s="52">
        <v>247.236035597062</v>
      </c>
      <c r="E1445" s="13">
        <v>0.77976861824211396</v>
      </c>
      <c r="F1445">
        <v>96</v>
      </c>
      <c r="G1445" s="57" t="s">
        <v>3160</v>
      </c>
      <c r="H1445" s="57" t="s">
        <v>3160</v>
      </c>
      <c r="I1445" s="57" t="s">
        <v>3160</v>
      </c>
      <c r="J1445" s="57" t="s">
        <v>3160</v>
      </c>
      <c r="K1445" s="57" t="s">
        <v>3160</v>
      </c>
      <c r="L1445" s="57" t="s">
        <v>3160</v>
      </c>
      <c r="M1445" s="57" t="s">
        <v>3160</v>
      </c>
      <c r="N1445" t="s">
        <v>3152</v>
      </c>
    </row>
    <row r="1446" spans="1:14" x14ac:dyDescent="0.25">
      <c r="A1446" t="s">
        <v>3315</v>
      </c>
      <c r="B1446" t="s">
        <v>3582</v>
      </c>
      <c r="C1446" t="s">
        <v>3583</v>
      </c>
      <c r="D1446" s="52">
        <v>151.93111840968899</v>
      </c>
      <c r="E1446" s="13">
        <v>0.77976861824211396</v>
      </c>
      <c r="F1446">
        <v>96</v>
      </c>
      <c r="G1446" s="57" t="s">
        <v>3160</v>
      </c>
      <c r="H1446" s="57" t="s">
        <v>3160</v>
      </c>
      <c r="I1446" s="57" t="s">
        <v>3160</v>
      </c>
      <c r="J1446" s="57" t="s">
        <v>3160</v>
      </c>
      <c r="K1446" s="57" t="s">
        <v>3160</v>
      </c>
      <c r="L1446" s="57" t="s">
        <v>3160</v>
      </c>
      <c r="M1446" s="57" t="s">
        <v>3160</v>
      </c>
      <c r="N1446" t="s">
        <v>3152</v>
      </c>
    </row>
    <row r="1447" spans="1:14" x14ac:dyDescent="0.25">
      <c r="A1447" t="s">
        <v>3315</v>
      </c>
      <c r="B1447" t="s">
        <v>3584</v>
      </c>
      <c r="C1447" t="s">
        <v>3585</v>
      </c>
      <c r="D1447" s="52">
        <v>56.829970928497197</v>
      </c>
      <c r="E1447" s="13">
        <v>0.77976861824211396</v>
      </c>
      <c r="F1447">
        <v>96</v>
      </c>
      <c r="G1447" s="57" t="s">
        <v>3160</v>
      </c>
      <c r="H1447" s="57" t="s">
        <v>3160</v>
      </c>
      <c r="I1447" s="57" t="s">
        <v>3160</v>
      </c>
      <c r="J1447" s="57" t="s">
        <v>3160</v>
      </c>
      <c r="K1447" s="57" t="s">
        <v>3160</v>
      </c>
      <c r="L1447" s="57" t="s">
        <v>3160</v>
      </c>
      <c r="M1447" s="57" t="s">
        <v>3160</v>
      </c>
      <c r="N1447" t="s">
        <v>3152</v>
      </c>
    </row>
    <row r="1448" spans="1:14" x14ac:dyDescent="0.25">
      <c r="A1448" t="s">
        <v>3315</v>
      </c>
      <c r="B1448" t="s">
        <v>3586</v>
      </c>
      <c r="C1448" t="s">
        <v>3587</v>
      </c>
      <c r="D1448" s="52">
        <v>246.24379526796801</v>
      </c>
      <c r="E1448" s="13">
        <v>1.2013590057124099</v>
      </c>
      <c r="F1448">
        <v>64</v>
      </c>
      <c r="G1448" s="57" t="s">
        <v>3160</v>
      </c>
      <c r="H1448" s="57" t="s">
        <v>3160</v>
      </c>
      <c r="I1448" s="57" t="s">
        <v>3160</v>
      </c>
      <c r="J1448" s="57" t="s">
        <v>3160</v>
      </c>
      <c r="K1448" s="57" t="s">
        <v>3160</v>
      </c>
      <c r="L1448" s="57" t="s">
        <v>3160</v>
      </c>
      <c r="M1448" s="57" t="s">
        <v>3160</v>
      </c>
      <c r="N1448" t="s">
        <v>3152</v>
      </c>
    </row>
    <row r="1449" spans="1:14" x14ac:dyDescent="0.25">
      <c r="A1449" t="s">
        <v>3315</v>
      </c>
      <c r="B1449" t="s">
        <v>3588</v>
      </c>
      <c r="C1449" t="s">
        <v>3589</v>
      </c>
      <c r="D1449" s="52">
        <v>391.04935695036698</v>
      </c>
      <c r="E1449" s="13">
        <v>1.2013590057124099</v>
      </c>
      <c r="F1449">
        <v>64</v>
      </c>
      <c r="G1449" s="57" t="s">
        <v>3160</v>
      </c>
      <c r="H1449" s="57" t="s">
        <v>3160</v>
      </c>
      <c r="I1449" s="57" t="s">
        <v>3160</v>
      </c>
      <c r="J1449" s="57" t="s">
        <v>3160</v>
      </c>
      <c r="K1449" s="57" t="s">
        <v>3160</v>
      </c>
      <c r="L1449" s="57" t="s">
        <v>3160</v>
      </c>
      <c r="M1449" s="57" t="s">
        <v>3160</v>
      </c>
      <c r="N1449" t="s">
        <v>3152</v>
      </c>
    </row>
    <row r="1450" spans="1:14" x14ac:dyDescent="0.25">
      <c r="A1450" t="s">
        <v>3315</v>
      </c>
      <c r="B1450" t="s">
        <v>3590</v>
      </c>
      <c r="C1450" t="s">
        <v>3591</v>
      </c>
      <c r="D1450" s="52">
        <v>39.930812717030697</v>
      </c>
      <c r="E1450" s="13">
        <v>1.2013590057124099</v>
      </c>
      <c r="F1450">
        <v>64</v>
      </c>
      <c r="G1450" s="57" t="s">
        <v>3160</v>
      </c>
      <c r="H1450" s="57" t="s">
        <v>3160</v>
      </c>
      <c r="I1450" s="57" t="s">
        <v>3160</v>
      </c>
      <c r="J1450" s="57" t="s">
        <v>3160</v>
      </c>
      <c r="K1450" s="57" t="s">
        <v>3160</v>
      </c>
      <c r="L1450" s="57" t="s">
        <v>3160</v>
      </c>
      <c r="M1450" s="57" t="s">
        <v>3160</v>
      </c>
      <c r="N1450" t="s">
        <v>3152</v>
      </c>
    </row>
    <row r="1451" spans="1:14" x14ac:dyDescent="0.25">
      <c r="A1451" t="s">
        <v>3315</v>
      </c>
      <c r="B1451" t="s">
        <v>3592</v>
      </c>
      <c r="C1451" t="s">
        <v>3593</v>
      </c>
      <c r="D1451" s="52">
        <v>169.578055445514</v>
      </c>
      <c r="E1451" s="13">
        <v>0.14735993223688901</v>
      </c>
      <c r="F1451">
        <v>140</v>
      </c>
      <c r="G1451" s="57" t="s">
        <v>3149</v>
      </c>
      <c r="H1451" s="57" t="s">
        <v>3151</v>
      </c>
      <c r="I1451" s="57" t="s">
        <v>3151</v>
      </c>
      <c r="J1451" s="57" t="s">
        <v>3155</v>
      </c>
      <c r="K1451" s="57" t="s">
        <v>3155</v>
      </c>
      <c r="L1451" s="57" t="s">
        <v>3151</v>
      </c>
      <c r="M1451" s="57" t="s">
        <v>3150</v>
      </c>
      <c r="N1451" t="s">
        <v>3322</v>
      </c>
    </row>
    <row r="1452" spans="1:14" x14ac:dyDescent="0.25">
      <c r="A1452" t="s">
        <v>3315</v>
      </c>
      <c r="B1452" t="s">
        <v>3594</v>
      </c>
      <c r="C1452" t="s">
        <v>3595</v>
      </c>
      <c r="D1452" s="52">
        <v>234.99399252912499</v>
      </c>
      <c r="E1452" s="13">
        <v>0.49959758184715802</v>
      </c>
      <c r="F1452">
        <v>114</v>
      </c>
      <c r="G1452" s="57" t="s">
        <v>3149</v>
      </c>
      <c r="H1452" s="57" t="s">
        <v>3151</v>
      </c>
      <c r="I1452" s="57" t="s">
        <v>3155</v>
      </c>
      <c r="J1452" s="57" t="s">
        <v>3155</v>
      </c>
      <c r="K1452" s="57" t="s">
        <v>3151</v>
      </c>
      <c r="L1452" s="57" t="s">
        <v>3151</v>
      </c>
      <c r="M1452" s="57" t="s">
        <v>3155</v>
      </c>
      <c r="N1452" t="s">
        <v>3322</v>
      </c>
    </row>
    <row r="1453" spans="1:14" x14ac:dyDescent="0.25">
      <c r="A1453" t="s">
        <v>3315</v>
      </c>
      <c r="B1453" t="s">
        <v>3596</v>
      </c>
      <c r="C1453" t="s">
        <v>3274</v>
      </c>
      <c r="D1453" s="52">
        <v>616.22422476597706</v>
      </c>
      <c r="E1453" s="13">
        <v>0.42509141880476098</v>
      </c>
      <c r="F1453">
        <v>122</v>
      </c>
      <c r="G1453" s="57" t="s">
        <v>3149</v>
      </c>
      <c r="H1453" s="57" t="s">
        <v>3151</v>
      </c>
      <c r="I1453" s="57" t="s">
        <v>3151</v>
      </c>
      <c r="J1453" s="57" t="s">
        <v>3150</v>
      </c>
      <c r="K1453" s="57" t="s">
        <v>3149</v>
      </c>
      <c r="L1453" s="57" t="s">
        <v>3151</v>
      </c>
      <c r="M1453" s="57" t="s">
        <v>3155</v>
      </c>
      <c r="N1453" t="s">
        <v>3322</v>
      </c>
    </row>
    <row r="1454" spans="1:14" x14ac:dyDescent="0.25">
      <c r="A1454" t="s">
        <v>3315</v>
      </c>
      <c r="B1454" t="s">
        <v>3597</v>
      </c>
      <c r="C1454" t="s">
        <v>3598</v>
      </c>
      <c r="D1454" s="52">
        <v>48.391849447978998</v>
      </c>
      <c r="E1454" s="13">
        <v>0.49843826649347001</v>
      </c>
      <c r="F1454">
        <v>115</v>
      </c>
      <c r="G1454" s="57" t="s">
        <v>3160</v>
      </c>
      <c r="H1454" s="57" t="s">
        <v>3160</v>
      </c>
      <c r="I1454" s="57" t="s">
        <v>3160</v>
      </c>
      <c r="J1454" s="57" t="s">
        <v>3160</v>
      </c>
      <c r="K1454" s="57" t="s">
        <v>3160</v>
      </c>
      <c r="L1454" s="57" t="s">
        <v>3160</v>
      </c>
      <c r="M1454" s="57" t="s">
        <v>3160</v>
      </c>
      <c r="N1454" t="s">
        <v>3152</v>
      </c>
    </row>
    <row r="1455" spans="1:14" x14ac:dyDescent="0.25">
      <c r="A1455" t="s">
        <v>3315</v>
      </c>
      <c r="B1455" t="s">
        <v>3599</v>
      </c>
      <c r="C1455" t="s">
        <v>3600</v>
      </c>
      <c r="D1455" s="52">
        <v>146.71518791049701</v>
      </c>
      <c r="E1455" s="13">
        <v>9.8922072221471397E-2</v>
      </c>
      <c r="F1455">
        <v>143</v>
      </c>
      <c r="G1455" s="57" t="s">
        <v>3148</v>
      </c>
      <c r="H1455" s="57" t="s">
        <v>3151</v>
      </c>
      <c r="I1455" s="57" t="s">
        <v>3155</v>
      </c>
      <c r="J1455" s="57" t="s">
        <v>3155</v>
      </c>
      <c r="K1455" s="57" t="s">
        <v>3151</v>
      </c>
      <c r="L1455" s="57" t="s">
        <v>3148</v>
      </c>
      <c r="M1455" s="57" t="s">
        <v>3150</v>
      </c>
      <c r="N1455" t="s">
        <v>3322</v>
      </c>
    </row>
    <row r="1456" spans="1:14" x14ac:dyDescent="0.25">
      <c r="A1456" t="s">
        <v>3315</v>
      </c>
      <c r="B1456" t="s">
        <v>3601</v>
      </c>
      <c r="C1456" t="s">
        <v>3602</v>
      </c>
      <c r="D1456" s="52">
        <v>567.85319700560001</v>
      </c>
      <c r="E1456" s="13">
        <v>0.16023951902535299</v>
      </c>
      <c r="F1456">
        <v>138</v>
      </c>
      <c r="G1456" s="57" t="s">
        <v>3149</v>
      </c>
      <c r="H1456" s="57" t="s">
        <v>3151</v>
      </c>
      <c r="I1456" s="57" t="s">
        <v>3155</v>
      </c>
      <c r="J1456" s="57" t="s">
        <v>3150</v>
      </c>
      <c r="K1456" s="57" t="s">
        <v>3151</v>
      </c>
      <c r="L1456" s="57" t="s">
        <v>3151</v>
      </c>
      <c r="M1456" s="57" t="s">
        <v>3155</v>
      </c>
      <c r="N1456" t="s">
        <v>3322</v>
      </c>
    </row>
    <row r="1457" spans="1:14" x14ac:dyDescent="0.25">
      <c r="A1457" t="s">
        <v>3315</v>
      </c>
      <c r="B1457" t="s">
        <v>3603</v>
      </c>
      <c r="C1457" t="s">
        <v>3604</v>
      </c>
      <c r="D1457" s="52">
        <v>56.890601975329403</v>
      </c>
      <c r="E1457" s="13">
        <v>0.21304256899899199</v>
      </c>
      <c r="F1457">
        <v>132</v>
      </c>
      <c r="G1457" s="57" t="s">
        <v>3160</v>
      </c>
      <c r="H1457" s="57" t="s">
        <v>3160</v>
      </c>
      <c r="I1457" s="57" t="s">
        <v>3160</v>
      </c>
      <c r="J1457" s="57" t="s">
        <v>3160</v>
      </c>
      <c r="K1457" s="57" t="s">
        <v>3160</v>
      </c>
      <c r="L1457" s="57" t="s">
        <v>3160</v>
      </c>
      <c r="M1457" s="57" t="s">
        <v>3160</v>
      </c>
      <c r="N1457" t="s">
        <v>3152</v>
      </c>
    </row>
    <row r="1458" spans="1:14" x14ac:dyDescent="0.25">
      <c r="A1458" t="s">
        <v>3315</v>
      </c>
      <c r="B1458" t="s">
        <v>3605</v>
      </c>
      <c r="C1458" t="s">
        <v>3606</v>
      </c>
      <c r="D1458" s="52">
        <v>44.931472110654298</v>
      </c>
      <c r="E1458" s="13">
        <v>0.21304256899899199</v>
      </c>
      <c r="F1458">
        <v>132</v>
      </c>
      <c r="G1458" s="57" t="s">
        <v>3160</v>
      </c>
      <c r="H1458" s="57" t="s">
        <v>3160</v>
      </c>
      <c r="I1458" s="57" t="s">
        <v>3160</v>
      </c>
      <c r="J1458" s="57" t="s">
        <v>3160</v>
      </c>
      <c r="K1458" s="57" t="s">
        <v>3160</v>
      </c>
      <c r="L1458" s="57" t="s">
        <v>3160</v>
      </c>
      <c r="M1458" s="57" t="s">
        <v>3160</v>
      </c>
      <c r="N1458" t="s">
        <v>3152</v>
      </c>
    </row>
    <row r="1459" spans="1:14" x14ac:dyDescent="0.25">
      <c r="A1459" t="s">
        <v>3315</v>
      </c>
      <c r="B1459" t="s">
        <v>3607</v>
      </c>
      <c r="C1459" t="s">
        <v>3608</v>
      </c>
      <c r="D1459" s="52">
        <v>112.17692140434799</v>
      </c>
      <c r="E1459" s="13">
        <v>0.22184482699837599</v>
      </c>
      <c r="F1459">
        <v>131</v>
      </c>
      <c r="G1459" s="57" t="s">
        <v>3160</v>
      </c>
      <c r="H1459" s="57" t="s">
        <v>3160</v>
      </c>
      <c r="I1459" s="57" t="s">
        <v>3160</v>
      </c>
      <c r="J1459" s="57" t="s">
        <v>3160</v>
      </c>
      <c r="K1459" s="57" t="s">
        <v>3160</v>
      </c>
      <c r="L1459" s="57" t="s">
        <v>3160</v>
      </c>
      <c r="M1459" s="57" t="s">
        <v>3160</v>
      </c>
      <c r="N1459" t="s">
        <v>3337</v>
      </c>
    </row>
    <row r="1460" spans="1:14" x14ac:dyDescent="0.25">
      <c r="A1460" t="s">
        <v>3315</v>
      </c>
      <c r="B1460" t="s">
        <v>3609</v>
      </c>
      <c r="C1460" t="s">
        <v>3280</v>
      </c>
      <c r="D1460" s="52">
        <v>211.16449871381201</v>
      </c>
      <c r="E1460" s="13">
        <v>0.94171895895704105</v>
      </c>
      <c r="F1460">
        <v>85</v>
      </c>
      <c r="G1460" s="57" t="s">
        <v>3151</v>
      </c>
      <c r="H1460" s="57" t="s">
        <v>3148</v>
      </c>
      <c r="I1460" s="57" t="s">
        <v>3151</v>
      </c>
      <c r="J1460" s="57" t="s">
        <v>3155</v>
      </c>
      <c r="K1460" s="57" t="s">
        <v>3148</v>
      </c>
      <c r="L1460" s="57" t="s">
        <v>3148</v>
      </c>
      <c r="M1460" s="57" t="s">
        <v>3155</v>
      </c>
      <c r="N1460" t="s">
        <v>3322</v>
      </c>
    </row>
    <row r="1461" spans="1:14" x14ac:dyDescent="0.25">
      <c r="A1461" t="s">
        <v>3315</v>
      </c>
      <c r="B1461" t="s">
        <v>3610</v>
      </c>
      <c r="C1461" t="s">
        <v>3611</v>
      </c>
      <c r="D1461" s="52">
        <v>449.50346346023701</v>
      </c>
      <c r="E1461" s="13">
        <v>0.60422261462564497</v>
      </c>
      <c r="F1461">
        <v>105</v>
      </c>
      <c r="G1461" s="57" t="s">
        <v>3151</v>
      </c>
      <c r="H1461" s="57" t="s">
        <v>3151</v>
      </c>
      <c r="I1461" s="57" t="s">
        <v>3155</v>
      </c>
      <c r="J1461" s="57" t="s">
        <v>3155</v>
      </c>
      <c r="K1461" s="57" t="s">
        <v>3151</v>
      </c>
      <c r="L1461" s="57" t="s">
        <v>3148</v>
      </c>
      <c r="M1461" s="57" t="s">
        <v>3149</v>
      </c>
      <c r="N1461" t="s">
        <v>3322</v>
      </c>
    </row>
    <row r="1462" spans="1:14" x14ac:dyDescent="0.25">
      <c r="A1462" t="s">
        <v>3315</v>
      </c>
      <c r="B1462" t="s">
        <v>3612</v>
      </c>
      <c r="C1462" t="s">
        <v>3284</v>
      </c>
      <c r="D1462" s="52">
        <v>2079.6972321715698</v>
      </c>
      <c r="E1462" s="13">
        <v>1.45655849080473</v>
      </c>
      <c r="F1462">
        <v>50</v>
      </c>
      <c r="G1462" s="57" t="s">
        <v>3151</v>
      </c>
      <c r="H1462" s="57" t="s">
        <v>3150</v>
      </c>
      <c r="I1462" s="57" t="s">
        <v>3155</v>
      </c>
      <c r="J1462" s="57" t="s">
        <v>3151</v>
      </c>
      <c r="K1462" s="57" t="s">
        <v>3149</v>
      </c>
      <c r="L1462" s="57" t="s">
        <v>3149</v>
      </c>
      <c r="M1462" s="57" t="s">
        <v>3148</v>
      </c>
      <c r="N1462" t="s">
        <v>3322</v>
      </c>
    </row>
    <row r="1463" spans="1:14" x14ac:dyDescent="0.25">
      <c r="A1463" t="s">
        <v>3315</v>
      </c>
      <c r="B1463" t="s">
        <v>3613</v>
      </c>
      <c r="C1463" t="s">
        <v>3286</v>
      </c>
      <c r="D1463" s="52">
        <v>1499.7907894483801</v>
      </c>
      <c r="E1463" s="13">
        <v>0.86494891858595702</v>
      </c>
      <c r="F1463">
        <v>89</v>
      </c>
      <c r="G1463" s="57" t="s">
        <v>3160</v>
      </c>
      <c r="H1463" s="57" t="s">
        <v>3160</v>
      </c>
      <c r="I1463" s="57" t="s">
        <v>3160</v>
      </c>
      <c r="J1463" s="57" t="s">
        <v>3160</v>
      </c>
      <c r="K1463" s="57" t="s">
        <v>3160</v>
      </c>
      <c r="L1463" s="57" t="s">
        <v>3160</v>
      </c>
      <c r="M1463" s="57" t="s">
        <v>3160</v>
      </c>
      <c r="N1463" t="s">
        <v>3337</v>
      </c>
    </row>
    <row r="1464" spans="1:14" x14ac:dyDescent="0.25">
      <c r="A1464" t="s">
        <v>3315</v>
      </c>
      <c r="B1464" t="s">
        <v>3614</v>
      </c>
      <c r="C1464" t="s">
        <v>3615</v>
      </c>
      <c r="D1464" s="52">
        <v>20.606879392557701</v>
      </c>
      <c r="E1464" s="13">
        <v>-0.964527496142074</v>
      </c>
      <c r="F1464">
        <v>175</v>
      </c>
      <c r="G1464" s="57" t="s">
        <v>3160</v>
      </c>
      <c r="H1464" s="57" t="s">
        <v>3160</v>
      </c>
      <c r="I1464" s="57" t="s">
        <v>3160</v>
      </c>
      <c r="J1464" s="57" t="s">
        <v>3160</v>
      </c>
      <c r="K1464" s="57" t="s">
        <v>3160</v>
      </c>
      <c r="L1464" s="57" t="s">
        <v>3160</v>
      </c>
      <c r="M1464" s="57" t="s">
        <v>3160</v>
      </c>
      <c r="N1464" t="s">
        <v>3337</v>
      </c>
    </row>
    <row r="1465" spans="1:14" x14ac:dyDescent="0.25">
      <c r="A1465" t="s">
        <v>3315</v>
      </c>
      <c r="B1465" t="s">
        <v>3616</v>
      </c>
      <c r="C1465" t="s">
        <v>3617</v>
      </c>
      <c r="D1465" s="52">
        <v>169.06887332728701</v>
      </c>
      <c r="E1465" s="13">
        <v>1.68675300665613E-2</v>
      </c>
      <c r="F1465">
        <v>146</v>
      </c>
      <c r="G1465" s="57" t="s">
        <v>3160</v>
      </c>
      <c r="H1465" s="57" t="s">
        <v>3160</v>
      </c>
      <c r="I1465" s="57" t="s">
        <v>3160</v>
      </c>
      <c r="J1465" s="57" t="s">
        <v>3160</v>
      </c>
      <c r="K1465" s="57" t="s">
        <v>3160</v>
      </c>
      <c r="L1465" s="57" t="s">
        <v>3160</v>
      </c>
      <c r="M1465" s="57" t="s">
        <v>3160</v>
      </c>
      <c r="N1465" t="s">
        <v>3337</v>
      </c>
    </row>
    <row r="1466" spans="1:14" x14ac:dyDescent="0.25">
      <c r="A1466" t="s">
        <v>3315</v>
      </c>
      <c r="B1466" t="s">
        <v>3618</v>
      </c>
      <c r="C1466" t="s">
        <v>3619</v>
      </c>
      <c r="D1466" s="52">
        <v>2668.8452926213399</v>
      </c>
      <c r="E1466" s="13">
        <v>-0.69972008161890598</v>
      </c>
      <c r="F1466">
        <v>170</v>
      </c>
      <c r="G1466" s="57" t="s">
        <v>3155</v>
      </c>
      <c r="H1466" s="57" t="s">
        <v>3155</v>
      </c>
      <c r="I1466" s="57" t="s">
        <v>3155</v>
      </c>
      <c r="J1466" s="57" t="s">
        <v>3149</v>
      </c>
      <c r="K1466" s="57" t="s">
        <v>3151</v>
      </c>
      <c r="L1466" s="57" t="s">
        <v>3148</v>
      </c>
      <c r="M1466" s="57" t="s">
        <v>3149</v>
      </c>
      <c r="N1466" t="s">
        <v>3322</v>
      </c>
    </row>
    <row r="1467" spans="1:14" x14ac:dyDescent="0.25">
      <c r="A1467" t="s">
        <v>3315</v>
      </c>
      <c r="B1467" t="s">
        <v>3620</v>
      </c>
      <c r="C1467" t="s">
        <v>3621</v>
      </c>
      <c r="D1467" s="52">
        <v>1790.67909572692</v>
      </c>
      <c r="E1467" s="13">
        <v>0.251364639317531</v>
      </c>
      <c r="F1467">
        <v>130</v>
      </c>
      <c r="G1467" s="57" t="s">
        <v>3149</v>
      </c>
      <c r="H1467" s="57" t="s">
        <v>3155</v>
      </c>
      <c r="I1467" s="57" t="s">
        <v>3155</v>
      </c>
      <c r="J1467" s="57" t="s">
        <v>3149</v>
      </c>
      <c r="K1467" s="57" t="s">
        <v>3151</v>
      </c>
      <c r="L1467" s="57" t="s">
        <v>3151</v>
      </c>
      <c r="M1467" s="57" t="s">
        <v>3148</v>
      </c>
      <c r="N1467" t="s">
        <v>3322</v>
      </c>
    </row>
    <row r="1468" spans="1:14" x14ac:dyDescent="0.25">
      <c r="A1468" t="s">
        <v>3315</v>
      </c>
      <c r="B1468" t="s">
        <v>3622</v>
      </c>
      <c r="C1468" t="s">
        <v>3623</v>
      </c>
      <c r="D1468" s="52">
        <v>160.71240322574201</v>
      </c>
      <c r="E1468" s="13">
        <v>1.45315298705805</v>
      </c>
      <c r="F1468">
        <v>51</v>
      </c>
      <c r="G1468" s="57" t="s">
        <v>3151</v>
      </c>
      <c r="H1468" s="57" t="s">
        <v>3151</v>
      </c>
      <c r="I1468" s="57" t="s">
        <v>3155</v>
      </c>
      <c r="J1468" s="57" t="s">
        <v>3150</v>
      </c>
      <c r="K1468" s="57" t="s">
        <v>3148</v>
      </c>
      <c r="L1468" s="57" t="s">
        <v>3151</v>
      </c>
      <c r="M1468" s="57" t="s">
        <v>3148</v>
      </c>
      <c r="N1468" t="s">
        <v>3322</v>
      </c>
    </row>
    <row r="1469" spans="1:14" x14ac:dyDescent="0.25">
      <c r="A1469" t="s">
        <v>3315</v>
      </c>
      <c r="B1469" t="s">
        <v>3624</v>
      </c>
      <c r="C1469" t="s">
        <v>3292</v>
      </c>
      <c r="D1469" s="52">
        <v>65.343240500419796</v>
      </c>
      <c r="E1469" s="13">
        <v>-0.174797218924956</v>
      </c>
      <c r="F1469">
        <v>156</v>
      </c>
      <c r="G1469" s="57" t="s">
        <v>3160</v>
      </c>
      <c r="H1469" s="57" t="s">
        <v>3160</v>
      </c>
      <c r="I1469" s="57" t="s">
        <v>3160</v>
      </c>
      <c r="J1469" s="57" t="s">
        <v>3160</v>
      </c>
      <c r="K1469" s="57" t="s">
        <v>3160</v>
      </c>
      <c r="L1469" s="57" t="s">
        <v>3160</v>
      </c>
      <c r="M1469" s="57" t="s">
        <v>3160</v>
      </c>
      <c r="N1469" t="s">
        <v>3337</v>
      </c>
    </row>
    <row r="1470" spans="1:14" x14ac:dyDescent="0.25">
      <c r="A1470" t="s">
        <v>3315</v>
      </c>
      <c r="B1470" t="s">
        <v>3625</v>
      </c>
      <c r="C1470" t="s">
        <v>3626</v>
      </c>
      <c r="D1470" s="52">
        <v>64.769018850198805</v>
      </c>
      <c r="E1470" s="13">
        <v>-0.74596245754079005</v>
      </c>
      <c r="F1470">
        <v>172</v>
      </c>
      <c r="G1470" s="57" t="s">
        <v>3160</v>
      </c>
      <c r="H1470" s="57" t="s">
        <v>3160</v>
      </c>
      <c r="I1470" s="57" t="s">
        <v>3160</v>
      </c>
      <c r="J1470" s="57" t="s">
        <v>3160</v>
      </c>
      <c r="K1470" s="57" t="s">
        <v>3160</v>
      </c>
      <c r="L1470" s="57" t="s">
        <v>3160</v>
      </c>
      <c r="M1470" s="57" t="s">
        <v>3160</v>
      </c>
      <c r="N1470" t="s">
        <v>3337</v>
      </c>
    </row>
    <row r="1471" spans="1:14" x14ac:dyDescent="0.25">
      <c r="A1471" t="s">
        <v>3315</v>
      </c>
      <c r="B1471" t="s">
        <v>3627</v>
      </c>
      <c r="C1471" t="s">
        <v>3628</v>
      </c>
      <c r="D1471" s="52">
        <v>8.4457879340275301</v>
      </c>
      <c r="E1471" s="13">
        <v>0.92629836667896603</v>
      </c>
      <c r="F1471">
        <v>86</v>
      </c>
      <c r="G1471" s="57" t="s">
        <v>3160</v>
      </c>
      <c r="H1471" s="57" t="s">
        <v>3160</v>
      </c>
      <c r="I1471" s="57" t="s">
        <v>3160</v>
      </c>
      <c r="J1471" s="57" t="s">
        <v>3160</v>
      </c>
      <c r="K1471" s="57" t="s">
        <v>3160</v>
      </c>
      <c r="L1471" s="57" t="s">
        <v>3160</v>
      </c>
      <c r="M1471" s="57" t="s">
        <v>3160</v>
      </c>
      <c r="N1471" t="s">
        <v>3337</v>
      </c>
    </row>
    <row r="1472" spans="1:14" x14ac:dyDescent="0.25">
      <c r="A1472" t="s">
        <v>3315</v>
      </c>
      <c r="B1472" t="s">
        <v>3629</v>
      </c>
      <c r="C1472" t="s">
        <v>3630</v>
      </c>
      <c r="D1472" s="52">
        <v>20.677291971992702</v>
      </c>
      <c r="E1472" s="13">
        <v>4.3245924190648301E-2</v>
      </c>
      <c r="F1472">
        <v>145</v>
      </c>
      <c r="G1472" s="57" t="s">
        <v>3160</v>
      </c>
      <c r="H1472" s="57" t="s">
        <v>3160</v>
      </c>
      <c r="I1472" s="57" t="s">
        <v>3160</v>
      </c>
      <c r="J1472" s="57" t="s">
        <v>3160</v>
      </c>
      <c r="K1472" s="57" t="s">
        <v>3160</v>
      </c>
      <c r="L1472" s="57" t="s">
        <v>3160</v>
      </c>
      <c r="M1472" s="57" t="s">
        <v>3160</v>
      </c>
      <c r="N1472" t="s">
        <v>3337</v>
      </c>
    </row>
    <row r="1473" spans="1:14" x14ac:dyDescent="0.25">
      <c r="A1473" t="s">
        <v>3315</v>
      </c>
      <c r="B1473" t="s">
        <v>3631</v>
      </c>
      <c r="C1473" t="s">
        <v>3632</v>
      </c>
      <c r="D1473" s="52">
        <v>4.2955155926482798</v>
      </c>
      <c r="E1473" s="13">
        <v>-0.27488841612125298</v>
      </c>
      <c r="F1473">
        <v>158</v>
      </c>
      <c r="G1473" s="57" t="s">
        <v>3160</v>
      </c>
      <c r="H1473" s="57" t="s">
        <v>3160</v>
      </c>
      <c r="I1473" s="57" t="s">
        <v>3160</v>
      </c>
      <c r="J1473" s="57" t="s">
        <v>3160</v>
      </c>
      <c r="K1473" s="57" t="s">
        <v>3160</v>
      </c>
      <c r="L1473" s="57" t="s">
        <v>3160</v>
      </c>
      <c r="M1473" s="57" t="s">
        <v>3160</v>
      </c>
      <c r="N1473" t="s">
        <v>3337</v>
      </c>
    </row>
    <row r="1474" spans="1:14" x14ac:dyDescent="0.25">
      <c r="A1474" t="s">
        <v>3315</v>
      </c>
      <c r="B1474" t="s">
        <v>3633</v>
      </c>
      <c r="C1474" t="s">
        <v>3634</v>
      </c>
      <c r="D1474" s="52">
        <v>71.853805710156493</v>
      </c>
      <c r="E1474" s="13">
        <v>-1.27227806313075</v>
      </c>
      <c r="F1474">
        <v>176</v>
      </c>
      <c r="G1474" s="57" t="s">
        <v>3160</v>
      </c>
      <c r="H1474" s="57" t="s">
        <v>3160</v>
      </c>
      <c r="I1474" s="57" t="s">
        <v>3160</v>
      </c>
      <c r="J1474" s="57" t="s">
        <v>3160</v>
      </c>
      <c r="K1474" s="57" t="s">
        <v>3160</v>
      </c>
      <c r="L1474" s="57" t="s">
        <v>3160</v>
      </c>
      <c r="M1474" s="57" t="s">
        <v>3160</v>
      </c>
      <c r="N1474" t="s">
        <v>3337</v>
      </c>
    </row>
    <row r="1475" spans="1:14" x14ac:dyDescent="0.25">
      <c r="A1475" t="s">
        <v>3315</v>
      </c>
      <c r="B1475" t="s">
        <v>3635</v>
      </c>
      <c r="C1475" t="s">
        <v>3636</v>
      </c>
      <c r="D1475" s="52">
        <v>58.729989780575103</v>
      </c>
      <c r="E1475" s="13">
        <v>-1.6148365148427899</v>
      </c>
      <c r="F1475">
        <v>181</v>
      </c>
      <c r="G1475" s="57" t="s">
        <v>3160</v>
      </c>
      <c r="H1475" s="57" t="s">
        <v>3160</v>
      </c>
      <c r="I1475" s="57" t="s">
        <v>3160</v>
      </c>
      <c r="J1475" s="57" t="s">
        <v>3160</v>
      </c>
      <c r="K1475" s="57" t="s">
        <v>3160</v>
      </c>
      <c r="L1475" s="57" t="s">
        <v>3160</v>
      </c>
      <c r="M1475" s="57" t="s">
        <v>3160</v>
      </c>
      <c r="N1475" t="s">
        <v>3152</v>
      </c>
    </row>
    <row r="1476" spans="1:14" x14ac:dyDescent="0.25">
      <c r="A1476" t="s">
        <v>3315</v>
      </c>
      <c r="B1476" t="s">
        <v>3637</v>
      </c>
      <c r="C1476" t="s">
        <v>3638</v>
      </c>
      <c r="D1476" s="52">
        <v>13.188486399418</v>
      </c>
      <c r="E1476" s="13">
        <v>-1.6148365148427899</v>
      </c>
      <c r="F1476">
        <v>181</v>
      </c>
      <c r="G1476" s="57" t="s">
        <v>3160</v>
      </c>
      <c r="H1476" s="57" t="s">
        <v>3160</v>
      </c>
      <c r="I1476" s="57" t="s">
        <v>3160</v>
      </c>
      <c r="J1476" s="57" t="s">
        <v>3160</v>
      </c>
      <c r="K1476" s="57" t="s">
        <v>3160</v>
      </c>
      <c r="L1476" s="57" t="s">
        <v>3160</v>
      </c>
      <c r="M1476" s="57" t="s">
        <v>3160</v>
      </c>
      <c r="N1476" t="s">
        <v>3152</v>
      </c>
    </row>
    <row r="1477" spans="1:14" x14ac:dyDescent="0.25">
      <c r="A1477" t="s">
        <v>3315</v>
      </c>
      <c r="B1477" t="s">
        <v>3639</v>
      </c>
      <c r="C1477" t="s">
        <v>3640</v>
      </c>
      <c r="D1477" s="52">
        <v>99.254781803533106</v>
      </c>
      <c r="E1477" s="13">
        <v>-1.6148365148427899</v>
      </c>
      <c r="F1477">
        <v>181</v>
      </c>
      <c r="G1477" s="57" t="s">
        <v>3160</v>
      </c>
      <c r="H1477" s="57" t="s">
        <v>3160</v>
      </c>
      <c r="I1477" s="57" t="s">
        <v>3160</v>
      </c>
      <c r="J1477" s="57" t="s">
        <v>3160</v>
      </c>
      <c r="K1477" s="57" t="s">
        <v>3160</v>
      </c>
      <c r="L1477" s="57" t="s">
        <v>3160</v>
      </c>
      <c r="M1477" s="57" t="s">
        <v>3160</v>
      </c>
      <c r="N1477" t="s">
        <v>3152</v>
      </c>
    </row>
    <row r="1478" spans="1:14" x14ac:dyDescent="0.25">
      <c r="A1478" t="s">
        <v>3315</v>
      </c>
      <c r="B1478" t="s">
        <v>3641</v>
      </c>
      <c r="C1478" t="s">
        <v>3642</v>
      </c>
      <c r="D1478" s="52">
        <v>132.77430866749799</v>
      </c>
      <c r="E1478" s="13">
        <v>-1.6148365148427899</v>
      </c>
      <c r="F1478">
        <v>181</v>
      </c>
      <c r="G1478" s="57" t="s">
        <v>3160</v>
      </c>
      <c r="H1478" s="57" t="s">
        <v>3160</v>
      </c>
      <c r="I1478" s="57" t="s">
        <v>3160</v>
      </c>
      <c r="J1478" s="57" t="s">
        <v>3160</v>
      </c>
      <c r="K1478" s="57" t="s">
        <v>3160</v>
      </c>
      <c r="L1478" s="57" t="s">
        <v>3160</v>
      </c>
      <c r="M1478" s="57" t="s">
        <v>3160</v>
      </c>
      <c r="N1478" t="s">
        <v>3152</v>
      </c>
    </row>
    <row r="1479" spans="1:14" x14ac:dyDescent="0.25">
      <c r="A1479" t="s">
        <v>3315</v>
      </c>
      <c r="B1479" t="s">
        <v>3643</v>
      </c>
      <c r="C1479" t="s">
        <v>3644</v>
      </c>
      <c r="D1479" s="52">
        <v>0</v>
      </c>
      <c r="E1479" s="13">
        <v>-1.6148365148427899</v>
      </c>
      <c r="F1479">
        <v>181</v>
      </c>
      <c r="G1479" s="57" t="s">
        <v>3160</v>
      </c>
      <c r="H1479" s="57" t="s">
        <v>3160</v>
      </c>
      <c r="I1479" s="57" t="s">
        <v>3160</v>
      </c>
      <c r="J1479" s="57" t="s">
        <v>3160</v>
      </c>
      <c r="K1479" s="57" t="s">
        <v>3160</v>
      </c>
      <c r="L1479" s="57" t="s">
        <v>3160</v>
      </c>
      <c r="M1479" s="57" t="s">
        <v>3160</v>
      </c>
      <c r="N1479" t="s">
        <v>3152</v>
      </c>
    </row>
    <row r="1480" spans="1:14" x14ac:dyDescent="0.25">
      <c r="A1480" t="s">
        <v>3315</v>
      </c>
      <c r="B1480" t="s">
        <v>3645</v>
      </c>
      <c r="C1480" t="s">
        <v>3646</v>
      </c>
      <c r="D1480" s="52">
        <v>3.1866400126426799</v>
      </c>
      <c r="E1480" s="13">
        <v>-1.6148365148427899</v>
      </c>
      <c r="F1480">
        <v>181</v>
      </c>
      <c r="G1480" s="57" t="s">
        <v>3160</v>
      </c>
      <c r="H1480" s="57" t="s">
        <v>3160</v>
      </c>
      <c r="I1480" s="57" t="s">
        <v>3160</v>
      </c>
      <c r="J1480" s="57" t="s">
        <v>3160</v>
      </c>
      <c r="K1480" s="57" t="s">
        <v>3160</v>
      </c>
      <c r="L1480" s="57" t="s">
        <v>3160</v>
      </c>
      <c r="M1480" s="57" t="s">
        <v>3160</v>
      </c>
      <c r="N1480" t="s">
        <v>3152</v>
      </c>
    </row>
    <row r="1481" spans="1:14" x14ac:dyDescent="0.25">
      <c r="A1481" t="s">
        <v>3315</v>
      </c>
      <c r="B1481" t="s">
        <v>3647</v>
      </c>
      <c r="C1481" t="s">
        <v>3298</v>
      </c>
      <c r="D1481" s="52">
        <v>3039.6362749996301</v>
      </c>
      <c r="E1481" s="13">
        <v>1.2005763272393399</v>
      </c>
      <c r="F1481">
        <v>67</v>
      </c>
      <c r="G1481" s="57" t="s">
        <v>3151</v>
      </c>
      <c r="H1481" s="57" t="s">
        <v>3150</v>
      </c>
      <c r="I1481" s="57" t="s">
        <v>3151</v>
      </c>
      <c r="J1481" s="57" t="s">
        <v>3151</v>
      </c>
      <c r="K1481" s="57" t="s">
        <v>3151</v>
      </c>
      <c r="L1481" s="57" t="s">
        <v>3149</v>
      </c>
      <c r="M1481" s="57" t="s">
        <v>3155</v>
      </c>
      <c r="N1481" t="s">
        <v>3322</v>
      </c>
    </row>
    <row r="1482" spans="1:14" x14ac:dyDescent="0.25">
      <c r="A1482" t="s">
        <v>3315</v>
      </c>
      <c r="B1482" t="s">
        <v>3648</v>
      </c>
      <c r="C1482" t="s">
        <v>3649</v>
      </c>
      <c r="D1482" s="52">
        <v>1790.5557611694001</v>
      </c>
      <c r="E1482" s="13">
        <v>1.63948186302542</v>
      </c>
      <c r="F1482">
        <v>40</v>
      </c>
      <c r="G1482" s="57" t="s">
        <v>3160</v>
      </c>
      <c r="H1482" s="57" t="s">
        <v>3160</v>
      </c>
      <c r="I1482" s="57" t="s">
        <v>3160</v>
      </c>
      <c r="J1482" s="57" t="s">
        <v>3160</v>
      </c>
      <c r="K1482" s="57" t="s">
        <v>3160</v>
      </c>
      <c r="L1482" s="57" t="s">
        <v>3160</v>
      </c>
      <c r="M1482" s="57" t="s">
        <v>3160</v>
      </c>
      <c r="N1482" t="s">
        <v>3337</v>
      </c>
    </row>
    <row r="1483" spans="1:14" x14ac:dyDescent="0.25">
      <c r="A1483" t="s">
        <v>3315</v>
      </c>
      <c r="B1483" t="s">
        <v>3650</v>
      </c>
      <c r="C1483" t="s">
        <v>3651</v>
      </c>
      <c r="D1483" s="52">
        <v>40.326272200983198</v>
      </c>
      <c r="E1483" s="13">
        <v>0.82840598286326195</v>
      </c>
      <c r="F1483">
        <v>93</v>
      </c>
      <c r="G1483" s="57" t="s">
        <v>3160</v>
      </c>
      <c r="H1483" s="57" t="s">
        <v>3160</v>
      </c>
      <c r="I1483" s="57" t="s">
        <v>3160</v>
      </c>
      <c r="J1483" s="57" t="s">
        <v>3160</v>
      </c>
      <c r="K1483" s="57" t="s">
        <v>3160</v>
      </c>
      <c r="L1483" s="57" t="s">
        <v>3160</v>
      </c>
      <c r="M1483" s="57" t="s">
        <v>3160</v>
      </c>
      <c r="N1483" t="s">
        <v>3337</v>
      </c>
    </row>
    <row r="1484" spans="1:14" x14ac:dyDescent="0.25">
      <c r="A1484" t="s">
        <v>3315</v>
      </c>
      <c r="B1484" t="s">
        <v>3652</v>
      </c>
      <c r="C1484" t="s">
        <v>3653</v>
      </c>
      <c r="D1484" s="52">
        <v>563.16869254393805</v>
      </c>
      <c r="E1484" s="13">
        <v>1.5655123262632999</v>
      </c>
      <c r="F1484">
        <v>43</v>
      </c>
      <c r="G1484" s="57" t="s">
        <v>3160</v>
      </c>
      <c r="H1484" s="57" t="s">
        <v>3160</v>
      </c>
      <c r="I1484" s="57" t="s">
        <v>3160</v>
      </c>
      <c r="J1484" s="57" t="s">
        <v>3160</v>
      </c>
      <c r="K1484" s="57" t="s">
        <v>3160</v>
      </c>
      <c r="L1484" s="57" t="s">
        <v>3160</v>
      </c>
      <c r="M1484" s="57" t="s">
        <v>3160</v>
      </c>
      <c r="N1484" t="s">
        <v>3152</v>
      </c>
    </row>
    <row r="1485" spans="1:14" x14ac:dyDescent="0.25">
      <c r="A1485" t="s">
        <v>3315</v>
      </c>
      <c r="B1485" t="s">
        <v>3654</v>
      </c>
      <c r="C1485" t="s">
        <v>3655</v>
      </c>
      <c r="D1485" s="52">
        <v>131.138651000908</v>
      </c>
      <c r="E1485" s="13">
        <v>1.5655123262632999</v>
      </c>
      <c r="F1485">
        <v>43</v>
      </c>
      <c r="G1485" s="57" t="s">
        <v>3160</v>
      </c>
      <c r="H1485" s="57" t="s">
        <v>3160</v>
      </c>
      <c r="I1485" s="57" t="s">
        <v>3160</v>
      </c>
      <c r="J1485" s="57" t="s">
        <v>3160</v>
      </c>
      <c r="K1485" s="57" t="s">
        <v>3160</v>
      </c>
      <c r="L1485" s="57" t="s">
        <v>3160</v>
      </c>
      <c r="M1485" s="57" t="s">
        <v>3160</v>
      </c>
      <c r="N1485" t="s">
        <v>3152</v>
      </c>
    </row>
    <row r="1486" spans="1:14" x14ac:dyDescent="0.25">
      <c r="A1486" t="s">
        <v>3315</v>
      </c>
      <c r="B1486" t="s">
        <v>3656</v>
      </c>
      <c r="C1486" t="s">
        <v>3657</v>
      </c>
      <c r="D1486" s="52">
        <v>110.63843464702801</v>
      </c>
      <c r="E1486" s="13">
        <v>1.5655123262632999</v>
      </c>
      <c r="F1486">
        <v>43</v>
      </c>
      <c r="G1486" s="57" t="s">
        <v>3160</v>
      </c>
      <c r="H1486" s="57" t="s">
        <v>3160</v>
      </c>
      <c r="I1486" s="57" t="s">
        <v>3160</v>
      </c>
      <c r="J1486" s="57" t="s">
        <v>3160</v>
      </c>
      <c r="K1486" s="57" t="s">
        <v>3160</v>
      </c>
      <c r="L1486" s="57" t="s">
        <v>3160</v>
      </c>
      <c r="M1486" s="57" t="s">
        <v>3160</v>
      </c>
      <c r="N1486" t="s">
        <v>3152</v>
      </c>
    </row>
    <row r="1487" spans="1:14" x14ac:dyDescent="0.25">
      <c r="A1487" t="s">
        <v>3315</v>
      </c>
      <c r="B1487" t="s">
        <v>3658</v>
      </c>
      <c r="C1487" t="s">
        <v>3659</v>
      </c>
      <c r="D1487" s="52">
        <v>86.573228637380097</v>
      </c>
      <c r="E1487" s="13">
        <v>1.5655123262632999</v>
      </c>
      <c r="F1487">
        <v>43</v>
      </c>
      <c r="G1487" s="57" t="s">
        <v>3160</v>
      </c>
      <c r="H1487" s="57" t="s">
        <v>3160</v>
      </c>
      <c r="I1487" s="57" t="s">
        <v>3160</v>
      </c>
      <c r="J1487" s="57" t="s">
        <v>3160</v>
      </c>
      <c r="K1487" s="57" t="s">
        <v>3160</v>
      </c>
      <c r="L1487" s="57" t="s">
        <v>3160</v>
      </c>
      <c r="M1487" s="57" t="s">
        <v>3160</v>
      </c>
      <c r="N1487" t="s">
        <v>3152</v>
      </c>
    </row>
    <row r="1488" spans="1:14" x14ac:dyDescent="0.25">
      <c r="A1488" t="s">
        <v>3315</v>
      </c>
      <c r="B1488" t="s">
        <v>3660</v>
      </c>
      <c r="C1488" t="s">
        <v>3661</v>
      </c>
      <c r="D1488" s="52">
        <v>20.1915743822235</v>
      </c>
      <c r="E1488" s="13">
        <v>-0.35320873273516201</v>
      </c>
      <c r="F1488">
        <v>163</v>
      </c>
      <c r="G1488" s="57" t="s">
        <v>3160</v>
      </c>
      <c r="H1488" s="57" t="s">
        <v>3160</v>
      </c>
      <c r="I1488" s="57" t="s">
        <v>3160</v>
      </c>
      <c r="J1488" s="57" t="s">
        <v>3160</v>
      </c>
      <c r="K1488" s="57" t="s">
        <v>3160</v>
      </c>
      <c r="L1488" s="57" t="s">
        <v>3160</v>
      </c>
      <c r="M1488" s="57" t="s">
        <v>3160</v>
      </c>
      <c r="N1488" t="s">
        <v>3152</v>
      </c>
    </row>
    <row r="1489" spans="1:14" x14ac:dyDescent="0.25">
      <c r="A1489" t="s">
        <v>3315</v>
      </c>
      <c r="B1489" t="s">
        <v>3662</v>
      </c>
      <c r="C1489" t="s">
        <v>3663</v>
      </c>
      <c r="D1489" s="52">
        <v>893.60740693983996</v>
      </c>
      <c r="E1489" s="13">
        <v>-0.32628769182942702</v>
      </c>
      <c r="F1489">
        <v>160</v>
      </c>
      <c r="G1489" s="57" t="s">
        <v>3150</v>
      </c>
      <c r="H1489" s="57" t="s">
        <v>3150</v>
      </c>
      <c r="I1489" s="57" t="s">
        <v>3151</v>
      </c>
      <c r="J1489" s="57" t="s">
        <v>3149</v>
      </c>
      <c r="K1489" s="57" t="s">
        <v>3148</v>
      </c>
      <c r="L1489" s="57" t="s">
        <v>3155</v>
      </c>
      <c r="M1489" s="57" t="s">
        <v>3155</v>
      </c>
      <c r="N1489" t="s">
        <v>3322</v>
      </c>
    </row>
    <row r="1490" spans="1:14" x14ac:dyDescent="0.25">
      <c r="A1490" t="s">
        <v>3315</v>
      </c>
      <c r="B1490" t="s">
        <v>3664</v>
      </c>
      <c r="C1490" t="s">
        <v>3665</v>
      </c>
      <c r="D1490" s="52">
        <v>363.04877563210499</v>
      </c>
      <c r="E1490" s="13">
        <v>-0.35320873273516201</v>
      </c>
      <c r="F1490">
        <v>163</v>
      </c>
      <c r="G1490" s="57" t="s">
        <v>3160</v>
      </c>
      <c r="H1490" s="57" t="s">
        <v>3160</v>
      </c>
      <c r="I1490" s="57" t="s">
        <v>3160</v>
      </c>
      <c r="J1490" s="57" t="s">
        <v>3160</v>
      </c>
      <c r="K1490" s="57" t="s">
        <v>3160</v>
      </c>
      <c r="L1490" s="57" t="s">
        <v>3160</v>
      </c>
      <c r="M1490" s="57" t="s">
        <v>3160</v>
      </c>
      <c r="N1490" t="s">
        <v>3152</v>
      </c>
    </row>
    <row r="1491" spans="1:14" x14ac:dyDescent="0.25">
      <c r="A1491" t="s">
        <v>3315</v>
      </c>
      <c r="B1491" t="s">
        <v>3666</v>
      </c>
      <c r="C1491" t="s">
        <v>3667</v>
      </c>
      <c r="D1491" s="52">
        <v>504.59027739153697</v>
      </c>
      <c r="E1491" s="13">
        <v>0.53081147395796002</v>
      </c>
      <c r="F1491">
        <v>113</v>
      </c>
      <c r="G1491" s="57" t="s">
        <v>3151</v>
      </c>
      <c r="H1491" s="57" t="s">
        <v>3151</v>
      </c>
      <c r="I1491" s="57" t="s">
        <v>3155</v>
      </c>
      <c r="J1491" s="57" t="s">
        <v>3150</v>
      </c>
      <c r="K1491" s="57" t="s">
        <v>3151</v>
      </c>
      <c r="L1491" s="57" t="s">
        <v>3150</v>
      </c>
      <c r="M1491" s="57" t="s">
        <v>3155</v>
      </c>
      <c r="N1491" t="s">
        <v>3322</v>
      </c>
    </row>
    <row r="1492" spans="1:14" x14ac:dyDescent="0.25">
      <c r="A1492" t="s">
        <v>3315</v>
      </c>
      <c r="B1492" t="s">
        <v>3668</v>
      </c>
      <c r="C1492" t="s">
        <v>3669</v>
      </c>
      <c r="D1492" s="52">
        <v>266.29379951394202</v>
      </c>
      <c r="E1492" s="13">
        <v>0.57159151954502996</v>
      </c>
      <c r="F1492">
        <v>106</v>
      </c>
      <c r="G1492" s="57" t="s">
        <v>3151</v>
      </c>
      <c r="H1492" s="57" t="s">
        <v>3148</v>
      </c>
      <c r="I1492" s="57" t="s">
        <v>3149</v>
      </c>
      <c r="J1492" s="57" t="s">
        <v>3150</v>
      </c>
      <c r="K1492" s="57" t="s">
        <v>3148</v>
      </c>
      <c r="L1492" s="57" t="s">
        <v>3148</v>
      </c>
      <c r="M1492" s="57" t="s">
        <v>3155</v>
      </c>
      <c r="N1492" t="s">
        <v>3322</v>
      </c>
    </row>
    <row r="1493" spans="1:14" x14ac:dyDescent="0.25">
      <c r="A1493" t="s">
        <v>3315</v>
      </c>
      <c r="B1493" t="s">
        <v>3670</v>
      </c>
      <c r="C1493" t="s">
        <v>3671</v>
      </c>
      <c r="D1493" s="52">
        <v>418.43512839400501</v>
      </c>
      <c r="E1493" s="13">
        <v>-0.68764137875488196</v>
      </c>
      <c r="F1493">
        <v>169</v>
      </c>
      <c r="G1493" s="57" t="s">
        <v>3155</v>
      </c>
      <c r="H1493" s="57" t="s">
        <v>3150</v>
      </c>
      <c r="I1493" s="57" t="s">
        <v>3155</v>
      </c>
      <c r="J1493" s="57" t="s">
        <v>3150</v>
      </c>
      <c r="K1493" s="57" t="s">
        <v>3148</v>
      </c>
      <c r="L1493" s="57" t="s">
        <v>3155</v>
      </c>
      <c r="M1493" s="57" t="s">
        <v>3148</v>
      </c>
      <c r="N1493" t="s">
        <v>3322</v>
      </c>
    </row>
    <row r="1494" spans="1:14" x14ac:dyDescent="0.25">
      <c r="A1494" t="s">
        <v>3315</v>
      </c>
      <c r="B1494" t="s">
        <v>3672</v>
      </c>
      <c r="C1494" t="s">
        <v>3308</v>
      </c>
      <c r="D1494" s="52">
        <v>269.18058761460497</v>
      </c>
      <c r="E1494" s="13">
        <v>1.1807591551210901</v>
      </c>
      <c r="F1494">
        <v>69</v>
      </c>
      <c r="G1494" s="57" t="s">
        <v>3160</v>
      </c>
      <c r="H1494" s="57" t="s">
        <v>3160</v>
      </c>
      <c r="I1494" s="57" t="s">
        <v>3160</v>
      </c>
      <c r="J1494" s="57" t="s">
        <v>3160</v>
      </c>
      <c r="K1494" s="57" t="s">
        <v>3160</v>
      </c>
      <c r="L1494" s="57" t="s">
        <v>3160</v>
      </c>
      <c r="M1494" s="57" t="s">
        <v>3160</v>
      </c>
      <c r="N1494" t="s">
        <v>3337</v>
      </c>
    </row>
    <row r="1495" spans="1:14" x14ac:dyDescent="0.25">
      <c r="A1495" t="s">
        <v>3316</v>
      </c>
      <c r="B1495" t="s">
        <v>3320</v>
      </c>
      <c r="C1495" t="s">
        <v>3321</v>
      </c>
      <c r="D1495" s="52">
        <v>490.71678844185902</v>
      </c>
      <c r="E1495" s="13">
        <v>-0.46655750252485201</v>
      </c>
      <c r="F1495">
        <v>166</v>
      </c>
      <c r="G1495" s="57" t="s">
        <v>3150</v>
      </c>
      <c r="H1495" s="57" t="s">
        <v>3151</v>
      </c>
      <c r="I1495" s="57" t="s">
        <v>3148</v>
      </c>
      <c r="J1495" s="57" t="s">
        <v>3155</v>
      </c>
      <c r="K1495" s="57" t="s">
        <v>3151</v>
      </c>
      <c r="L1495" s="57" t="s">
        <v>3148</v>
      </c>
      <c r="M1495" s="57" t="s">
        <v>3151</v>
      </c>
      <c r="N1495" t="s">
        <v>3322</v>
      </c>
    </row>
    <row r="1496" spans="1:14" x14ac:dyDescent="0.25">
      <c r="A1496" t="s">
        <v>3316</v>
      </c>
      <c r="B1496" t="s">
        <v>3323</v>
      </c>
      <c r="C1496" t="s">
        <v>3324</v>
      </c>
      <c r="D1496" s="52">
        <v>455.50993932381601</v>
      </c>
      <c r="E1496" s="13">
        <v>-0.27571337272774199</v>
      </c>
      <c r="F1496">
        <v>155</v>
      </c>
      <c r="G1496" s="57" t="s">
        <v>3150</v>
      </c>
      <c r="H1496" s="57" t="s">
        <v>3148</v>
      </c>
      <c r="I1496" s="57" t="s">
        <v>3149</v>
      </c>
      <c r="J1496" s="57" t="s">
        <v>3150</v>
      </c>
      <c r="K1496" s="57" t="s">
        <v>3149</v>
      </c>
      <c r="L1496" s="57" t="s">
        <v>3151</v>
      </c>
      <c r="M1496" s="57" t="s">
        <v>3149</v>
      </c>
      <c r="N1496" t="s">
        <v>3322</v>
      </c>
    </row>
    <row r="1497" spans="1:14" x14ac:dyDescent="0.25">
      <c r="A1497" t="s">
        <v>3316</v>
      </c>
      <c r="B1497" t="s">
        <v>3325</v>
      </c>
      <c r="C1497" t="s">
        <v>3326</v>
      </c>
      <c r="D1497" s="52">
        <v>178.97398828296201</v>
      </c>
      <c r="E1497" s="13">
        <v>-6.05685069548818E-2</v>
      </c>
      <c r="F1497">
        <v>139</v>
      </c>
      <c r="G1497" s="57" t="s">
        <v>3160</v>
      </c>
      <c r="H1497" s="57" t="s">
        <v>3160</v>
      </c>
      <c r="I1497" s="57" t="s">
        <v>3160</v>
      </c>
      <c r="J1497" s="57" t="s">
        <v>3160</v>
      </c>
      <c r="K1497" s="57" t="s">
        <v>3160</v>
      </c>
      <c r="L1497" s="57" t="s">
        <v>3160</v>
      </c>
      <c r="M1497" s="57" t="s">
        <v>3160</v>
      </c>
      <c r="N1497" t="s">
        <v>3152</v>
      </c>
    </row>
    <row r="1498" spans="1:14" x14ac:dyDescent="0.25">
      <c r="A1498" t="s">
        <v>3316</v>
      </c>
      <c r="B1498" t="s">
        <v>3327</v>
      </c>
      <c r="C1498" t="s">
        <v>3328</v>
      </c>
      <c r="D1498" s="52">
        <v>57.205100433933197</v>
      </c>
      <c r="E1498" s="13">
        <v>-6.05685069548818E-2</v>
      </c>
      <c r="F1498">
        <v>139</v>
      </c>
      <c r="G1498" s="57" t="s">
        <v>3160</v>
      </c>
      <c r="H1498" s="57" t="s">
        <v>3160</v>
      </c>
      <c r="I1498" s="57" t="s">
        <v>3160</v>
      </c>
      <c r="J1498" s="57" t="s">
        <v>3160</v>
      </c>
      <c r="K1498" s="57" t="s">
        <v>3160</v>
      </c>
      <c r="L1498" s="57" t="s">
        <v>3160</v>
      </c>
      <c r="M1498" s="57" t="s">
        <v>3160</v>
      </c>
      <c r="N1498" t="s">
        <v>3152</v>
      </c>
    </row>
    <row r="1499" spans="1:14" x14ac:dyDescent="0.25">
      <c r="A1499" t="s">
        <v>3316</v>
      </c>
      <c r="B1499" t="s">
        <v>3329</v>
      </c>
      <c r="C1499" t="s">
        <v>3330</v>
      </c>
      <c r="D1499" s="52">
        <v>190.212116483605</v>
      </c>
      <c r="E1499" s="13">
        <v>-0.35100011716889301</v>
      </c>
      <c r="F1499">
        <v>163</v>
      </c>
      <c r="G1499" s="57" t="s">
        <v>3150</v>
      </c>
      <c r="H1499" s="57" t="s">
        <v>3151</v>
      </c>
      <c r="I1499" s="57" t="s">
        <v>3155</v>
      </c>
      <c r="J1499" s="57" t="s">
        <v>3155</v>
      </c>
      <c r="K1499" s="57" t="s">
        <v>3151</v>
      </c>
      <c r="L1499" s="57" t="s">
        <v>3148</v>
      </c>
      <c r="M1499" s="57" t="s">
        <v>3148</v>
      </c>
      <c r="N1499" t="s">
        <v>3322</v>
      </c>
    </row>
    <row r="1500" spans="1:14" x14ac:dyDescent="0.25">
      <c r="A1500" t="s">
        <v>3316</v>
      </c>
      <c r="B1500" t="s">
        <v>3331</v>
      </c>
      <c r="C1500" t="s">
        <v>3332</v>
      </c>
      <c r="D1500" s="52">
        <v>1104.0292527495001</v>
      </c>
      <c r="E1500" s="13">
        <v>0.60223720704790595</v>
      </c>
      <c r="F1500">
        <v>99</v>
      </c>
      <c r="G1500" s="57" t="s">
        <v>3151</v>
      </c>
      <c r="H1500" s="57" t="s">
        <v>3151</v>
      </c>
      <c r="I1500" s="57" t="s">
        <v>3148</v>
      </c>
      <c r="J1500" s="57" t="s">
        <v>3155</v>
      </c>
      <c r="K1500" s="57" t="s">
        <v>3151</v>
      </c>
      <c r="L1500" s="57" t="s">
        <v>3149</v>
      </c>
      <c r="M1500" s="57" t="s">
        <v>3149</v>
      </c>
      <c r="N1500" t="s">
        <v>3322</v>
      </c>
    </row>
    <row r="1501" spans="1:14" x14ac:dyDescent="0.25">
      <c r="A1501" t="s">
        <v>3316</v>
      </c>
      <c r="B1501" t="s">
        <v>3333</v>
      </c>
      <c r="C1501" t="s">
        <v>3334</v>
      </c>
      <c r="D1501" s="52">
        <v>65.597603547392893</v>
      </c>
      <c r="E1501" s="13">
        <v>0.35995399282164903</v>
      </c>
      <c r="F1501">
        <v>116</v>
      </c>
      <c r="G1501" s="57" t="s">
        <v>3160</v>
      </c>
      <c r="H1501" s="57" t="s">
        <v>3160</v>
      </c>
      <c r="I1501" s="57" t="s">
        <v>3160</v>
      </c>
      <c r="J1501" s="57" t="s">
        <v>3160</v>
      </c>
      <c r="K1501" s="57" t="s">
        <v>3160</v>
      </c>
      <c r="L1501" s="57" t="s">
        <v>3160</v>
      </c>
      <c r="M1501" s="57" t="s">
        <v>3160</v>
      </c>
      <c r="N1501" t="s">
        <v>3152</v>
      </c>
    </row>
    <row r="1502" spans="1:14" x14ac:dyDescent="0.25">
      <c r="A1502" t="s">
        <v>3316</v>
      </c>
      <c r="B1502" t="s">
        <v>3335</v>
      </c>
      <c r="C1502" t="s">
        <v>3336</v>
      </c>
      <c r="D1502" s="52">
        <v>643.33112083574099</v>
      </c>
      <c r="E1502" s="13">
        <v>0.44756612938905799</v>
      </c>
      <c r="F1502">
        <v>112</v>
      </c>
      <c r="G1502" s="57" t="s">
        <v>3149</v>
      </c>
      <c r="H1502" s="57" t="s">
        <v>3150</v>
      </c>
      <c r="I1502" s="57" t="s">
        <v>3149</v>
      </c>
      <c r="J1502" s="57" t="s">
        <v>3149</v>
      </c>
      <c r="K1502" s="57" t="s">
        <v>3150</v>
      </c>
      <c r="L1502" s="57" t="s">
        <v>3148</v>
      </c>
      <c r="M1502" s="57" t="s">
        <v>3149</v>
      </c>
      <c r="N1502" t="s">
        <v>3322</v>
      </c>
    </row>
    <row r="1503" spans="1:14" x14ac:dyDescent="0.25">
      <c r="A1503" t="s">
        <v>3316</v>
      </c>
      <c r="B1503" t="s">
        <v>3338</v>
      </c>
      <c r="C1503" t="s">
        <v>3339</v>
      </c>
      <c r="D1503" s="52">
        <v>293.42547778623202</v>
      </c>
      <c r="E1503" s="13">
        <v>-0.14988554713545199</v>
      </c>
      <c r="F1503">
        <v>144</v>
      </c>
      <c r="G1503" s="57" t="s">
        <v>3160</v>
      </c>
      <c r="H1503" s="57" t="s">
        <v>3160</v>
      </c>
      <c r="I1503" s="57" t="s">
        <v>3160</v>
      </c>
      <c r="J1503" s="57" t="s">
        <v>3160</v>
      </c>
      <c r="K1503" s="57" t="s">
        <v>3160</v>
      </c>
      <c r="L1503" s="57" t="s">
        <v>3160</v>
      </c>
      <c r="M1503" s="57" t="s">
        <v>3160</v>
      </c>
      <c r="N1503" t="s">
        <v>3152</v>
      </c>
    </row>
    <row r="1504" spans="1:14" x14ac:dyDescent="0.25">
      <c r="A1504" t="s">
        <v>3316</v>
      </c>
      <c r="B1504" t="s">
        <v>3340</v>
      </c>
      <c r="C1504" t="s">
        <v>3341</v>
      </c>
      <c r="D1504" s="52">
        <v>7.7600300717476003</v>
      </c>
      <c r="E1504" s="13">
        <v>0.46130149074872101</v>
      </c>
      <c r="F1504">
        <v>111</v>
      </c>
      <c r="G1504" s="57" t="s">
        <v>3160</v>
      </c>
      <c r="H1504" s="57" t="s">
        <v>3160</v>
      </c>
      <c r="I1504" s="57" t="s">
        <v>3160</v>
      </c>
      <c r="J1504" s="57" t="s">
        <v>3160</v>
      </c>
      <c r="K1504" s="57" t="s">
        <v>3160</v>
      </c>
      <c r="L1504" s="57" t="s">
        <v>3160</v>
      </c>
      <c r="M1504" s="57" t="s">
        <v>3160</v>
      </c>
      <c r="N1504" t="s">
        <v>3342</v>
      </c>
    </row>
    <row r="1505" spans="1:14" x14ac:dyDescent="0.25">
      <c r="A1505" t="s">
        <v>3316</v>
      </c>
      <c r="B1505" t="s">
        <v>3343</v>
      </c>
      <c r="C1505" t="s">
        <v>3344</v>
      </c>
      <c r="D1505" s="52">
        <v>0</v>
      </c>
      <c r="E1505" s="13">
        <v>-0.28712112810277302</v>
      </c>
      <c r="F1505">
        <v>156</v>
      </c>
      <c r="G1505" s="57" t="s">
        <v>3160</v>
      </c>
      <c r="H1505" s="57" t="s">
        <v>3160</v>
      </c>
      <c r="I1505" s="57" t="s">
        <v>3160</v>
      </c>
      <c r="J1505" s="57" t="s">
        <v>3160</v>
      </c>
      <c r="K1505" s="57" t="s">
        <v>3160</v>
      </c>
      <c r="L1505" s="57" t="s">
        <v>3160</v>
      </c>
      <c r="M1505" s="57" t="s">
        <v>3160</v>
      </c>
      <c r="N1505" t="s">
        <v>3342</v>
      </c>
    </row>
    <row r="1506" spans="1:14" x14ac:dyDescent="0.25">
      <c r="A1506" t="s">
        <v>3316</v>
      </c>
      <c r="B1506" t="s">
        <v>3345</v>
      </c>
      <c r="C1506" t="s">
        <v>3346</v>
      </c>
      <c r="D1506" s="52">
        <v>0</v>
      </c>
      <c r="E1506" s="13">
        <v>-0.244614744523307</v>
      </c>
      <c r="F1506">
        <v>152</v>
      </c>
      <c r="G1506" s="57" t="s">
        <v>3160</v>
      </c>
      <c r="H1506" s="57" t="s">
        <v>3160</v>
      </c>
      <c r="I1506" s="57" t="s">
        <v>3160</v>
      </c>
      <c r="J1506" s="57" t="s">
        <v>3160</v>
      </c>
      <c r="K1506" s="57" t="s">
        <v>3160</v>
      </c>
      <c r="L1506" s="57" t="s">
        <v>3160</v>
      </c>
      <c r="M1506" s="57" t="s">
        <v>3160</v>
      </c>
      <c r="N1506" t="s">
        <v>3342</v>
      </c>
    </row>
    <row r="1507" spans="1:14" x14ac:dyDescent="0.25">
      <c r="A1507" t="s">
        <v>3316</v>
      </c>
      <c r="B1507" t="s">
        <v>3347</v>
      </c>
      <c r="C1507" t="s">
        <v>3348</v>
      </c>
      <c r="D1507" s="52">
        <v>952.45968997544605</v>
      </c>
      <c r="E1507" s="13">
        <v>-0.100183554862166</v>
      </c>
      <c r="F1507">
        <v>143</v>
      </c>
      <c r="G1507" s="57" t="s">
        <v>3148</v>
      </c>
      <c r="H1507" s="57" t="s">
        <v>3151</v>
      </c>
      <c r="I1507" s="57" t="s">
        <v>3155</v>
      </c>
      <c r="J1507" s="57" t="s">
        <v>3150</v>
      </c>
      <c r="K1507" s="57" t="s">
        <v>3149</v>
      </c>
      <c r="L1507" s="57" t="s">
        <v>3149</v>
      </c>
      <c r="M1507" s="57" t="s">
        <v>3149</v>
      </c>
      <c r="N1507" t="s">
        <v>3322</v>
      </c>
    </row>
    <row r="1508" spans="1:14" x14ac:dyDescent="0.25">
      <c r="A1508" t="s">
        <v>3316</v>
      </c>
      <c r="B1508" t="s">
        <v>3349</v>
      </c>
      <c r="C1508" t="s">
        <v>3350</v>
      </c>
      <c r="D1508" s="52">
        <v>929.26733382275199</v>
      </c>
      <c r="E1508" s="13">
        <v>0.97020563446316299</v>
      </c>
      <c r="F1508">
        <v>79</v>
      </c>
      <c r="G1508" s="57" t="s">
        <v>3151</v>
      </c>
      <c r="H1508" s="57" t="s">
        <v>3151</v>
      </c>
      <c r="I1508" s="57" t="s">
        <v>3155</v>
      </c>
      <c r="J1508" s="57" t="s">
        <v>3148</v>
      </c>
      <c r="K1508" s="57" t="s">
        <v>3148</v>
      </c>
      <c r="L1508" s="57" t="s">
        <v>3148</v>
      </c>
      <c r="M1508" s="57" t="s">
        <v>3149</v>
      </c>
      <c r="N1508" t="s">
        <v>3322</v>
      </c>
    </row>
    <row r="1509" spans="1:14" x14ac:dyDescent="0.25">
      <c r="A1509" t="s">
        <v>3316</v>
      </c>
      <c r="B1509" t="s">
        <v>3351</v>
      </c>
      <c r="C1509" t="s">
        <v>3165</v>
      </c>
      <c r="D1509" s="52">
        <v>784.06291472396197</v>
      </c>
      <c r="E1509" s="13">
        <v>1.1406436999284899</v>
      </c>
      <c r="F1509">
        <v>69</v>
      </c>
      <c r="G1509" s="57" t="s">
        <v>3151</v>
      </c>
      <c r="H1509" s="57" t="s">
        <v>3149</v>
      </c>
      <c r="I1509" s="57" t="s">
        <v>3155</v>
      </c>
      <c r="J1509" s="57" t="s">
        <v>3151</v>
      </c>
      <c r="K1509" s="57" t="s">
        <v>3151</v>
      </c>
      <c r="L1509" s="57" t="s">
        <v>3151</v>
      </c>
      <c r="M1509" s="57" t="s">
        <v>3151</v>
      </c>
      <c r="N1509" t="s">
        <v>3322</v>
      </c>
    </row>
    <row r="1510" spans="1:14" x14ac:dyDescent="0.25">
      <c r="A1510" t="s">
        <v>3316</v>
      </c>
      <c r="B1510" t="s">
        <v>3352</v>
      </c>
      <c r="C1510" t="s">
        <v>3353</v>
      </c>
      <c r="D1510" s="52">
        <v>1929.1184703251599</v>
      </c>
      <c r="E1510" s="13">
        <v>1.8482849380647499</v>
      </c>
      <c r="F1510">
        <v>27</v>
      </c>
      <c r="G1510" s="57" t="s">
        <v>3151</v>
      </c>
      <c r="H1510" s="57" t="s">
        <v>3151</v>
      </c>
      <c r="I1510" s="57" t="s">
        <v>3149</v>
      </c>
      <c r="J1510" s="57" t="s">
        <v>3149</v>
      </c>
      <c r="K1510" s="57" t="s">
        <v>3148</v>
      </c>
      <c r="L1510" s="57" t="s">
        <v>3149</v>
      </c>
      <c r="M1510" s="57" t="s">
        <v>3149</v>
      </c>
      <c r="N1510" t="s">
        <v>3322</v>
      </c>
    </row>
    <row r="1511" spans="1:14" x14ac:dyDescent="0.25">
      <c r="A1511" t="s">
        <v>3316</v>
      </c>
      <c r="B1511" t="s">
        <v>3354</v>
      </c>
      <c r="C1511" t="s">
        <v>3355</v>
      </c>
      <c r="D1511" s="52">
        <v>116.948759176998</v>
      </c>
      <c r="E1511" s="13">
        <v>1.93658628751714</v>
      </c>
      <c r="F1511">
        <v>19</v>
      </c>
      <c r="G1511" s="57" t="s">
        <v>3160</v>
      </c>
      <c r="H1511" s="57" t="s">
        <v>3160</v>
      </c>
      <c r="I1511" s="57" t="s">
        <v>3160</v>
      </c>
      <c r="J1511" s="57" t="s">
        <v>3160</v>
      </c>
      <c r="K1511" s="57" t="s">
        <v>3160</v>
      </c>
      <c r="L1511" s="57" t="s">
        <v>3160</v>
      </c>
      <c r="M1511" s="57" t="s">
        <v>3160</v>
      </c>
      <c r="N1511" t="s">
        <v>3152</v>
      </c>
    </row>
    <row r="1512" spans="1:14" x14ac:dyDescent="0.25">
      <c r="A1512" t="s">
        <v>3316</v>
      </c>
      <c r="B1512" t="s">
        <v>3356</v>
      </c>
      <c r="C1512" t="s">
        <v>3357</v>
      </c>
      <c r="D1512" s="52">
        <v>122.651263595896</v>
      </c>
      <c r="E1512" s="13">
        <v>1.93658628751714</v>
      </c>
      <c r="F1512">
        <v>19</v>
      </c>
      <c r="G1512" s="57" t="s">
        <v>3160</v>
      </c>
      <c r="H1512" s="57" t="s">
        <v>3160</v>
      </c>
      <c r="I1512" s="57" t="s">
        <v>3160</v>
      </c>
      <c r="J1512" s="57" t="s">
        <v>3160</v>
      </c>
      <c r="K1512" s="57" t="s">
        <v>3160</v>
      </c>
      <c r="L1512" s="57" t="s">
        <v>3160</v>
      </c>
      <c r="M1512" s="57" t="s">
        <v>3160</v>
      </c>
      <c r="N1512" t="s">
        <v>3152</v>
      </c>
    </row>
    <row r="1513" spans="1:14" x14ac:dyDescent="0.25">
      <c r="A1513" t="s">
        <v>3316</v>
      </c>
      <c r="B1513" t="s">
        <v>3358</v>
      </c>
      <c r="C1513" t="s">
        <v>3359</v>
      </c>
      <c r="D1513" s="52">
        <v>202.80531740734099</v>
      </c>
      <c r="E1513" s="13">
        <v>1.93658628751714</v>
      </c>
      <c r="F1513">
        <v>19</v>
      </c>
      <c r="G1513" s="57" t="s">
        <v>3160</v>
      </c>
      <c r="H1513" s="57" t="s">
        <v>3160</v>
      </c>
      <c r="I1513" s="57" t="s">
        <v>3160</v>
      </c>
      <c r="J1513" s="57" t="s">
        <v>3160</v>
      </c>
      <c r="K1513" s="57" t="s">
        <v>3160</v>
      </c>
      <c r="L1513" s="57" t="s">
        <v>3160</v>
      </c>
      <c r="M1513" s="57" t="s">
        <v>3160</v>
      </c>
      <c r="N1513" t="s">
        <v>3152</v>
      </c>
    </row>
    <row r="1514" spans="1:14" x14ac:dyDescent="0.25">
      <c r="A1514" t="s">
        <v>3316</v>
      </c>
      <c r="B1514" t="s">
        <v>3360</v>
      </c>
      <c r="C1514" t="s">
        <v>3361</v>
      </c>
      <c r="D1514" s="52">
        <v>301.86472188465802</v>
      </c>
      <c r="E1514" s="13">
        <v>1.93658628751714</v>
      </c>
      <c r="F1514">
        <v>19</v>
      </c>
      <c r="G1514" s="57" t="s">
        <v>3160</v>
      </c>
      <c r="H1514" s="57" t="s">
        <v>3160</v>
      </c>
      <c r="I1514" s="57" t="s">
        <v>3160</v>
      </c>
      <c r="J1514" s="57" t="s">
        <v>3160</v>
      </c>
      <c r="K1514" s="57" t="s">
        <v>3160</v>
      </c>
      <c r="L1514" s="57" t="s">
        <v>3160</v>
      </c>
      <c r="M1514" s="57" t="s">
        <v>3160</v>
      </c>
      <c r="N1514" t="s">
        <v>3152</v>
      </c>
    </row>
    <row r="1515" spans="1:14" x14ac:dyDescent="0.25">
      <c r="A1515" t="s">
        <v>3316</v>
      </c>
      <c r="B1515" t="s">
        <v>3362</v>
      </c>
      <c r="C1515" t="s">
        <v>3169</v>
      </c>
      <c r="D1515" s="52">
        <v>1440.50025883888</v>
      </c>
      <c r="E1515" s="13">
        <v>1.4097001650052601</v>
      </c>
      <c r="F1515">
        <v>49</v>
      </c>
      <c r="G1515" s="57" t="s">
        <v>3151</v>
      </c>
      <c r="H1515" s="57" t="s">
        <v>3151</v>
      </c>
      <c r="I1515" s="57" t="s">
        <v>3155</v>
      </c>
      <c r="J1515" s="57" t="s">
        <v>3148</v>
      </c>
      <c r="K1515" s="57" t="s">
        <v>3148</v>
      </c>
      <c r="L1515" s="57" t="s">
        <v>3148</v>
      </c>
      <c r="M1515" s="57" t="s">
        <v>3149</v>
      </c>
      <c r="N1515" t="s">
        <v>3322</v>
      </c>
    </row>
    <row r="1516" spans="1:14" x14ac:dyDescent="0.25">
      <c r="A1516" t="s">
        <v>3316</v>
      </c>
      <c r="B1516" t="s">
        <v>3363</v>
      </c>
      <c r="C1516" t="s">
        <v>3364</v>
      </c>
      <c r="D1516" s="52">
        <v>646.07918988536096</v>
      </c>
      <c r="E1516" s="13">
        <v>1.9785803914864499</v>
      </c>
      <c r="F1516">
        <v>16</v>
      </c>
      <c r="G1516" s="57" t="s">
        <v>3151</v>
      </c>
      <c r="H1516" s="57" t="s">
        <v>3151</v>
      </c>
      <c r="I1516" s="57" t="s">
        <v>3151</v>
      </c>
      <c r="J1516" s="57" t="s">
        <v>3148</v>
      </c>
      <c r="K1516" s="57" t="s">
        <v>3148</v>
      </c>
      <c r="L1516" s="57" t="s">
        <v>3148</v>
      </c>
      <c r="M1516" s="57" t="s">
        <v>3149</v>
      </c>
      <c r="N1516" t="s">
        <v>3322</v>
      </c>
    </row>
    <row r="1517" spans="1:14" x14ac:dyDescent="0.25">
      <c r="A1517" t="s">
        <v>3316</v>
      </c>
      <c r="B1517" t="s">
        <v>3365</v>
      </c>
      <c r="C1517" t="s">
        <v>3366</v>
      </c>
      <c r="D1517" s="52">
        <v>419.77747063527698</v>
      </c>
      <c r="E1517" s="13">
        <v>1.9767980957711799</v>
      </c>
      <c r="F1517">
        <v>17</v>
      </c>
      <c r="G1517" s="57" t="s">
        <v>3151</v>
      </c>
      <c r="H1517" s="57" t="s">
        <v>3151</v>
      </c>
      <c r="I1517" s="57" t="s">
        <v>3149</v>
      </c>
      <c r="J1517" s="57" t="s">
        <v>3155</v>
      </c>
      <c r="K1517" s="57" t="s">
        <v>3148</v>
      </c>
      <c r="L1517" s="57" t="s">
        <v>3149</v>
      </c>
      <c r="M1517" s="57" t="s">
        <v>3150</v>
      </c>
      <c r="N1517" t="s">
        <v>3322</v>
      </c>
    </row>
    <row r="1518" spans="1:14" x14ac:dyDescent="0.25">
      <c r="A1518" t="s">
        <v>3316</v>
      </c>
      <c r="B1518" t="s">
        <v>3367</v>
      </c>
      <c r="C1518" t="s">
        <v>3368</v>
      </c>
      <c r="D1518" s="52">
        <v>802.23333250119697</v>
      </c>
      <c r="E1518" s="13">
        <v>1.4088214136474999</v>
      </c>
      <c r="F1518">
        <v>50</v>
      </c>
      <c r="G1518" s="57" t="s">
        <v>3151</v>
      </c>
      <c r="H1518" s="57" t="s">
        <v>3151</v>
      </c>
      <c r="I1518" s="57" t="s">
        <v>3151</v>
      </c>
      <c r="J1518" s="57" t="s">
        <v>3148</v>
      </c>
      <c r="K1518" s="57" t="s">
        <v>3148</v>
      </c>
      <c r="L1518" s="57" t="s">
        <v>3149</v>
      </c>
      <c r="M1518" s="57" t="s">
        <v>3148</v>
      </c>
      <c r="N1518" t="s">
        <v>3322</v>
      </c>
    </row>
    <row r="1519" spans="1:14" x14ac:dyDescent="0.25">
      <c r="A1519" t="s">
        <v>3316</v>
      </c>
      <c r="B1519" t="s">
        <v>3369</v>
      </c>
      <c r="C1519" t="s">
        <v>3370</v>
      </c>
      <c r="D1519" s="52">
        <v>923.27365726748303</v>
      </c>
      <c r="E1519" s="13">
        <v>1.1576938489611699</v>
      </c>
      <c r="F1519">
        <v>67</v>
      </c>
      <c r="G1519" s="57" t="s">
        <v>3151</v>
      </c>
      <c r="H1519" s="57" t="s">
        <v>3151</v>
      </c>
      <c r="I1519" s="57" t="s">
        <v>3149</v>
      </c>
      <c r="J1519" s="57" t="s">
        <v>3150</v>
      </c>
      <c r="K1519" s="57" t="s">
        <v>3149</v>
      </c>
      <c r="L1519" s="57" t="s">
        <v>3149</v>
      </c>
      <c r="M1519" s="57" t="s">
        <v>3149</v>
      </c>
      <c r="N1519" t="s">
        <v>3322</v>
      </c>
    </row>
    <row r="1520" spans="1:14" x14ac:dyDescent="0.25">
      <c r="A1520" t="s">
        <v>3316</v>
      </c>
      <c r="B1520" t="s">
        <v>3371</v>
      </c>
      <c r="C1520" t="s">
        <v>3173</v>
      </c>
      <c r="D1520" s="52">
        <v>806.06108638551802</v>
      </c>
      <c r="E1520" s="13">
        <v>1.23134597042229</v>
      </c>
      <c r="F1520">
        <v>65</v>
      </c>
      <c r="G1520" s="57" t="s">
        <v>3151</v>
      </c>
      <c r="H1520" s="57" t="s">
        <v>3151</v>
      </c>
      <c r="I1520" s="57" t="s">
        <v>3148</v>
      </c>
      <c r="J1520" s="57" t="s">
        <v>3148</v>
      </c>
      <c r="K1520" s="57" t="s">
        <v>3149</v>
      </c>
      <c r="L1520" s="57" t="s">
        <v>3148</v>
      </c>
      <c r="M1520" s="57" t="s">
        <v>3149</v>
      </c>
      <c r="N1520" t="s">
        <v>3322</v>
      </c>
    </row>
    <row r="1521" spans="1:14" x14ac:dyDescent="0.25">
      <c r="A1521" t="s">
        <v>3316</v>
      </c>
      <c r="B1521" t="s">
        <v>3372</v>
      </c>
      <c r="C1521" t="s">
        <v>3373</v>
      </c>
      <c r="D1521" s="52">
        <v>169.755360922758</v>
      </c>
      <c r="E1521" s="13">
        <v>1.9114181170381199</v>
      </c>
      <c r="F1521">
        <v>23</v>
      </c>
      <c r="G1521" s="57" t="s">
        <v>3160</v>
      </c>
      <c r="H1521" s="57" t="s">
        <v>3160</v>
      </c>
      <c r="I1521" s="57" t="s">
        <v>3160</v>
      </c>
      <c r="J1521" s="57" t="s">
        <v>3160</v>
      </c>
      <c r="K1521" s="57" t="s">
        <v>3160</v>
      </c>
      <c r="L1521" s="57" t="s">
        <v>3160</v>
      </c>
      <c r="M1521" s="57" t="s">
        <v>3160</v>
      </c>
      <c r="N1521" t="s">
        <v>3152</v>
      </c>
    </row>
    <row r="1522" spans="1:14" x14ac:dyDescent="0.25">
      <c r="A1522" t="s">
        <v>3316</v>
      </c>
      <c r="B1522" t="s">
        <v>3374</v>
      </c>
      <c r="C1522" t="s">
        <v>3375</v>
      </c>
      <c r="D1522" s="52">
        <v>1539.5143293467299</v>
      </c>
      <c r="E1522" s="13">
        <v>1.51849599673779</v>
      </c>
      <c r="F1522">
        <v>46</v>
      </c>
      <c r="G1522" s="57" t="s">
        <v>3151</v>
      </c>
      <c r="H1522" s="57" t="s">
        <v>3150</v>
      </c>
      <c r="I1522" s="57" t="s">
        <v>3149</v>
      </c>
      <c r="J1522" s="57" t="s">
        <v>3151</v>
      </c>
      <c r="K1522" s="57" t="s">
        <v>3155</v>
      </c>
      <c r="L1522" s="57" t="s">
        <v>3148</v>
      </c>
      <c r="M1522" s="57" t="s">
        <v>3150</v>
      </c>
      <c r="N1522" t="s">
        <v>3322</v>
      </c>
    </row>
    <row r="1523" spans="1:14" x14ac:dyDescent="0.25">
      <c r="A1523" t="s">
        <v>3316</v>
      </c>
      <c r="B1523" t="s">
        <v>3376</v>
      </c>
      <c r="C1523" t="s">
        <v>3377</v>
      </c>
      <c r="D1523" s="52">
        <v>186.08881280493699</v>
      </c>
      <c r="E1523" s="13">
        <v>1.9114181170381199</v>
      </c>
      <c r="F1523">
        <v>23</v>
      </c>
      <c r="G1523" s="57" t="s">
        <v>3160</v>
      </c>
      <c r="H1523" s="57" t="s">
        <v>3160</v>
      </c>
      <c r="I1523" s="57" t="s">
        <v>3160</v>
      </c>
      <c r="J1523" s="57" t="s">
        <v>3160</v>
      </c>
      <c r="K1523" s="57" t="s">
        <v>3160</v>
      </c>
      <c r="L1523" s="57" t="s">
        <v>3160</v>
      </c>
      <c r="M1523" s="57" t="s">
        <v>3160</v>
      </c>
      <c r="N1523" t="s">
        <v>3152</v>
      </c>
    </row>
    <row r="1524" spans="1:14" x14ac:dyDescent="0.25">
      <c r="A1524" t="s">
        <v>3316</v>
      </c>
      <c r="B1524" t="s">
        <v>3378</v>
      </c>
      <c r="C1524" t="s">
        <v>3379</v>
      </c>
      <c r="D1524" s="52">
        <v>754.51760516944103</v>
      </c>
      <c r="E1524" s="13">
        <v>1.79693206393634</v>
      </c>
      <c r="F1524">
        <v>29</v>
      </c>
      <c r="G1524" s="57" t="s">
        <v>3151</v>
      </c>
      <c r="H1524" s="57" t="s">
        <v>3151</v>
      </c>
      <c r="I1524" s="57" t="s">
        <v>3151</v>
      </c>
      <c r="J1524" s="57" t="s">
        <v>3149</v>
      </c>
      <c r="K1524" s="57" t="s">
        <v>3150</v>
      </c>
      <c r="L1524" s="57" t="s">
        <v>3149</v>
      </c>
      <c r="M1524" s="57" t="s">
        <v>3148</v>
      </c>
      <c r="N1524" t="s">
        <v>3322</v>
      </c>
    </row>
    <row r="1525" spans="1:14" x14ac:dyDescent="0.25">
      <c r="A1525" t="s">
        <v>3316</v>
      </c>
      <c r="B1525" t="s">
        <v>3380</v>
      </c>
      <c r="C1525" t="s">
        <v>3381</v>
      </c>
      <c r="D1525" s="52">
        <v>184.13428131010801</v>
      </c>
      <c r="E1525" s="13">
        <v>2.1627275499391998</v>
      </c>
      <c r="F1525">
        <v>14</v>
      </c>
      <c r="G1525" s="57" t="s">
        <v>3160</v>
      </c>
      <c r="H1525" s="57" t="s">
        <v>3160</v>
      </c>
      <c r="I1525" s="57" t="s">
        <v>3160</v>
      </c>
      <c r="J1525" s="57" t="s">
        <v>3160</v>
      </c>
      <c r="K1525" s="57" t="s">
        <v>3160</v>
      </c>
      <c r="L1525" s="57" t="s">
        <v>3160</v>
      </c>
      <c r="M1525" s="57" t="s">
        <v>3160</v>
      </c>
      <c r="N1525" t="s">
        <v>3152</v>
      </c>
    </row>
    <row r="1526" spans="1:14" x14ac:dyDescent="0.25">
      <c r="A1526" t="s">
        <v>3316</v>
      </c>
      <c r="B1526" t="s">
        <v>3382</v>
      </c>
      <c r="C1526" t="s">
        <v>3383</v>
      </c>
      <c r="D1526" s="52">
        <v>725.86394276510703</v>
      </c>
      <c r="E1526" s="13">
        <v>2.7931418689329299</v>
      </c>
      <c r="F1526">
        <v>2</v>
      </c>
      <c r="G1526" s="57" t="s">
        <v>3151</v>
      </c>
      <c r="H1526" s="57" t="s">
        <v>3151</v>
      </c>
      <c r="I1526" s="57" t="s">
        <v>3149</v>
      </c>
      <c r="J1526" s="57" t="s">
        <v>3149</v>
      </c>
      <c r="K1526" s="57" t="s">
        <v>3155</v>
      </c>
      <c r="L1526" s="57" t="s">
        <v>3155</v>
      </c>
      <c r="M1526" s="57" t="s">
        <v>3149</v>
      </c>
      <c r="N1526" t="s">
        <v>3322</v>
      </c>
    </row>
    <row r="1527" spans="1:14" x14ac:dyDescent="0.25">
      <c r="A1527" t="s">
        <v>3316</v>
      </c>
      <c r="B1527" t="s">
        <v>3384</v>
      </c>
      <c r="C1527" t="s">
        <v>3179</v>
      </c>
      <c r="D1527" s="52">
        <v>387.78298661205503</v>
      </c>
      <c r="E1527" s="13">
        <v>1.0297485210981701</v>
      </c>
      <c r="F1527">
        <v>76</v>
      </c>
      <c r="G1527" s="57" t="s">
        <v>3160</v>
      </c>
      <c r="H1527" s="57" t="s">
        <v>3160</v>
      </c>
      <c r="I1527" s="57" t="s">
        <v>3160</v>
      </c>
      <c r="J1527" s="57" t="s">
        <v>3160</v>
      </c>
      <c r="K1527" s="57" t="s">
        <v>3160</v>
      </c>
      <c r="L1527" s="57" t="s">
        <v>3160</v>
      </c>
      <c r="M1527" s="57" t="s">
        <v>3160</v>
      </c>
      <c r="N1527" t="s">
        <v>3337</v>
      </c>
    </row>
    <row r="1528" spans="1:14" x14ac:dyDescent="0.25">
      <c r="A1528" t="s">
        <v>3316</v>
      </c>
      <c r="B1528" t="s">
        <v>3385</v>
      </c>
      <c r="C1528" t="s">
        <v>3182</v>
      </c>
      <c r="D1528" s="52">
        <v>405.47634182013502</v>
      </c>
      <c r="E1528" s="13">
        <v>1.4565386131129501</v>
      </c>
      <c r="F1528">
        <v>47</v>
      </c>
      <c r="G1528" s="57" t="s">
        <v>3151</v>
      </c>
      <c r="H1528" s="57" t="s">
        <v>3151</v>
      </c>
      <c r="I1528" s="57" t="s">
        <v>3151</v>
      </c>
      <c r="J1528" s="57" t="s">
        <v>3149</v>
      </c>
      <c r="K1528" s="57" t="s">
        <v>3148</v>
      </c>
      <c r="L1528" s="57" t="s">
        <v>3149</v>
      </c>
      <c r="M1528" s="57" t="s">
        <v>3150</v>
      </c>
      <c r="N1528" t="s">
        <v>3322</v>
      </c>
    </row>
    <row r="1529" spans="1:14" x14ac:dyDescent="0.25">
      <c r="A1529" t="s">
        <v>3316</v>
      </c>
      <c r="B1529" t="s">
        <v>3386</v>
      </c>
      <c r="C1529" t="s">
        <v>3387</v>
      </c>
      <c r="D1529" s="52">
        <v>854.53337669689597</v>
      </c>
      <c r="E1529" s="13">
        <v>2.6084038387629702</v>
      </c>
      <c r="F1529">
        <v>8</v>
      </c>
      <c r="G1529" s="57" t="s">
        <v>3160</v>
      </c>
      <c r="H1529" s="57" t="s">
        <v>3160</v>
      </c>
      <c r="I1529" s="57" t="s">
        <v>3160</v>
      </c>
      <c r="J1529" s="57" t="s">
        <v>3160</v>
      </c>
      <c r="K1529" s="57" t="s">
        <v>3160</v>
      </c>
      <c r="L1529" s="57" t="s">
        <v>3160</v>
      </c>
      <c r="M1529" s="57" t="s">
        <v>3160</v>
      </c>
      <c r="N1529" t="s">
        <v>3337</v>
      </c>
    </row>
    <row r="1530" spans="1:14" x14ac:dyDescent="0.25">
      <c r="A1530" t="s">
        <v>3316</v>
      </c>
      <c r="B1530" t="s">
        <v>3388</v>
      </c>
      <c r="C1530" t="s">
        <v>3389</v>
      </c>
      <c r="D1530" s="52">
        <v>115.63412827384001</v>
      </c>
      <c r="E1530" s="13">
        <v>4.0532149885506499</v>
      </c>
      <c r="F1530">
        <v>1</v>
      </c>
      <c r="G1530" s="57" t="s">
        <v>3160</v>
      </c>
      <c r="H1530" s="57" t="s">
        <v>3160</v>
      </c>
      <c r="I1530" s="57" t="s">
        <v>3160</v>
      </c>
      <c r="J1530" s="57" t="s">
        <v>3160</v>
      </c>
      <c r="K1530" s="57" t="s">
        <v>3160</v>
      </c>
      <c r="L1530" s="57" t="s">
        <v>3160</v>
      </c>
      <c r="M1530" s="57" t="s">
        <v>3160</v>
      </c>
      <c r="N1530" t="s">
        <v>3337</v>
      </c>
    </row>
    <row r="1531" spans="1:14" x14ac:dyDescent="0.25">
      <c r="A1531" t="s">
        <v>3316</v>
      </c>
      <c r="B1531" t="s">
        <v>3390</v>
      </c>
      <c r="C1531" t="s">
        <v>3391</v>
      </c>
      <c r="D1531" s="52">
        <v>58.0186069903326</v>
      </c>
      <c r="E1531" s="13">
        <v>2.7759051959074799</v>
      </c>
      <c r="F1531">
        <v>3</v>
      </c>
      <c r="G1531" s="57" t="s">
        <v>3160</v>
      </c>
      <c r="H1531" s="57" t="s">
        <v>3160</v>
      </c>
      <c r="I1531" s="57" t="s">
        <v>3160</v>
      </c>
      <c r="J1531" s="57" t="s">
        <v>3160</v>
      </c>
      <c r="K1531" s="57" t="s">
        <v>3160</v>
      </c>
      <c r="L1531" s="57" t="s">
        <v>3160</v>
      </c>
      <c r="M1531" s="57" t="s">
        <v>3160</v>
      </c>
      <c r="N1531" t="s">
        <v>3180</v>
      </c>
    </row>
    <row r="1532" spans="1:14" x14ac:dyDescent="0.25">
      <c r="A1532" t="s">
        <v>3316</v>
      </c>
      <c r="B1532" t="s">
        <v>3392</v>
      </c>
      <c r="C1532" t="s">
        <v>3186</v>
      </c>
      <c r="D1532" s="52">
        <v>787.35216507450195</v>
      </c>
      <c r="E1532" s="13">
        <v>1.59952583652306</v>
      </c>
      <c r="F1532">
        <v>42</v>
      </c>
      <c r="G1532" s="57" t="s">
        <v>3151</v>
      </c>
      <c r="H1532" s="57" t="s">
        <v>3151</v>
      </c>
      <c r="I1532" s="57" t="s">
        <v>3155</v>
      </c>
      <c r="J1532" s="57" t="s">
        <v>3149</v>
      </c>
      <c r="K1532" s="57" t="s">
        <v>3149</v>
      </c>
      <c r="L1532" s="57" t="s">
        <v>3151</v>
      </c>
      <c r="M1532" s="57" t="s">
        <v>3149</v>
      </c>
      <c r="N1532" t="s">
        <v>3322</v>
      </c>
    </row>
    <row r="1533" spans="1:14" x14ac:dyDescent="0.25">
      <c r="A1533" t="s">
        <v>3316</v>
      </c>
      <c r="B1533" t="s">
        <v>3393</v>
      </c>
      <c r="C1533" t="s">
        <v>3394</v>
      </c>
      <c r="D1533" s="52">
        <v>251.711511855255</v>
      </c>
      <c r="E1533" s="13">
        <v>2.4018890524770802</v>
      </c>
      <c r="F1533">
        <v>9</v>
      </c>
      <c r="G1533" s="57" t="s">
        <v>3160</v>
      </c>
      <c r="H1533" s="57" t="s">
        <v>3160</v>
      </c>
      <c r="I1533" s="57" t="s">
        <v>3160</v>
      </c>
      <c r="J1533" s="57" t="s">
        <v>3160</v>
      </c>
      <c r="K1533" s="57" t="s">
        <v>3160</v>
      </c>
      <c r="L1533" s="57" t="s">
        <v>3160</v>
      </c>
      <c r="M1533" s="57" t="s">
        <v>3160</v>
      </c>
      <c r="N1533" t="s">
        <v>3152</v>
      </c>
    </row>
    <row r="1534" spans="1:14" x14ac:dyDescent="0.25">
      <c r="A1534" t="s">
        <v>3316</v>
      </c>
      <c r="B1534" t="s">
        <v>3395</v>
      </c>
      <c r="C1534" t="s">
        <v>3188</v>
      </c>
      <c r="D1534" s="52">
        <v>741.72037038723602</v>
      </c>
      <c r="E1534" s="13">
        <v>2.2092614961797299</v>
      </c>
      <c r="F1534">
        <v>13</v>
      </c>
      <c r="G1534" s="57" t="s">
        <v>3151</v>
      </c>
      <c r="H1534" s="57" t="s">
        <v>3151</v>
      </c>
      <c r="I1534" s="57" t="s">
        <v>3149</v>
      </c>
      <c r="J1534" s="57" t="s">
        <v>3149</v>
      </c>
      <c r="K1534" s="57" t="s">
        <v>3148</v>
      </c>
      <c r="L1534" s="57" t="s">
        <v>3151</v>
      </c>
      <c r="M1534" s="57" t="s">
        <v>3148</v>
      </c>
      <c r="N1534" t="s">
        <v>3322</v>
      </c>
    </row>
    <row r="1535" spans="1:14" x14ac:dyDescent="0.25">
      <c r="A1535" t="s">
        <v>3316</v>
      </c>
      <c r="B1535" t="s">
        <v>3396</v>
      </c>
      <c r="C1535" t="s">
        <v>3397</v>
      </c>
      <c r="D1535" s="52">
        <v>1227.03034835214</v>
      </c>
      <c r="E1535" s="13">
        <v>1.69893448193404</v>
      </c>
      <c r="F1535">
        <v>35</v>
      </c>
      <c r="G1535" s="57" t="s">
        <v>3151</v>
      </c>
      <c r="H1535" s="57" t="s">
        <v>3150</v>
      </c>
      <c r="I1535" s="57" t="s">
        <v>3151</v>
      </c>
      <c r="J1535" s="57" t="s">
        <v>3151</v>
      </c>
      <c r="K1535" s="57" t="s">
        <v>3148</v>
      </c>
      <c r="L1535" s="57" t="s">
        <v>3151</v>
      </c>
      <c r="M1535" s="57" t="s">
        <v>3148</v>
      </c>
      <c r="N1535" t="s">
        <v>3322</v>
      </c>
    </row>
    <row r="1536" spans="1:14" x14ac:dyDescent="0.25">
      <c r="A1536" t="s">
        <v>3316</v>
      </c>
      <c r="B1536" t="s">
        <v>3398</v>
      </c>
      <c r="C1536" t="s">
        <v>3399</v>
      </c>
      <c r="D1536" s="52">
        <v>120.803693408817</v>
      </c>
      <c r="E1536" s="13">
        <v>1.8611462026818899</v>
      </c>
      <c r="F1536">
        <v>25</v>
      </c>
      <c r="G1536" s="57" t="s">
        <v>3160</v>
      </c>
      <c r="H1536" s="57" t="s">
        <v>3160</v>
      </c>
      <c r="I1536" s="57" t="s">
        <v>3160</v>
      </c>
      <c r="J1536" s="57" t="s">
        <v>3160</v>
      </c>
      <c r="K1536" s="57" t="s">
        <v>3160</v>
      </c>
      <c r="L1536" s="57" t="s">
        <v>3160</v>
      </c>
      <c r="M1536" s="57" t="s">
        <v>3160</v>
      </c>
      <c r="N1536" t="s">
        <v>3152</v>
      </c>
    </row>
    <row r="1537" spans="1:14" x14ac:dyDescent="0.25">
      <c r="A1537" t="s">
        <v>3316</v>
      </c>
      <c r="B1537" t="s">
        <v>3400</v>
      </c>
      <c r="C1537" t="s">
        <v>3401</v>
      </c>
      <c r="D1537" s="52">
        <v>202.53720021578599</v>
      </c>
      <c r="E1537" s="13">
        <v>1.8611462026818899</v>
      </c>
      <c r="F1537">
        <v>25</v>
      </c>
      <c r="G1537" s="57" t="s">
        <v>3160</v>
      </c>
      <c r="H1537" s="57" t="s">
        <v>3160</v>
      </c>
      <c r="I1537" s="57" t="s">
        <v>3160</v>
      </c>
      <c r="J1537" s="57" t="s">
        <v>3160</v>
      </c>
      <c r="K1537" s="57" t="s">
        <v>3160</v>
      </c>
      <c r="L1537" s="57" t="s">
        <v>3160</v>
      </c>
      <c r="M1537" s="57" t="s">
        <v>3160</v>
      </c>
      <c r="N1537" t="s">
        <v>3152</v>
      </c>
    </row>
    <row r="1538" spans="1:14" x14ac:dyDescent="0.25">
      <c r="A1538" t="s">
        <v>3316</v>
      </c>
      <c r="B1538" t="s">
        <v>3402</v>
      </c>
      <c r="C1538" t="s">
        <v>3403</v>
      </c>
      <c r="D1538" s="52">
        <v>1802.5205903860401</v>
      </c>
      <c r="E1538" s="13">
        <v>1.0699894067262199</v>
      </c>
      <c r="F1538">
        <v>72</v>
      </c>
      <c r="G1538" s="57" t="s">
        <v>3151</v>
      </c>
      <c r="H1538" s="57" t="s">
        <v>3149</v>
      </c>
      <c r="I1538" s="57" t="s">
        <v>3155</v>
      </c>
      <c r="J1538" s="57" t="s">
        <v>3149</v>
      </c>
      <c r="K1538" s="57" t="s">
        <v>3149</v>
      </c>
      <c r="L1538" s="57" t="s">
        <v>3149</v>
      </c>
      <c r="M1538" s="57" t="s">
        <v>3149</v>
      </c>
      <c r="N1538" t="s">
        <v>3322</v>
      </c>
    </row>
    <row r="1539" spans="1:14" x14ac:dyDescent="0.25">
      <c r="A1539" t="s">
        <v>3316</v>
      </c>
      <c r="B1539" t="s">
        <v>3404</v>
      </c>
      <c r="C1539" t="s">
        <v>3405</v>
      </c>
      <c r="D1539" s="52">
        <v>700.28157748770002</v>
      </c>
      <c r="E1539" s="13">
        <v>1.0195112128486099</v>
      </c>
      <c r="F1539">
        <v>77</v>
      </c>
      <c r="G1539" s="57" t="s">
        <v>3151</v>
      </c>
      <c r="H1539" s="57" t="s">
        <v>3151</v>
      </c>
      <c r="I1539" s="57" t="s">
        <v>3149</v>
      </c>
      <c r="J1539" s="57" t="s">
        <v>3149</v>
      </c>
      <c r="K1539" s="57" t="s">
        <v>3148</v>
      </c>
      <c r="L1539" s="57" t="s">
        <v>3149</v>
      </c>
      <c r="M1539" s="57" t="s">
        <v>3151</v>
      </c>
      <c r="N1539" t="s">
        <v>3322</v>
      </c>
    </row>
    <row r="1540" spans="1:14" x14ac:dyDescent="0.25">
      <c r="A1540" t="s">
        <v>3316</v>
      </c>
      <c r="B1540" t="s">
        <v>3406</v>
      </c>
      <c r="C1540" t="s">
        <v>3407</v>
      </c>
      <c r="D1540" s="52">
        <v>212.15796230126301</v>
      </c>
      <c r="E1540" s="13">
        <v>0.53235517197603399</v>
      </c>
      <c r="F1540">
        <v>105</v>
      </c>
      <c r="G1540" s="57" t="s">
        <v>3160</v>
      </c>
      <c r="H1540" s="57" t="s">
        <v>3160</v>
      </c>
      <c r="I1540" s="57" t="s">
        <v>3160</v>
      </c>
      <c r="J1540" s="57" t="s">
        <v>3160</v>
      </c>
      <c r="K1540" s="57" t="s">
        <v>3160</v>
      </c>
      <c r="L1540" s="57" t="s">
        <v>3160</v>
      </c>
      <c r="M1540" s="57" t="s">
        <v>3160</v>
      </c>
      <c r="N1540" t="s">
        <v>3152</v>
      </c>
    </row>
    <row r="1541" spans="1:14" x14ac:dyDescent="0.25">
      <c r="A1541" t="s">
        <v>3316</v>
      </c>
      <c r="B1541" t="s">
        <v>3408</v>
      </c>
      <c r="C1541" t="s">
        <v>3409</v>
      </c>
      <c r="D1541" s="52">
        <v>1195.6258028422101</v>
      </c>
      <c r="E1541" s="13">
        <v>2.6939607964471</v>
      </c>
      <c r="F1541">
        <v>5</v>
      </c>
      <c r="G1541" s="57" t="s">
        <v>3160</v>
      </c>
      <c r="H1541" s="57" t="s">
        <v>3160</v>
      </c>
      <c r="I1541" s="57" t="s">
        <v>3160</v>
      </c>
      <c r="J1541" s="57" t="s">
        <v>3160</v>
      </c>
      <c r="K1541" s="57" t="s">
        <v>3160</v>
      </c>
      <c r="L1541" s="57" t="s">
        <v>3160</v>
      </c>
      <c r="M1541" s="57" t="s">
        <v>3160</v>
      </c>
      <c r="N1541" t="s">
        <v>3152</v>
      </c>
    </row>
    <row r="1542" spans="1:14" x14ac:dyDescent="0.25">
      <c r="A1542" t="s">
        <v>3316</v>
      </c>
      <c r="B1542" t="s">
        <v>3410</v>
      </c>
      <c r="C1542" t="s">
        <v>3411</v>
      </c>
      <c r="D1542" s="52">
        <v>364.50972176951598</v>
      </c>
      <c r="E1542" s="13">
        <v>2.6939607964471</v>
      </c>
      <c r="F1542">
        <v>5</v>
      </c>
      <c r="G1542" s="57" t="s">
        <v>3160</v>
      </c>
      <c r="H1542" s="57" t="s">
        <v>3160</v>
      </c>
      <c r="I1542" s="57" t="s">
        <v>3160</v>
      </c>
      <c r="J1542" s="57" t="s">
        <v>3160</v>
      </c>
      <c r="K1542" s="57" t="s">
        <v>3160</v>
      </c>
      <c r="L1542" s="57" t="s">
        <v>3160</v>
      </c>
      <c r="M1542" s="57" t="s">
        <v>3160</v>
      </c>
      <c r="N1542" t="s">
        <v>3152</v>
      </c>
    </row>
    <row r="1543" spans="1:14" x14ac:dyDescent="0.25">
      <c r="A1543" t="s">
        <v>3316</v>
      </c>
      <c r="B1543" t="s">
        <v>3412</v>
      </c>
      <c r="C1543" t="s">
        <v>3413</v>
      </c>
      <c r="D1543" s="52">
        <v>666.54206334960395</v>
      </c>
      <c r="E1543" s="13">
        <v>2.6939607964471</v>
      </c>
      <c r="F1543">
        <v>5</v>
      </c>
      <c r="G1543" s="57" t="s">
        <v>3160</v>
      </c>
      <c r="H1543" s="57" t="s">
        <v>3160</v>
      </c>
      <c r="I1543" s="57" t="s">
        <v>3160</v>
      </c>
      <c r="J1543" s="57" t="s">
        <v>3160</v>
      </c>
      <c r="K1543" s="57" t="s">
        <v>3160</v>
      </c>
      <c r="L1543" s="57" t="s">
        <v>3160</v>
      </c>
      <c r="M1543" s="57" t="s">
        <v>3160</v>
      </c>
      <c r="N1543" t="s">
        <v>3152</v>
      </c>
    </row>
    <row r="1544" spans="1:14" x14ac:dyDescent="0.25">
      <c r="A1544" t="s">
        <v>3316</v>
      </c>
      <c r="B1544" t="s">
        <v>3414</v>
      </c>
      <c r="C1544" t="s">
        <v>3415</v>
      </c>
      <c r="D1544" s="52">
        <v>1034.31259145892</v>
      </c>
      <c r="E1544" s="13">
        <v>-0.84840552175389194</v>
      </c>
      <c r="F1544">
        <v>175</v>
      </c>
      <c r="G1544" s="57" t="s">
        <v>3155</v>
      </c>
      <c r="H1544" s="57" t="s">
        <v>3155</v>
      </c>
      <c r="I1544" s="57" t="s">
        <v>3155</v>
      </c>
      <c r="J1544" s="57" t="s">
        <v>3151</v>
      </c>
      <c r="K1544" s="57" t="s">
        <v>3149</v>
      </c>
      <c r="L1544" s="57" t="s">
        <v>3151</v>
      </c>
      <c r="M1544" s="57" t="s">
        <v>3151</v>
      </c>
      <c r="N1544" t="s">
        <v>3322</v>
      </c>
    </row>
    <row r="1545" spans="1:14" x14ac:dyDescent="0.25">
      <c r="A1545" t="s">
        <v>3316</v>
      </c>
      <c r="B1545" t="s">
        <v>3416</v>
      </c>
      <c r="C1545" t="s">
        <v>3417</v>
      </c>
      <c r="D1545" s="52">
        <v>760.05250419970105</v>
      </c>
      <c r="E1545" s="13">
        <v>1.32178796639005</v>
      </c>
      <c r="F1545">
        <v>58</v>
      </c>
      <c r="G1545" s="57" t="s">
        <v>3151</v>
      </c>
      <c r="H1545" s="57" t="s">
        <v>3151</v>
      </c>
      <c r="I1545" s="57" t="s">
        <v>3155</v>
      </c>
      <c r="J1545" s="57" t="s">
        <v>3149</v>
      </c>
      <c r="K1545" s="57" t="s">
        <v>3151</v>
      </c>
      <c r="L1545" s="57" t="s">
        <v>3151</v>
      </c>
      <c r="M1545" s="57" t="s">
        <v>3148</v>
      </c>
      <c r="N1545" t="s">
        <v>3322</v>
      </c>
    </row>
    <row r="1546" spans="1:14" x14ac:dyDescent="0.25">
      <c r="A1546" t="s">
        <v>3316</v>
      </c>
      <c r="B1546" t="s">
        <v>3418</v>
      </c>
      <c r="C1546" t="s">
        <v>3419</v>
      </c>
      <c r="D1546" s="52">
        <v>579.92866532397898</v>
      </c>
      <c r="E1546" s="13">
        <v>0.68495350346238604</v>
      </c>
      <c r="F1546">
        <v>96</v>
      </c>
      <c r="G1546" s="57" t="s">
        <v>3160</v>
      </c>
      <c r="H1546" s="57" t="s">
        <v>3160</v>
      </c>
      <c r="I1546" s="57" t="s">
        <v>3160</v>
      </c>
      <c r="J1546" s="57" t="s">
        <v>3160</v>
      </c>
      <c r="K1546" s="57" t="s">
        <v>3160</v>
      </c>
      <c r="L1546" s="57" t="s">
        <v>3160</v>
      </c>
      <c r="M1546" s="57" t="s">
        <v>3160</v>
      </c>
      <c r="N1546" t="s">
        <v>3152</v>
      </c>
    </row>
    <row r="1547" spans="1:14" x14ac:dyDescent="0.25">
      <c r="A1547" t="s">
        <v>3316</v>
      </c>
      <c r="B1547" t="s">
        <v>3420</v>
      </c>
      <c r="C1547" t="s">
        <v>3421</v>
      </c>
      <c r="D1547" s="52">
        <v>44.522250884564301</v>
      </c>
      <c r="E1547" s="13">
        <v>0.68495350346238604</v>
      </c>
      <c r="F1547">
        <v>96</v>
      </c>
      <c r="G1547" s="57" t="s">
        <v>3160</v>
      </c>
      <c r="H1547" s="57" t="s">
        <v>3160</v>
      </c>
      <c r="I1547" s="57" t="s">
        <v>3160</v>
      </c>
      <c r="J1547" s="57" t="s">
        <v>3160</v>
      </c>
      <c r="K1547" s="57" t="s">
        <v>3160</v>
      </c>
      <c r="L1547" s="57" t="s">
        <v>3160</v>
      </c>
      <c r="M1547" s="57" t="s">
        <v>3160</v>
      </c>
      <c r="N1547" t="s">
        <v>3152</v>
      </c>
    </row>
    <row r="1548" spans="1:14" x14ac:dyDescent="0.25">
      <c r="A1548" t="s">
        <v>3316</v>
      </c>
      <c r="B1548" t="s">
        <v>3422</v>
      </c>
      <c r="C1548" t="s">
        <v>3423</v>
      </c>
      <c r="D1548" s="52">
        <v>188.001306253595</v>
      </c>
      <c r="E1548" s="13">
        <v>1.93715760762573</v>
      </c>
      <c r="F1548">
        <v>18</v>
      </c>
      <c r="G1548" s="57" t="s">
        <v>3151</v>
      </c>
      <c r="H1548" s="57" t="s">
        <v>3151</v>
      </c>
      <c r="I1548" s="57" t="s">
        <v>3155</v>
      </c>
      <c r="J1548" s="57" t="s">
        <v>3155</v>
      </c>
      <c r="K1548" s="57" t="s">
        <v>3151</v>
      </c>
      <c r="L1548" s="57" t="s">
        <v>3151</v>
      </c>
      <c r="M1548" s="57" t="s">
        <v>3150</v>
      </c>
      <c r="N1548" t="s">
        <v>3322</v>
      </c>
    </row>
    <row r="1549" spans="1:14" x14ac:dyDescent="0.25">
      <c r="A1549" t="s">
        <v>3316</v>
      </c>
      <c r="B1549" t="s">
        <v>3424</v>
      </c>
      <c r="C1549" t="s">
        <v>3425</v>
      </c>
      <c r="D1549" s="52">
        <v>210.335530487564</v>
      </c>
      <c r="E1549" s="13">
        <v>5.7615700675186596E-3</v>
      </c>
      <c r="F1549">
        <v>131</v>
      </c>
      <c r="G1549" s="57" t="s">
        <v>3160</v>
      </c>
      <c r="H1549" s="57" t="s">
        <v>3160</v>
      </c>
      <c r="I1549" s="57" t="s">
        <v>3160</v>
      </c>
      <c r="J1549" s="57" t="s">
        <v>3160</v>
      </c>
      <c r="K1549" s="57" t="s">
        <v>3160</v>
      </c>
      <c r="L1549" s="57" t="s">
        <v>3160</v>
      </c>
      <c r="M1549" s="57" t="s">
        <v>3160</v>
      </c>
      <c r="N1549" t="s">
        <v>3152</v>
      </c>
    </row>
    <row r="1550" spans="1:14" x14ac:dyDescent="0.25">
      <c r="A1550" t="s">
        <v>3316</v>
      </c>
      <c r="B1550" t="s">
        <v>3426</v>
      </c>
      <c r="C1550" t="s">
        <v>3427</v>
      </c>
      <c r="D1550" s="52">
        <v>1951.72962635657</v>
      </c>
      <c r="E1550" s="13">
        <v>5.7615700675186596E-3</v>
      </c>
      <c r="F1550">
        <v>131</v>
      </c>
      <c r="G1550" s="57" t="s">
        <v>3160</v>
      </c>
      <c r="H1550" s="57" t="s">
        <v>3160</v>
      </c>
      <c r="I1550" s="57" t="s">
        <v>3160</v>
      </c>
      <c r="J1550" s="57" t="s">
        <v>3160</v>
      </c>
      <c r="K1550" s="57" t="s">
        <v>3160</v>
      </c>
      <c r="L1550" s="57" t="s">
        <v>3160</v>
      </c>
      <c r="M1550" s="57" t="s">
        <v>3160</v>
      </c>
      <c r="N1550" t="s">
        <v>3152</v>
      </c>
    </row>
    <row r="1551" spans="1:14" x14ac:dyDescent="0.25">
      <c r="A1551" t="s">
        <v>3316</v>
      </c>
      <c r="B1551" t="s">
        <v>3428</v>
      </c>
      <c r="C1551" t="s">
        <v>3429</v>
      </c>
      <c r="D1551" s="52">
        <v>848.10921067440802</v>
      </c>
      <c r="E1551" s="13">
        <v>0.58817979485219196</v>
      </c>
      <c r="F1551">
        <v>101</v>
      </c>
      <c r="G1551" s="57" t="s">
        <v>3151</v>
      </c>
      <c r="H1551" s="57" t="s">
        <v>3148</v>
      </c>
      <c r="I1551" s="57" t="s">
        <v>3155</v>
      </c>
      <c r="J1551" s="57" t="s">
        <v>3149</v>
      </c>
      <c r="K1551" s="57" t="s">
        <v>3149</v>
      </c>
      <c r="L1551" s="57" t="s">
        <v>3151</v>
      </c>
      <c r="M1551" s="57" t="s">
        <v>3148</v>
      </c>
      <c r="N1551" t="s">
        <v>3322</v>
      </c>
    </row>
    <row r="1552" spans="1:14" x14ac:dyDescent="0.25">
      <c r="A1552" t="s">
        <v>3316</v>
      </c>
      <c r="B1552" t="s">
        <v>3430</v>
      </c>
      <c r="C1552" t="s">
        <v>3431</v>
      </c>
      <c r="D1552" s="52">
        <v>1222.14783968862</v>
      </c>
      <c r="E1552" s="13">
        <v>5.7615700675186596E-3</v>
      </c>
      <c r="F1552">
        <v>131</v>
      </c>
      <c r="G1552" s="57" t="s">
        <v>3160</v>
      </c>
      <c r="H1552" s="57" t="s">
        <v>3160</v>
      </c>
      <c r="I1552" s="57" t="s">
        <v>3160</v>
      </c>
      <c r="J1552" s="57" t="s">
        <v>3160</v>
      </c>
      <c r="K1552" s="57" t="s">
        <v>3160</v>
      </c>
      <c r="L1552" s="57" t="s">
        <v>3160</v>
      </c>
      <c r="M1552" s="57" t="s">
        <v>3160</v>
      </c>
      <c r="N1552" t="s">
        <v>3152</v>
      </c>
    </row>
    <row r="1553" spans="1:14" x14ac:dyDescent="0.25">
      <c r="A1553" t="s">
        <v>3316</v>
      </c>
      <c r="B1553" t="s">
        <v>3432</v>
      </c>
      <c r="C1553" t="s">
        <v>3433</v>
      </c>
      <c r="D1553" s="52">
        <v>129.33866400983499</v>
      </c>
      <c r="E1553" s="13">
        <v>5.7615700675186596E-3</v>
      </c>
      <c r="F1553">
        <v>131</v>
      </c>
      <c r="G1553" s="57" t="s">
        <v>3160</v>
      </c>
      <c r="H1553" s="57" t="s">
        <v>3160</v>
      </c>
      <c r="I1553" s="57" t="s">
        <v>3160</v>
      </c>
      <c r="J1553" s="57" t="s">
        <v>3160</v>
      </c>
      <c r="K1553" s="57" t="s">
        <v>3160</v>
      </c>
      <c r="L1553" s="57" t="s">
        <v>3160</v>
      </c>
      <c r="M1553" s="57" t="s">
        <v>3160</v>
      </c>
      <c r="N1553" t="s">
        <v>3152</v>
      </c>
    </row>
    <row r="1554" spans="1:14" x14ac:dyDescent="0.25">
      <c r="A1554" t="s">
        <v>3316</v>
      </c>
      <c r="B1554" t="s">
        <v>3434</v>
      </c>
      <c r="C1554" t="s">
        <v>3435</v>
      </c>
      <c r="D1554" s="52">
        <v>908.34535392863199</v>
      </c>
      <c r="E1554" s="13">
        <v>5.7615700675186596E-3</v>
      </c>
      <c r="F1554">
        <v>131</v>
      </c>
      <c r="G1554" s="57" t="s">
        <v>3160</v>
      </c>
      <c r="H1554" s="57" t="s">
        <v>3160</v>
      </c>
      <c r="I1554" s="57" t="s">
        <v>3160</v>
      </c>
      <c r="J1554" s="57" t="s">
        <v>3160</v>
      </c>
      <c r="K1554" s="57" t="s">
        <v>3160</v>
      </c>
      <c r="L1554" s="57" t="s">
        <v>3160</v>
      </c>
      <c r="M1554" s="57" t="s">
        <v>3160</v>
      </c>
      <c r="N1554" t="s">
        <v>3152</v>
      </c>
    </row>
    <row r="1555" spans="1:14" x14ac:dyDescent="0.25">
      <c r="A1555" t="s">
        <v>3316</v>
      </c>
      <c r="B1555" t="s">
        <v>3436</v>
      </c>
      <c r="C1555" t="s">
        <v>3437</v>
      </c>
      <c r="D1555" s="52">
        <v>79.001809094926003</v>
      </c>
      <c r="E1555" s="13">
        <v>2.2263286488175602</v>
      </c>
      <c r="F1555">
        <v>12</v>
      </c>
      <c r="G1555" s="57" t="s">
        <v>3151</v>
      </c>
      <c r="H1555" s="57" t="s">
        <v>3151</v>
      </c>
      <c r="I1555" s="57" t="s">
        <v>3155</v>
      </c>
      <c r="J1555" s="57" t="s">
        <v>3155</v>
      </c>
      <c r="K1555" s="57" t="s">
        <v>3151</v>
      </c>
      <c r="L1555" s="57" t="s">
        <v>3149</v>
      </c>
      <c r="M1555" s="57" t="s">
        <v>3151</v>
      </c>
      <c r="N1555" t="s">
        <v>3322</v>
      </c>
    </row>
    <row r="1556" spans="1:14" x14ac:dyDescent="0.25">
      <c r="A1556" t="s">
        <v>3316</v>
      </c>
      <c r="B1556" t="s">
        <v>3438</v>
      </c>
      <c r="C1556" t="s">
        <v>3439</v>
      </c>
      <c r="D1556" s="52">
        <v>2666.3919071046898</v>
      </c>
      <c r="E1556" s="13">
        <v>-0.27465630103995198</v>
      </c>
      <c r="F1556">
        <v>154</v>
      </c>
      <c r="G1556" s="57" t="s">
        <v>3150</v>
      </c>
      <c r="H1556" s="57" t="s">
        <v>3155</v>
      </c>
      <c r="I1556" s="57" t="s">
        <v>3148</v>
      </c>
      <c r="J1556" s="57" t="s">
        <v>3151</v>
      </c>
      <c r="K1556" s="57" t="s">
        <v>3150</v>
      </c>
      <c r="L1556" s="57" t="s">
        <v>3148</v>
      </c>
      <c r="M1556" s="57" t="s">
        <v>3150</v>
      </c>
      <c r="N1556" t="s">
        <v>3322</v>
      </c>
    </row>
    <row r="1557" spans="1:14" x14ac:dyDescent="0.25">
      <c r="A1557" t="s">
        <v>3316</v>
      </c>
      <c r="B1557" t="s">
        <v>3440</v>
      </c>
      <c r="C1557" t="s">
        <v>3441</v>
      </c>
      <c r="D1557" s="52">
        <v>995.00901488097099</v>
      </c>
      <c r="E1557" s="13">
        <v>8.3902768170783001E-2</v>
      </c>
      <c r="F1557">
        <v>124</v>
      </c>
      <c r="G1557" s="57" t="s">
        <v>3160</v>
      </c>
      <c r="H1557" s="57" t="s">
        <v>3160</v>
      </c>
      <c r="I1557" s="57" t="s">
        <v>3160</v>
      </c>
      <c r="J1557" s="57" t="s">
        <v>3160</v>
      </c>
      <c r="K1557" s="57" t="s">
        <v>3160</v>
      </c>
      <c r="L1557" s="57" t="s">
        <v>3160</v>
      </c>
      <c r="M1557" s="57" t="s">
        <v>3160</v>
      </c>
      <c r="N1557" t="s">
        <v>3152</v>
      </c>
    </row>
    <row r="1558" spans="1:14" x14ac:dyDescent="0.25">
      <c r="A1558" t="s">
        <v>3316</v>
      </c>
      <c r="B1558" t="s">
        <v>3442</v>
      </c>
      <c r="C1558" t="s">
        <v>3204</v>
      </c>
      <c r="D1558" s="52">
        <v>254.048281236999</v>
      </c>
      <c r="E1558" s="13">
        <v>-0.29632863720462699</v>
      </c>
      <c r="F1558">
        <v>160</v>
      </c>
      <c r="G1558" s="57" t="s">
        <v>3150</v>
      </c>
      <c r="H1558" s="57" t="s">
        <v>3151</v>
      </c>
      <c r="I1558" s="57" t="s">
        <v>3149</v>
      </c>
      <c r="J1558" s="57" t="s">
        <v>3155</v>
      </c>
      <c r="K1558" s="57" t="s">
        <v>3148</v>
      </c>
      <c r="L1558" s="57" t="s">
        <v>3151</v>
      </c>
      <c r="M1558" s="57" t="s">
        <v>3151</v>
      </c>
      <c r="N1558" t="s">
        <v>3322</v>
      </c>
    </row>
    <row r="1559" spans="1:14" x14ac:dyDescent="0.25">
      <c r="A1559" t="s">
        <v>3316</v>
      </c>
      <c r="B1559" t="s">
        <v>3443</v>
      </c>
      <c r="C1559" t="s">
        <v>3444</v>
      </c>
      <c r="D1559" s="52">
        <v>263.93493723539001</v>
      </c>
      <c r="E1559" s="13">
        <v>-0.21510400245106101</v>
      </c>
      <c r="F1559">
        <v>151</v>
      </c>
      <c r="G1559" s="57" t="s">
        <v>3160</v>
      </c>
      <c r="H1559" s="57" t="s">
        <v>3160</v>
      </c>
      <c r="I1559" s="57" t="s">
        <v>3160</v>
      </c>
      <c r="J1559" s="57" t="s">
        <v>3160</v>
      </c>
      <c r="K1559" s="57" t="s">
        <v>3160</v>
      </c>
      <c r="L1559" s="57" t="s">
        <v>3160</v>
      </c>
      <c r="M1559" s="57" t="s">
        <v>3160</v>
      </c>
      <c r="N1559" t="s">
        <v>3152</v>
      </c>
    </row>
    <row r="1560" spans="1:14" x14ac:dyDescent="0.25">
      <c r="A1560" t="s">
        <v>3316</v>
      </c>
      <c r="B1560" t="s">
        <v>3445</v>
      </c>
      <c r="C1560" t="s">
        <v>3446</v>
      </c>
      <c r="D1560" s="52">
        <v>336.87204242071999</v>
      </c>
      <c r="E1560" s="13">
        <v>-0.18848635761908</v>
      </c>
      <c r="F1560">
        <v>146</v>
      </c>
      <c r="G1560" s="57" t="s">
        <v>3148</v>
      </c>
      <c r="H1560" s="57" t="s">
        <v>3149</v>
      </c>
      <c r="I1560" s="57" t="s">
        <v>3149</v>
      </c>
      <c r="J1560" s="57" t="s">
        <v>3150</v>
      </c>
      <c r="K1560" s="57" t="s">
        <v>3155</v>
      </c>
      <c r="L1560" s="57" t="s">
        <v>3155</v>
      </c>
      <c r="M1560" s="57" t="s">
        <v>3151</v>
      </c>
      <c r="N1560" t="s">
        <v>3322</v>
      </c>
    </row>
    <row r="1561" spans="1:14" x14ac:dyDescent="0.25">
      <c r="A1561" t="s">
        <v>3316</v>
      </c>
      <c r="B1561" t="s">
        <v>3447</v>
      </c>
      <c r="C1561" t="s">
        <v>3208</v>
      </c>
      <c r="D1561" s="52">
        <v>244.846474397348</v>
      </c>
      <c r="E1561" s="13">
        <v>1.2993816759372201</v>
      </c>
      <c r="F1561">
        <v>61</v>
      </c>
      <c r="G1561" s="57" t="s">
        <v>3160</v>
      </c>
      <c r="H1561" s="57" t="s">
        <v>3160</v>
      </c>
      <c r="I1561" s="57" t="s">
        <v>3160</v>
      </c>
      <c r="J1561" s="57" t="s">
        <v>3160</v>
      </c>
      <c r="K1561" s="57" t="s">
        <v>3160</v>
      </c>
      <c r="L1561" s="57" t="s">
        <v>3160</v>
      </c>
      <c r="M1561" s="57" t="s">
        <v>3160</v>
      </c>
      <c r="N1561" t="s">
        <v>3337</v>
      </c>
    </row>
    <row r="1562" spans="1:14" x14ac:dyDescent="0.25">
      <c r="A1562" t="s">
        <v>3316</v>
      </c>
      <c r="B1562" t="s">
        <v>3448</v>
      </c>
      <c r="C1562" t="s">
        <v>3210</v>
      </c>
      <c r="D1562" s="52">
        <v>412.108969634608</v>
      </c>
      <c r="E1562" s="13">
        <v>2.1598541015746502</v>
      </c>
      <c r="F1562">
        <v>15</v>
      </c>
      <c r="G1562" s="57" t="s">
        <v>3160</v>
      </c>
      <c r="H1562" s="57" t="s">
        <v>3160</v>
      </c>
      <c r="I1562" s="57" t="s">
        <v>3160</v>
      </c>
      <c r="J1562" s="57" t="s">
        <v>3160</v>
      </c>
      <c r="K1562" s="57" t="s">
        <v>3160</v>
      </c>
      <c r="L1562" s="57" t="s">
        <v>3160</v>
      </c>
      <c r="M1562" s="57" t="s">
        <v>3160</v>
      </c>
      <c r="N1562" t="s">
        <v>3337</v>
      </c>
    </row>
    <row r="1563" spans="1:14" x14ac:dyDescent="0.25">
      <c r="A1563" t="s">
        <v>3316</v>
      </c>
      <c r="B1563" t="s">
        <v>3449</v>
      </c>
      <c r="C1563" t="s">
        <v>3450</v>
      </c>
      <c r="D1563" s="52">
        <v>172.69242355360601</v>
      </c>
      <c r="E1563" s="13">
        <v>1.7046660652439101</v>
      </c>
      <c r="F1563">
        <v>34</v>
      </c>
      <c r="G1563" s="57" t="s">
        <v>3160</v>
      </c>
      <c r="H1563" s="57" t="s">
        <v>3160</v>
      </c>
      <c r="I1563" s="57" t="s">
        <v>3160</v>
      </c>
      <c r="J1563" s="57" t="s">
        <v>3160</v>
      </c>
      <c r="K1563" s="57" t="s">
        <v>3160</v>
      </c>
      <c r="L1563" s="57" t="s">
        <v>3160</v>
      </c>
      <c r="M1563" s="57" t="s">
        <v>3160</v>
      </c>
      <c r="N1563" t="s">
        <v>3337</v>
      </c>
    </row>
    <row r="1564" spans="1:14" x14ac:dyDescent="0.25">
      <c r="A1564" t="s">
        <v>3316</v>
      </c>
      <c r="B1564" t="s">
        <v>3451</v>
      </c>
      <c r="C1564" t="s">
        <v>3452</v>
      </c>
      <c r="D1564" s="52">
        <v>779.15929516162498</v>
      </c>
      <c r="E1564" s="13">
        <v>1.32311896247857</v>
      </c>
      <c r="F1564">
        <v>57</v>
      </c>
      <c r="G1564" s="57" t="s">
        <v>3160</v>
      </c>
      <c r="H1564" s="57" t="s">
        <v>3160</v>
      </c>
      <c r="I1564" s="57" t="s">
        <v>3160</v>
      </c>
      <c r="J1564" s="57" t="s">
        <v>3160</v>
      </c>
      <c r="K1564" s="57" t="s">
        <v>3160</v>
      </c>
      <c r="L1564" s="57" t="s">
        <v>3160</v>
      </c>
      <c r="M1564" s="57" t="s">
        <v>3160</v>
      </c>
      <c r="N1564" t="s">
        <v>3337</v>
      </c>
    </row>
    <row r="1565" spans="1:14" x14ac:dyDescent="0.25">
      <c r="A1565" t="s">
        <v>3316</v>
      </c>
      <c r="B1565" t="s">
        <v>3453</v>
      </c>
      <c r="C1565" t="s">
        <v>3214</v>
      </c>
      <c r="D1565" s="52">
        <v>446.74165812446103</v>
      </c>
      <c r="E1565" s="13">
        <v>0.470222403983236</v>
      </c>
      <c r="F1565">
        <v>108</v>
      </c>
      <c r="G1565" s="57" t="s">
        <v>3160</v>
      </c>
      <c r="H1565" s="57" t="s">
        <v>3160</v>
      </c>
      <c r="I1565" s="57" t="s">
        <v>3160</v>
      </c>
      <c r="J1565" s="57" t="s">
        <v>3160</v>
      </c>
      <c r="K1565" s="57" t="s">
        <v>3160</v>
      </c>
      <c r="L1565" s="57" t="s">
        <v>3160</v>
      </c>
      <c r="M1565" s="57" t="s">
        <v>3160</v>
      </c>
      <c r="N1565" t="s">
        <v>3337</v>
      </c>
    </row>
    <row r="1566" spans="1:14" x14ac:dyDescent="0.25">
      <c r="A1566" t="s">
        <v>3316</v>
      </c>
      <c r="B1566" t="s">
        <v>3454</v>
      </c>
      <c r="C1566" t="s">
        <v>3455</v>
      </c>
      <c r="D1566" s="52">
        <v>1425.7666008695601</v>
      </c>
      <c r="E1566" s="13">
        <v>1.08984273088484</v>
      </c>
      <c r="F1566">
        <v>70</v>
      </c>
      <c r="G1566" s="57" t="s">
        <v>3151</v>
      </c>
      <c r="H1566" s="57" t="s">
        <v>3155</v>
      </c>
      <c r="I1566" s="57" t="s">
        <v>3151</v>
      </c>
      <c r="J1566" s="57" t="s">
        <v>3151</v>
      </c>
      <c r="K1566" s="57" t="s">
        <v>3150</v>
      </c>
      <c r="L1566" s="57" t="s">
        <v>3149</v>
      </c>
      <c r="M1566" s="57" t="s">
        <v>3151</v>
      </c>
      <c r="N1566" t="s">
        <v>3322</v>
      </c>
    </row>
    <row r="1567" spans="1:14" x14ac:dyDescent="0.25">
      <c r="A1567" t="s">
        <v>3316</v>
      </c>
      <c r="B1567" t="s">
        <v>3456</v>
      </c>
      <c r="C1567" t="s">
        <v>3457</v>
      </c>
      <c r="D1567" s="52">
        <v>360.39939549079401</v>
      </c>
      <c r="E1567" s="13">
        <v>1.0533543261909799</v>
      </c>
      <c r="F1567">
        <v>74</v>
      </c>
      <c r="G1567" s="57" t="s">
        <v>3160</v>
      </c>
      <c r="H1567" s="57" t="s">
        <v>3160</v>
      </c>
      <c r="I1567" s="57" t="s">
        <v>3160</v>
      </c>
      <c r="J1567" s="57" t="s">
        <v>3160</v>
      </c>
      <c r="K1567" s="57" t="s">
        <v>3160</v>
      </c>
      <c r="L1567" s="57" t="s">
        <v>3160</v>
      </c>
      <c r="M1567" s="57" t="s">
        <v>3160</v>
      </c>
      <c r="N1567" t="s">
        <v>3152</v>
      </c>
    </row>
    <row r="1568" spans="1:14" x14ac:dyDescent="0.25">
      <c r="A1568" t="s">
        <v>3316</v>
      </c>
      <c r="B1568" t="s">
        <v>3458</v>
      </c>
      <c r="C1568" t="s">
        <v>3459</v>
      </c>
      <c r="D1568" s="52">
        <v>71.967343416621205</v>
      </c>
      <c r="E1568" s="13">
        <v>1.0533543261909799</v>
      </c>
      <c r="F1568">
        <v>74</v>
      </c>
      <c r="G1568" s="57" t="s">
        <v>3160</v>
      </c>
      <c r="H1568" s="57" t="s">
        <v>3160</v>
      </c>
      <c r="I1568" s="57" t="s">
        <v>3160</v>
      </c>
      <c r="J1568" s="57" t="s">
        <v>3160</v>
      </c>
      <c r="K1568" s="57" t="s">
        <v>3160</v>
      </c>
      <c r="L1568" s="57" t="s">
        <v>3160</v>
      </c>
      <c r="M1568" s="57" t="s">
        <v>3160</v>
      </c>
      <c r="N1568" t="s">
        <v>3152</v>
      </c>
    </row>
    <row r="1569" spans="1:14" x14ac:dyDescent="0.25">
      <c r="A1569" t="s">
        <v>3316</v>
      </c>
      <c r="B1569" t="s">
        <v>3460</v>
      </c>
      <c r="C1569" t="s">
        <v>3461</v>
      </c>
      <c r="D1569" s="52">
        <v>890.26289065761898</v>
      </c>
      <c r="E1569" s="13">
        <v>1.2063823848622199</v>
      </c>
      <c r="F1569">
        <v>66</v>
      </c>
      <c r="G1569" s="57" t="s">
        <v>3151</v>
      </c>
      <c r="H1569" s="57" t="s">
        <v>3151</v>
      </c>
      <c r="I1569" s="57" t="s">
        <v>3155</v>
      </c>
      <c r="J1569" s="57" t="s">
        <v>3155</v>
      </c>
      <c r="K1569" s="57" t="s">
        <v>3148</v>
      </c>
      <c r="L1569" s="57" t="s">
        <v>3148</v>
      </c>
      <c r="M1569" s="57" t="s">
        <v>3155</v>
      </c>
      <c r="N1569" t="s">
        <v>3322</v>
      </c>
    </row>
    <row r="1570" spans="1:14" x14ac:dyDescent="0.25">
      <c r="A1570" t="s">
        <v>3316</v>
      </c>
      <c r="B1570" t="s">
        <v>3462</v>
      </c>
      <c r="C1570" t="s">
        <v>3463</v>
      </c>
      <c r="D1570" s="52">
        <v>419.96798759243399</v>
      </c>
      <c r="E1570" s="13">
        <v>1.57573420447775</v>
      </c>
      <c r="F1570">
        <v>43</v>
      </c>
      <c r="G1570" s="57" t="s">
        <v>3151</v>
      </c>
      <c r="H1570" s="57" t="s">
        <v>3151</v>
      </c>
      <c r="I1570" s="57" t="s">
        <v>3151</v>
      </c>
      <c r="J1570" s="57" t="s">
        <v>3149</v>
      </c>
      <c r="K1570" s="57" t="s">
        <v>3150</v>
      </c>
      <c r="L1570" s="57" t="s">
        <v>3148</v>
      </c>
      <c r="M1570" s="57" t="s">
        <v>3151</v>
      </c>
      <c r="N1570" t="s">
        <v>3322</v>
      </c>
    </row>
    <row r="1571" spans="1:14" x14ac:dyDescent="0.25">
      <c r="A1571" t="s">
        <v>3316</v>
      </c>
      <c r="B1571" t="s">
        <v>3464</v>
      </c>
      <c r="C1571" t="s">
        <v>3465</v>
      </c>
      <c r="D1571" s="52">
        <v>1090.6087636335201</v>
      </c>
      <c r="E1571" s="13">
        <v>1.8025021601089399</v>
      </c>
      <c r="F1571">
        <v>28</v>
      </c>
      <c r="G1571" s="57" t="s">
        <v>3151</v>
      </c>
      <c r="H1571" s="57" t="s">
        <v>3151</v>
      </c>
      <c r="I1571" s="57" t="s">
        <v>3151</v>
      </c>
      <c r="J1571" s="57" t="s">
        <v>3148</v>
      </c>
      <c r="K1571" s="57" t="s">
        <v>3150</v>
      </c>
      <c r="L1571" s="57" t="s">
        <v>3149</v>
      </c>
      <c r="M1571" s="57" t="s">
        <v>3150</v>
      </c>
      <c r="N1571" t="s">
        <v>3322</v>
      </c>
    </row>
    <row r="1572" spans="1:14" x14ac:dyDescent="0.25">
      <c r="A1572" t="s">
        <v>3316</v>
      </c>
      <c r="B1572" t="s">
        <v>3466</v>
      </c>
      <c r="C1572" t="s">
        <v>3467</v>
      </c>
      <c r="D1572" s="52">
        <v>2644.0347236934799</v>
      </c>
      <c r="E1572" s="13">
        <v>1.69755950082103</v>
      </c>
      <c r="F1572">
        <v>36</v>
      </c>
      <c r="G1572" s="57" t="s">
        <v>3151</v>
      </c>
      <c r="H1572" s="57" t="s">
        <v>3151</v>
      </c>
      <c r="I1572" s="57" t="s">
        <v>3149</v>
      </c>
      <c r="J1572" s="57" t="s">
        <v>3149</v>
      </c>
      <c r="K1572" s="57" t="s">
        <v>3150</v>
      </c>
      <c r="L1572" s="57" t="s">
        <v>3150</v>
      </c>
      <c r="M1572" s="57" t="s">
        <v>3150</v>
      </c>
      <c r="N1572" t="s">
        <v>3322</v>
      </c>
    </row>
    <row r="1573" spans="1:14" x14ac:dyDescent="0.25">
      <c r="A1573" t="s">
        <v>3316</v>
      </c>
      <c r="B1573" t="s">
        <v>3468</v>
      </c>
      <c r="C1573" t="s">
        <v>3469</v>
      </c>
      <c r="D1573" s="52">
        <v>1836.37303084722</v>
      </c>
      <c r="E1573" s="13">
        <v>1.2777746592717301</v>
      </c>
      <c r="F1573">
        <v>63</v>
      </c>
      <c r="G1573" s="57" t="s">
        <v>3160</v>
      </c>
      <c r="H1573" s="57" t="s">
        <v>3160</v>
      </c>
      <c r="I1573" s="57" t="s">
        <v>3160</v>
      </c>
      <c r="J1573" s="57" t="s">
        <v>3160</v>
      </c>
      <c r="K1573" s="57" t="s">
        <v>3160</v>
      </c>
      <c r="L1573" s="57" t="s">
        <v>3160</v>
      </c>
      <c r="M1573" s="57" t="s">
        <v>3160</v>
      </c>
      <c r="N1573" t="s">
        <v>3152</v>
      </c>
    </row>
    <row r="1574" spans="1:14" x14ac:dyDescent="0.25">
      <c r="A1574" t="s">
        <v>3316</v>
      </c>
      <c r="B1574" t="s">
        <v>3470</v>
      </c>
      <c r="C1574" t="s">
        <v>3471</v>
      </c>
      <c r="D1574" s="52">
        <v>157.09531323588899</v>
      </c>
      <c r="E1574" s="13">
        <v>1.2777746592717301</v>
      </c>
      <c r="F1574">
        <v>63</v>
      </c>
      <c r="G1574" s="57" t="s">
        <v>3160</v>
      </c>
      <c r="H1574" s="57" t="s">
        <v>3160</v>
      </c>
      <c r="I1574" s="57" t="s">
        <v>3160</v>
      </c>
      <c r="J1574" s="57" t="s">
        <v>3160</v>
      </c>
      <c r="K1574" s="57" t="s">
        <v>3160</v>
      </c>
      <c r="L1574" s="57" t="s">
        <v>3160</v>
      </c>
      <c r="M1574" s="57" t="s">
        <v>3160</v>
      </c>
      <c r="N1574" t="s">
        <v>3152</v>
      </c>
    </row>
    <row r="1575" spans="1:14" x14ac:dyDescent="0.25">
      <c r="A1575" t="s">
        <v>3316</v>
      </c>
      <c r="B1575" t="s">
        <v>3472</v>
      </c>
      <c r="C1575" t="s">
        <v>3473</v>
      </c>
      <c r="D1575" s="52">
        <v>1167.02436552013</v>
      </c>
      <c r="E1575" s="13">
        <v>1.3653382326283701</v>
      </c>
      <c r="F1575">
        <v>54</v>
      </c>
      <c r="G1575" s="57" t="s">
        <v>3151</v>
      </c>
      <c r="H1575" s="57" t="s">
        <v>3149</v>
      </c>
      <c r="I1575" s="57" t="s">
        <v>3148</v>
      </c>
      <c r="J1575" s="57" t="s">
        <v>3151</v>
      </c>
      <c r="K1575" s="57" t="s">
        <v>3155</v>
      </c>
      <c r="L1575" s="57" t="s">
        <v>3155</v>
      </c>
      <c r="M1575" s="57" t="s">
        <v>3150</v>
      </c>
      <c r="N1575" t="s">
        <v>3322</v>
      </c>
    </row>
    <row r="1576" spans="1:14" x14ac:dyDescent="0.25">
      <c r="A1576" t="s">
        <v>3316</v>
      </c>
      <c r="B1576" t="s">
        <v>3474</v>
      </c>
      <c r="C1576" t="s">
        <v>3475</v>
      </c>
      <c r="D1576" s="52">
        <v>556.41184427083897</v>
      </c>
      <c r="E1576" s="13">
        <v>1.3487363345232699</v>
      </c>
      <c r="F1576">
        <v>55</v>
      </c>
      <c r="G1576" s="57" t="s">
        <v>3160</v>
      </c>
      <c r="H1576" s="57" t="s">
        <v>3160</v>
      </c>
      <c r="I1576" s="57" t="s">
        <v>3160</v>
      </c>
      <c r="J1576" s="57" t="s">
        <v>3160</v>
      </c>
      <c r="K1576" s="57" t="s">
        <v>3160</v>
      </c>
      <c r="L1576" s="57" t="s">
        <v>3160</v>
      </c>
      <c r="M1576" s="57" t="s">
        <v>3160</v>
      </c>
      <c r="N1576" t="s">
        <v>3152</v>
      </c>
    </row>
    <row r="1577" spans="1:14" x14ac:dyDescent="0.25">
      <c r="A1577" t="s">
        <v>3316</v>
      </c>
      <c r="B1577" t="s">
        <v>3476</v>
      </c>
      <c r="C1577" t="s">
        <v>3477</v>
      </c>
      <c r="D1577" s="52">
        <v>1047.33483184699</v>
      </c>
      <c r="E1577" s="13">
        <v>1.3487363345232699</v>
      </c>
      <c r="F1577">
        <v>55</v>
      </c>
      <c r="G1577" s="57" t="s">
        <v>3160</v>
      </c>
      <c r="H1577" s="57" t="s">
        <v>3160</v>
      </c>
      <c r="I1577" s="57" t="s">
        <v>3160</v>
      </c>
      <c r="J1577" s="57" t="s">
        <v>3160</v>
      </c>
      <c r="K1577" s="57" t="s">
        <v>3160</v>
      </c>
      <c r="L1577" s="57" t="s">
        <v>3160</v>
      </c>
      <c r="M1577" s="57" t="s">
        <v>3160</v>
      </c>
      <c r="N1577" t="s">
        <v>3152</v>
      </c>
    </row>
    <row r="1578" spans="1:14" x14ac:dyDescent="0.25">
      <c r="A1578" t="s">
        <v>3316</v>
      </c>
      <c r="B1578" t="s">
        <v>3478</v>
      </c>
      <c r="C1578" t="s">
        <v>3479</v>
      </c>
      <c r="D1578" s="52">
        <v>3503.7645769405999</v>
      </c>
      <c r="E1578" s="13">
        <v>-4.5765816377054701E-2</v>
      </c>
      <c r="F1578">
        <v>138</v>
      </c>
      <c r="G1578" s="57" t="s">
        <v>3148</v>
      </c>
      <c r="H1578" s="57" t="s">
        <v>3151</v>
      </c>
      <c r="I1578" s="57" t="s">
        <v>3155</v>
      </c>
      <c r="J1578" s="57" t="s">
        <v>3150</v>
      </c>
      <c r="K1578" s="57" t="s">
        <v>3151</v>
      </c>
      <c r="L1578" s="57" t="s">
        <v>3149</v>
      </c>
      <c r="M1578" s="57" t="s">
        <v>3150</v>
      </c>
      <c r="N1578" t="s">
        <v>3322</v>
      </c>
    </row>
    <row r="1579" spans="1:14" x14ac:dyDescent="0.25">
      <c r="A1579" t="s">
        <v>3316</v>
      </c>
      <c r="B1579" t="s">
        <v>3480</v>
      </c>
      <c r="C1579" t="s">
        <v>3481</v>
      </c>
      <c r="D1579" s="52">
        <v>4175.0058744259004</v>
      </c>
      <c r="E1579" s="13">
        <v>0.44146159300746901</v>
      </c>
      <c r="F1579">
        <v>113</v>
      </c>
      <c r="G1579" s="57" t="s">
        <v>3149</v>
      </c>
      <c r="H1579" s="57" t="s">
        <v>3151</v>
      </c>
      <c r="I1579" s="57" t="s">
        <v>3155</v>
      </c>
      <c r="J1579" s="57" t="s">
        <v>3148</v>
      </c>
      <c r="K1579" s="57" t="s">
        <v>3148</v>
      </c>
      <c r="L1579" s="57" t="s">
        <v>3149</v>
      </c>
      <c r="M1579" s="57" t="s">
        <v>3150</v>
      </c>
      <c r="N1579" t="s">
        <v>3322</v>
      </c>
    </row>
    <row r="1580" spans="1:14" x14ac:dyDescent="0.25">
      <c r="A1580" t="s">
        <v>3316</v>
      </c>
      <c r="B1580" t="s">
        <v>3482</v>
      </c>
      <c r="C1580" t="s">
        <v>3483</v>
      </c>
      <c r="D1580" s="52">
        <v>1014.84238262896</v>
      </c>
      <c r="E1580" s="13">
        <v>0.153544405801708</v>
      </c>
      <c r="F1580">
        <v>121</v>
      </c>
      <c r="G1580" s="57" t="s">
        <v>3160</v>
      </c>
      <c r="H1580" s="57" t="s">
        <v>3160</v>
      </c>
      <c r="I1580" s="57" t="s">
        <v>3160</v>
      </c>
      <c r="J1580" s="57" t="s">
        <v>3160</v>
      </c>
      <c r="K1580" s="57" t="s">
        <v>3160</v>
      </c>
      <c r="L1580" s="57" t="s">
        <v>3160</v>
      </c>
      <c r="M1580" s="57" t="s">
        <v>3160</v>
      </c>
      <c r="N1580" t="s">
        <v>3152</v>
      </c>
    </row>
    <row r="1581" spans="1:14" x14ac:dyDescent="0.25">
      <c r="A1581" t="s">
        <v>3316</v>
      </c>
      <c r="B1581" t="s">
        <v>3484</v>
      </c>
      <c r="C1581" t="s">
        <v>3485</v>
      </c>
      <c r="D1581" s="52">
        <v>705.65220388832302</v>
      </c>
      <c r="E1581" s="13">
        <v>0.30661618702189902</v>
      </c>
      <c r="F1581">
        <v>117</v>
      </c>
      <c r="G1581" s="57" t="s">
        <v>3149</v>
      </c>
      <c r="H1581" s="57" t="s">
        <v>3150</v>
      </c>
      <c r="I1581" s="57" t="s">
        <v>3155</v>
      </c>
      <c r="J1581" s="57" t="s">
        <v>3148</v>
      </c>
      <c r="K1581" s="57" t="s">
        <v>3148</v>
      </c>
      <c r="L1581" s="57" t="s">
        <v>3148</v>
      </c>
      <c r="M1581" s="57" t="s">
        <v>3151</v>
      </c>
      <c r="N1581" t="s">
        <v>3322</v>
      </c>
    </row>
    <row r="1582" spans="1:14" x14ac:dyDescent="0.25">
      <c r="A1582" t="s">
        <v>3316</v>
      </c>
      <c r="B1582" t="s">
        <v>3486</v>
      </c>
      <c r="C1582" t="s">
        <v>3487</v>
      </c>
      <c r="D1582" s="52">
        <v>1253.3472770485</v>
      </c>
      <c r="E1582" s="13">
        <v>1.4252325893673701</v>
      </c>
      <c r="F1582">
        <v>48</v>
      </c>
      <c r="G1582" s="57" t="s">
        <v>3151</v>
      </c>
      <c r="H1582" s="57" t="s">
        <v>3155</v>
      </c>
      <c r="I1582" s="57" t="s">
        <v>3155</v>
      </c>
      <c r="J1582" s="57" t="s">
        <v>3149</v>
      </c>
      <c r="K1582" s="57" t="s">
        <v>3151</v>
      </c>
      <c r="L1582" s="57" t="s">
        <v>3149</v>
      </c>
      <c r="M1582" s="57" t="s">
        <v>3149</v>
      </c>
      <c r="N1582" t="s">
        <v>3322</v>
      </c>
    </row>
    <row r="1583" spans="1:14" x14ac:dyDescent="0.25">
      <c r="A1583" t="s">
        <v>3316</v>
      </c>
      <c r="B1583" t="s">
        <v>3488</v>
      </c>
      <c r="C1583" t="s">
        <v>3489</v>
      </c>
      <c r="D1583" s="52">
        <v>2311.4071990994298</v>
      </c>
      <c r="E1583" s="13">
        <v>-6.3328828376349705E-2</v>
      </c>
      <c r="F1583">
        <v>141</v>
      </c>
      <c r="G1583" s="57" t="s">
        <v>3148</v>
      </c>
      <c r="H1583" s="57" t="s">
        <v>3151</v>
      </c>
      <c r="I1583" s="57" t="s">
        <v>3155</v>
      </c>
      <c r="J1583" s="57" t="s">
        <v>3150</v>
      </c>
      <c r="K1583" s="57" t="s">
        <v>3149</v>
      </c>
      <c r="L1583" s="57" t="s">
        <v>3151</v>
      </c>
      <c r="M1583" s="57" t="s">
        <v>3150</v>
      </c>
      <c r="N1583" t="s">
        <v>3322</v>
      </c>
    </row>
    <row r="1584" spans="1:14" x14ac:dyDescent="0.25">
      <c r="A1584" t="s">
        <v>3316</v>
      </c>
      <c r="B1584" t="s">
        <v>3490</v>
      </c>
      <c r="C1584" t="s">
        <v>3491</v>
      </c>
      <c r="D1584" s="52">
        <v>2841.34938969832</v>
      </c>
      <c r="E1584" s="13">
        <v>1.7565013946086101</v>
      </c>
      <c r="F1584">
        <v>31</v>
      </c>
      <c r="G1584" s="57" t="s">
        <v>3151</v>
      </c>
      <c r="H1584" s="57" t="s">
        <v>3151</v>
      </c>
      <c r="I1584" s="57" t="s">
        <v>3149</v>
      </c>
      <c r="J1584" s="57" t="s">
        <v>3149</v>
      </c>
      <c r="K1584" s="57" t="s">
        <v>3148</v>
      </c>
      <c r="L1584" s="57" t="s">
        <v>3149</v>
      </c>
      <c r="M1584" s="57" t="s">
        <v>3149</v>
      </c>
      <c r="N1584" t="s">
        <v>3322</v>
      </c>
    </row>
    <row r="1585" spans="1:14" x14ac:dyDescent="0.25">
      <c r="A1585" t="s">
        <v>3316</v>
      </c>
      <c r="B1585" t="s">
        <v>3492</v>
      </c>
      <c r="C1585" t="s">
        <v>3493</v>
      </c>
      <c r="D1585" s="52">
        <v>313.45749386161901</v>
      </c>
      <c r="E1585" s="13">
        <v>0.87908592129462804</v>
      </c>
      <c r="F1585">
        <v>85</v>
      </c>
      <c r="G1585" s="57" t="s">
        <v>3160</v>
      </c>
      <c r="H1585" s="57" t="s">
        <v>3160</v>
      </c>
      <c r="I1585" s="57" t="s">
        <v>3160</v>
      </c>
      <c r="J1585" s="57" t="s">
        <v>3160</v>
      </c>
      <c r="K1585" s="57" t="s">
        <v>3160</v>
      </c>
      <c r="L1585" s="57" t="s">
        <v>3160</v>
      </c>
      <c r="M1585" s="57" t="s">
        <v>3160</v>
      </c>
      <c r="N1585" t="s">
        <v>3152</v>
      </c>
    </row>
    <row r="1586" spans="1:14" x14ac:dyDescent="0.25">
      <c r="A1586" t="s">
        <v>3316</v>
      </c>
      <c r="B1586" t="s">
        <v>3494</v>
      </c>
      <c r="C1586" t="s">
        <v>3230</v>
      </c>
      <c r="D1586" s="52">
        <v>130.44782070310899</v>
      </c>
      <c r="E1586" s="13">
        <v>1.61380367511922</v>
      </c>
      <c r="F1586">
        <v>39</v>
      </c>
      <c r="G1586" s="57" t="s">
        <v>3160</v>
      </c>
      <c r="H1586" s="57" t="s">
        <v>3160</v>
      </c>
      <c r="I1586" s="57" t="s">
        <v>3160</v>
      </c>
      <c r="J1586" s="57" t="s">
        <v>3160</v>
      </c>
      <c r="K1586" s="57" t="s">
        <v>3160</v>
      </c>
      <c r="L1586" s="57" t="s">
        <v>3160</v>
      </c>
      <c r="M1586" s="57" t="s">
        <v>3160</v>
      </c>
      <c r="N1586" t="s">
        <v>3152</v>
      </c>
    </row>
    <row r="1587" spans="1:14" x14ac:dyDescent="0.25">
      <c r="A1587" t="s">
        <v>3316</v>
      </c>
      <c r="B1587" t="s">
        <v>3495</v>
      </c>
      <c r="C1587" t="s">
        <v>3496</v>
      </c>
      <c r="D1587" s="52">
        <v>155.81973822345199</v>
      </c>
      <c r="E1587" s="13">
        <v>1.61380367511922</v>
      </c>
      <c r="F1587">
        <v>39</v>
      </c>
      <c r="G1587" s="57" t="s">
        <v>3160</v>
      </c>
      <c r="H1587" s="57" t="s">
        <v>3160</v>
      </c>
      <c r="I1587" s="57" t="s">
        <v>3160</v>
      </c>
      <c r="J1587" s="57" t="s">
        <v>3160</v>
      </c>
      <c r="K1587" s="57" t="s">
        <v>3160</v>
      </c>
      <c r="L1587" s="57" t="s">
        <v>3160</v>
      </c>
      <c r="M1587" s="57" t="s">
        <v>3160</v>
      </c>
      <c r="N1587" t="s">
        <v>3152</v>
      </c>
    </row>
    <row r="1588" spans="1:14" x14ac:dyDescent="0.25">
      <c r="A1588" t="s">
        <v>3316</v>
      </c>
      <c r="B1588" t="s">
        <v>3497</v>
      </c>
      <c r="C1588" t="s">
        <v>3498</v>
      </c>
      <c r="D1588" s="52">
        <v>887.10220900610204</v>
      </c>
      <c r="E1588" s="13">
        <v>1.61380367511922</v>
      </c>
      <c r="F1588">
        <v>39</v>
      </c>
      <c r="G1588" s="57" t="s">
        <v>3160</v>
      </c>
      <c r="H1588" s="57" t="s">
        <v>3160</v>
      </c>
      <c r="I1588" s="57" t="s">
        <v>3160</v>
      </c>
      <c r="J1588" s="57" t="s">
        <v>3160</v>
      </c>
      <c r="K1588" s="57" t="s">
        <v>3160</v>
      </c>
      <c r="L1588" s="57" t="s">
        <v>3160</v>
      </c>
      <c r="M1588" s="57" t="s">
        <v>3160</v>
      </c>
      <c r="N1588" t="s">
        <v>3152</v>
      </c>
    </row>
    <row r="1589" spans="1:14" x14ac:dyDescent="0.25">
      <c r="A1589" t="s">
        <v>3316</v>
      </c>
      <c r="B1589" t="s">
        <v>3499</v>
      </c>
      <c r="C1589" t="s">
        <v>3500</v>
      </c>
      <c r="D1589" s="52">
        <v>132.78308194036001</v>
      </c>
      <c r="E1589" s="13">
        <v>-0.87864549560100103</v>
      </c>
      <c r="F1589">
        <v>176</v>
      </c>
      <c r="G1589" s="57" t="s">
        <v>3155</v>
      </c>
      <c r="H1589" s="57" t="s">
        <v>3151</v>
      </c>
      <c r="I1589" s="57" t="s">
        <v>3155</v>
      </c>
      <c r="J1589" s="57" t="s">
        <v>3155</v>
      </c>
      <c r="K1589" s="57" t="s">
        <v>3151</v>
      </c>
      <c r="L1589" s="57" t="s">
        <v>3151</v>
      </c>
      <c r="M1589" s="57" t="s">
        <v>3151</v>
      </c>
      <c r="N1589" t="s">
        <v>3322</v>
      </c>
    </row>
    <row r="1590" spans="1:14" x14ac:dyDescent="0.25">
      <c r="A1590" t="s">
        <v>3316</v>
      </c>
      <c r="B1590" t="s">
        <v>3501</v>
      </c>
      <c r="C1590" t="s">
        <v>3502</v>
      </c>
      <c r="D1590" s="52">
        <v>433.95990969987997</v>
      </c>
      <c r="E1590" s="13">
        <v>0.77159493734620799</v>
      </c>
      <c r="F1590">
        <v>88</v>
      </c>
      <c r="G1590" s="57" t="s">
        <v>3160</v>
      </c>
      <c r="H1590" s="57" t="s">
        <v>3160</v>
      </c>
      <c r="I1590" s="57" t="s">
        <v>3160</v>
      </c>
      <c r="J1590" s="57" t="s">
        <v>3160</v>
      </c>
      <c r="K1590" s="57" t="s">
        <v>3160</v>
      </c>
      <c r="L1590" s="57" t="s">
        <v>3160</v>
      </c>
      <c r="M1590" s="57" t="s">
        <v>3160</v>
      </c>
      <c r="N1590" t="s">
        <v>3152</v>
      </c>
    </row>
    <row r="1591" spans="1:14" x14ac:dyDescent="0.25">
      <c r="A1591" t="s">
        <v>3316</v>
      </c>
      <c r="B1591" t="s">
        <v>3503</v>
      </c>
      <c r="C1591" t="s">
        <v>3504</v>
      </c>
      <c r="D1591" s="52">
        <v>246.54720270676</v>
      </c>
      <c r="E1591" s="13">
        <v>-0.70811981150354797</v>
      </c>
      <c r="F1591">
        <v>172</v>
      </c>
      <c r="G1591" s="57" t="s">
        <v>3155</v>
      </c>
      <c r="H1591" s="57" t="s">
        <v>3151</v>
      </c>
      <c r="I1591" s="57" t="s">
        <v>3155</v>
      </c>
      <c r="J1591" s="57" t="s">
        <v>3150</v>
      </c>
      <c r="K1591" s="57" t="s">
        <v>3151</v>
      </c>
      <c r="L1591" s="57" t="s">
        <v>3150</v>
      </c>
      <c r="M1591" s="57" t="s">
        <v>3148</v>
      </c>
      <c r="N1591" t="s">
        <v>3322</v>
      </c>
    </row>
    <row r="1592" spans="1:14" x14ac:dyDescent="0.25">
      <c r="A1592" t="s">
        <v>3316</v>
      </c>
      <c r="B1592" t="s">
        <v>3505</v>
      </c>
      <c r="C1592" t="s">
        <v>3506</v>
      </c>
      <c r="D1592" s="52">
        <v>537.033716567233</v>
      </c>
      <c r="E1592" s="13">
        <v>0.77159493734620799</v>
      </c>
      <c r="F1592">
        <v>88</v>
      </c>
      <c r="G1592" s="57" t="s">
        <v>3160</v>
      </c>
      <c r="H1592" s="57" t="s">
        <v>3160</v>
      </c>
      <c r="I1592" s="57" t="s">
        <v>3160</v>
      </c>
      <c r="J1592" s="57" t="s">
        <v>3160</v>
      </c>
      <c r="K1592" s="57" t="s">
        <v>3160</v>
      </c>
      <c r="L1592" s="57" t="s">
        <v>3160</v>
      </c>
      <c r="M1592" s="57" t="s">
        <v>3160</v>
      </c>
      <c r="N1592" t="s">
        <v>3152</v>
      </c>
    </row>
    <row r="1593" spans="1:14" x14ac:dyDescent="0.25">
      <c r="A1593" t="s">
        <v>3316</v>
      </c>
      <c r="B1593" t="s">
        <v>3507</v>
      </c>
      <c r="C1593" t="s">
        <v>3508</v>
      </c>
      <c r="D1593" s="52">
        <v>205.25024537491601</v>
      </c>
      <c r="E1593" s="13">
        <v>0.43334502414491899</v>
      </c>
      <c r="F1593">
        <v>114</v>
      </c>
      <c r="G1593" s="57" t="s">
        <v>3160</v>
      </c>
      <c r="H1593" s="57" t="s">
        <v>3160</v>
      </c>
      <c r="I1593" s="57" t="s">
        <v>3160</v>
      </c>
      <c r="J1593" s="57" t="s">
        <v>3160</v>
      </c>
      <c r="K1593" s="57" t="s">
        <v>3160</v>
      </c>
      <c r="L1593" s="57" t="s">
        <v>3160</v>
      </c>
      <c r="M1593" s="57" t="s">
        <v>3160</v>
      </c>
      <c r="N1593" t="s">
        <v>3337</v>
      </c>
    </row>
    <row r="1594" spans="1:14" x14ac:dyDescent="0.25">
      <c r="A1594" t="s">
        <v>3316</v>
      </c>
      <c r="B1594" t="s">
        <v>3509</v>
      </c>
      <c r="C1594" t="s">
        <v>3510</v>
      </c>
      <c r="D1594" s="52">
        <v>78.953859811008002</v>
      </c>
      <c r="E1594" s="13">
        <v>0.46786084820784601</v>
      </c>
      <c r="F1594">
        <v>109</v>
      </c>
      <c r="G1594" s="57" t="s">
        <v>3160</v>
      </c>
      <c r="H1594" s="57" t="s">
        <v>3160</v>
      </c>
      <c r="I1594" s="57" t="s">
        <v>3160</v>
      </c>
      <c r="J1594" s="57" t="s">
        <v>3160</v>
      </c>
      <c r="K1594" s="57" t="s">
        <v>3160</v>
      </c>
      <c r="L1594" s="57" t="s">
        <v>3160</v>
      </c>
      <c r="M1594" s="57" t="s">
        <v>3160</v>
      </c>
      <c r="N1594" t="s">
        <v>3180</v>
      </c>
    </row>
    <row r="1595" spans="1:14" x14ac:dyDescent="0.25">
      <c r="A1595" t="s">
        <v>3316</v>
      </c>
      <c r="B1595" t="s">
        <v>3511</v>
      </c>
      <c r="C1595" t="s">
        <v>3512</v>
      </c>
      <c r="D1595" s="52">
        <v>517.59101030044803</v>
      </c>
      <c r="E1595" s="13">
        <v>0.46310913883050697</v>
      </c>
      <c r="F1595">
        <v>110</v>
      </c>
      <c r="G1595" s="57" t="s">
        <v>3160</v>
      </c>
      <c r="H1595" s="57" t="s">
        <v>3160</v>
      </c>
      <c r="I1595" s="57" t="s">
        <v>3160</v>
      </c>
      <c r="J1595" s="57" t="s">
        <v>3160</v>
      </c>
      <c r="K1595" s="57" t="s">
        <v>3160</v>
      </c>
      <c r="L1595" s="57" t="s">
        <v>3160</v>
      </c>
      <c r="M1595" s="57" t="s">
        <v>3160</v>
      </c>
      <c r="N1595" t="s">
        <v>3337</v>
      </c>
    </row>
    <row r="1596" spans="1:14" x14ac:dyDescent="0.25">
      <c r="A1596" t="s">
        <v>3316</v>
      </c>
      <c r="B1596" t="s">
        <v>3513</v>
      </c>
      <c r="C1596" t="s">
        <v>3514</v>
      </c>
      <c r="D1596" s="52">
        <v>4055.0680129509401</v>
      </c>
      <c r="E1596" s="13">
        <v>-0.40769671389467999</v>
      </c>
      <c r="F1596">
        <v>164</v>
      </c>
      <c r="G1596" s="57" t="s">
        <v>3150</v>
      </c>
      <c r="H1596" s="57" t="s">
        <v>3151</v>
      </c>
      <c r="I1596" s="57" t="s">
        <v>3155</v>
      </c>
      <c r="J1596" s="57" t="s">
        <v>3150</v>
      </c>
      <c r="K1596" s="57" t="s">
        <v>3148</v>
      </c>
      <c r="L1596" s="57" t="s">
        <v>3155</v>
      </c>
      <c r="M1596" s="57" t="s">
        <v>3155</v>
      </c>
      <c r="N1596" t="s">
        <v>3322</v>
      </c>
    </row>
    <row r="1597" spans="1:14" x14ac:dyDescent="0.25">
      <c r="A1597" t="s">
        <v>3316</v>
      </c>
      <c r="B1597" t="s">
        <v>3515</v>
      </c>
      <c r="C1597" t="s">
        <v>3238</v>
      </c>
      <c r="D1597" s="52">
        <v>2842.66636819523</v>
      </c>
      <c r="E1597" s="13">
        <v>1.07790209198998</v>
      </c>
      <c r="F1597">
        <v>71</v>
      </c>
      <c r="G1597" s="57" t="s">
        <v>3151</v>
      </c>
      <c r="H1597" s="57" t="s">
        <v>3148</v>
      </c>
      <c r="I1597" s="57" t="s">
        <v>3151</v>
      </c>
      <c r="J1597" s="57" t="s">
        <v>3151</v>
      </c>
      <c r="K1597" s="57" t="s">
        <v>3150</v>
      </c>
      <c r="L1597" s="57" t="s">
        <v>3155</v>
      </c>
      <c r="M1597" s="57" t="s">
        <v>3155</v>
      </c>
      <c r="N1597" t="s">
        <v>3322</v>
      </c>
    </row>
    <row r="1598" spans="1:14" x14ac:dyDescent="0.25">
      <c r="A1598" t="s">
        <v>3316</v>
      </c>
      <c r="B1598" t="s">
        <v>3516</v>
      </c>
      <c r="C1598" t="s">
        <v>3517</v>
      </c>
      <c r="D1598" s="52">
        <v>491.718350575454</v>
      </c>
      <c r="E1598" s="13">
        <v>-0.55430733027583401</v>
      </c>
      <c r="F1598">
        <v>169</v>
      </c>
      <c r="G1598" s="57" t="s">
        <v>3150</v>
      </c>
      <c r="H1598" s="57" t="s">
        <v>3151</v>
      </c>
      <c r="I1598" s="57" t="s">
        <v>3155</v>
      </c>
      <c r="J1598" s="57" t="s">
        <v>3155</v>
      </c>
      <c r="K1598" s="57" t="s">
        <v>3151</v>
      </c>
      <c r="L1598" s="57" t="s">
        <v>3150</v>
      </c>
      <c r="M1598" s="57" t="s">
        <v>3150</v>
      </c>
      <c r="N1598" t="s">
        <v>3322</v>
      </c>
    </row>
    <row r="1599" spans="1:14" x14ac:dyDescent="0.25">
      <c r="A1599" t="s">
        <v>3316</v>
      </c>
      <c r="B1599" t="s">
        <v>3518</v>
      </c>
      <c r="C1599" t="s">
        <v>3519</v>
      </c>
      <c r="D1599" s="52">
        <v>2648.2840812539198</v>
      </c>
      <c r="E1599" s="13">
        <v>-0.77554786070678605</v>
      </c>
      <c r="F1599">
        <v>173</v>
      </c>
      <c r="G1599" s="57" t="s">
        <v>3155</v>
      </c>
      <c r="H1599" s="57" t="s">
        <v>3148</v>
      </c>
      <c r="I1599" s="57" t="s">
        <v>3155</v>
      </c>
      <c r="J1599" s="57" t="s">
        <v>3150</v>
      </c>
      <c r="K1599" s="57" t="s">
        <v>3148</v>
      </c>
      <c r="L1599" s="57" t="s">
        <v>3155</v>
      </c>
      <c r="M1599" s="57" t="s">
        <v>3151</v>
      </c>
      <c r="N1599" t="s">
        <v>3322</v>
      </c>
    </row>
    <row r="1600" spans="1:14" x14ac:dyDescent="0.25">
      <c r="A1600" t="s">
        <v>3316</v>
      </c>
      <c r="B1600" t="s">
        <v>3520</v>
      </c>
      <c r="C1600" t="s">
        <v>3242</v>
      </c>
      <c r="D1600" s="52">
        <v>1312.9538627079401</v>
      </c>
      <c r="E1600" s="13">
        <v>-3.85767986768017E-2</v>
      </c>
      <c r="F1600">
        <v>137</v>
      </c>
      <c r="G1600" s="57" t="s">
        <v>3160</v>
      </c>
      <c r="H1600" s="57" t="s">
        <v>3160</v>
      </c>
      <c r="I1600" s="57" t="s">
        <v>3160</v>
      </c>
      <c r="J1600" s="57" t="s">
        <v>3160</v>
      </c>
      <c r="K1600" s="57" t="s">
        <v>3160</v>
      </c>
      <c r="L1600" s="57" t="s">
        <v>3160</v>
      </c>
      <c r="M1600" s="57" t="s">
        <v>3160</v>
      </c>
      <c r="N1600" t="s">
        <v>3337</v>
      </c>
    </row>
    <row r="1601" spans="1:14" x14ac:dyDescent="0.25">
      <c r="A1601" t="s">
        <v>3316</v>
      </c>
      <c r="B1601" t="s">
        <v>3521</v>
      </c>
      <c r="C1601" t="s">
        <v>3522</v>
      </c>
      <c r="D1601" s="52">
        <v>2605.8881944085801</v>
      </c>
      <c r="E1601" s="13">
        <v>-0.19808653724141601</v>
      </c>
      <c r="F1601">
        <v>148</v>
      </c>
      <c r="G1601" s="57" t="s">
        <v>3160</v>
      </c>
      <c r="H1601" s="57" t="s">
        <v>3160</v>
      </c>
      <c r="I1601" s="57" t="s">
        <v>3160</v>
      </c>
      <c r="J1601" s="57" t="s">
        <v>3160</v>
      </c>
      <c r="K1601" s="57" t="s">
        <v>3160</v>
      </c>
      <c r="L1601" s="57" t="s">
        <v>3160</v>
      </c>
      <c r="M1601" s="57" t="s">
        <v>3160</v>
      </c>
      <c r="N1601" t="s">
        <v>3152</v>
      </c>
    </row>
    <row r="1602" spans="1:14" x14ac:dyDescent="0.25">
      <c r="A1602" t="s">
        <v>3316</v>
      </c>
      <c r="B1602" t="s">
        <v>3523</v>
      </c>
      <c r="C1602" t="s">
        <v>3524</v>
      </c>
      <c r="D1602" s="52">
        <v>1239.72489137922</v>
      </c>
      <c r="E1602" s="13">
        <v>0.906531469568291</v>
      </c>
      <c r="F1602">
        <v>83</v>
      </c>
      <c r="G1602" s="57" t="s">
        <v>3151</v>
      </c>
      <c r="H1602" s="57" t="s">
        <v>3148</v>
      </c>
      <c r="I1602" s="57" t="s">
        <v>3151</v>
      </c>
      <c r="J1602" s="57" t="s">
        <v>3151</v>
      </c>
      <c r="K1602" s="57" t="s">
        <v>3150</v>
      </c>
      <c r="L1602" s="57" t="s">
        <v>3155</v>
      </c>
      <c r="M1602" s="57" t="s">
        <v>3150</v>
      </c>
      <c r="N1602" t="s">
        <v>3322</v>
      </c>
    </row>
    <row r="1603" spans="1:14" x14ac:dyDescent="0.25">
      <c r="A1603" t="s">
        <v>3316</v>
      </c>
      <c r="B1603" t="s">
        <v>3525</v>
      </c>
      <c r="C1603" t="s">
        <v>3526</v>
      </c>
      <c r="D1603" s="52">
        <v>3349.6203307017799</v>
      </c>
      <c r="E1603" s="13">
        <v>0.625755421123392</v>
      </c>
      <c r="F1603">
        <v>98</v>
      </c>
      <c r="G1603" s="57" t="s">
        <v>3151</v>
      </c>
      <c r="H1603" s="57" t="s">
        <v>3149</v>
      </c>
      <c r="I1603" s="57" t="s">
        <v>3155</v>
      </c>
      <c r="J1603" s="57" t="s">
        <v>3151</v>
      </c>
      <c r="K1603" s="57" t="s">
        <v>3155</v>
      </c>
      <c r="L1603" s="57" t="s">
        <v>3155</v>
      </c>
      <c r="M1603" s="57" t="s">
        <v>3155</v>
      </c>
      <c r="N1603" t="s">
        <v>3322</v>
      </c>
    </row>
    <row r="1604" spans="1:14" x14ac:dyDescent="0.25">
      <c r="A1604" t="s">
        <v>3316</v>
      </c>
      <c r="B1604" t="s">
        <v>3527</v>
      </c>
      <c r="C1604" t="s">
        <v>3528</v>
      </c>
      <c r="D1604" s="52">
        <v>210.00391254239099</v>
      </c>
      <c r="E1604" s="13">
        <v>-0.176642628513037</v>
      </c>
      <c r="F1604">
        <v>145</v>
      </c>
      <c r="G1604" s="57" t="s">
        <v>3148</v>
      </c>
      <c r="H1604" s="57" t="s">
        <v>3151</v>
      </c>
      <c r="I1604" s="57" t="s">
        <v>3151</v>
      </c>
      <c r="J1604" s="57" t="s">
        <v>3155</v>
      </c>
      <c r="K1604" s="57" t="s">
        <v>3155</v>
      </c>
      <c r="L1604" s="57" t="s">
        <v>3155</v>
      </c>
      <c r="M1604" s="57" t="s">
        <v>3155</v>
      </c>
      <c r="N1604" t="s">
        <v>3322</v>
      </c>
    </row>
    <row r="1605" spans="1:14" x14ac:dyDescent="0.25">
      <c r="A1605" t="s">
        <v>3316</v>
      </c>
      <c r="B1605" t="s">
        <v>3529</v>
      </c>
      <c r="C1605" t="s">
        <v>3530</v>
      </c>
      <c r="D1605" s="52">
        <v>832.52812972046797</v>
      </c>
      <c r="E1605" s="13">
        <v>1.0079465351711101</v>
      </c>
      <c r="F1605">
        <v>78</v>
      </c>
      <c r="G1605" s="57" t="s">
        <v>3151</v>
      </c>
      <c r="H1605" s="57" t="s">
        <v>3151</v>
      </c>
      <c r="I1605" s="57" t="s">
        <v>3149</v>
      </c>
      <c r="J1605" s="57" t="s">
        <v>3149</v>
      </c>
      <c r="K1605" s="57" t="s">
        <v>3155</v>
      </c>
      <c r="L1605" s="57" t="s">
        <v>3155</v>
      </c>
      <c r="M1605" s="57" t="s">
        <v>3155</v>
      </c>
      <c r="N1605" t="s">
        <v>3322</v>
      </c>
    </row>
    <row r="1606" spans="1:14" x14ac:dyDescent="0.25">
      <c r="A1606" t="s">
        <v>3316</v>
      </c>
      <c r="B1606" t="s">
        <v>3531</v>
      </c>
      <c r="C1606" t="s">
        <v>3532</v>
      </c>
      <c r="D1606" s="52">
        <v>267.19187993314199</v>
      </c>
      <c r="E1606" s="13">
        <v>0.232172428322928</v>
      </c>
      <c r="F1606">
        <v>119</v>
      </c>
      <c r="G1606" s="57" t="s">
        <v>3149</v>
      </c>
      <c r="H1606" s="57" t="s">
        <v>3151</v>
      </c>
      <c r="I1606" s="57" t="s">
        <v>3148</v>
      </c>
      <c r="J1606" s="57" t="s">
        <v>3155</v>
      </c>
      <c r="K1606" s="57" t="s">
        <v>3155</v>
      </c>
      <c r="L1606" s="57" t="s">
        <v>3150</v>
      </c>
      <c r="M1606" s="57" t="s">
        <v>3150</v>
      </c>
      <c r="N1606" t="s">
        <v>3322</v>
      </c>
    </row>
    <row r="1607" spans="1:14" x14ac:dyDescent="0.25">
      <c r="A1607" t="s">
        <v>3316</v>
      </c>
      <c r="B1607" t="s">
        <v>3533</v>
      </c>
      <c r="C1607" t="s">
        <v>3534</v>
      </c>
      <c r="D1607" s="52">
        <v>913.95918141324296</v>
      </c>
      <c r="E1607" s="13">
        <v>1.3035793376476199</v>
      </c>
      <c r="F1607">
        <v>60</v>
      </c>
      <c r="G1607" s="57" t="s">
        <v>3151</v>
      </c>
      <c r="H1607" s="57" t="s">
        <v>3149</v>
      </c>
      <c r="I1607" s="57" t="s">
        <v>3151</v>
      </c>
      <c r="J1607" s="57" t="s">
        <v>3149</v>
      </c>
      <c r="K1607" s="57" t="s">
        <v>3155</v>
      </c>
      <c r="L1607" s="57" t="s">
        <v>3155</v>
      </c>
      <c r="M1607" s="57" t="s">
        <v>3148</v>
      </c>
      <c r="N1607" t="s">
        <v>3322</v>
      </c>
    </row>
    <row r="1608" spans="1:14" x14ac:dyDescent="0.25">
      <c r="A1608" t="s">
        <v>3316</v>
      </c>
      <c r="B1608" t="s">
        <v>3535</v>
      </c>
      <c r="C1608" t="s">
        <v>3536</v>
      </c>
      <c r="D1608" s="52">
        <v>829.54547150588701</v>
      </c>
      <c r="E1608" s="13">
        <v>-0.457047193270048</v>
      </c>
      <c r="F1608">
        <v>165</v>
      </c>
      <c r="G1608" s="57" t="s">
        <v>3150</v>
      </c>
      <c r="H1608" s="57" t="s">
        <v>3148</v>
      </c>
      <c r="I1608" s="57" t="s">
        <v>3151</v>
      </c>
      <c r="J1608" s="57" t="s">
        <v>3148</v>
      </c>
      <c r="K1608" s="57" t="s">
        <v>3155</v>
      </c>
      <c r="L1608" s="57" t="s">
        <v>3155</v>
      </c>
      <c r="M1608" s="57" t="s">
        <v>3149</v>
      </c>
      <c r="N1608" t="s">
        <v>3322</v>
      </c>
    </row>
    <row r="1609" spans="1:14" x14ac:dyDescent="0.25">
      <c r="A1609" t="s">
        <v>3316</v>
      </c>
      <c r="B1609" t="s">
        <v>3537</v>
      </c>
      <c r="C1609" t="s">
        <v>3538</v>
      </c>
      <c r="D1609" s="52">
        <v>2605.4451314286798</v>
      </c>
      <c r="E1609" s="13">
        <v>2.6975906806644501</v>
      </c>
      <c r="F1609">
        <v>4</v>
      </c>
      <c r="G1609" s="57" t="s">
        <v>3151</v>
      </c>
      <c r="H1609" s="57" t="s">
        <v>3151</v>
      </c>
      <c r="I1609" s="57" t="s">
        <v>3151</v>
      </c>
      <c r="J1609" s="57" t="s">
        <v>3151</v>
      </c>
      <c r="K1609" s="57" t="s">
        <v>3155</v>
      </c>
      <c r="L1609" s="57" t="s">
        <v>3155</v>
      </c>
      <c r="M1609" s="57" t="s">
        <v>3150</v>
      </c>
      <c r="N1609" t="s">
        <v>3322</v>
      </c>
    </row>
    <row r="1610" spans="1:14" x14ac:dyDescent="0.25">
      <c r="A1610" t="s">
        <v>3316</v>
      </c>
      <c r="B1610" t="s">
        <v>3539</v>
      </c>
      <c r="C1610" t="s">
        <v>3540</v>
      </c>
      <c r="D1610" s="52">
        <v>170.53840713855101</v>
      </c>
      <c r="E1610" s="13">
        <v>2.3543507419579601</v>
      </c>
      <c r="F1610">
        <v>10</v>
      </c>
      <c r="G1610" s="57" t="s">
        <v>3160</v>
      </c>
      <c r="H1610" s="57" t="s">
        <v>3160</v>
      </c>
      <c r="I1610" s="57" t="s">
        <v>3160</v>
      </c>
      <c r="J1610" s="57" t="s">
        <v>3160</v>
      </c>
      <c r="K1610" s="57" t="s">
        <v>3160</v>
      </c>
      <c r="L1610" s="57" t="s">
        <v>3160</v>
      </c>
      <c r="M1610" s="57" t="s">
        <v>3160</v>
      </c>
      <c r="N1610" t="s">
        <v>3152</v>
      </c>
    </row>
    <row r="1611" spans="1:14" x14ac:dyDescent="0.25">
      <c r="A1611" t="s">
        <v>3316</v>
      </c>
      <c r="B1611" t="s">
        <v>3541</v>
      </c>
      <c r="C1611" t="s">
        <v>3542</v>
      </c>
      <c r="D1611" s="52">
        <v>36.417360684460398</v>
      </c>
      <c r="E1611" s="13">
        <v>2.3543507419579601</v>
      </c>
      <c r="F1611">
        <v>10</v>
      </c>
      <c r="G1611" s="57" t="s">
        <v>3160</v>
      </c>
      <c r="H1611" s="57" t="s">
        <v>3160</v>
      </c>
      <c r="I1611" s="57" t="s">
        <v>3160</v>
      </c>
      <c r="J1611" s="57" t="s">
        <v>3160</v>
      </c>
      <c r="K1611" s="57" t="s">
        <v>3160</v>
      </c>
      <c r="L1611" s="57" t="s">
        <v>3160</v>
      </c>
      <c r="M1611" s="57" t="s">
        <v>3160</v>
      </c>
      <c r="N1611" t="s">
        <v>3152</v>
      </c>
    </row>
    <row r="1612" spans="1:14" x14ac:dyDescent="0.25">
      <c r="A1612" t="s">
        <v>3316</v>
      </c>
      <c r="B1612" t="s">
        <v>3543</v>
      </c>
      <c r="C1612" t="s">
        <v>3544</v>
      </c>
      <c r="D1612" s="52">
        <v>3468.7197553580099</v>
      </c>
      <c r="E1612" s="13">
        <v>0.51031368936034605</v>
      </c>
      <c r="F1612">
        <v>106</v>
      </c>
      <c r="G1612" s="57" t="s">
        <v>3151</v>
      </c>
      <c r="H1612" s="57" t="s">
        <v>3155</v>
      </c>
      <c r="I1612" s="57" t="s">
        <v>3149</v>
      </c>
      <c r="J1612" s="57" t="s">
        <v>3151</v>
      </c>
      <c r="K1612" s="57" t="s">
        <v>3155</v>
      </c>
      <c r="L1612" s="57" t="s">
        <v>3155</v>
      </c>
      <c r="M1612" s="57" t="s">
        <v>3155</v>
      </c>
      <c r="N1612" t="s">
        <v>3322</v>
      </c>
    </row>
    <row r="1613" spans="1:14" x14ac:dyDescent="0.25">
      <c r="A1613" t="s">
        <v>3316</v>
      </c>
      <c r="B1613" t="s">
        <v>3545</v>
      </c>
      <c r="C1613" t="s">
        <v>3546</v>
      </c>
      <c r="D1613" s="52">
        <v>1112.00673762724</v>
      </c>
      <c r="E1613" s="13">
        <v>0.55180086217286195</v>
      </c>
      <c r="F1613">
        <v>103</v>
      </c>
      <c r="G1613" s="57" t="s">
        <v>3160</v>
      </c>
      <c r="H1613" s="57" t="s">
        <v>3160</v>
      </c>
      <c r="I1613" s="57" t="s">
        <v>3160</v>
      </c>
      <c r="J1613" s="57" t="s">
        <v>3160</v>
      </c>
      <c r="K1613" s="57" t="s">
        <v>3160</v>
      </c>
      <c r="L1613" s="57" t="s">
        <v>3160</v>
      </c>
      <c r="M1613" s="57" t="s">
        <v>3160</v>
      </c>
      <c r="N1613" t="s">
        <v>3152</v>
      </c>
    </row>
    <row r="1614" spans="1:14" x14ac:dyDescent="0.25">
      <c r="A1614" t="s">
        <v>3316</v>
      </c>
      <c r="B1614" t="s">
        <v>3547</v>
      </c>
      <c r="C1614" t="s">
        <v>3256</v>
      </c>
      <c r="D1614" s="52">
        <v>2284.9823734207098</v>
      </c>
      <c r="E1614" s="13">
        <v>-0.31278714647237699</v>
      </c>
      <c r="F1614">
        <v>162</v>
      </c>
      <c r="G1614" s="57" t="s">
        <v>3150</v>
      </c>
      <c r="H1614" s="57" t="s">
        <v>3148</v>
      </c>
      <c r="I1614" s="57" t="s">
        <v>3149</v>
      </c>
      <c r="J1614" s="57" t="s">
        <v>3151</v>
      </c>
      <c r="K1614" s="57" t="s">
        <v>3148</v>
      </c>
      <c r="L1614" s="57" t="s">
        <v>3150</v>
      </c>
      <c r="M1614" s="57" t="s">
        <v>3148</v>
      </c>
      <c r="N1614" t="s">
        <v>3322</v>
      </c>
    </row>
    <row r="1615" spans="1:14" x14ac:dyDescent="0.25">
      <c r="A1615" t="s">
        <v>3316</v>
      </c>
      <c r="B1615" t="s">
        <v>3548</v>
      </c>
      <c r="C1615" t="s">
        <v>3549</v>
      </c>
      <c r="D1615" s="52">
        <v>643.16627887975505</v>
      </c>
      <c r="E1615" s="13">
        <v>0.76336263531384396</v>
      </c>
      <c r="F1615">
        <v>90</v>
      </c>
      <c r="G1615" s="57" t="s">
        <v>3151</v>
      </c>
      <c r="H1615" s="57" t="s">
        <v>3148</v>
      </c>
      <c r="I1615" s="57" t="s">
        <v>3149</v>
      </c>
      <c r="J1615" s="57" t="s">
        <v>3151</v>
      </c>
      <c r="K1615" s="57" t="s">
        <v>3148</v>
      </c>
      <c r="L1615" s="57" t="s">
        <v>3150</v>
      </c>
      <c r="M1615" s="57" t="s">
        <v>3149</v>
      </c>
      <c r="N1615" t="s">
        <v>3322</v>
      </c>
    </row>
    <row r="1616" spans="1:14" x14ac:dyDescent="0.25">
      <c r="A1616" t="s">
        <v>3316</v>
      </c>
      <c r="B1616" t="s">
        <v>3550</v>
      </c>
      <c r="C1616" t="s">
        <v>3551</v>
      </c>
      <c r="D1616" s="52">
        <v>969.41077768962305</v>
      </c>
      <c r="E1616" s="13">
        <v>0.28528962855676798</v>
      </c>
      <c r="F1616">
        <v>118</v>
      </c>
      <c r="G1616" s="57" t="s">
        <v>3160</v>
      </c>
      <c r="H1616" s="57" t="s">
        <v>3160</v>
      </c>
      <c r="I1616" s="57" t="s">
        <v>3160</v>
      </c>
      <c r="J1616" s="57" t="s">
        <v>3160</v>
      </c>
      <c r="K1616" s="57" t="s">
        <v>3160</v>
      </c>
      <c r="L1616" s="57" t="s">
        <v>3160</v>
      </c>
      <c r="M1616" s="57" t="s">
        <v>3160</v>
      </c>
      <c r="N1616" t="s">
        <v>3152</v>
      </c>
    </row>
    <row r="1617" spans="1:14" x14ac:dyDescent="0.25">
      <c r="A1617" t="s">
        <v>3316</v>
      </c>
      <c r="B1617" t="s">
        <v>3552</v>
      </c>
      <c r="C1617" t="s">
        <v>3553</v>
      </c>
      <c r="D1617" s="52">
        <v>946.78994051411905</v>
      </c>
      <c r="E1617" s="13">
        <v>0.94764112398028999</v>
      </c>
      <c r="F1617">
        <v>80</v>
      </c>
      <c r="G1617" s="57" t="s">
        <v>3160</v>
      </c>
      <c r="H1617" s="57" t="s">
        <v>3160</v>
      </c>
      <c r="I1617" s="57" t="s">
        <v>3160</v>
      </c>
      <c r="J1617" s="57" t="s">
        <v>3160</v>
      </c>
      <c r="K1617" s="57" t="s">
        <v>3160</v>
      </c>
      <c r="L1617" s="57" t="s">
        <v>3160</v>
      </c>
      <c r="M1617" s="57" t="s">
        <v>3160</v>
      </c>
      <c r="N1617" t="s">
        <v>3152</v>
      </c>
    </row>
    <row r="1618" spans="1:14" x14ac:dyDescent="0.25">
      <c r="A1618" t="s">
        <v>3316</v>
      </c>
      <c r="B1618" t="s">
        <v>3554</v>
      </c>
      <c r="C1618" t="s">
        <v>3555</v>
      </c>
      <c r="D1618" s="52">
        <v>452.27906484623497</v>
      </c>
      <c r="E1618" s="13">
        <v>0.94764112398028999</v>
      </c>
      <c r="F1618">
        <v>80</v>
      </c>
      <c r="G1618" s="57" t="s">
        <v>3160</v>
      </c>
      <c r="H1618" s="57" t="s">
        <v>3160</v>
      </c>
      <c r="I1618" s="57" t="s">
        <v>3160</v>
      </c>
      <c r="J1618" s="57" t="s">
        <v>3160</v>
      </c>
      <c r="K1618" s="57" t="s">
        <v>3160</v>
      </c>
      <c r="L1618" s="57" t="s">
        <v>3160</v>
      </c>
      <c r="M1618" s="57" t="s">
        <v>3160</v>
      </c>
      <c r="N1618" t="s">
        <v>3152</v>
      </c>
    </row>
    <row r="1619" spans="1:14" x14ac:dyDescent="0.25">
      <c r="A1619" t="s">
        <v>3316</v>
      </c>
      <c r="B1619" t="s">
        <v>3556</v>
      </c>
      <c r="C1619" t="s">
        <v>3557</v>
      </c>
      <c r="D1619" s="52">
        <v>1141.4138839810901</v>
      </c>
      <c r="E1619" s="13">
        <v>-6.7678886002046898E-2</v>
      </c>
      <c r="F1619">
        <v>142</v>
      </c>
      <c r="G1619" s="57" t="s">
        <v>3148</v>
      </c>
      <c r="H1619" s="57" t="s">
        <v>3151</v>
      </c>
      <c r="I1619" s="57" t="s">
        <v>3155</v>
      </c>
      <c r="J1619" s="57" t="s">
        <v>3155</v>
      </c>
      <c r="K1619" s="57" t="s">
        <v>3151</v>
      </c>
      <c r="L1619" s="57" t="s">
        <v>3151</v>
      </c>
      <c r="M1619" s="57" t="s">
        <v>3150</v>
      </c>
      <c r="N1619" t="s">
        <v>3322</v>
      </c>
    </row>
    <row r="1620" spans="1:14" x14ac:dyDescent="0.25">
      <c r="A1620" t="s">
        <v>3316</v>
      </c>
      <c r="B1620" t="s">
        <v>3558</v>
      </c>
      <c r="C1620" t="s">
        <v>3559</v>
      </c>
      <c r="D1620" s="52">
        <v>2135.3064358409601</v>
      </c>
      <c r="E1620" s="13">
        <v>1.8523160708618799E-2</v>
      </c>
      <c r="F1620">
        <v>129</v>
      </c>
      <c r="G1620" s="57" t="s">
        <v>3148</v>
      </c>
      <c r="H1620" s="57" t="s">
        <v>3150</v>
      </c>
      <c r="I1620" s="57" t="s">
        <v>3155</v>
      </c>
      <c r="J1620" s="57" t="s">
        <v>3148</v>
      </c>
      <c r="K1620" s="57" t="s">
        <v>3151</v>
      </c>
      <c r="L1620" s="57" t="s">
        <v>3151</v>
      </c>
      <c r="M1620" s="57" t="s">
        <v>3155</v>
      </c>
      <c r="N1620" t="s">
        <v>3322</v>
      </c>
    </row>
    <row r="1621" spans="1:14" x14ac:dyDescent="0.25">
      <c r="A1621" t="s">
        <v>3316</v>
      </c>
      <c r="B1621" t="s">
        <v>3560</v>
      </c>
      <c r="C1621" t="s">
        <v>3561</v>
      </c>
      <c r="D1621" s="52">
        <v>2124.01788380166</v>
      </c>
      <c r="E1621" s="13">
        <v>0.56916718582398895</v>
      </c>
      <c r="F1621">
        <v>102</v>
      </c>
      <c r="G1621" s="57" t="s">
        <v>3151</v>
      </c>
      <c r="H1621" s="57" t="s">
        <v>3151</v>
      </c>
      <c r="I1621" s="57" t="s">
        <v>3155</v>
      </c>
      <c r="J1621" s="57" t="s">
        <v>3148</v>
      </c>
      <c r="K1621" s="57" t="s">
        <v>3148</v>
      </c>
      <c r="L1621" s="57" t="s">
        <v>3149</v>
      </c>
      <c r="M1621" s="57" t="s">
        <v>3155</v>
      </c>
      <c r="N1621" t="s">
        <v>3322</v>
      </c>
    </row>
    <row r="1622" spans="1:14" x14ac:dyDescent="0.25">
      <c r="A1622" t="s">
        <v>3316</v>
      </c>
      <c r="B1622" t="s">
        <v>3562</v>
      </c>
      <c r="C1622" t="s">
        <v>3563</v>
      </c>
      <c r="D1622" s="52">
        <v>1560.0081690789</v>
      </c>
      <c r="E1622" s="13">
        <v>-0.29026019095312</v>
      </c>
      <c r="F1622">
        <v>159</v>
      </c>
      <c r="G1622" s="57" t="s">
        <v>3150</v>
      </c>
      <c r="H1622" s="57" t="s">
        <v>3151</v>
      </c>
      <c r="I1622" s="57" t="s">
        <v>3148</v>
      </c>
      <c r="J1622" s="57" t="s">
        <v>3148</v>
      </c>
      <c r="K1622" s="57" t="s">
        <v>3150</v>
      </c>
      <c r="L1622" s="57" t="s">
        <v>3150</v>
      </c>
      <c r="M1622" s="57" t="s">
        <v>3150</v>
      </c>
      <c r="N1622" t="s">
        <v>3322</v>
      </c>
    </row>
    <row r="1623" spans="1:14" x14ac:dyDescent="0.25">
      <c r="A1623" t="s">
        <v>3316</v>
      </c>
      <c r="B1623" t="s">
        <v>3564</v>
      </c>
      <c r="C1623" t="s">
        <v>3565</v>
      </c>
      <c r="D1623" s="52">
        <v>3381.00508642054</v>
      </c>
      <c r="E1623" s="13">
        <v>6.6479414497031306E-2</v>
      </c>
      <c r="F1623">
        <v>127</v>
      </c>
      <c r="G1623" s="57" t="s">
        <v>3148</v>
      </c>
      <c r="H1623" s="57" t="s">
        <v>3150</v>
      </c>
      <c r="I1623" s="57" t="s">
        <v>3148</v>
      </c>
      <c r="J1623" s="57" t="s">
        <v>3150</v>
      </c>
      <c r="K1623" s="57" t="s">
        <v>3149</v>
      </c>
      <c r="L1623" s="57" t="s">
        <v>3149</v>
      </c>
      <c r="M1623" s="57" t="s">
        <v>3155</v>
      </c>
      <c r="N1623" t="s">
        <v>3322</v>
      </c>
    </row>
    <row r="1624" spans="1:14" x14ac:dyDescent="0.25">
      <c r="A1624" t="s">
        <v>3316</v>
      </c>
      <c r="B1624" t="s">
        <v>3566</v>
      </c>
      <c r="C1624" t="s">
        <v>3567</v>
      </c>
      <c r="D1624" s="52">
        <v>730.55982316270001</v>
      </c>
      <c r="E1624" s="13">
        <v>0.15624664392277299</v>
      </c>
      <c r="F1624">
        <v>120</v>
      </c>
      <c r="G1624" s="57" t="s">
        <v>3160</v>
      </c>
      <c r="H1624" s="57" t="s">
        <v>3160</v>
      </c>
      <c r="I1624" s="57" t="s">
        <v>3160</v>
      </c>
      <c r="J1624" s="57" t="s">
        <v>3160</v>
      </c>
      <c r="K1624" s="57" t="s">
        <v>3160</v>
      </c>
      <c r="L1624" s="57" t="s">
        <v>3160</v>
      </c>
      <c r="M1624" s="57" t="s">
        <v>3160</v>
      </c>
      <c r="N1624" t="s">
        <v>3152</v>
      </c>
    </row>
    <row r="1625" spans="1:14" x14ac:dyDescent="0.25">
      <c r="A1625" t="s">
        <v>3316</v>
      </c>
      <c r="B1625" t="s">
        <v>3568</v>
      </c>
      <c r="C1625" t="s">
        <v>3569</v>
      </c>
      <c r="D1625" s="52">
        <v>774.32570274706404</v>
      </c>
      <c r="E1625" s="13">
        <v>0.149355030674659</v>
      </c>
      <c r="F1625">
        <v>122</v>
      </c>
      <c r="G1625" s="57" t="s">
        <v>3149</v>
      </c>
      <c r="H1625" s="57" t="s">
        <v>3151</v>
      </c>
      <c r="I1625" s="57" t="s">
        <v>3155</v>
      </c>
      <c r="J1625" s="57" t="s">
        <v>3149</v>
      </c>
      <c r="K1625" s="57" t="s">
        <v>3150</v>
      </c>
      <c r="L1625" s="57" t="s">
        <v>3148</v>
      </c>
      <c r="M1625" s="57" t="s">
        <v>3155</v>
      </c>
      <c r="N1625" t="s">
        <v>3322</v>
      </c>
    </row>
    <row r="1626" spans="1:14" x14ac:dyDescent="0.25">
      <c r="A1626" t="s">
        <v>3316</v>
      </c>
      <c r="B1626" t="s">
        <v>3570</v>
      </c>
      <c r="C1626" t="s">
        <v>3571</v>
      </c>
      <c r="D1626" s="52">
        <v>3858.8347596449898</v>
      </c>
      <c r="E1626" s="13">
        <v>7.9747756100952402E-2</v>
      </c>
      <c r="F1626">
        <v>125</v>
      </c>
      <c r="G1626" s="57" t="s">
        <v>3148</v>
      </c>
      <c r="H1626" s="57" t="s">
        <v>3150</v>
      </c>
      <c r="I1626" s="57" t="s">
        <v>3148</v>
      </c>
      <c r="J1626" s="57" t="s">
        <v>3151</v>
      </c>
      <c r="K1626" s="57" t="s">
        <v>3155</v>
      </c>
      <c r="L1626" s="57" t="s">
        <v>3150</v>
      </c>
      <c r="M1626" s="57" t="s">
        <v>3150</v>
      </c>
      <c r="N1626" t="s">
        <v>3322</v>
      </c>
    </row>
    <row r="1627" spans="1:14" x14ac:dyDescent="0.25">
      <c r="A1627" t="s">
        <v>3316</v>
      </c>
      <c r="B1627" t="s">
        <v>3572</v>
      </c>
      <c r="C1627" t="s">
        <v>3573</v>
      </c>
      <c r="D1627" s="52">
        <v>729.01091078156799</v>
      </c>
      <c r="E1627" s="13">
        <v>0.59160120412960204</v>
      </c>
      <c r="F1627">
        <v>100</v>
      </c>
      <c r="G1627" s="57" t="s">
        <v>3151</v>
      </c>
      <c r="H1627" s="57" t="s">
        <v>3151</v>
      </c>
      <c r="I1627" s="57" t="s">
        <v>3148</v>
      </c>
      <c r="J1627" s="57" t="s">
        <v>3148</v>
      </c>
      <c r="K1627" s="57" t="s">
        <v>3155</v>
      </c>
      <c r="L1627" s="57" t="s">
        <v>3150</v>
      </c>
      <c r="M1627" s="57" t="s">
        <v>3149</v>
      </c>
      <c r="N1627" t="s">
        <v>3322</v>
      </c>
    </row>
    <row r="1628" spans="1:14" x14ac:dyDescent="0.25">
      <c r="A1628" t="s">
        <v>3316</v>
      </c>
      <c r="B1628" t="s">
        <v>3574</v>
      </c>
      <c r="C1628" t="s">
        <v>3575</v>
      </c>
      <c r="D1628" s="52">
        <v>1718.7072023262899</v>
      </c>
      <c r="E1628" s="13">
        <v>-0.28871678373246601</v>
      </c>
      <c r="F1628">
        <v>157</v>
      </c>
      <c r="G1628" s="57" t="s">
        <v>3160</v>
      </c>
      <c r="H1628" s="57" t="s">
        <v>3160</v>
      </c>
      <c r="I1628" s="57" t="s">
        <v>3160</v>
      </c>
      <c r="J1628" s="57" t="s">
        <v>3160</v>
      </c>
      <c r="K1628" s="57" t="s">
        <v>3160</v>
      </c>
      <c r="L1628" s="57" t="s">
        <v>3160</v>
      </c>
      <c r="M1628" s="57" t="s">
        <v>3160</v>
      </c>
      <c r="N1628" t="s">
        <v>3152</v>
      </c>
    </row>
    <row r="1629" spans="1:14" x14ac:dyDescent="0.25">
      <c r="A1629" t="s">
        <v>3316</v>
      </c>
      <c r="B1629" t="s">
        <v>3576</v>
      </c>
      <c r="C1629" t="s">
        <v>3577</v>
      </c>
      <c r="D1629" s="52">
        <v>705.72962344586006</v>
      </c>
      <c r="E1629" s="13">
        <v>-0.28871678373246601</v>
      </c>
      <c r="F1629">
        <v>157</v>
      </c>
      <c r="G1629" s="57" t="s">
        <v>3160</v>
      </c>
      <c r="H1629" s="57" t="s">
        <v>3160</v>
      </c>
      <c r="I1629" s="57" t="s">
        <v>3160</v>
      </c>
      <c r="J1629" s="57" t="s">
        <v>3160</v>
      </c>
      <c r="K1629" s="57" t="s">
        <v>3160</v>
      </c>
      <c r="L1629" s="57" t="s">
        <v>3160</v>
      </c>
      <c r="M1629" s="57" t="s">
        <v>3160</v>
      </c>
      <c r="N1629" t="s">
        <v>3152</v>
      </c>
    </row>
    <row r="1630" spans="1:14" x14ac:dyDescent="0.25">
      <c r="A1630" t="s">
        <v>3316</v>
      </c>
      <c r="B1630" t="s">
        <v>3578</v>
      </c>
      <c r="C1630" t="s">
        <v>3579</v>
      </c>
      <c r="D1630" s="52">
        <v>1927.3921522277201</v>
      </c>
      <c r="E1630" s="13">
        <v>-0.19846484048889901</v>
      </c>
      <c r="F1630">
        <v>149</v>
      </c>
      <c r="G1630" s="57" t="s">
        <v>3148</v>
      </c>
      <c r="H1630" s="57" t="s">
        <v>3149</v>
      </c>
      <c r="I1630" s="57" t="s">
        <v>3149</v>
      </c>
      <c r="J1630" s="57" t="s">
        <v>3148</v>
      </c>
      <c r="K1630" s="57" t="s">
        <v>3155</v>
      </c>
      <c r="L1630" s="57" t="s">
        <v>3155</v>
      </c>
      <c r="M1630" s="57" t="s">
        <v>3155</v>
      </c>
      <c r="N1630" t="s">
        <v>3322</v>
      </c>
    </row>
    <row r="1631" spans="1:14" x14ac:dyDescent="0.25">
      <c r="A1631" t="s">
        <v>3316</v>
      </c>
      <c r="B1631" t="s">
        <v>3580</v>
      </c>
      <c r="C1631" t="s">
        <v>3581</v>
      </c>
      <c r="D1631" s="52">
        <v>1609.4195139185699</v>
      </c>
      <c r="E1631" s="13">
        <v>1.06993916902885</v>
      </c>
      <c r="F1631">
        <v>73</v>
      </c>
      <c r="G1631" s="57" t="s">
        <v>3151</v>
      </c>
      <c r="H1631" s="57" t="s">
        <v>3151</v>
      </c>
      <c r="I1631" s="57" t="s">
        <v>3155</v>
      </c>
      <c r="J1631" s="57" t="s">
        <v>3151</v>
      </c>
      <c r="K1631" s="57" t="s">
        <v>3155</v>
      </c>
      <c r="L1631" s="57" t="s">
        <v>3155</v>
      </c>
      <c r="M1631" s="57" t="s">
        <v>3150</v>
      </c>
      <c r="N1631" t="s">
        <v>3322</v>
      </c>
    </row>
    <row r="1632" spans="1:14" x14ac:dyDescent="0.25">
      <c r="A1632" t="s">
        <v>3316</v>
      </c>
      <c r="B1632" t="s">
        <v>3582</v>
      </c>
      <c r="C1632" t="s">
        <v>3583</v>
      </c>
      <c r="D1632" s="52">
        <v>605.73806440757596</v>
      </c>
      <c r="E1632" s="13">
        <v>-1.0265222786669801</v>
      </c>
      <c r="F1632">
        <v>177</v>
      </c>
      <c r="G1632" s="57" t="s">
        <v>3155</v>
      </c>
      <c r="H1632" s="57" t="s">
        <v>3151</v>
      </c>
      <c r="I1632" s="57" t="s">
        <v>3149</v>
      </c>
      <c r="J1632" s="57" t="s">
        <v>3150</v>
      </c>
      <c r="K1632" s="57" t="s">
        <v>3155</v>
      </c>
      <c r="L1632" s="57" t="s">
        <v>3150</v>
      </c>
      <c r="M1632" s="57" t="s">
        <v>3148</v>
      </c>
      <c r="N1632" t="s">
        <v>3322</v>
      </c>
    </row>
    <row r="1633" spans="1:14" x14ac:dyDescent="0.25">
      <c r="A1633" t="s">
        <v>3316</v>
      </c>
      <c r="B1633" t="s">
        <v>3584</v>
      </c>
      <c r="C1633" t="s">
        <v>3585</v>
      </c>
      <c r="D1633" s="52">
        <v>283.94288387836002</v>
      </c>
      <c r="E1633" s="13">
        <v>1.5701578445191</v>
      </c>
      <c r="F1633">
        <v>44</v>
      </c>
      <c r="G1633" s="57" t="s">
        <v>3151</v>
      </c>
      <c r="H1633" s="57" t="s">
        <v>3151</v>
      </c>
      <c r="I1633" s="57" t="s">
        <v>3148</v>
      </c>
      <c r="J1633" s="57" t="s">
        <v>3155</v>
      </c>
      <c r="K1633" s="57" t="s">
        <v>3155</v>
      </c>
      <c r="L1633" s="57" t="s">
        <v>3150</v>
      </c>
      <c r="M1633" s="57" t="s">
        <v>3155</v>
      </c>
      <c r="N1633" t="s">
        <v>3322</v>
      </c>
    </row>
    <row r="1634" spans="1:14" x14ac:dyDescent="0.25">
      <c r="A1634" t="s">
        <v>3316</v>
      </c>
      <c r="B1634" t="s">
        <v>3586</v>
      </c>
      <c r="C1634" t="s">
        <v>3587</v>
      </c>
      <c r="D1634" s="52">
        <v>297.40343639907798</v>
      </c>
      <c r="E1634" s="13">
        <v>1.2903103611326301</v>
      </c>
      <c r="F1634">
        <v>62</v>
      </c>
      <c r="G1634" s="57" t="s">
        <v>3151</v>
      </c>
      <c r="H1634" s="57" t="s">
        <v>3151</v>
      </c>
      <c r="I1634" s="57" t="s">
        <v>3148</v>
      </c>
      <c r="J1634" s="57" t="s">
        <v>3148</v>
      </c>
      <c r="K1634" s="57" t="s">
        <v>3150</v>
      </c>
      <c r="L1634" s="57" t="s">
        <v>3149</v>
      </c>
      <c r="M1634" s="57" t="s">
        <v>3149</v>
      </c>
      <c r="N1634" t="s">
        <v>3322</v>
      </c>
    </row>
    <row r="1635" spans="1:14" x14ac:dyDescent="0.25">
      <c r="A1635" t="s">
        <v>3316</v>
      </c>
      <c r="B1635" t="s">
        <v>3588</v>
      </c>
      <c r="C1635" t="s">
        <v>3589</v>
      </c>
      <c r="D1635" s="52">
        <v>595.68006592501297</v>
      </c>
      <c r="E1635" s="13">
        <v>1.5324113434562601</v>
      </c>
      <c r="F1635">
        <v>45</v>
      </c>
      <c r="G1635" s="57" t="s">
        <v>3151</v>
      </c>
      <c r="H1635" s="57" t="s">
        <v>3149</v>
      </c>
      <c r="I1635" s="57" t="s">
        <v>3151</v>
      </c>
      <c r="J1635" s="57" t="s">
        <v>3151</v>
      </c>
      <c r="K1635" s="57" t="s">
        <v>3149</v>
      </c>
      <c r="L1635" s="57" t="s">
        <v>3151</v>
      </c>
      <c r="M1635" s="57" t="s">
        <v>3149</v>
      </c>
      <c r="N1635" t="s">
        <v>3322</v>
      </c>
    </row>
    <row r="1636" spans="1:14" x14ac:dyDescent="0.25">
      <c r="A1636" t="s">
        <v>3316</v>
      </c>
      <c r="B1636" t="s">
        <v>3590</v>
      </c>
      <c r="C1636" t="s">
        <v>3591</v>
      </c>
      <c r="D1636" s="52">
        <v>78.888106872295893</v>
      </c>
      <c r="E1636" s="13">
        <v>1.38591097904992</v>
      </c>
      <c r="F1636">
        <v>52</v>
      </c>
      <c r="G1636" s="57" t="s">
        <v>3160</v>
      </c>
      <c r="H1636" s="57" t="s">
        <v>3160</v>
      </c>
      <c r="I1636" s="57" t="s">
        <v>3160</v>
      </c>
      <c r="J1636" s="57" t="s">
        <v>3160</v>
      </c>
      <c r="K1636" s="57" t="s">
        <v>3160</v>
      </c>
      <c r="L1636" s="57" t="s">
        <v>3160</v>
      </c>
      <c r="M1636" s="57" t="s">
        <v>3160</v>
      </c>
      <c r="N1636" t="s">
        <v>3152</v>
      </c>
    </row>
    <row r="1637" spans="1:14" x14ac:dyDescent="0.25">
      <c r="A1637" t="s">
        <v>3316</v>
      </c>
      <c r="B1637" t="s">
        <v>3592</v>
      </c>
      <c r="C1637" t="s">
        <v>3593</v>
      </c>
      <c r="D1637" s="52">
        <v>721.38466388299196</v>
      </c>
      <c r="E1637" s="13">
        <v>1.3058442086079101</v>
      </c>
      <c r="F1637">
        <v>59</v>
      </c>
      <c r="G1637" s="57" t="s">
        <v>3151</v>
      </c>
      <c r="H1637" s="57" t="s">
        <v>3149</v>
      </c>
      <c r="I1637" s="57" t="s">
        <v>3151</v>
      </c>
      <c r="J1637" s="57" t="s">
        <v>3148</v>
      </c>
      <c r="K1637" s="57" t="s">
        <v>3155</v>
      </c>
      <c r="L1637" s="57" t="s">
        <v>3151</v>
      </c>
      <c r="M1637" s="57" t="s">
        <v>3150</v>
      </c>
      <c r="N1637" t="s">
        <v>3322</v>
      </c>
    </row>
    <row r="1638" spans="1:14" x14ac:dyDescent="0.25">
      <c r="A1638" t="s">
        <v>3316</v>
      </c>
      <c r="B1638" t="s">
        <v>3594</v>
      </c>
      <c r="C1638" t="s">
        <v>3595</v>
      </c>
      <c r="D1638" s="52">
        <v>1046.1506162851999</v>
      </c>
      <c r="E1638" s="13">
        <v>0.76001376722512404</v>
      </c>
      <c r="F1638">
        <v>91</v>
      </c>
      <c r="G1638" s="57" t="s">
        <v>3151</v>
      </c>
      <c r="H1638" s="57" t="s">
        <v>3151</v>
      </c>
      <c r="I1638" s="57" t="s">
        <v>3155</v>
      </c>
      <c r="J1638" s="57" t="s">
        <v>3155</v>
      </c>
      <c r="K1638" s="57" t="s">
        <v>3151</v>
      </c>
      <c r="L1638" s="57" t="s">
        <v>3151</v>
      </c>
      <c r="M1638" s="57" t="s">
        <v>3155</v>
      </c>
      <c r="N1638" t="s">
        <v>3322</v>
      </c>
    </row>
    <row r="1639" spans="1:14" x14ac:dyDescent="0.25">
      <c r="A1639" t="s">
        <v>3316</v>
      </c>
      <c r="B1639" t="s">
        <v>3596</v>
      </c>
      <c r="C1639" t="s">
        <v>3274</v>
      </c>
      <c r="D1639" s="52">
        <v>2435.3215317506601</v>
      </c>
      <c r="E1639" s="13">
        <v>0.91646667748015498</v>
      </c>
      <c r="F1639">
        <v>82</v>
      </c>
      <c r="G1639" s="57" t="s">
        <v>3151</v>
      </c>
      <c r="H1639" s="57" t="s">
        <v>3151</v>
      </c>
      <c r="I1639" s="57" t="s">
        <v>3151</v>
      </c>
      <c r="J1639" s="57" t="s">
        <v>3148</v>
      </c>
      <c r="K1639" s="57" t="s">
        <v>3148</v>
      </c>
      <c r="L1639" s="57" t="s">
        <v>3151</v>
      </c>
      <c r="M1639" s="57" t="s">
        <v>3155</v>
      </c>
      <c r="N1639" t="s">
        <v>3322</v>
      </c>
    </row>
    <row r="1640" spans="1:14" x14ac:dyDescent="0.25">
      <c r="A1640" t="s">
        <v>3316</v>
      </c>
      <c r="B1640" t="s">
        <v>3597</v>
      </c>
      <c r="C1640" t="s">
        <v>3598</v>
      </c>
      <c r="D1640" s="52">
        <v>249.88322851674201</v>
      </c>
      <c r="E1640" s="13">
        <v>1.7668228549628799</v>
      </c>
      <c r="F1640">
        <v>30</v>
      </c>
      <c r="G1640" s="57" t="s">
        <v>3151</v>
      </c>
      <c r="H1640" s="57" t="s">
        <v>3151</v>
      </c>
      <c r="I1640" s="57" t="s">
        <v>3151</v>
      </c>
      <c r="J1640" s="57" t="s">
        <v>3149</v>
      </c>
      <c r="K1640" s="57" t="s">
        <v>3150</v>
      </c>
      <c r="L1640" s="57" t="s">
        <v>3151</v>
      </c>
      <c r="M1640" s="57" t="s">
        <v>3155</v>
      </c>
      <c r="N1640" t="s">
        <v>3322</v>
      </c>
    </row>
    <row r="1641" spans="1:14" x14ac:dyDescent="0.25">
      <c r="A1641" t="s">
        <v>3316</v>
      </c>
      <c r="B1641" t="s">
        <v>3599</v>
      </c>
      <c r="C1641" t="s">
        <v>3600</v>
      </c>
      <c r="D1641" s="52">
        <v>772.60553686766502</v>
      </c>
      <c r="E1641" s="13">
        <v>0.89629584325685396</v>
      </c>
      <c r="F1641">
        <v>84</v>
      </c>
      <c r="G1641" s="57" t="s">
        <v>3151</v>
      </c>
      <c r="H1641" s="57" t="s">
        <v>3151</v>
      </c>
      <c r="I1641" s="57" t="s">
        <v>3155</v>
      </c>
      <c r="J1641" s="57" t="s">
        <v>3150</v>
      </c>
      <c r="K1641" s="57" t="s">
        <v>3151</v>
      </c>
      <c r="L1641" s="57" t="s">
        <v>3148</v>
      </c>
      <c r="M1641" s="57" t="s">
        <v>3150</v>
      </c>
      <c r="N1641" t="s">
        <v>3322</v>
      </c>
    </row>
    <row r="1642" spans="1:14" x14ac:dyDescent="0.25">
      <c r="A1642" t="s">
        <v>3316</v>
      </c>
      <c r="B1642" t="s">
        <v>3601</v>
      </c>
      <c r="C1642" t="s">
        <v>3602</v>
      </c>
      <c r="D1642" s="52">
        <v>2478.8511331426898</v>
      </c>
      <c r="E1642" s="13">
        <v>0.72262662231955999</v>
      </c>
      <c r="F1642">
        <v>93</v>
      </c>
      <c r="G1642" s="57" t="s">
        <v>3151</v>
      </c>
      <c r="H1642" s="57" t="s">
        <v>3151</v>
      </c>
      <c r="I1642" s="57" t="s">
        <v>3155</v>
      </c>
      <c r="J1642" s="57" t="s">
        <v>3148</v>
      </c>
      <c r="K1642" s="57" t="s">
        <v>3151</v>
      </c>
      <c r="L1642" s="57" t="s">
        <v>3151</v>
      </c>
      <c r="M1642" s="57" t="s">
        <v>3155</v>
      </c>
      <c r="N1642" t="s">
        <v>3322</v>
      </c>
    </row>
    <row r="1643" spans="1:14" x14ac:dyDescent="0.25">
      <c r="A1643" t="s">
        <v>3316</v>
      </c>
      <c r="B1643" t="s">
        <v>3603</v>
      </c>
      <c r="C1643" t="s">
        <v>3604</v>
      </c>
      <c r="D1643" s="52">
        <v>240.65403223994599</v>
      </c>
      <c r="E1643" s="13">
        <v>0.78575029804152297</v>
      </c>
      <c r="F1643">
        <v>86</v>
      </c>
      <c r="G1643" s="57" t="s">
        <v>3160</v>
      </c>
      <c r="H1643" s="57" t="s">
        <v>3160</v>
      </c>
      <c r="I1643" s="57" t="s">
        <v>3160</v>
      </c>
      <c r="J1643" s="57" t="s">
        <v>3160</v>
      </c>
      <c r="K1643" s="57" t="s">
        <v>3160</v>
      </c>
      <c r="L1643" s="57" t="s">
        <v>3160</v>
      </c>
      <c r="M1643" s="57" t="s">
        <v>3160</v>
      </c>
      <c r="N1643" t="s">
        <v>3152</v>
      </c>
    </row>
    <row r="1644" spans="1:14" x14ac:dyDescent="0.25">
      <c r="A1644" t="s">
        <v>3316</v>
      </c>
      <c r="B1644" t="s">
        <v>3605</v>
      </c>
      <c r="C1644" t="s">
        <v>3606</v>
      </c>
      <c r="D1644" s="52">
        <v>180.48922736616299</v>
      </c>
      <c r="E1644" s="13">
        <v>0.78575029804152297</v>
      </c>
      <c r="F1644">
        <v>86</v>
      </c>
      <c r="G1644" s="57" t="s">
        <v>3160</v>
      </c>
      <c r="H1644" s="57" t="s">
        <v>3160</v>
      </c>
      <c r="I1644" s="57" t="s">
        <v>3160</v>
      </c>
      <c r="J1644" s="57" t="s">
        <v>3160</v>
      </c>
      <c r="K1644" s="57" t="s">
        <v>3160</v>
      </c>
      <c r="L1644" s="57" t="s">
        <v>3160</v>
      </c>
      <c r="M1644" s="57" t="s">
        <v>3160</v>
      </c>
      <c r="N1644" t="s">
        <v>3152</v>
      </c>
    </row>
    <row r="1645" spans="1:14" x14ac:dyDescent="0.25">
      <c r="A1645" t="s">
        <v>3316</v>
      </c>
      <c r="B1645" t="s">
        <v>3607</v>
      </c>
      <c r="C1645" t="s">
        <v>3608</v>
      </c>
      <c r="D1645" s="52">
        <v>519.63784451693596</v>
      </c>
      <c r="E1645" s="13">
        <v>0.694637804004691</v>
      </c>
      <c r="F1645">
        <v>94</v>
      </c>
      <c r="G1645" s="57" t="s">
        <v>3151</v>
      </c>
      <c r="H1645" s="57" t="s">
        <v>3148</v>
      </c>
      <c r="I1645" s="57" t="s">
        <v>3155</v>
      </c>
      <c r="J1645" s="57" t="s">
        <v>3155</v>
      </c>
      <c r="K1645" s="57" t="s">
        <v>3150</v>
      </c>
      <c r="L1645" s="57" t="s">
        <v>3150</v>
      </c>
      <c r="M1645" s="57" t="s">
        <v>3148</v>
      </c>
      <c r="N1645" t="s">
        <v>3322</v>
      </c>
    </row>
    <row r="1646" spans="1:14" x14ac:dyDescent="0.25">
      <c r="A1646" t="s">
        <v>3316</v>
      </c>
      <c r="B1646" t="s">
        <v>3609</v>
      </c>
      <c r="C1646" t="s">
        <v>3280</v>
      </c>
      <c r="D1646" s="52">
        <v>1055.7468314124301</v>
      </c>
      <c r="E1646" s="13">
        <v>0.53818499391525498</v>
      </c>
      <c r="F1646">
        <v>104</v>
      </c>
      <c r="G1646" s="57" t="s">
        <v>3151</v>
      </c>
      <c r="H1646" s="57" t="s">
        <v>3149</v>
      </c>
      <c r="I1646" s="57" t="s">
        <v>3151</v>
      </c>
      <c r="J1646" s="57" t="s">
        <v>3155</v>
      </c>
      <c r="K1646" s="57" t="s">
        <v>3148</v>
      </c>
      <c r="L1646" s="57" t="s">
        <v>3148</v>
      </c>
      <c r="M1646" s="57" t="s">
        <v>3155</v>
      </c>
      <c r="N1646" t="s">
        <v>3322</v>
      </c>
    </row>
    <row r="1647" spans="1:14" x14ac:dyDescent="0.25">
      <c r="A1647" t="s">
        <v>3316</v>
      </c>
      <c r="B1647" t="s">
        <v>3610</v>
      </c>
      <c r="C1647" t="s">
        <v>3611</v>
      </c>
      <c r="D1647" s="52">
        <v>1787.6005475524501</v>
      </c>
      <c r="E1647" s="13">
        <v>1.3877112416463</v>
      </c>
      <c r="F1647">
        <v>51</v>
      </c>
      <c r="G1647" s="57" t="s">
        <v>3151</v>
      </c>
      <c r="H1647" s="57" t="s">
        <v>3151</v>
      </c>
      <c r="I1647" s="57" t="s">
        <v>3155</v>
      </c>
      <c r="J1647" s="57" t="s">
        <v>3155</v>
      </c>
      <c r="K1647" s="57" t="s">
        <v>3149</v>
      </c>
      <c r="L1647" s="57" t="s">
        <v>3148</v>
      </c>
      <c r="M1647" s="57" t="s">
        <v>3149</v>
      </c>
      <c r="N1647" t="s">
        <v>3322</v>
      </c>
    </row>
    <row r="1648" spans="1:14" x14ac:dyDescent="0.25">
      <c r="A1648" t="s">
        <v>3316</v>
      </c>
      <c r="B1648" t="s">
        <v>3612</v>
      </c>
      <c r="C1648" t="s">
        <v>3284</v>
      </c>
      <c r="D1648" s="52">
        <v>6050.8832939699996</v>
      </c>
      <c r="E1648" s="13">
        <v>1.6793372614169999</v>
      </c>
      <c r="F1648">
        <v>37</v>
      </c>
      <c r="G1648" s="57" t="s">
        <v>3151</v>
      </c>
      <c r="H1648" s="57" t="s">
        <v>3150</v>
      </c>
      <c r="I1648" s="57" t="s">
        <v>3155</v>
      </c>
      <c r="J1648" s="57" t="s">
        <v>3151</v>
      </c>
      <c r="K1648" s="57" t="s">
        <v>3148</v>
      </c>
      <c r="L1648" s="57" t="s">
        <v>3149</v>
      </c>
      <c r="M1648" s="57" t="s">
        <v>3148</v>
      </c>
      <c r="N1648" t="s">
        <v>3322</v>
      </c>
    </row>
    <row r="1649" spans="1:14" x14ac:dyDescent="0.25">
      <c r="A1649" t="s">
        <v>3316</v>
      </c>
      <c r="B1649" t="s">
        <v>3613</v>
      </c>
      <c r="C1649" t="s">
        <v>3286</v>
      </c>
      <c r="D1649" s="52">
        <v>4965.5914306101904</v>
      </c>
      <c r="E1649" s="13">
        <v>0.75018667927100702</v>
      </c>
      <c r="F1649">
        <v>92</v>
      </c>
      <c r="G1649" s="57" t="s">
        <v>3151</v>
      </c>
      <c r="H1649" s="57" t="s">
        <v>3150</v>
      </c>
      <c r="I1649" s="57" t="s">
        <v>3155</v>
      </c>
      <c r="J1649" s="57" t="s">
        <v>3148</v>
      </c>
      <c r="K1649" s="57" t="s">
        <v>3151</v>
      </c>
      <c r="L1649" s="57" t="s">
        <v>3150</v>
      </c>
      <c r="M1649" s="57" t="s">
        <v>3149</v>
      </c>
      <c r="N1649" t="s">
        <v>3322</v>
      </c>
    </row>
    <row r="1650" spans="1:14" x14ac:dyDescent="0.25">
      <c r="A1650" t="s">
        <v>3316</v>
      </c>
      <c r="B1650" t="s">
        <v>3614</v>
      </c>
      <c r="C1650" t="s">
        <v>3615</v>
      </c>
      <c r="D1650" s="52">
        <v>261.994880304795</v>
      </c>
      <c r="E1650" s="13">
        <v>-0.50807195543034001</v>
      </c>
      <c r="F1650">
        <v>167</v>
      </c>
      <c r="G1650" s="57" t="s">
        <v>3160</v>
      </c>
      <c r="H1650" s="57" t="s">
        <v>3160</v>
      </c>
      <c r="I1650" s="57" t="s">
        <v>3160</v>
      </c>
      <c r="J1650" s="57" t="s">
        <v>3160</v>
      </c>
      <c r="K1650" s="57" t="s">
        <v>3160</v>
      </c>
      <c r="L1650" s="57" t="s">
        <v>3160</v>
      </c>
      <c r="M1650" s="57" t="s">
        <v>3160</v>
      </c>
      <c r="N1650" t="s">
        <v>3152</v>
      </c>
    </row>
    <row r="1651" spans="1:14" x14ac:dyDescent="0.25">
      <c r="A1651" t="s">
        <v>3316</v>
      </c>
      <c r="B1651" t="s">
        <v>3616</v>
      </c>
      <c r="C1651" t="s">
        <v>3617</v>
      </c>
      <c r="D1651" s="52">
        <v>1224.27542847071</v>
      </c>
      <c r="E1651" s="13">
        <v>-0.25134174458146402</v>
      </c>
      <c r="F1651">
        <v>153</v>
      </c>
      <c r="G1651" s="57" t="s">
        <v>3148</v>
      </c>
      <c r="H1651" s="57" t="s">
        <v>3151</v>
      </c>
      <c r="I1651" s="57" t="s">
        <v>3155</v>
      </c>
      <c r="J1651" s="57" t="s">
        <v>3150</v>
      </c>
      <c r="K1651" s="57" t="s">
        <v>3150</v>
      </c>
      <c r="L1651" s="57" t="s">
        <v>3148</v>
      </c>
      <c r="M1651" s="57" t="s">
        <v>3148</v>
      </c>
      <c r="N1651" t="s">
        <v>3322</v>
      </c>
    </row>
    <row r="1652" spans="1:14" x14ac:dyDescent="0.25">
      <c r="A1652" t="s">
        <v>3316</v>
      </c>
      <c r="B1652" t="s">
        <v>3618</v>
      </c>
      <c r="C1652" t="s">
        <v>3619</v>
      </c>
      <c r="D1652" s="52">
        <v>9205.2911251472106</v>
      </c>
      <c r="E1652" s="13">
        <v>0.472345927827995</v>
      </c>
      <c r="F1652">
        <v>107</v>
      </c>
      <c r="G1652" s="57" t="s">
        <v>3149</v>
      </c>
      <c r="H1652" s="57" t="s">
        <v>3150</v>
      </c>
      <c r="I1652" s="57" t="s">
        <v>3155</v>
      </c>
      <c r="J1652" s="57" t="s">
        <v>3149</v>
      </c>
      <c r="K1652" s="57" t="s">
        <v>3151</v>
      </c>
      <c r="L1652" s="57" t="s">
        <v>3148</v>
      </c>
      <c r="M1652" s="57" t="s">
        <v>3149</v>
      </c>
      <c r="N1652" t="s">
        <v>3322</v>
      </c>
    </row>
    <row r="1653" spans="1:14" x14ac:dyDescent="0.25">
      <c r="A1653" t="s">
        <v>3316</v>
      </c>
      <c r="B1653" t="s">
        <v>3620</v>
      </c>
      <c r="C1653" t="s">
        <v>3621</v>
      </c>
      <c r="D1653" s="52">
        <v>3835.2162295169501</v>
      </c>
      <c r="E1653" s="13">
        <v>1.1247154694431299E-2</v>
      </c>
      <c r="F1653">
        <v>130</v>
      </c>
      <c r="G1653" s="57" t="s">
        <v>3148</v>
      </c>
      <c r="H1653" s="57" t="s">
        <v>3155</v>
      </c>
      <c r="I1653" s="57" t="s">
        <v>3155</v>
      </c>
      <c r="J1653" s="57" t="s">
        <v>3148</v>
      </c>
      <c r="K1653" s="57" t="s">
        <v>3151</v>
      </c>
      <c r="L1653" s="57" t="s">
        <v>3151</v>
      </c>
      <c r="M1653" s="57" t="s">
        <v>3148</v>
      </c>
      <c r="N1653" t="s">
        <v>3322</v>
      </c>
    </row>
    <row r="1654" spans="1:14" x14ac:dyDescent="0.25">
      <c r="A1654" t="s">
        <v>3316</v>
      </c>
      <c r="B1654" t="s">
        <v>3622</v>
      </c>
      <c r="C1654" t="s">
        <v>3623</v>
      </c>
      <c r="D1654" s="52">
        <v>495.78774917977103</v>
      </c>
      <c r="E1654" s="13">
        <v>-0.84504346690266396</v>
      </c>
      <c r="F1654">
        <v>174</v>
      </c>
      <c r="G1654" s="57" t="s">
        <v>3155</v>
      </c>
      <c r="H1654" s="57" t="s">
        <v>3151</v>
      </c>
      <c r="I1654" s="57" t="s">
        <v>3155</v>
      </c>
      <c r="J1654" s="57" t="s">
        <v>3155</v>
      </c>
      <c r="K1654" s="57" t="s">
        <v>3151</v>
      </c>
      <c r="L1654" s="57" t="s">
        <v>3151</v>
      </c>
      <c r="M1654" s="57" t="s">
        <v>3148</v>
      </c>
      <c r="N1654" t="s">
        <v>3322</v>
      </c>
    </row>
    <row r="1655" spans="1:14" x14ac:dyDescent="0.25">
      <c r="A1655" t="s">
        <v>3316</v>
      </c>
      <c r="B1655" t="s">
        <v>3624</v>
      </c>
      <c r="C1655" t="s">
        <v>3292</v>
      </c>
      <c r="D1655" s="52">
        <v>271.694532002534</v>
      </c>
      <c r="E1655" s="13">
        <v>-0.21462174193162201</v>
      </c>
      <c r="F1655">
        <v>150</v>
      </c>
      <c r="G1655" s="57" t="s">
        <v>3148</v>
      </c>
      <c r="H1655" s="57" t="s">
        <v>3151</v>
      </c>
      <c r="I1655" s="57" t="s">
        <v>3155</v>
      </c>
      <c r="J1655" s="57" t="s">
        <v>3155</v>
      </c>
      <c r="K1655" s="57" t="s">
        <v>3149</v>
      </c>
      <c r="L1655" s="57" t="s">
        <v>3150</v>
      </c>
      <c r="M1655" s="57" t="s">
        <v>3150</v>
      </c>
      <c r="N1655" t="s">
        <v>3322</v>
      </c>
    </row>
    <row r="1656" spans="1:14" x14ac:dyDescent="0.25">
      <c r="A1656" t="s">
        <v>3316</v>
      </c>
      <c r="B1656" t="s">
        <v>3625</v>
      </c>
      <c r="C1656" t="s">
        <v>3626</v>
      </c>
      <c r="D1656" s="52">
        <v>363.01147444223398</v>
      </c>
      <c r="E1656" s="13">
        <v>-0.64669773531945696</v>
      </c>
      <c r="F1656">
        <v>171</v>
      </c>
      <c r="G1656" s="57" t="s">
        <v>3155</v>
      </c>
      <c r="H1656" s="57" t="s">
        <v>3151</v>
      </c>
      <c r="I1656" s="57" t="s">
        <v>3149</v>
      </c>
      <c r="J1656" s="57" t="s">
        <v>3155</v>
      </c>
      <c r="K1656" s="57" t="s">
        <v>3150</v>
      </c>
      <c r="L1656" s="57" t="s">
        <v>3155</v>
      </c>
      <c r="M1656" s="57" t="s">
        <v>3155</v>
      </c>
      <c r="N1656" t="s">
        <v>3322</v>
      </c>
    </row>
    <row r="1657" spans="1:14" x14ac:dyDescent="0.25">
      <c r="A1657" t="s">
        <v>3316</v>
      </c>
      <c r="B1657" t="s">
        <v>3627</v>
      </c>
      <c r="C1657" t="s">
        <v>3628</v>
      </c>
      <c r="D1657" s="52">
        <v>25.033727937294099</v>
      </c>
      <c r="E1657" s="13">
        <v>-1.1628261841840299</v>
      </c>
      <c r="F1657">
        <v>178</v>
      </c>
      <c r="G1657" s="57" t="s">
        <v>3160</v>
      </c>
      <c r="H1657" s="57" t="s">
        <v>3160</v>
      </c>
      <c r="I1657" s="57" t="s">
        <v>3160</v>
      </c>
      <c r="J1657" s="57" t="s">
        <v>3160</v>
      </c>
      <c r="K1657" s="57" t="s">
        <v>3160</v>
      </c>
      <c r="L1657" s="57" t="s">
        <v>3160</v>
      </c>
      <c r="M1657" s="57" t="s">
        <v>3160</v>
      </c>
      <c r="N1657" t="s">
        <v>3152</v>
      </c>
    </row>
    <row r="1658" spans="1:14" x14ac:dyDescent="0.25">
      <c r="A1658" t="s">
        <v>3316</v>
      </c>
      <c r="B1658" t="s">
        <v>3629</v>
      </c>
      <c r="C1658" t="s">
        <v>3630</v>
      </c>
      <c r="D1658" s="52">
        <v>273.93331369295498</v>
      </c>
      <c r="E1658" s="13">
        <v>-1.1628261841840299</v>
      </c>
      <c r="F1658">
        <v>178</v>
      </c>
      <c r="G1658" s="57" t="s">
        <v>3160</v>
      </c>
      <c r="H1658" s="57" t="s">
        <v>3160</v>
      </c>
      <c r="I1658" s="57" t="s">
        <v>3160</v>
      </c>
      <c r="J1658" s="57" t="s">
        <v>3160</v>
      </c>
      <c r="K1658" s="57" t="s">
        <v>3160</v>
      </c>
      <c r="L1658" s="57" t="s">
        <v>3160</v>
      </c>
      <c r="M1658" s="57" t="s">
        <v>3160</v>
      </c>
      <c r="N1658" t="s">
        <v>3152</v>
      </c>
    </row>
    <row r="1659" spans="1:14" x14ac:dyDescent="0.25">
      <c r="A1659" t="s">
        <v>3316</v>
      </c>
      <c r="B1659" t="s">
        <v>3631</v>
      </c>
      <c r="C1659" t="s">
        <v>3632</v>
      </c>
      <c r="D1659" s="52">
        <v>56.870348527543499</v>
      </c>
      <c r="E1659" s="13">
        <v>-0.56524545598693998</v>
      </c>
      <c r="F1659">
        <v>170</v>
      </c>
      <c r="G1659" s="57" t="s">
        <v>3150</v>
      </c>
      <c r="H1659" s="57" t="s">
        <v>3151</v>
      </c>
      <c r="I1659" s="57" t="s">
        <v>3148</v>
      </c>
      <c r="J1659" s="57" t="s">
        <v>3155</v>
      </c>
      <c r="K1659" s="57" t="s">
        <v>3148</v>
      </c>
      <c r="L1659" s="57" t="s">
        <v>3150</v>
      </c>
      <c r="M1659" s="57" t="s">
        <v>3148</v>
      </c>
      <c r="N1659" t="s">
        <v>3322</v>
      </c>
    </row>
    <row r="1660" spans="1:14" x14ac:dyDescent="0.25">
      <c r="A1660" t="s">
        <v>3316</v>
      </c>
      <c r="B1660" t="s">
        <v>3633</v>
      </c>
      <c r="C1660" t="s">
        <v>3634</v>
      </c>
      <c r="D1660" s="52">
        <v>295.75305022855798</v>
      </c>
      <c r="E1660" s="13">
        <v>-1.1628261841840299</v>
      </c>
      <c r="F1660">
        <v>178</v>
      </c>
      <c r="G1660" s="57" t="s">
        <v>3160</v>
      </c>
      <c r="H1660" s="57" t="s">
        <v>3160</v>
      </c>
      <c r="I1660" s="57" t="s">
        <v>3160</v>
      </c>
      <c r="J1660" s="57" t="s">
        <v>3160</v>
      </c>
      <c r="K1660" s="57" t="s">
        <v>3160</v>
      </c>
      <c r="L1660" s="57" t="s">
        <v>3160</v>
      </c>
      <c r="M1660" s="57" t="s">
        <v>3160</v>
      </c>
      <c r="N1660" t="s">
        <v>3152</v>
      </c>
    </row>
    <row r="1661" spans="1:14" x14ac:dyDescent="0.25">
      <c r="A1661" t="s">
        <v>3316</v>
      </c>
      <c r="B1661" t="s">
        <v>3635</v>
      </c>
      <c r="C1661" t="s">
        <v>3636</v>
      </c>
      <c r="D1661" s="52">
        <v>643.34852534874199</v>
      </c>
      <c r="E1661" s="13">
        <v>-1.8219682534752</v>
      </c>
      <c r="F1661">
        <v>186</v>
      </c>
      <c r="G1661" s="57" t="s">
        <v>3155</v>
      </c>
      <c r="H1661" s="57" t="s">
        <v>3148</v>
      </c>
      <c r="I1661" s="57" t="s">
        <v>3148</v>
      </c>
      <c r="J1661" s="57" t="s">
        <v>3150</v>
      </c>
      <c r="K1661" s="57" t="s">
        <v>3148</v>
      </c>
      <c r="L1661" s="57" t="s">
        <v>3150</v>
      </c>
      <c r="M1661" s="57" t="s">
        <v>3155</v>
      </c>
      <c r="N1661" t="s">
        <v>3322</v>
      </c>
    </row>
    <row r="1662" spans="1:14" x14ac:dyDescent="0.25">
      <c r="A1662" t="s">
        <v>3316</v>
      </c>
      <c r="B1662" t="s">
        <v>3637</v>
      </c>
      <c r="C1662" t="s">
        <v>3638</v>
      </c>
      <c r="D1662" s="52">
        <v>56.342819751456297</v>
      </c>
      <c r="E1662" s="13">
        <v>-1.37572958032139</v>
      </c>
      <c r="F1662">
        <v>181</v>
      </c>
      <c r="G1662" s="57" t="s">
        <v>3160</v>
      </c>
      <c r="H1662" s="57" t="s">
        <v>3160</v>
      </c>
      <c r="I1662" s="57" t="s">
        <v>3160</v>
      </c>
      <c r="J1662" s="57" t="s">
        <v>3160</v>
      </c>
      <c r="K1662" s="57" t="s">
        <v>3160</v>
      </c>
      <c r="L1662" s="57" t="s">
        <v>3160</v>
      </c>
      <c r="M1662" s="57" t="s">
        <v>3160</v>
      </c>
      <c r="N1662" t="s">
        <v>3152</v>
      </c>
    </row>
    <row r="1663" spans="1:14" x14ac:dyDescent="0.25">
      <c r="A1663" t="s">
        <v>3316</v>
      </c>
      <c r="B1663" t="s">
        <v>3639</v>
      </c>
      <c r="C1663" t="s">
        <v>3640</v>
      </c>
      <c r="D1663" s="52">
        <v>412.94167891060903</v>
      </c>
      <c r="E1663" s="13">
        <v>-1.37572958032139</v>
      </c>
      <c r="F1663">
        <v>181</v>
      </c>
      <c r="G1663" s="57" t="s">
        <v>3160</v>
      </c>
      <c r="H1663" s="57" t="s">
        <v>3160</v>
      </c>
      <c r="I1663" s="57" t="s">
        <v>3160</v>
      </c>
      <c r="J1663" s="57" t="s">
        <v>3160</v>
      </c>
      <c r="K1663" s="57" t="s">
        <v>3160</v>
      </c>
      <c r="L1663" s="57" t="s">
        <v>3160</v>
      </c>
      <c r="M1663" s="57" t="s">
        <v>3160</v>
      </c>
      <c r="N1663" t="s">
        <v>3152</v>
      </c>
    </row>
    <row r="1664" spans="1:14" x14ac:dyDescent="0.25">
      <c r="A1664" t="s">
        <v>3316</v>
      </c>
      <c r="B1664" t="s">
        <v>3641</v>
      </c>
      <c r="C1664" t="s">
        <v>3642</v>
      </c>
      <c r="D1664" s="52">
        <v>720.91704114820504</v>
      </c>
      <c r="E1664" s="13">
        <v>-1.6172443442375699</v>
      </c>
      <c r="F1664">
        <v>185</v>
      </c>
      <c r="G1664" s="57" t="s">
        <v>3155</v>
      </c>
      <c r="H1664" s="57" t="s">
        <v>3149</v>
      </c>
      <c r="I1664" s="57" t="s">
        <v>3149</v>
      </c>
      <c r="J1664" s="57" t="s">
        <v>3155</v>
      </c>
      <c r="K1664" s="57" t="s">
        <v>3150</v>
      </c>
      <c r="L1664" s="57" t="s">
        <v>3148</v>
      </c>
      <c r="M1664" s="57" t="s">
        <v>3151</v>
      </c>
      <c r="N1664" t="s">
        <v>3322</v>
      </c>
    </row>
    <row r="1665" spans="1:14" x14ac:dyDescent="0.25">
      <c r="A1665" t="s">
        <v>3316</v>
      </c>
      <c r="B1665" t="s">
        <v>3643</v>
      </c>
      <c r="C1665" t="s">
        <v>3644</v>
      </c>
      <c r="D1665" s="52">
        <v>28.3596019498655</v>
      </c>
      <c r="E1665" s="13">
        <v>-1.37572958032139</v>
      </c>
      <c r="F1665">
        <v>181</v>
      </c>
      <c r="G1665" s="57" t="s">
        <v>3160</v>
      </c>
      <c r="H1665" s="57" t="s">
        <v>3160</v>
      </c>
      <c r="I1665" s="57" t="s">
        <v>3160</v>
      </c>
      <c r="J1665" s="57" t="s">
        <v>3160</v>
      </c>
      <c r="K1665" s="57" t="s">
        <v>3160</v>
      </c>
      <c r="L1665" s="57" t="s">
        <v>3160</v>
      </c>
      <c r="M1665" s="57" t="s">
        <v>3160</v>
      </c>
      <c r="N1665" t="s">
        <v>3152</v>
      </c>
    </row>
    <row r="1666" spans="1:14" x14ac:dyDescent="0.25">
      <c r="A1666" t="s">
        <v>3316</v>
      </c>
      <c r="B1666" t="s">
        <v>3645</v>
      </c>
      <c r="C1666" t="s">
        <v>3646</v>
      </c>
      <c r="D1666" s="52">
        <v>31.825096279662901</v>
      </c>
      <c r="E1666" s="13">
        <v>-1.37572958032139</v>
      </c>
      <c r="F1666">
        <v>181</v>
      </c>
      <c r="G1666" s="57" t="s">
        <v>3160</v>
      </c>
      <c r="H1666" s="57" t="s">
        <v>3160</v>
      </c>
      <c r="I1666" s="57" t="s">
        <v>3160</v>
      </c>
      <c r="J1666" s="57" t="s">
        <v>3160</v>
      </c>
      <c r="K1666" s="57" t="s">
        <v>3160</v>
      </c>
      <c r="L1666" s="57" t="s">
        <v>3160</v>
      </c>
      <c r="M1666" s="57" t="s">
        <v>3160</v>
      </c>
      <c r="N1666" t="s">
        <v>3152</v>
      </c>
    </row>
    <row r="1667" spans="1:14" x14ac:dyDescent="0.25">
      <c r="A1667" t="s">
        <v>3316</v>
      </c>
      <c r="B1667" t="s">
        <v>3647</v>
      </c>
      <c r="C1667" t="s">
        <v>3298</v>
      </c>
      <c r="D1667" s="52">
        <v>6907.8347513230701</v>
      </c>
      <c r="E1667" s="13">
        <v>1.15490407333555</v>
      </c>
      <c r="F1667">
        <v>68</v>
      </c>
      <c r="G1667" s="57" t="s">
        <v>3151</v>
      </c>
      <c r="H1667" s="57" t="s">
        <v>3150</v>
      </c>
      <c r="I1667" s="57" t="s">
        <v>3151</v>
      </c>
      <c r="J1667" s="57" t="s">
        <v>3151</v>
      </c>
      <c r="K1667" s="57" t="s">
        <v>3149</v>
      </c>
      <c r="L1667" s="57" t="s">
        <v>3149</v>
      </c>
      <c r="M1667" s="57" t="s">
        <v>3155</v>
      </c>
      <c r="N1667" t="s">
        <v>3322</v>
      </c>
    </row>
    <row r="1668" spans="1:14" x14ac:dyDescent="0.25">
      <c r="A1668" t="s">
        <v>3316</v>
      </c>
      <c r="B1668" t="s">
        <v>3648</v>
      </c>
      <c r="C1668" t="s">
        <v>3649</v>
      </c>
      <c r="D1668" s="52">
        <v>5664.08985630605</v>
      </c>
      <c r="E1668" s="13">
        <v>1.7339171774091999</v>
      </c>
      <c r="F1668">
        <v>33</v>
      </c>
      <c r="G1668" s="57" t="s">
        <v>3151</v>
      </c>
      <c r="H1668" s="57" t="s">
        <v>3150</v>
      </c>
      <c r="I1668" s="57" t="s">
        <v>3151</v>
      </c>
      <c r="J1668" s="57" t="s">
        <v>3151</v>
      </c>
      <c r="K1668" s="57" t="s">
        <v>3148</v>
      </c>
      <c r="L1668" s="57" t="s">
        <v>3148</v>
      </c>
      <c r="M1668" s="57" t="s">
        <v>3155</v>
      </c>
      <c r="N1668" t="s">
        <v>3322</v>
      </c>
    </row>
    <row r="1669" spans="1:14" x14ac:dyDescent="0.25">
      <c r="A1669" t="s">
        <v>3316</v>
      </c>
      <c r="B1669" t="s">
        <v>3650</v>
      </c>
      <c r="C1669" t="s">
        <v>3651</v>
      </c>
      <c r="D1669" s="52">
        <v>210.83940871605299</v>
      </c>
      <c r="E1669" s="13">
        <v>1.7353383371822799</v>
      </c>
      <c r="F1669">
        <v>32</v>
      </c>
      <c r="G1669" s="57" t="s">
        <v>3160</v>
      </c>
      <c r="H1669" s="57" t="s">
        <v>3160</v>
      </c>
      <c r="I1669" s="57" t="s">
        <v>3160</v>
      </c>
      <c r="J1669" s="57" t="s">
        <v>3160</v>
      </c>
      <c r="K1669" s="57" t="s">
        <v>3160</v>
      </c>
      <c r="L1669" s="57" t="s">
        <v>3160</v>
      </c>
      <c r="M1669" s="57" t="s">
        <v>3160</v>
      </c>
      <c r="N1669" t="s">
        <v>3152</v>
      </c>
    </row>
    <row r="1670" spans="1:14" x14ac:dyDescent="0.25">
      <c r="A1670" t="s">
        <v>3316</v>
      </c>
      <c r="B1670" t="s">
        <v>3652</v>
      </c>
      <c r="C1670" t="s">
        <v>3653</v>
      </c>
      <c r="D1670" s="52">
        <v>1728.3319773999799</v>
      </c>
      <c r="E1670" s="13">
        <v>0.369517827978184</v>
      </c>
      <c r="F1670">
        <v>115</v>
      </c>
      <c r="G1670" s="57" t="s">
        <v>3149</v>
      </c>
      <c r="H1670" s="57" t="s">
        <v>3155</v>
      </c>
      <c r="I1670" s="57" t="s">
        <v>3151</v>
      </c>
      <c r="J1670" s="57" t="s">
        <v>3151</v>
      </c>
      <c r="K1670" s="57" t="s">
        <v>3148</v>
      </c>
      <c r="L1670" s="57" t="s">
        <v>3149</v>
      </c>
      <c r="M1670" s="57" t="s">
        <v>3150</v>
      </c>
      <c r="N1670" t="s">
        <v>3322</v>
      </c>
    </row>
    <row r="1671" spans="1:14" x14ac:dyDescent="0.25">
      <c r="A1671" t="s">
        <v>3316</v>
      </c>
      <c r="B1671" t="s">
        <v>3654</v>
      </c>
      <c r="C1671" t="s">
        <v>3655</v>
      </c>
      <c r="D1671" s="52">
        <v>462.43878012802702</v>
      </c>
      <c r="E1671" s="13">
        <v>1.61763189285941</v>
      </c>
      <c r="F1671">
        <v>38</v>
      </c>
      <c r="G1671" s="57" t="s">
        <v>3151</v>
      </c>
      <c r="H1671" s="57" t="s">
        <v>3148</v>
      </c>
      <c r="I1671" s="57" t="s">
        <v>3151</v>
      </c>
      <c r="J1671" s="57" t="s">
        <v>3149</v>
      </c>
      <c r="K1671" s="57" t="s">
        <v>3150</v>
      </c>
      <c r="L1671" s="57" t="s">
        <v>3148</v>
      </c>
      <c r="M1671" s="57" t="s">
        <v>3149</v>
      </c>
      <c r="N1671" t="s">
        <v>3322</v>
      </c>
    </row>
    <row r="1672" spans="1:14" x14ac:dyDescent="0.25">
      <c r="A1672" t="s">
        <v>3316</v>
      </c>
      <c r="B1672" t="s">
        <v>3656</v>
      </c>
      <c r="C1672" t="s">
        <v>3657</v>
      </c>
      <c r="D1672" s="52">
        <v>327.75757465748597</v>
      </c>
      <c r="E1672" s="13">
        <v>1.37026146544369</v>
      </c>
      <c r="F1672">
        <v>53</v>
      </c>
      <c r="G1672" s="57" t="s">
        <v>3151</v>
      </c>
      <c r="H1672" s="57" t="s">
        <v>3151</v>
      </c>
      <c r="I1672" s="57" t="s">
        <v>3151</v>
      </c>
      <c r="J1672" s="57" t="s">
        <v>3149</v>
      </c>
      <c r="K1672" s="57" t="s">
        <v>3148</v>
      </c>
      <c r="L1672" s="57" t="s">
        <v>3155</v>
      </c>
      <c r="M1672" s="57" t="s">
        <v>3150</v>
      </c>
      <c r="N1672" t="s">
        <v>3322</v>
      </c>
    </row>
    <row r="1673" spans="1:14" x14ac:dyDescent="0.25">
      <c r="A1673" t="s">
        <v>3316</v>
      </c>
      <c r="B1673" t="s">
        <v>3658</v>
      </c>
      <c r="C1673" t="s">
        <v>3659</v>
      </c>
      <c r="D1673" s="52">
        <v>248.78863263452999</v>
      </c>
      <c r="E1673" s="13">
        <v>-0.30035351201812499</v>
      </c>
      <c r="F1673">
        <v>161</v>
      </c>
      <c r="G1673" s="57" t="s">
        <v>3150</v>
      </c>
      <c r="H1673" s="57" t="s">
        <v>3149</v>
      </c>
      <c r="I1673" s="57" t="s">
        <v>3151</v>
      </c>
      <c r="J1673" s="57" t="s">
        <v>3148</v>
      </c>
      <c r="K1673" s="57" t="s">
        <v>3148</v>
      </c>
      <c r="L1673" s="57" t="s">
        <v>3155</v>
      </c>
      <c r="M1673" s="57" t="s">
        <v>3149</v>
      </c>
      <c r="N1673" t="s">
        <v>3322</v>
      </c>
    </row>
    <row r="1674" spans="1:14" x14ac:dyDescent="0.25">
      <c r="A1674" t="s">
        <v>3316</v>
      </c>
      <c r="B1674" t="s">
        <v>3660</v>
      </c>
      <c r="C1674" t="s">
        <v>3661</v>
      </c>
      <c r="D1674" s="52">
        <v>113.884956838642</v>
      </c>
      <c r="E1674" s="13">
        <v>7.1196966296821096E-2</v>
      </c>
      <c r="F1674">
        <v>126</v>
      </c>
      <c r="G1674" s="57" t="s">
        <v>3160</v>
      </c>
      <c r="H1674" s="57" t="s">
        <v>3160</v>
      </c>
      <c r="I1674" s="57" t="s">
        <v>3160</v>
      </c>
      <c r="J1674" s="57" t="s">
        <v>3160</v>
      </c>
      <c r="K1674" s="57" t="s">
        <v>3160</v>
      </c>
      <c r="L1674" s="57" t="s">
        <v>3160</v>
      </c>
      <c r="M1674" s="57" t="s">
        <v>3160</v>
      </c>
      <c r="N1674" t="s">
        <v>3152</v>
      </c>
    </row>
    <row r="1675" spans="1:14" x14ac:dyDescent="0.25">
      <c r="A1675" t="s">
        <v>3316</v>
      </c>
      <c r="B1675" t="s">
        <v>3662</v>
      </c>
      <c r="C1675" t="s">
        <v>3663</v>
      </c>
      <c r="D1675" s="52">
        <v>2196.4041165829999</v>
      </c>
      <c r="E1675" s="13">
        <v>0.108186015708234</v>
      </c>
      <c r="F1675">
        <v>123</v>
      </c>
      <c r="G1675" s="57" t="s">
        <v>3149</v>
      </c>
      <c r="H1675" s="57" t="s">
        <v>3150</v>
      </c>
      <c r="I1675" s="57" t="s">
        <v>3151</v>
      </c>
      <c r="J1675" s="57" t="s">
        <v>3149</v>
      </c>
      <c r="K1675" s="57" t="s">
        <v>3148</v>
      </c>
      <c r="L1675" s="57" t="s">
        <v>3155</v>
      </c>
      <c r="M1675" s="57" t="s">
        <v>3155</v>
      </c>
      <c r="N1675" t="s">
        <v>3322</v>
      </c>
    </row>
    <row r="1676" spans="1:14" x14ac:dyDescent="0.25">
      <c r="A1676" t="s">
        <v>3316</v>
      </c>
      <c r="B1676" t="s">
        <v>3664</v>
      </c>
      <c r="C1676" t="s">
        <v>3665</v>
      </c>
      <c r="D1676" s="52">
        <v>960.56100341318904</v>
      </c>
      <c r="E1676" s="13">
        <v>2.1925687804810499E-2</v>
      </c>
      <c r="F1676">
        <v>128</v>
      </c>
      <c r="G1676" s="57" t="s">
        <v>3148</v>
      </c>
      <c r="H1676" s="57" t="s">
        <v>3150</v>
      </c>
      <c r="I1676" s="57" t="s">
        <v>3151</v>
      </c>
      <c r="J1676" s="57" t="s">
        <v>3149</v>
      </c>
      <c r="K1676" s="57" t="s">
        <v>3148</v>
      </c>
      <c r="L1676" s="57" t="s">
        <v>3155</v>
      </c>
      <c r="M1676" s="57" t="s">
        <v>3155</v>
      </c>
      <c r="N1676" t="s">
        <v>3322</v>
      </c>
    </row>
    <row r="1677" spans="1:14" x14ac:dyDescent="0.25">
      <c r="A1677" t="s">
        <v>3316</v>
      </c>
      <c r="B1677" t="s">
        <v>3666</v>
      </c>
      <c r="C1677" t="s">
        <v>3667</v>
      </c>
      <c r="D1677" s="52">
        <v>1602.4966099690701</v>
      </c>
      <c r="E1677" s="13">
        <v>-0.192115790997054</v>
      </c>
      <c r="F1677">
        <v>147</v>
      </c>
      <c r="G1677" s="57" t="s">
        <v>3148</v>
      </c>
      <c r="H1677" s="57" t="s">
        <v>3151</v>
      </c>
      <c r="I1677" s="57" t="s">
        <v>3155</v>
      </c>
      <c r="J1677" s="57" t="s">
        <v>3150</v>
      </c>
      <c r="K1677" s="57" t="s">
        <v>3151</v>
      </c>
      <c r="L1677" s="57" t="s">
        <v>3150</v>
      </c>
      <c r="M1677" s="57" t="s">
        <v>3155</v>
      </c>
      <c r="N1677" t="s">
        <v>3322</v>
      </c>
    </row>
    <row r="1678" spans="1:14" x14ac:dyDescent="0.25">
      <c r="A1678" t="s">
        <v>3316</v>
      </c>
      <c r="B1678" t="s">
        <v>3668</v>
      </c>
      <c r="C1678" t="s">
        <v>3669</v>
      </c>
      <c r="D1678" s="52">
        <v>879.34067189357495</v>
      </c>
      <c r="E1678" s="13">
        <v>-0.55016533645355203</v>
      </c>
      <c r="F1678">
        <v>168</v>
      </c>
      <c r="G1678" s="57" t="s">
        <v>3150</v>
      </c>
      <c r="H1678" s="57" t="s">
        <v>3149</v>
      </c>
      <c r="I1678" s="57" t="s">
        <v>3149</v>
      </c>
      <c r="J1678" s="57" t="s">
        <v>3148</v>
      </c>
      <c r="K1678" s="57" t="s">
        <v>3151</v>
      </c>
      <c r="L1678" s="57" t="s">
        <v>3148</v>
      </c>
      <c r="M1678" s="57" t="s">
        <v>3155</v>
      </c>
      <c r="N1678" t="s">
        <v>3322</v>
      </c>
    </row>
    <row r="1679" spans="1:14" x14ac:dyDescent="0.25">
      <c r="A1679" t="s">
        <v>3316</v>
      </c>
      <c r="B1679" t="s">
        <v>3670</v>
      </c>
      <c r="C1679" t="s">
        <v>3671</v>
      </c>
      <c r="D1679" s="52">
        <v>1478.76832277991</v>
      </c>
      <c r="E1679" s="13">
        <v>-1.9918801127585199E-2</v>
      </c>
      <c r="F1679">
        <v>136</v>
      </c>
      <c r="G1679" s="57" t="s">
        <v>3148</v>
      </c>
      <c r="H1679" s="57" t="s">
        <v>3155</v>
      </c>
      <c r="I1679" s="57" t="s">
        <v>3155</v>
      </c>
      <c r="J1679" s="57" t="s">
        <v>3148</v>
      </c>
      <c r="K1679" s="57" t="s">
        <v>3150</v>
      </c>
      <c r="L1679" s="57" t="s">
        <v>3155</v>
      </c>
      <c r="M1679" s="57" t="s">
        <v>3148</v>
      </c>
      <c r="N1679" t="s">
        <v>3322</v>
      </c>
    </row>
    <row r="1680" spans="1:14" x14ac:dyDescent="0.25">
      <c r="A1680" t="s">
        <v>3316</v>
      </c>
      <c r="B1680" t="s">
        <v>3672</v>
      </c>
      <c r="C1680" t="s">
        <v>3308</v>
      </c>
      <c r="D1680" s="52">
        <v>1247.33820578771</v>
      </c>
      <c r="E1680" s="13">
        <v>0.69025115165207296</v>
      </c>
      <c r="F1680">
        <v>95</v>
      </c>
      <c r="G1680" s="57" t="s">
        <v>3151</v>
      </c>
      <c r="H1680" s="57" t="s">
        <v>3149</v>
      </c>
      <c r="I1680" s="57" t="s">
        <v>3155</v>
      </c>
      <c r="J1680" s="57" t="s">
        <v>3148</v>
      </c>
      <c r="K1680" s="57" t="s">
        <v>3150</v>
      </c>
      <c r="L1680" s="57" t="s">
        <v>3155</v>
      </c>
      <c r="M1680" s="57" t="s">
        <v>3155</v>
      </c>
      <c r="N1680" t="s">
        <v>3322</v>
      </c>
    </row>
    <row r="1681" spans="1:14" x14ac:dyDescent="0.25">
      <c r="A1681" t="s">
        <v>3317</v>
      </c>
      <c r="B1681" t="s">
        <v>3320</v>
      </c>
      <c r="C1681" t="s">
        <v>3321</v>
      </c>
      <c r="D1681" s="52">
        <v>389.56370279443797</v>
      </c>
      <c r="E1681" s="13">
        <v>-0.25270173604009599</v>
      </c>
      <c r="F1681">
        <v>163</v>
      </c>
      <c r="G1681" s="57" t="s">
        <v>3148</v>
      </c>
      <c r="H1681" s="57" t="s">
        <v>3151</v>
      </c>
      <c r="I1681" s="57" t="s">
        <v>3148</v>
      </c>
      <c r="J1681" s="57" t="s">
        <v>3150</v>
      </c>
      <c r="K1681" s="57" t="s">
        <v>3149</v>
      </c>
      <c r="L1681" s="57" t="s">
        <v>3148</v>
      </c>
      <c r="M1681" s="57" t="s">
        <v>3151</v>
      </c>
      <c r="N1681" t="s">
        <v>3322</v>
      </c>
    </row>
    <row r="1682" spans="1:14" x14ac:dyDescent="0.25">
      <c r="A1682" t="s">
        <v>3317</v>
      </c>
      <c r="B1682" t="s">
        <v>3323</v>
      </c>
      <c r="C1682" t="s">
        <v>3324</v>
      </c>
      <c r="D1682" s="52">
        <v>306.92142547169601</v>
      </c>
      <c r="E1682" s="13">
        <v>1.3284131462839901</v>
      </c>
      <c r="F1682">
        <v>73</v>
      </c>
      <c r="G1682" s="57" t="s">
        <v>3151</v>
      </c>
      <c r="H1682" s="57" t="s">
        <v>3149</v>
      </c>
      <c r="I1682" s="57" t="s">
        <v>3149</v>
      </c>
      <c r="J1682" s="57" t="s">
        <v>3155</v>
      </c>
      <c r="K1682" s="57" t="s">
        <v>3148</v>
      </c>
      <c r="L1682" s="57" t="s">
        <v>3151</v>
      </c>
      <c r="M1682" s="57" t="s">
        <v>3149</v>
      </c>
      <c r="N1682" t="s">
        <v>3322</v>
      </c>
    </row>
    <row r="1683" spans="1:14" x14ac:dyDescent="0.25">
      <c r="A1683" t="s">
        <v>3317</v>
      </c>
      <c r="B1683" t="s">
        <v>3325</v>
      </c>
      <c r="C1683" t="s">
        <v>3326</v>
      </c>
      <c r="D1683" s="52">
        <v>229.84210985383601</v>
      </c>
      <c r="E1683" s="13">
        <v>0.58396071300699504</v>
      </c>
      <c r="F1683">
        <v>120</v>
      </c>
      <c r="G1683" s="57" t="s">
        <v>3160</v>
      </c>
      <c r="H1683" s="57" t="s">
        <v>3160</v>
      </c>
      <c r="I1683" s="57" t="s">
        <v>3160</v>
      </c>
      <c r="J1683" s="57" t="s">
        <v>3160</v>
      </c>
      <c r="K1683" s="57" t="s">
        <v>3160</v>
      </c>
      <c r="L1683" s="57" t="s">
        <v>3160</v>
      </c>
      <c r="M1683" s="57" t="s">
        <v>3160</v>
      </c>
      <c r="N1683" t="s">
        <v>3152</v>
      </c>
    </row>
    <row r="1684" spans="1:14" x14ac:dyDescent="0.25">
      <c r="A1684" t="s">
        <v>3317</v>
      </c>
      <c r="B1684" t="s">
        <v>3327</v>
      </c>
      <c r="C1684" t="s">
        <v>3328</v>
      </c>
      <c r="D1684" s="52">
        <v>112.98898799871699</v>
      </c>
      <c r="E1684" s="13">
        <v>0.58396071300699504</v>
      </c>
      <c r="F1684">
        <v>120</v>
      </c>
      <c r="G1684" s="57" t="s">
        <v>3160</v>
      </c>
      <c r="H1684" s="57" t="s">
        <v>3160</v>
      </c>
      <c r="I1684" s="57" t="s">
        <v>3160</v>
      </c>
      <c r="J1684" s="57" t="s">
        <v>3160</v>
      </c>
      <c r="K1684" s="57" t="s">
        <v>3160</v>
      </c>
      <c r="L1684" s="57" t="s">
        <v>3160</v>
      </c>
      <c r="M1684" s="57" t="s">
        <v>3160</v>
      </c>
      <c r="N1684" t="s">
        <v>3152</v>
      </c>
    </row>
    <row r="1685" spans="1:14" x14ac:dyDescent="0.25">
      <c r="A1685" t="s">
        <v>3317</v>
      </c>
      <c r="B1685" t="s">
        <v>3329</v>
      </c>
      <c r="C1685" t="s">
        <v>3330</v>
      </c>
      <c r="D1685" s="52">
        <v>473.26113326157002</v>
      </c>
      <c r="E1685" s="13">
        <v>-0.43470405268409401</v>
      </c>
      <c r="F1685">
        <v>168</v>
      </c>
      <c r="G1685" s="57" t="s">
        <v>3150</v>
      </c>
      <c r="H1685" s="57" t="s">
        <v>3151</v>
      </c>
      <c r="I1685" s="57" t="s">
        <v>3155</v>
      </c>
      <c r="J1685" s="57" t="s">
        <v>3155</v>
      </c>
      <c r="K1685" s="57" t="s">
        <v>3151</v>
      </c>
      <c r="L1685" s="57" t="s">
        <v>3148</v>
      </c>
      <c r="M1685" s="57" t="s">
        <v>3148</v>
      </c>
      <c r="N1685" t="s">
        <v>3322</v>
      </c>
    </row>
    <row r="1686" spans="1:14" x14ac:dyDescent="0.25">
      <c r="A1686" t="s">
        <v>3317</v>
      </c>
      <c r="B1686" t="s">
        <v>3331</v>
      </c>
      <c r="C1686" t="s">
        <v>3332</v>
      </c>
      <c r="D1686" s="52">
        <v>3254.8204884183801</v>
      </c>
      <c r="E1686" s="13">
        <v>1.0219290855033401</v>
      </c>
      <c r="F1686">
        <v>94</v>
      </c>
      <c r="G1686" s="57" t="s">
        <v>3151</v>
      </c>
      <c r="H1686" s="57" t="s">
        <v>3151</v>
      </c>
      <c r="I1686" s="57" t="s">
        <v>3148</v>
      </c>
      <c r="J1686" s="57" t="s">
        <v>3150</v>
      </c>
      <c r="K1686" s="57" t="s">
        <v>3148</v>
      </c>
      <c r="L1686" s="57" t="s">
        <v>3149</v>
      </c>
      <c r="M1686" s="57" t="s">
        <v>3149</v>
      </c>
      <c r="N1686" t="s">
        <v>3322</v>
      </c>
    </row>
    <row r="1687" spans="1:14" x14ac:dyDescent="0.25">
      <c r="A1687" t="s">
        <v>3317</v>
      </c>
      <c r="B1687" t="s">
        <v>3333</v>
      </c>
      <c r="C1687" t="s">
        <v>3334</v>
      </c>
      <c r="D1687" s="52">
        <v>907.254272214568</v>
      </c>
      <c r="E1687" s="13">
        <v>0.39729676906779798</v>
      </c>
      <c r="F1687">
        <v>137</v>
      </c>
      <c r="G1687" s="57" t="s">
        <v>3149</v>
      </c>
      <c r="H1687" s="57" t="s">
        <v>3151</v>
      </c>
      <c r="I1687" s="57" t="s">
        <v>3155</v>
      </c>
      <c r="J1687" s="57" t="s">
        <v>3148</v>
      </c>
      <c r="K1687" s="57" t="s">
        <v>3151</v>
      </c>
      <c r="L1687" s="57" t="s">
        <v>3149</v>
      </c>
      <c r="M1687" s="57" t="s">
        <v>3151</v>
      </c>
      <c r="N1687" t="s">
        <v>3322</v>
      </c>
    </row>
    <row r="1688" spans="1:14" x14ac:dyDescent="0.25">
      <c r="A1688" t="s">
        <v>3317</v>
      </c>
      <c r="B1688" t="s">
        <v>3335</v>
      </c>
      <c r="C1688" t="s">
        <v>3336</v>
      </c>
      <c r="D1688" s="52">
        <v>1060.43732511199</v>
      </c>
      <c r="E1688" s="13">
        <v>0.16781179867592599</v>
      </c>
      <c r="F1688">
        <v>149</v>
      </c>
      <c r="G1688" s="57" t="s">
        <v>3149</v>
      </c>
      <c r="H1688" s="57" t="s">
        <v>3148</v>
      </c>
      <c r="I1688" s="57" t="s">
        <v>3149</v>
      </c>
      <c r="J1688" s="57" t="s">
        <v>3151</v>
      </c>
      <c r="K1688" s="57" t="s">
        <v>3155</v>
      </c>
      <c r="L1688" s="57" t="s">
        <v>3148</v>
      </c>
      <c r="M1688" s="57" t="s">
        <v>3149</v>
      </c>
      <c r="N1688" t="s">
        <v>3322</v>
      </c>
    </row>
    <row r="1689" spans="1:14" x14ac:dyDescent="0.25">
      <c r="A1689" t="s">
        <v>3317</v>
      </c>
      <c r="B1689" t="s">
        <v>3338</v>
      </c>
      <c r="C1689" t="s">
        <v>3339</v>
      </c>
      <c r="D1689" s="52">
        <v>296.56098448182399</v>
      </c>
      <c r="E1689" s="13">
        <v>1.95009427058522</v>
      </c>
      <c r="F1689">
        <v>33</v>
      </c>
      <c r="G1689" s="57" t="s">
        <v>3151</v>
      </c>
      <c r="H1689" s="57" t="s">
        <v>3151</v>
      </c>
      <c r="I1689" s="57" t="s">
        <v>3151</v>
      </c>
      <c r="J1689" s="57" t="s">
        <v>3155</v>
      </c>
      <c r="K1689" s="57" t="s">
        <v>3155</v>
      </c>
      <c r="L1689" s="57" t="s">
        <v>3155</v>
      </c>
      <c r="M1689" s="57" t="s">
        <v>3151</v>
      </c>
      <c r="N1689" t="s">
        <v>3322</v>
      </c>
    </row>
    <row r="1690" spans="1:14" x14ac:dyDescent="0.25">
      <c r="A1690" t="s">
        <v>3317</v>
      </c>
      <c r="B1690" t="s">
        <v>3340</v>
      </c>
      <c r="C1690" t="s">
        <v>3341</v>
      </c>
      <c r="D1690" s="52">
        <v>12.3375427051431</v>
      </c>
      <c r="E1690" s="13">
        <v>0.46130149074872101</v>
      </c>
      <c r="F1690">
        <v>134</v>
      </c>
      <c r="G1690" s="57" t="s">
        <v>3160</v>
      </c>
      <c r="H1690" s="57" t="s">
        <v>3160</v>
      </c>
      <c r="I1690" s="57" t="s">
        <v>3160</v>
      </c>
      <c r="J1690" s="57" t="s">
        <v>3160</v>
      </c>
      <c r="K1690" s="57" t="s">
        <v>3160</v>
      </c>
      <c r="L1690" s="57" t="s">
        <v>3160</v>
      </c>
      <c r="M1690" s="57" t="s">
        <v>3160</v>
      </c>
      <c r="N1690" t="s">
        <v>3342</v>
      </c>
    </row>
    <row r="1691" spans="1:14" x14ac:dyDescent="0.25">
      <c r="A1691" t="s">
        <v>3317</v>
      </c>
      <c r="B1691" t="s">
        <v>3343</v>
      </c>
      <c r="C1691" t="s">
        <v>3344</v>
      </c>
      <c r="D1691" s="52">
        <v>103.255190475308</v>
      </c>
      <c r="E1691" s="13">
        <v>-0.28712112810277302</v>
      </c>
      <c r="F1691">
        <v>165</v>
      </c>
      <c r="G1691" s="57" t="s">
        <v>3160</v>
      </c>
      <c r="H1691" s="57" t="s">
        <v>3160</v>
      </c>
      <c r="I1691" s="57" t="s">
        <v>3160</v>
      </c>
      <c r="J1691" s="57" t="s">
        <v>3160</v>
      </c>
      <c r="K1691" s="57" t="s">
        <v>3160</v>
      </c>
      <c r="L1691" s="57" t="s">
        <v>3160</v>
      </c>
      <c r="M1691" s="57" t="s">
        <v>3160</v>
      </c>
      <c r="N1691" t="s">
        <v>3342</v>
      </c>
    </row>
    <row r="1692" spans="1:14" x14ac:dyDescent="0.25">
      <c r="A1692" t="s">
        <v>3317</v>
      </c>
      <c r="B1692" t="s">
        <v>3345</v>
      </c>
      <c r="C1692" t="s">
        <v>3346</v>
      </c>
      <c r="D1692" s="52">
        <v>35.114911996523702</v>
      </c>
      <c r="E1692" s="13">
        <v>-0.244614744523307</v>
      </c>
      <c r="F1692">
        <v>162</v>
      </c>
      <c r="G1692" s="57" t="s">
        <v>3160</v>
      </c>
      <c r="H1692" s="57" t="s">
        <v>3160</v>
      </c>
      <c r="I1692" s="57" t="s">
        <v>3160</v>
      </c>
      <c r="J1692" s="57" t="s">
        <v>3160</v>
      </c>
      <c r="K1692" s="57" t="s">
        <v>3160</v>
      </c>
      <c r="L1692" s="57" t="s">
        <v>3160</v>
      </c>
      <c r="M1692" s="57" t="s">
        <v>3160</v>
      </c>
      <c r="N1692" t="s">
        <v>3342</v>
      </c>
    </row>
    <row r="1693" spans="1:14" x14ac:dyDescent="0.25">
      <c r="A1693" t="s">
        <v>3317</v>
      </c>
      <c r="B1693" t="s">
        <v>3347</v>
      </c>
      <c r="C1693" t="s">
        <v>3348</v>
      </c>
      <c r="D1693" s="52">
        <v>2045.3265611878901</v>
      </c>
      <c r="E1693" s="13">
        <v>0.49921296240722701</v>
      </c>
      <c r="F1693">
        <v>129</v>
      </c>
      <c r="G1693" s="57" t="s">
        <v>3149</v>
      </c>
      <c r="H1693" s="57" t="s">
        <v>3151</v>
      </c>
      <c r="I1693" s="57" t="s">
        <v>3155</v>
      </c>
      <c r="J1693" s="57" t="s">
        <v>3155</v>
      </c>
      <c r="K1693" s="57" t="s">
        <v>3149</v>
      </c>
      <c r="L1693" s="57" t="s">
        <v>3149</v>
      </c>
      <c r="M1693" s="57" t="s">
        <v>3149</v>
      </c>
      <c r="N1693" t="s">
        <v>3322</v>
      </c>
    </row>
    <row r="1694" spans="1:14" x14ac:dyDescent="0.25">
      <c r="A1694" t="s">
        <v>3317</v>
      </c>
      <c r="B1694" t="s">
        <v>3349</v>
      </c>
      <c r="C1694" t="s">
        <v>3350</v>
      </c>
      <c r="D1694" s="52">
        <v>2320.4546205899001</v>
      </c>
      <c r="E1694" s="13">
        <v>1.1584587641970301</v>
      </c>
      <c r="F1694">
        <v>80</v>
      </c>
      <c r="G1694" s="57" t="s">
        <v>3151</v>
      </c>
      <c r="H1694" s="57" t="s">
        <v>3151</v>
      </c>
      <c r="I1694" s="57" t="s">
        <v>3155</v>
      </c>
      <c r="J1694" s="57" t="s">
        <v>3148</v>
      </c>
      <c r="K1694" s="57" t="s">
        <v>3148</v>
      </c>
      <c r="L1694" s="57" t="s">
        <v>3148</v>
      </c>
      <c r="M1694" s="57" t="s">
        <v>3149</v>
      </c>
      <c r="N1694" t="s">
        <v>3322</v>
      </c>
    </row>
    <row r="1695" spans="1:14" x14ac:dyDescent="0.25">
      <c r="A1695" t="s">
        <v>3317</v>
      </c>
      <c r="B1695" t="s">
        <v>3351</v>
      </c>
      <c r="C1695" t="s">
        <v>3165</v>
      </c>
      <c r="D1695" s="52">
        <v>2526.1665146455698</v>
      </c>
      <c r="E1695" s="13">
        <v>2.2042018002821302</v>
      </c>
      <c r="F1695">
        <v>23</v>
      </c>
      <c r="G1695" s="57" t="s">
        <v>3151</v>
      </c>
      <c r="H1695" s="57" t="s">
        <v>3151</v>
      </c>
      <c r="I1695" s="57" t="s">
        <v>3155</v>
      </c>
      <c r="J1695" s="57" t="s">
        <v>3151</v>
      </c>
      <c r="K1695" s="57" t="s">
        <v>3149</v>
      </c>
      <c r="L1695" s="57" t="s">
        <v>3151</v>
      </c>
      <c r="M1695" s="57" t="s">
        <v>3151</v>
      </c>
      <c r="N1695" t="s">
        <v>3322</v>
      </c>
    </row>
    <row r="1696" spans="1:14" x14ac:dyDescent="0.25">
      <c r="A1696" t="s">
        <v>3317</v>
      </c>
      <c r="B1696" t="s">
        <v>3352</v>
      </c>
      <c r="C1696" t="s">
        <v>3353</v>
      </c>
      <c r="D1696" s="52">
        <v>4293.7486110626196</v>
      </c>
      <c r="E1696" s="13">
        <v>1.55474732787353</v>
      </c>
      <c r="F1696">
        <v>53</v>
      </c>
      <c r="G1696" s="57" t="s">
        <v>3151</v>
      </c>
      <c r="H1696" s="57" t="s">
        <v>3151</v>
      </c>
      <c r="I1696" s="57" t="s">
        <v>3149</v>
      </c>
      <c r="J1696" s="57" t="s">
        <v>3148</v>
      </c>
      <c r="K1696" s="57" t="s">
        <v>3149</v>
      </c>
      <c r="L1696" s="57" t="s">
        <v>3149</v>
      </c>
      <c r="M1696" s="57" t="s">
        <v>3149</v>
      </c>
      <c r="N1696" t="s">
        <v>3322</v>
      </c>
    </row>
    <row r="1697" spans="1:14" x14ac:dyDescent="0.25">
      <c r="A1697" t="s">
        <v>3317</v>
      </c>
      <c r="B1697" t="s">
        <v>3354</v>
      </c>
      <c r="C1697" t="s">
        <v>3355</v>
      </c>
      <c r="D1697" s="52">
        <v>122.268741004432</v>
      </c>
      <c r="E1697" s="13">
        <v>1.6340909739521901</v>
      </c>
      <c r="F1697">
        <v>46</v>
      </c>
      <c r="G1697" s="57" t="s">
        <v>3160</v>
      </c>
      <c r="H1697" s="57" t="s">
        <v>3160</v>
      </c>
      <c r="I1697" s="57" t="s">
        <v>3160</v>
      </c>
      <c r="J1697" s="57" t="s">
        <v>3160</v>
      </c>
      <c r="K1697" s="57" t="s">
        <v>3160</v>
      </c>
      <c r="L1697" s="57" t="s">
        <v>3160</v>
      </c>
      <c r="M1697" s="57" t="s">
        <v>3160</v>
      </c>
      <c r="N1697" t="s">
        <v>3152</v>
      </c>
    </row>
    <row r="1698" spans="1:14" x14ac:dyDescent="0.25">
      <c r="A1698" t="s">
        <v>3317</v>
      </c>
      <c r="B1698" t="s">
        <v>3356</v>
      </c>
      <c r="C1698" t="s">
        <v>3357</v>
      </c>
      <c r="D1698" s="52">
        <v>331.78777466625399</v>
      </c>
      <c r="E1698" s="13">
        <v>1.6340909739521901</v>
      </c>
      <c r="F1698">
        <v>46</v>
      </c>
      <c r="G1698" s="57" t="s">
        <v>3160</v>
      </c>
      <c r="H1698" s="57" t="s">
        <v>3160</v>
      </c>
      <c r="I1698" s="57" t="s">
        <v>3160</v>
      </c>
      <c r="J1698" s="57" t="s">
        <v>3160</v>
      </c>
      <c r="K1698" s="57" t="s">
        <v>3160</v>
      </c>
      <c r="L1698" s="57" t="s">
        <v>3160</v>
      </c>
      <c r="M1698" s="57" t="s">
        <v>3160</v>
      </c>
      <c r="N1698" t="s">
        <v>3152</v>
      </c>
    </row>
    <row r="1699" spans="1:14" x14ac:dyDescent="0.25">
      <c r="A1699" t="s">
        <v>3317</v>
      </c>
      <c r="B1699" t="s">
        <v>3358</v>
      </c>
      <c r="C1699" t="s">
        <v>3359</v>
      </c>
      <c r="D1699" s="52">
        <v>383.67050031306599</v>
      </c>
      <c r="E1699" s="13">
        <v>1.3828046603698401</v>
      </c>
      <c r="F1699">
        <v>66</v>
      </c>
      <c r="G1699" s="57" t="s">
        <v>3151</v>
      </c>
      <c r="H1699" s="57" t="s">
        <v>3151</v>
      </c>
      <c r="I1699" s="57" t="s">
        <v>3151</v>
      </c>
      <c r="J1699" s="57" t="s">
        <v>3149</v>
      </c>
      <c r="K1699" s="57" t="s">
        <v>3148</v>
      </c>
      <c r="L1699" s="57" t="s">
        <v>3148</v>
      </c>
      <c r="M1699" s="57" t="s">
        <v>3151</v>
      </c>
      <c r="N1699" t="s">
        <v>3322</v>
      </c>
    </row>
    <row r="1700" spans="1:14" x14ac:dyDescent="0.25">
      <c r="A1700" t="s">
        <v>3317</v>
      </c>
      <c r="B1700" t="s">
        <v>3360</v>
      </c>
      <c r="C1700" t="s">
        <v>3361</v>
      </c>
      <c r="D1700" s="52">
        <v>329.14207204274101</v>
      </c>
      <c r="E1700" s="13">
        <v>2.6099295784393099</v>
      </c>
      <c r="F1700">
        <v>17</v>
      </c>
      <c r="G1700" s="57" t="s">
        <v>3151</v>
      </c>
      <c r="H1700" s="57" t="s">
        <v>3151</v>
      </c>
      <c r="I1700" s="57" t="s">
        <v>3149</v>
      </c>
      <c r="J1700" s="57" t="s">
        <v>3148</v>
      </c>
      <c r="K1700" s="57" t="s">
        <v>3148</v>
      </c>
      <c r="L1700" s="57" t="s">
        <v>3149</v>
      </c>
      <c r="M1700" s="57" t="s">
        <v>3149</v>
      </c>
      <c r="N1700" t="s">
        <v>3322</v>
      </c>
    </row>
    <row r="1701" spans="1:14" x14ac:dyDescent="0.25">
      <c r="A1701" t="s">
        <v>3317</v>
      </c>
      <c r="B1701" t="s">
        <v>3362</v>
      </c>
      <c r="C1701" t="s">
        <v>3169</v>
      </c>
      <c r="D1701" s="52">
        <v>3110.3197937332702</v>
      </c>
      <c r="E1701" s="13">
        <v>1.1588153156665999</v>
      </c>
      <c r="F1701">
        <v>79</v>
      </c>
      <c r="G1701" s="57" t="s">
        <v>3151</v>
      </c>
      <c r="H1701" s="57" t="s">
        <v>3151</v>
      </c>
      <c r="I1701" s="57" t="s">
        <v>3155</v>
      </c>
      <c r="J1701" s="57" t="s">
        <v>3150</v>
      </c>
      <c r="K1701" s="57" t="s">
        <v>3148</v>
      </c>
      <c r="L1701" s="57" t="s">
        <v>3148</v>
      </c>
      <c r="M1701" s="57" t="s">
        <v>3149</v>
      </c>
      <c r="N1701" t="s">
        <v>3322</v>
      </c>
    </row>
    <row r="1702" spans="1:14" x14ac:dyDescent="0.25">
      <c r="A1702" t="s">
        <v>3317</v>
      </c>
      <c r="B1702" t="s">
        <v>3363</v>
      </c>
      <c r="C1702" t="s">
        <v>3364</v>
      </c>
      <c r="D1702" s="52">
        <v>2051.2568273801298</v>
      </c>
      <c r="E1702" s="13">
        <v>1.8757214428134801</v>
      </c>
      <c r="F1702">
        <v>36</v>
      </c>
      <c r="G1702" s="57" t="s">
        <v>3151</v>
      </c>
      <c r="H1702" s="57" t="s">
        <v>3151</v>
      </c>
      <c r="I1702" s="57" t="s">
        <v>3151</v>
      </c>
      <c r="J1702" s="57" t="s">
        <v>3148</v>
      </c>
      <c r="K1702" s="57" t="s">
        <v>3150</v>
      </c>
      <c r="L1702" s="57" t="s">
        <v>3148</v>
      </c>
      <c r="M1702" s="57" t="s">
        <v>3149</v>
      </c>
      <c r="N1702" t="s">
        <v>3322</v>
      </c>
    </row>
    <row r="1703" spans="1:14" x14ac:dyDescent="0.25">
      <c r="A1703" t="s">
        <v>3317</v>
      </c>
      <c r="B1703" t="s">
        <v>3365</v>
      </c>
      <c r="C1703" t="s">
        <v>3366</v>
      </c>
      <c r="D1703" s="52">
        <v>1192.63448600887</v>
      </c>
      <c r="E1703" s="13">
        <v>1.55802592515736</v>
      </c>
      <c r="F1703">
        <v>52</v>
      </c>
      <c r="G1703" s="57" t="s">
        <v>3151</v>
      </c>
      <c r="H1703" s="57" t="s">
        <v>3151</v>
      </c>
      <c r="I1703" s="57" t="s">
        <v>3149</v>
      </c>
      <c r="J1703" s="57" t="s">
        <v>3155</v>
      </c>
      <c r="K1703" s="57" t="s">
        <v>3150</v>
      </c>
      <c r="L1703" s="57" t="s">
        <v>3149</v>
      </c>
      <c r="M1703" s="57" t="s">
        <v>3150</v>
      </c>
      <c r="N1703" t="s">
        <v>3322</v>
      </c>
    </row>
    <row r="1704" spans="1:14" x14ac:dyDescent="0.25">
      <c r="A1704" t="s">
        <v>3317</v>
      </c>
      <c r="B1704" t="s">
        <v>3367</v>
      </c>
      <c r="C1704" t="s">
        <v>3368</v>
      </c>
      <c r="D1704" s="52">
        <v>2370.2488816474702</v>
      </c>
      <c r="E1704" s="13">
        <v>1.7462577501130101</v>
      </c>
      <c r="F1704">
        <v>40</v>
      </c>
      <c r="G1704" s="57" t="s">
        <v>3151</v>
      </c>
      <c r="H1704" s="57" t="s">
        <v>3151</v>
      </c>
      <c r="I1704" s="57" t="s">
        <v>3151</v>
      </c>
      <c r="J1704" s="57" t="s">
        <v>3150</v>
      </c>
      <c r="K1704" s="57" t="s">
        <v>3148</v>
      </c>
      <c r="L1704" s="57" t="s">
        <v>3149</v>
      </c>
      <c r="M1704" s="57" t="s">
        <v>3148</v>
      </c>
      <c r="N1704" t="s">
        <v>3322</v>
      </c>
    </row>
    <row r="1705" spans="1:14" x14ac:dyDescent="0.25">
      <c r="A1705" t="s">
        <v>3317</v>
      </c>
      <c r="B1705" t="s">
        <v>3369</v>
      </c>
      <c r="C1705" t="s">
        <v>3370</v>
      </c>
      <c r="D1705" s="52">
        <v>2119.0052539358699</v>
      </c>
      <c r="E1705" s="13">
        <v>1.1535917669142699</v>
      </c>
      <c r="F1705">
        <v>81</v>
      </c>
      <c r="G1705" s="57" t="s">
        <v>3151</v>
      </c>
      <c r="H1705" s="57" t="s">
        <v>3148</v>
      </c>
      <c r="I1705" s="57" t="s">
        <v>3149</v>
      </c>
      <c r="J1705" s="57" t="s">
        <v>3155</v>
      </c>
      <c r="K1705" s="57" t="s">
        <v>3148</v>
      </c>
      <c r="L1705" s="57" t="s">
        <v>3149</v>
      </c>
      <c r="M1705" s="57" t="s">
        <v>3149</v>
      </c>
      <c r="N1705" t="s">
        <v>3322</v>
      </c>
    </row>
    <row r="1706" spans="1:14" x14ac:dyDescent="0.25">
      <c r="A1706" t="s">
        <v>3317</v>
      </c>
      <c r="B1706" t="s">
        <v>3371</v>
      </c>
      <c r="C1706" t="s">
        <v>3173</v>
      </c>
      <c r="D1706" s="52">
        <v>1855.9584225926901</v>
      </c>
      <c r="E1706" s="13">
        <v>1.6348876065693501</v>
      </c>
      <c r="F1706">
        <v>45</v>
      </c>
      <c r="G1706" s="57" t="s">
        <v>3151</v>
      </c>
      <c r="H1706" s="57" t="s">
        <v>3151</v>
      </c>
      <c r="I1706" s="57" t="s">
        <v>3148</v>
      </c>
      <c r="J1706" s="57" t="s">
        <v>3148</v>
      </c>
      <c r="K1706" s="57" t="s">
        <v>3149</v>
      </c>
      <c r="L1706" s="57" t="s">
        <v>3148</v>
      </c>
      <c r="M1706" s="57" t="s">
        <v>3149</v>
      </c>
      <c r="N1706" t="s">
        <v>3322</v>
      </c>
    </row>
    <row r="1707" spans="1:14" x14ac:dyDescent="0.25">
      <c r="A1707" t="s">
        <v>3317</v>
      </c>
      <c r="B1707" t="s">
        <v>3372</v>
      </c>
      <c r="C1707" t="s">
        <v>3373</v>
      </c>
      <c r="D1707" s="52">
        <v>504.17741067073098</v>
      </c>
      <c r="E1707" s="13">
        <v>2.3967963632304299</v>
      </c>
      <c r="F1707">
        <v>18</v>
      </c>
      <c r="G1707" s="57" t="s">
        <v>3160</v>
      </c>
      <c r="H1707" s="57" t="s">
        <v>3160</v>
      </c>
      <c r="I1707" s="57" t="s">
        <v>3160</v>
      </c>
      <c r="J1707" s="57" t="s">
        <v>3160</v>
      </c>
      <c r="K1707" s="57" t="s">
        <v>3160</v>
      </c>
      <c r="L1707" s="57" t="s">
        <v>3160</v>
      </c>
      <c r="M1707" s="57" t="s">
        <v>3160</v>
      </c>
      <c r="N1707" t="s">
        <v>3152</v>
      </c>
    </row>
    <row r="1708" spans="1:14" x14ac:dyDescent="0.25">
      <c r="A1708" t="s">
        <v>3317</v>
      </c>
      <c r="B1708" t="s">
        <v>3374</v>
      </c>
      <c r="C1708" t="s">
        <v>3375</v>
      </c>
      <c r="D1708" s="52">
        <v>5051.2708944656097</v>
      </c>
      <c r="E1708" s="13">
        <v>2.1834127488416399</v>
      </c>
      <c r="F1708">
        <v>25</v>
      </c>
      <c r="G1708" s="57" t="s">
        <v>3151</v>
      </c>
      <c r="H1708" s="57" t="s">
        <v>3149</v>
      </c>
      <c r="I1708" s="57" t="s">
        <v>3149</v>
      </c>
      <c r="J1708" s="57" t="s">
        <v>3151</v>
      </c>
      <c r="K1708" s="57" t="s">
        <v>3155</v>
      </c>
      <c r="L1708" s="57" t="s">
        <v>3148</v>
      </c>
      <c r="M1708" s="57" t="s">
        <v>3150</v>
      </c>
      <c r="N1708" t="s">
        <v>3322</v>
      </c>
    </row>
    <row r="1709" spans="1:14" x14ac:dyDescent="0.25">
      <c r="A1709" t="s">
        <v>3317</v>
      </c>
      <c r="B1709" t="s">
        <v>3376</v>
      </c>
      <c r="C1709" t="s">
        <v>3377</v>
      </c>
      <c r="D1709" s="52">
        <v>740.08063410561999</v>
      </c>
      <c r="E1709" s="13">
        <v>2.2757597437750001</v>
      </c>
      <c r="F1709">
        <v>21</v>
      </c>
      <c r="G1709" s="57" t="s">
        <v>3151</v>
      </c>
      <c r="H1709" s="57" t="s">
        <v>3151</v>
      </c>
      <c r="I1709" s="57" t="s">
        <v>3151</v>
      </c>
      <c r="J1709" s="57" t="s">
        <v>3148</v>
      </c>
      <c r="K1709" s="57" t="s">
        <v>3155</v>
      </c>
      <c r="L1709" s="57" t="s">
        <v>3155</v>
      </c>
      <c r="M1709" s="57" t="s">
        <v>3148</v>
      </c>
      <c r="N1709" t="s">
        <v>3322</v>
      </c>
    </row>
    <row r="1710" spans="1:14" x14ac:dyDescent="0.25">
      <c r="A1710" t="s">
        <v>3317</v>
      </c>
      <c r="B1710" t="s">
        <v>3378</v>
      </c>
      <c r="C1710" t="s">
        <v>3379</v>
      </c>
      <c r="D1710" s="52">
        <v>3123.7594053743201</v>
      </c>
      <c r="E1710" s="13">
        <v>2.80858088771221</v>
      </c>
      <c r="F1710">
        <v>12</v>
      </c>
      <c r="G1710" s="57" t="s">
        <v>3151</v>
      </c>
      <c r="H1710" s="57" t="s">
        <v>3151</v>
      </c>
      <c r="I1710" s="57" t="s">
        <v>3151</v>
      </c>
      <c r="J1710" s="57" t="s">
        <v>3149</v>
      </c>
      <c r="K1710" s="57" t="s">
        <v>3155</v>
      </c>
      <c r="L1710" s="57" t="s">
        <v>3149</v>
      </c>
      <c r="M1710" s="57" t="s">
        <v>3148</v>
      </c>
      <c r="N1710" t="s">
        <v>3322</v>
      </c>
    </row>
    <row r="1711" spans="1:14" x14ac:dyDescent="0.25">
      <c r="A1711" t="s">
        <v>3317</v>
      </c>
      <c r="B1711" t="s">
        <v>3380</v>
      </c>
      <c r="C1711" t="s">
        <v>3381</v>
      </c>
      <c r="D1711" s="52">
        <v>1156.9367646819501</v>
      </c>
      <c r="E1711" s="13">
        <v>-0.45137411918709303</v>
      </c>
      <c r="F1711">
        <v>169</v>
      </c>
      <c r="G1711" s="57" t="s">
        <v>3150</v>
      </c>
      <c r="H1711" s="57" t="s">
        <v>3148</v>
      </c>
      <c r="I1711" s="57" t="s">
        <v>3151</v>
      </c>
      <c r="J1711" s="57" t="s">
        <v>3150</v>
      </c>
      <c r="K1711" s="57" t="s">
        <v>3155</v>
      </c>
      <c r="L1711" s="57" t="s">
        <v>3155</v>
      </c>
      <c r="M1711" s="57" t="s">
        <v>3155</v>
      </c>
      <c r="N1711" t="s">
        <v>3322</v>
      </c>
    </row>
    <row r="1712" spans="1:14" x14ac:dyDescent="0.25">
      <c r="A1712" t="s">
        <v>3317</v>
      </c>
      <c r="B1712" t="s">
        <v>3382</v>
      </c>
      <c r="C1712" t="s">
        <v>3383</v>
      </c>
      <c r="D1712" s="52">
        <v>6833.1227863181502</v>
      </c>
      <c r="E1712" s="13">
        <v>4.2476942136289999</v>
      </c>
      <c r="F1712">
        <v>3</v>
      </c>
      <c r="G1712" s="57" t="s">
        <v>3151</v>
      </c>
      <c r="H1712" s="57" t="s">
        <v>3151</v>
      </c>
      <c r="I1712" s="57" t="s">
        <v>3149</v>
      </c>
      <c r="J1712" s="57" t="s">
        <v>3151</v>
      </c>
      <c r="K1712" s="57" t="s">
        <v>3155</v>
      </c>
      <c r="L1712" s="57" t="s">
        <v>3155</v>
      </c>
      <c r="M1712" s="57" t="s">
        <v>3149</v>
      </c>
      <c r="N1712" t="s">
        <v>3322</v>
      </c>
    </row>
    <row r="1713" spans="1:14" x14ac:dyDescent="0.25">
      <c r="A1713" t="s">
        <v>3317</v>
      </c>
      <c r="B1713" t="s">
        <v>3384</v>
      </c>
      <c r="C1713" t="s">
        <v>3179</v>
      </c>
      <c r="D1713" s="52">
        <v>728.66265986596204</v>
      </c>
      <c r="E1713" s="13">
        <v>2.6102875389806699</v>
      </c>
      <c r="F1713">
        <v>16</v>
      </c>
      <c r="G1713" s="57" t="s">
        <v>3151</v>
      </c>
      <c r="H1713" s="57" t="s">
        <v>3151</v>
      </c>
      <c r="I1713" s="57" t="s">
        <v>3148</v>
      </c>
      <c r="J1713" s="57" t="s">
        <v>3151</v>
      </c>
      <c r="K1713" s="57" t="s">
        <v>3148</v>
      </c>
      <c r="L1713" s="57" t="s">
        <v>3149</v>
      </c>
      <c r="M1713" s="57" t="s">
        <v>3151</v>
      </c>
      <c r="N1713" t="s">
        <v>3322</v>
      </c>
    </row>
    <row r="1714" spans="1:14" x14ac:dyDescent="0.25">
      <c r="A1714" t="s">
        <v>3317</v>
      </c>
      <c r="B1714" t="s">
        <v>3385</v>
      </c>
      <c r="C1714" t="s">
        <v>3182</v>
      </c>
      <c r="D1714" s="52">
        <v>1305.34397493288</v>
      </c>
      <c r="E1714" s="13">
        <v>2.2899280868510399</v>
      </c>
      <c r="F1714">
        <v>19</v>
      </c>
      <c r="G1714" s="57" t="s">
        <v>3151</v>
      </c>
      <c r="H1714" s="57" t="s">
        <v>3151</v>
      </c>
      <c r="I1714" s="57" t="s">
        <v>3151</v>
      </c>
      <c r="J1714" s="57" t="s">
        <v>3149</v>
      </c>
      <c r="K1714" s="57" t="s">
        <v>3148</v>
      </c>
      <c r="L1714" s="57" t="s">
        <v>3149</v>
      </c>
      <c r="M1714" s="57" t="s">
        <v>3150</v>
      </c>
      <c r="N1714" t="s">
        <v>3322</v>
      </c>
    </row>
    <row r="1715" spans="1:14" x14ac:dyDescent="0.25">
      <c r="A1715" t="s">
        <v>3317</v>
      </c>
      <c r="B1715" t="s">
        <v>3386</v>
      </c>
      <c r="C1715" t="s">
        <v>3387</v>
      </c>
      <c r="D1715" s="52">
        <v>4396.4071175238396</v>
      </c>
      <c r="E1715" s="13">
        <v>3.38505246550067</v>
      </c>
      <c r="F1715">
        <v>9</v>
      </c>
      <c r="G1715" s="57" t="s">
        <v>3151</v>
      </c>
      <c r="H1715" s="57" t="s">
        <v>3150</v>
      </c>
      <c r="I1715" s="57" t="s">
        <v>3151</v>
      </c>
      <c r="J1715" s="57" t="s">
        <v>3151</v>
      </c>
      <c r="K1715" s="57" t="s">
        <v>3155</v>
      </c>
      <c r="L1715" s="57" t="s">
        <v>3150</v>
      </c>
      <c r="M1715" s="57" t="s">
        <v>3149</v>
      </c>
      <c r="N1715" t="s">
        <v>3322</v>
      </c>
    </row>
    <row r="1716" spans="1:14" x14ac:dyDescent="0.25">
      <c r="A1716" t="s">
        <v>3317</v>
      </c>
      <c r="B1716" t="s">
        <v>3388</v>
      </c>
      <c r="C1716" t="s">
        <v>3389</v>
      </c>
      <c r="D1716" s="52">
        <v>564.49422845468905</v>
      </c>
      <c r="E1716" s="13">
        <v>3.9587157749898698</v>
      </c>
      <c r="F1716">
        <v>6</v>
      </c>
      <c r="G1716" s="57" t="s">
        <v>3160</v>
      </c>
      <c r="H1716" s="57" t="s">
        <v>3160</v>
      </c>
      <c r="I1716" s="57" t="s">
        <v>3160</v>
      </c>
      <c r="J1716" s="57" t="s">
        <v>3160</v>
      </c>
      <c r="K1716" s="57" t="s">
        <v>3160</v>
      </c>
      <c r="L1716" s="57" t="s">
        <v>3160</v>
      </c>
      <c r="M1716" s="57" t="s">
        <v>3160</v>
      </c>
      <c r="N1716" t="s">
        <v>3152</v>
      </c>
    </row>
    <row r="1717" spans="1:14" x14ac:dyDescent="0.25">
      <c r="A1717" t="s">
        <v>3317</v>
      </c>
      <c r="B1717" t="s">
        <v>3390</v>
      </c>
      <c r="C1717" t="s">
        <v>3391</v>
      </c>
      <c r="D1717" s="52">
        <v>365.82685254346001</v>
      </c>
      <c r="E1717" s="13">
        <v>3.9587157749898698</v>
      </c>
      <c r="F1717">
        <v>6</v>
      </c>
      <c r="G1717" s="57" t="s">
        <v>3160</v>
      </c>
      <c r="H1717" s="57" t="s">
        <v>3160</v>
      </c>
      <c r="I1717" s="57" t="s">
        <v>3160</v>
      </c>
      <c r="J1717" s="57" t="s">
        <v>3160</v>
      </c>
      <c r="K1717" s="57" t="s">
        <v>3160</v>
      </c>
      <c r="L1717" s="57" t="s">
        <v>3160</v>
      </c>
      <c r="M1717" s="57" t="s">
        <v>3160</v>
      </c>
      <c r="N1717" t="s">
        <v>3152</v>
      </c>
    </row>
    <row r="1718" spans="1:14" x14ac:dyDescent="0.25">
      <c r="A1718" t="s">
        <v>3317</v>
      </c>
      <c r="B1718" t="s">
        <v>3392</v>
      </c>
      <c r="C1718" t="s">
        <v>3186</v>
      </c>
      <c r="D1718" s="52">
        <v>1127.38234518742</v>
      </c>
      <c r="E1718" s="13">
        <v>2.0751291133221499</v>
      </c>
      <c r="F1718">
        <v>29</v>
      </c>
      <c r="G1718" s="57" t="s">
        <v>3151</v>
      </c>
      <c r="H1718" s="57" t="s">
        <v>3151</v>
      </c>
      <c r="I1718" s="57" t="s">
        <v>3155</v>
      </c>
      <c r="J1718" s="57" t="s">
        <v>3148</v>
      </c>
      <c r="K1718" s="57" t="s">
        <v>3148</v>
      </c>
      <c r="L1718" s="57" t="s">
        <v>3151</v>
      </c>
      <c r="M1718" s="57" t="s">
        <v>3149</v>
      </c>
      <c r="N1718" t="s">
        <v>3322</v>
      </c>
    </row>
    <row r="1719" spans="1:14" x14ac:dyDescent="0.25">
      <c r="A1719" t="s">
        <v>3317</v>
      </c>
      <c r="B1719" t="s">
        <v>3393</v>
      </c>
      <c r="C1719" t="s">
        <v>3394</v>
      </c>
      <c r="D1719" s="52">
        <v>695.138064941062</v>
      </c>
      <c r="E1719" s="13">
        <v>2.7091554466194099</v>
      </c>
      <c r="F1719">
        <v>13</v>
      </c>
      <c r="G1719" s="57" t="s">
        <v>3160</v>
      </c>
      <c r="H1719" s="57" t="s">
        <v>3160</v>
      </c>
      <c r="I1719" s="57" t="s">
        <v>3160</v>
      </c>
      <c r="J1719" s="57" t="s">
        <v>3160</v>
      </c>
      <c r="K1719" s="57" t="s">
        <v>3160</v>
      </c>
      <c r="L1719" s="57" t="s">
        <v>3160</v>
      </c>
      <c r="M1719" s="57" t="s">
        <v>3160</v>
      </c>
      <c r="N1719" t="s">
        <v>3152</v>
      </c>
    </row>
    <row r="1720" spans="1:14" x14ac:dyDescent="0.25">
      <c r="A1720" t="s">
        <v>3317</v>
      </c>
      <c r="B1720" t="s">
        <v>3395</v>
      </c>
      <c r="C1720" t="s">
        <v>3188</v>
      </c>
      <c r="D1720" s="52">
        <v>2002.8697039968499</v>
      </c>
      <c r="E1720" s="13">
        <v>2.70222256784926</v>
      </c>
      <c r="F1720">
        <v>14</v>
      </c>
      <c r="G1720" s="57" t="s">
        <v>3151</v>
      </c>
      <c r="H1720" s="57" t="s">
        <v>3151</v>
      </c>
      <c r="I1720" s="57" t="s">
        <v>3149</v>
      </c>
      <c r="J1720" s="57" t="s">
        <v>3148</v>
      </c>
      <c r="K1720" s="57" t="s">
        <v>3148</v>
      </c>
      <c r="L1720" s="57" t="s">
        <v>3151</v>
      </c>
      <c r="M1720" s="57" t="s">
        <v>3148</v>
      </c>
      <c r="N1720" t="s">
        <v>3322</v>
      </c>
    </row>
    <row r="1721" spans="1:14" x14ac:dyDescent="0.25">
      <c r="A1721" t="s">
        <v>3317</v>
      </c>
      <c r="B1721" t="s">
        <v>3396</v>
      </c>
      <c r="C1721" t="s">
        <v>3397</v>
      </c>
      <c r="D1721" s="52">
        <v>2378.4053548439401</v>
      </c>
      <c r="E1721" s="13">
        <v>1.5768389108361001</v>
      </c>
      <c r="F1721">
        <v>51</v>
      </c>
      <c r="G1721" s="57" t="s">
        <v>3151</v>
      </c>
      <c r="H1721" s="57" t="s">
        <v>3149</v>
      </c>
      <c r="I1721" s="57" t="s">
        <v>3151</v>
      </c>
      <c r="J1721" s="57" t="s">
        <v>3151</v>
      </c>
      <c r="K1721" s="57" t="s">
        <v>3148</v>
      </c>
      <c r="L1721" s="57" t="s">
        <v>3151</v>
      </c>
      <c r="M1721" s="57" t="s">
        <v>3148</v>
      </c>
      <c r="N1721" t="s">
        <v>3322</v>
      </c>
    </row>
    <row r="1722" spans="1:14" x14ac:dyDescent="0.25">
      <c r="A1722" t="s">
        <v>3317</v>
      </c>
      <c r="B1722" t="s">
        <v>3398</v>
      </c>
      <c r="C1722" t="s">
        <v>3399</v>
      </c>
      <c r="D1722" s="52">
        <v>405.76151112654799</v>
      </c>
      <c r="E1722" s="13">
        <v>2.1395670942368801</v>
      </c>
      <c r="F1722">
        <v>27</v>
      </c>
      <c r="G1722" s="57" t="s">
        <v>3151</v>
      </c>
      <c r="H1722" s="57" t="s">
        <v>3151</v>
      </c>
      <c r="I1722" s="57" t="s">
        <v>3151</v>
      </c>
      <c r="J1722" s="57" t="s">
        <v>3149</v>
      </c>
      <c r="K1722" s="57" t="s">
        <v>3150</v>
      </c>
      <c r="L1722" s="57" t="s">
        <v>3149</v>
      </c>
      <c r="M1722" s="57" t="s">
        <v>3151</v>
      </c>
      <c r="N1722" t="s">
        <v>3322</v>
      </c>
    </row>
    <row r="1723" spans="1:14" x14ac:dyDescent="0.25">
      <c r="A1723" t="s">
        <v>3317</v>
      </c>
      <c r="B1723" t="s">
        <v>3400</v>
      </c>
      <c r="C1723" t="s">
        <v>3401</v>
      </c>
      <c r="D1723" s="52">
        <v>936.36686861956798</v>
      </c>
      <c r="E1723" s="13">
        <v>1.71871903418035</v>
      </c>
      <c r="F1723">
        <v>41</v>
      </c>
      <c r="G1723" s="57" t="s">
        <v>3151</v>
      </c>
      <c r="H1723" s="57" t="s">
        <v>3151</v>
      </c>
      <c r="I1723" s="57" t="s">
        <v>3149</v>
      </c>
      <c r="J1723" s="57" t="s">
        <v>3148</v>
      </c>
      <c r="K1723" s="57" t="s">
        <v>3148</v>
      </c>
      <c r="L1723" s="57" t="s">
        <v>3151</v>
      </c>
      <c r="M1723" s="57" t="s">
        <v>3149</v>
      </c>
      <c r="N1723" t="s">
        <v>3322</v>
      </c>
    </row>
    <row r="1724" spans="1:14" x14ac:dyDescent="0.25">
      <c r="A1724" t="s">
        <v>3317</v>
      </c>
      <c r="B1724" t="s">
        <v>3402</v>
      </c>
      <c r="C1724" t="s">
        <v>3403</v>
      </c>
      <c r="D1724" s="52">
        <v>4016.0702005963599</v>
      </c>
      <c r="E1724" s="13">
        <v>2.1970783928107198</v>
      </c>
      <c r="F1724">
        <v>24</v>
      </c>
      <c r="G1724" s="57" t="s">
        <v>3151</v>
      </c>
      <c r="H1724" s="57" t="s">
        <v>3151</v>
      </c>
      <c r="I1724" s="57" t="s">
        <v>3155</v>
      </c>
      <c r="J1724" s="57" t="s">
        <v>3149</v>
      </c>
      <c r="K1724" s="57" t="s">
        <v>3148</v>
      </c>
      <c r="L1724" s="57" t="s">
        <v>3149</v>
      </c>
      <c r="M1724" s="57" t="s">
        <v>3149</v>
      </c>
      <c r="N1724" t="s">
        <v>3322</v>
      </c>
    </row>
    <row r="1725" spans="1:14" x14ac:dyDescent="0.25">
      <c r="A1725" t="s">
        <v>3317</v>
      </c>
      <c r="B1725" t="s">
        <v>3404</v>
      </c>
      <c r="C1725" t="s">
        <v>3405</v>
      </c>
      <c r="D1725" s="52">
        <v>2839.3768799294498</v>
      </c>
      <c r="E1725" s="13">
        <v>1.31569533217031</v>
      </c>
      <c r="F1725">
        <v>74</v>
      </c>
      <c r="G1725" s="57" t="s">
        <v>3151</v>
      </c>
      <c r="H1725" s="57" t="s">
        <v>3151</v>
      </c>
      <c r="I1725" s="57" t="s">
        <v>3149</v>
      </c>
      <c r="J1725" s="57" t="s">
        <v>3149</v>
      </c>
      <c r="K1725" s="57" t="s">
        <v>3148</v>
      </c>
      <c r="L1725" s="57" t="s">
        <v>3149</v>
      </c>
      <c r="M1725" s="57" t="s">
        <v>3151</v>
      </c>
      <c r="N1725" t="s">
        <v>3322</v>
      </c>
    </row>
    <row r="1726" spans="1:14" x14ac:dyDescent="0.25">
      <c r="A1726" t="s">
        <v>3317</v>
      </c>
      <c r="B1726" t="s">
        <v>3406</v>
      </c>
      <c r="C1726" t="s">
        <v>3407</v>
      </c>
      <c r="D1726" s="52">
        <v>503.42385842622701</v>
      </c>
      <c r="E1726" s="13">
        <v>1.5430200304209101</v>
      </c>
      <c r="F1726">
        <v>54</v>
      </c>
      <c r="G1726" s="57" t="s">
        <v>3160</v>
      </c>
      <c r="H1726" s="57" t="s">
        <v>3160</v>
      </c>
      <c r="I1726" s="57" t="s">
        <v>3160</v>
      </c>
      <c r="J1726" s="57" t="s">
        <v>3160</v>
      </c>
      <c r="K1726" s="57" t="s">
        <v>3160</v>
      </c>
      <c r="L1726" s="57" t="s">
        <v>3160</v>
      </c>
      <c r="M1726" s="57" t="s">
        <v>3160</v>
      </c>
      <c r="N1726" t="s">
        <v>3152</v>
      </c>
    </row>
    <row r="1727" spans="1:14" x14ac:dyDescent="0.25">
      <c r="A1727" t="s">
        <v>3317</v>
      </c>
      <c r="B1727" t="s">
        <v>3408</v>
      </c>
      <c r="C1727" t="s">
        <v>3409</v>
      </c>
      <c r="D1727" s="52">
        <v>5315.82119425573</v>
      </c>
      <c r="E1727" s="13">
        <v>5.1445066690679404</v>
      </c>
      <c r="F1727">
        <v>1</v>
      </c>
      <c r="G1727" s="57" t="s">
        <v>3160</v>
      </c>
      <c r="H1727" s="57" t="s">
        <v>3160</v>
      </c>
      <c r="I1727" s="57" t="s">
        <v>3160</v>
      </c>
      <c r="J1727" s="57" t="s">
        <v>3160</v>
      </c>
      <c r="K1727" s="57" t="s">
        <v>3160</v>
      </c>
      <c r="L1727" s="57" t="s">
        <v>3160</v>
      </c>
      <c r="M1727" s="57" t="s">
        <v>3160</v>
      </c>
      <c r="N1727" t="s">
        <v>3152</v>
      </c>
    </row>
    <row r="1728" spans="1:14" x14ac:dyDescent="0.25">
      <c r="A1728" t="s">
        <v>3317</v>
      </c>
      <c r="B1728" t="s">
        <v>3410</v>
      </c>
      <c r="C1728" t="s">
        <v>3411</v>
      </c>
      <c r="D1728" s="52">
        <v>1699.2923367419601</v>
      </c>
      <c r="E1728" s="13">
        <v>2.9448524176006501</v>
      </c>
      <c r="F1728">
        <v>11</v>
      </c>
      <c r="G1728" s="57" t="s">
        <v>3151</v>
      </c>
      <c r="H1728" s="57" t="s">
        <v>3151</v>
      </c>
      <c r="I1728" s="57" t="s">
        <v>3151</v>
      </c>
      <c r="J1728" s="57" t="s">
        <v>3149</v>
      </c>
      <c r="K1728" s="57" t="s">
        <v>3155</v>
      </c>
      <c r="L1728" s="57" t="s">
        <v>3155</v>
      </c>
      <c r="M1728" s="57" t="s">
        <v>3149</v>
      </c>
      <c r="N1728" t="s">
        <v>3322</v>
      </c>
    </row>
    <row r="1729" spans="1:14" x14ac:dyDescent="0.25">
      <c r="A1729" t="s">
        <v>3317</v>
      </c>
      <c r="B1729" t="s">
        <v>3412</v>
      </c>
      <c r="C1729" t="s">
        <v>3413</v>
      </c>
      <c r="D1729" s="52">
        <v>2354.8276845447399</v>
      </c>
      <c r="E1729" s="13">
        <v>5.1445066690679404</v>
      </c>
      <c r="F1729">
        <v>1</v>
      </c>
      <c r="G1729" s="57" t="s">
        <v>3160</v>
      </c>
      <c r="H1729" s="57" t="s">
        <v>3160</v>
      </c>
      <c r="I1729" s="57" t="s">
        <v>3160</v>
      </c>
      <c r="J1729" s="57" t="s">
        <v>3160</v>
      </c>
      <c r="K1729" s="57" t="s">
        <v>3160</v>
      </c>
      <c r="L1729" s="57" t="s">
        <v>3160</v>
      </c>
      <c r="M1729" s="57" t="s">
        <v>3160</v>
      </c>
      <c r="N1729" t="s">
        <v>3152</v>
      </c>
    </row>
    <row r="1730" spans="1:14" x14ac:dyDescent="0.25">
      <c r="A1730" t="s">
        <v>3317</v>
      </c>
      <c r="B1730" t="s">
        <v>3414</v>
      </c>
      <c r="C1730" t="s">
        <v>3415</v>
      </c>
      <c r="D1730" s="52">
        <v>1225.1786135253701</v>
      </c>
      <c r="E1730" s="13">
        <v>-1.17182126779128</v>
      </c>
      <c r="F1730">
        <v>180</v>
      </c>
      <c r="G1730" s="57" t="s">
        <v>3155</v>
      </c>
      <c r="H1730" s="57" t="s">
        <v>3150</v>
      </c>
      <c r="I1730" s="57" t="s">
        <v>3155</v>
      </c>
      <c r="J1730" s="57" t="s">
        <v>3149</v>
      </c>
      <c r="K1730" s="57" t="s">
        <v>3148</v>
      </c>
      <c r="L1730" s="57" t="s">
        <v>3151</v>
      </c>
      <c r="M1730" s="57" t="s">
        <v>3151</v>
      </c>
      <c r="N1730" t="s">
        <v>3322</v>
      </c>
    </row>
    <row r="1731" spans="1:14" x14ac:dyDescent="0.25">
      <c r="A1731" t="s">
        <v>3317</v>
      </c>
      <c r="B1731" t="s">
        <v>3416</v>
      </c>
      <c r="C1731" t="s">
        <v>3417</v>
      </c>
      <c r="D1731" s="52">
        <v>1175.4915515488201</v>
      </c>
      <c r="E1731" s="13">
        <v>1.7653354704163799</v>
      </c>
      <c r="F1731">
        <v>39</v>
      </c>
      <c r="G1731" s="57" t="s">
        <v>3151</v>
      </c>
      <c r="H1731" s="57" t="s">
        <v>3151</v>
      </c>
      <c r="I1731" s="57" t="s">
        <v>3155</v>
      </c>
      <c r="J1731" s="57" t="s">
        <v>3149</v>
      </c>
      <c r="K1731" s="57" t="s">
        <v>3151</v>
      </c>
      <c r="L1731" s="57" t="s">
        <v>3151</v>
      </c>
      <c r="M1731" s="57" t="s">
        <v>3148</v>
      </c>
      <c r="N1731" t="s">
        <v>3322</v>
      </c>
    </row>
    <row r="1732" spans="1:14" x14ac:dyDescent="0.25">
      <c r="A1732" t="s">
        <v>3317</v>
      </c>
      <c r="B1732" t="s">
        <v>3418</v>
      </c>
      <c r="C1732" t="s">
        <v>3419</v>
      </c>
      <c r="D1732" s="52">
        <v>419.40378602919498</v>
      </c>
      <c r="E1732" s="13">
        <v>0.55160404598893698</v>
      </c>
      <c r="F1732">
        <v>123</v>
      </c>
      <c r="G1732" s="57" t="s">
        <v>3160</v>
      </c>
      <c r="H1732" s="57" t="s">
        <v>3160</v>
      </c>
      <c r="I1732" s="57" t="s">
        <v>3160</v>
      </c>
      <c r="J1732" s="57" t="s">
        <v>3160</v>
      </c>
      <c r="K1732" s="57" t="s">
        <v>3160</v>
      </c>
      <c r="L1732" s="57" t="s">
        <v>3160</v>
      </c>
      <c r="M1732" s="57" t="s">
        <v>3160</v>
      </c>
      <c r="N1732" t="s">
        <v>3152</v>
      </c>
    </row>
    <row r="1733" spans="1:14" x14ac:dyDescent="0.25">
      <c r="A1733" t="s">
        <v>3317</v>
      </c>
      <c r="B1733" t="s">
        <v>3420</v>
      </c>
      <c r="C1733" t="s">
        <v>3421</v>
      </c>
      <c r="D1733" s="52">
        <v>46.042327188988097</v>
      </c>
      <c r="E1733" s="13">
        <v>0.55160404598893698</v>
      </c>
      <c r="F1733">
        <v>123</v>
      </c>
      <c r="G1733" s="57" t="s">
        <v>3160</v>
      </c>
      <c r="H1733" s="57" t="s">
        <v>3160</v>
      </c>
      <c r="I1733" s="57" t="s">
        <v>3160</v>
      </c>
      <c r="J1733" s="57" t="s">
        <v>3160</v>
      </c>
      <c r="K1733" s="57" t="s">
        <v>3160</v>
      </c>
      <c r="L1733" s="57" t="s">
        <v>3160</v>
      </c>
      <c r="M1733" s="57" t="s">
        <v>3160</v>
      </c>
      <c r="N1733" t="s">
        <v>3152</v>
      </c>
    </row>
    <row r="1734" spans="1:14" x14ac:dyDescent="0.25">
      <c r="A1734" t="s">
        <v>3317</v>
      </c>
      <c r="B1734" t="s">
        <v>3422</v>
      </c>
      <c r="C1734" t="s">
        <v>3423</v>
      </c>
      <c r="D1734" s="52">
        <v>581.86679066539102</v>
      </c>
      <c r="E1734" s="13">
        <v>0.83330322792403799</v>
      </c>
      <c r="F1734">
        <v>107</v>
      </c>
      <c r="G1734" s="57" t="s">
        <v>3151</v>
      </c>
      <c r="H1734" s="57" t="s">
        <v>3151</v>
      </c>
      <c r="I1734" s="57" t="s">
        <v>3155</v>
      </c>
      <c r="J1734" s="57" t="s">
        <v>3155</v>
      </c>
      <c r="K1734" s="57" t="s">
        <v>3149</v>
      </c>
      <c r="L1734" s="57" t="s">
        <v>3151</v>
      </c>
      <c r="M1734" s="57" t="s">
        <v>3150</v>
      </c>
      <c r="N1734" t="s">
        <v>3322</v>
      </c>
    </row>
    <row r="1735" spans="1:14" x14ac:dyDescent="0.25">
      <c r="A1735" t="s">
        <v>3317</v>
      </c>
      <c r="B1735" t="s">
        <v>3424</v>
      </c>
      <c r="C1735" t="s">
        <v>3425</v>
      </c>
      <c r="D1735" s="52">
        <v>407.47132431701402</v>
      </c>
      <c r="E1735" s="13">
        <v>0.59899253112792095</v>
      </c>
      <c r="F1735">
        <v>117</v>
      </c>
      <c r="G1735" s="57" t="s">
        <v>3160</v>
      </c>
      <c r="H1735" s="57" t="s">
        <v>3160</v>
      </c>
      <c r="I1735" s="57" t="s">
        <v>3160</v>
      </c>
      <c r="J1735" s="57" t="s">
        <v>3160</v>
      </c>
      <c r="K1735" s="57" t="s">
        <v>3160</v>
      </c>
      <c r="L1735" s="57" t="s">
        <v>3160</v>
      </c>
      <c r="M1735" s="57" t="s">
        <v>3160</v>
      </c>
      <c r="N1735" t="s">
        <v>3152</v>
      </c>
    </row>
    <row r="1736" spans="1:14" x14ac:dyDescent="0.25">
      <c r="A1736" t="s">
        <v>3317</v>
      </c>
      <c r="B1736" t="s">
        <v>3426</v>
      </c>
      <c r="C1736" t="s">
        <v>3427</v>
      </c>
      <c r="D1736" s="52">
        <v>2643.1148188819102</v>
      </c>
      <c r="E1736" s="13">
        <v>0.23683037556088199</v>
      </c>
      <c r="F1736">
        <v>146</v>
      </c>
      <c r="G1736" s="57" t="s">
        <v>3149</v>
      </c>
      <c r="H1736" s="57" t="s">
        <v>3148</v>
      </c>
      <c r="I1736" s="57" t="s">
        <v>3155</v>
      </c>
      <c r="J1736" s="57" t="s">
        <v>3149</v>
      </c>
      <c r="K1736" s="57" t="s">
        <v>3148</v>
      </c>
      <c r="L1736" s="57" t="s">
        <v>3151</v>
      </c>
      <c r="M1736" s="57" t="s">
        <v>3149</v>
      </c>
      <c r="N1736" t="s">
        <v>3322</v>
      </c>
    </row>
    <row r="1737" spans="1:14" x14ac:dyDescent="0.25">
      <c r="A1737" t="s">
        <v>3317</v>
      </c>
      <c r="B1737" t="s">
        <v>3428</v>
      </c>
      <c r="C1737" t="s">
        <v>3429</v>
      </c>
      <c r="D1737" s="52">
        <v>1193.9675278137599</v>
      </c>
      <c r="E1737" s="13">
        <v>2.0147551464523699</v>
      </c>
      <c r="F1737">
        <v>31</v>
      </c>
      <c r="G1737" s="57" t="s">
        <v>3151</v>
      </c>
      <c r="H1737" s="57" t="s">
        <v>3151</v>
      </c>
      <c r="I1737" s="57" t="s">
        <v>3155</v>
      </c>
      <c r="J1737" s="57" t="s">
        <v>3149</v>
      </c>
      <c r="K1737" s="57" t="s">
        <v>3148</v>
      </c>
      <c r="L1737" s="57" t="s">
        <v>3151</v>
      </c>
      <c r="M1737" s="57" t="s">
        <v>3148</v>
      </c>
      <c r="N1737" t="s">
        <v>3322</v>
      </c>
    </row>
    <row r="1738" spans="1:14" x14ac:dyDescent="0.25">
      <c r="A1738" t="s">
        <v>3317</v>
      </c>
      <c r="B1738" t="s">
        <v>3430</v>
      </c>
      <c r="C1738" t="s">
        <v>3431</v>
      </c>
      <c r="D1738" s="52">
        <v>1205.87564853611</v>
      </c>
      <c r="E1738" s="13">
        <v>0.59899253112792095</v>
      </c>
      <c r="F1738">
        <v>117</v>
      </c>
      <c r="G1738" s="57" t="s">
        <v>3160</v>
      </c>
      <c r="H1738" s="57" t="s">
        <v>3160</v>
      </c>
      <c r="I1738" s="57" t="s">
        <v>3160</v>
      </c>
      <c r="J1738" s="57" t="s">
        <v>3160</v>
      </c>
      <c r="K1738" s="57" t="s">
        <v>3160</v>
      </c>
      <c r="L1738" s="57" t="s">
        <v>3160</v>
      </c>
      <c r="M1738" s="57" t="s">
        <v>3160</v>
      </c>
      <c r="N1738" t="s">
        <v>3152</v>
      </c>
    </row>
    <row r="1739" spans="1:14" x14ac:dyDescent="0.25">
      <c r="A1739" t="s">
        <v>3317</v>
      </c>
      <c r="B1739" t="s">
        <v>3432</v>
      </c>
      <c r="C1739" t="s">
        <v>3433</v>
      </c>
      <c r="D1739" s="52">
        <v>53.372576947196997</v>
      </c>
      <c r="E1739" s="13">
        <v>0.59899253112792095</v>
      </c>
      <c r="F1739">
        <v>117</v>
      </c>
      <c r="G1739" s="57" t="s">
        <v>3160</v>
      </c>
      <c r="H1739" s="57" t="s">
        <v>3160</v>
      </c>
      <c r="I1739" s="57" t="s">
        <v>3160</v>
      </c>
      <c r="J1739" s="57" t="s">
        <v>3160</v>
      </c>
      <c r="K1739" s="57" t="s">
        <v>3160</v>
      </c>
      <c r="L1739" s="57" t="s">
        <v>3160</v>
      </c>
      <c r="M1739" s="57" t="s">
        <v>3160</v>
      </c>
      <c r="N1739" t="s">
        <v>3152</v>
      </c>
    </row>
    <row r="1740" spans="1:14" x14ac:dyDescent="0.25">
      <c r="A1740" t="s">
        <v>3317</v>
      </c>
      <c r="B1740" t="s">
        <v>3434</v>
      </c>
      <c r="C1740" t="s">
        <v>3435</v>
      </c>
      <c r="D1740" s="52">
        <v>2031.4880019224199</v>
      </c>
      <c r="E1740" s="13">
        <v>0.53340112693733699</v>
      </c>
      <c r="F1740">
        <v>128</v>
      </c>
      <c r="G1740" s="57" t="s">
        <v>3151</v>
      </c>
      <c r="H1740" s="57" t="s">
        <v>3148</v>
      </c>
      <c r="I1740" s="57" t="s">
        <v>3148</v>
      </c>
      <c r="J1740" s="57" t="s">
        <v>3151</v>
      </c>
      <c r="K1740" s="57" t="s">
        <v>3149</v>
      </c>
      <c r="L1740" s="57" t="s">
        <v>3148</v>
      </c>
      <c r="M1740" s="57" t="s">
        <v>3149</v>
      </c>
      <c r="N1740" t="s">
        <v>3322</v>
      </c>
    </row>
    <row r="1741" spans="1:14" x14ac:dyDescent="0.25">
      <c r="A1741" t="s">
        <v>3317</v>
      </c>
      <c r="B1741" t="s">
        <v>3436</v>
      </c>
      <c r="C1741" t="s">
        <v>3437</v>
      </c>
      <c r="D1741" s="52">
        <v>200.51488903747801</v>
      </c>
      <c r="E1741" s="13">
        <v>2.2428244536563602</v>
      </c>
      <c r="F1741">
        <v>22</v>
      </c>
      <c r="G1741" s="57" t="s">
        <v>3151</v>
      </c>
      <c r="H1741" s="57" t="s">
        <v>3151</v>
      </c>
      <c r="I1741" s="57" t="s">
        <v>3155</v>
      </c>
      <c r="J1741" s="57" t="s">
        <v>3150</v>
      </c>
      <c r="K1741" s="57" t="s">
        <v>3148</v>
      </c>
      <c r="L1741" s="57" t="s">
        <v>3149</v>
      </c>
      <c r="M1741" s="57" t="s">
        <v>3151</v>
      </c>
      <c r="N1741" t="s">
        <v>3322</v>
      </c>
    </row>
    <row r="1742" spans="1:14" x14ac:dyDescent="0.25">
      <c r="A1742" t="s">
        <v>3317</v>
      </c>
      <c r="B1742" t="s">
        <v>3438</v>
      </c>
      <c r="C1742" t="s">
        <v>3439</v>
      </c>
      <c r="D1742" s="52">
        <v>6918.8185897187996</v>
      </c>
      <c r="E1742" s="13">
        <v>0.64266604250720605</v>
      </c>
      <c r="F1742">
        <v>115</v>
      </c>
      <c r="G1742" s="57" t="s">
        <v>3151</v>
      </c>
      <c r="H1742" s="57" t="s">
        <v>3149</v>
      </c>
      <c r="I1742" s="57" t="s">
        <v>3148</v>
      </c>
      <c r="J1742" s="57" t="s">
        <v>3151</v>
      </c>
      <c r="K1742" s="57" t="s">
        <v>3150</v>
      </c>
      <c r="L1742" s="57" t="s">
        <v>3148</v>
      </c>
      <c r="M1742" s="57" t="s">
        <v>3150</v>
      </c>
      <c r="N1742" t="s">
        <v>3322</v>
      </c>
    </row>
    <row r="1743" spans="1:14" x14ac:dyDescent="0.25">
      <c r="A1743" t="s">
        <v>3317</v>
      </c>
      <c r="B1743" t="s">
        <v>3440</v>
      </c>
      <c r="C1743" t="s">
        <v>3441</v>
      </c>
      <c r="D1743" s="52">
        <v>2492.8005140588398</v>
      </c>
      <c r="E1743" s="13">
        <v>0.70323515635279599</v>
      </c>
      <c r="F1743">
        <v>112</v>
      </c>
      <c r="G1743" s="57" t="s">
        <v>3160</v>
      </c>
      <c r="H1743" s="57" t="s">
        <v>3160</v>
      </c>
      <c r="I1743" s="57" t="s">
        <v>3160</v>
      </c>
      <c r="J1743" s="57" t="s">
        <v>3160</v>
      </c>
      <c r="K1743" s="57" t="s">
        <v>3160</v>
      </c>
      <c r="L1743" s="57" t="s">
        <v>3160</v>
      </c>
      <c r="M1743" s="57" t="s">
        <v>3160</v>
      </c>
      <c r="N1743" t="s">
        <v>3152</v>
      </c>
    </row>
    <row r="1744" spans="1:14" x14ac:dyDescent="0.25">
      <c r="A1744" t="s">
        <v>3317</v>
      </c>
      <c r="B1744" t="s">
        <v>3442</v>
      </c>
      <c r="C1744" t="s">
        <v>3204</v>
      </c>
      <c r="D1744" s="52">
        <v>425.20867439300099</v>
      </c>
      <c r="E1744" s="13">
        <v>0.28325940063434801</v>
      </c>
      <c r="F1744">
        <v>143</v>
      </c>
      <c r="G1744" s="57" t="s">
        <v>3149</v>
      </c>
      <c r="H1744" s="57" t="s">
        <v>3151</v>
      </c>
      <c r="I1744" s="57" t="s">
        <v>3149</v>
      </c>
      <c r="J1744" s="57" t="s">
        <v>3155</v>
      </c>
      <c r="K1744" s="57" t="s">
        <v>3150</v>
      </c>
      <c r="L1744" s="57" t="s">
        <v>3151</v>
      </c>
      <c r="M1744" s="57" t="s">
        <v>3151</v>
      </c>
      <c r="N1744" t="s">
        <v>3322</v>
      </c>
    </row>
    <row r="1745" spans="1:14" x14ac:dyDescent="0.25">
      <c r="A1745" t="s">
        <v>3317</v>
      </c>
      <c r="B1745" t="s">
        <v>3443</v>
      </c>
      <c r="C1745" t="s">
        <v>3444</v>
      </c>
      <c r="D1745" s="52">
        <v>529.31803186183697</v>
      </c>
      <c r="E1745" s="13">
        <v>1.4390242125370001</v>
      </c>
      <c r="F1745">
        <v>63</v>
      </c>
      <c r="G1745" s="57" t="s">
        <v>3151</v>
      </c>
      <c r="H1745" s="57" t="s">
        <v>3148</v>
      </c>
      <c r="I1745" s="57" t="s">
        <v>3149</v>
      </c>
      <c r="J1745" s="57" t="s">
        <v>3148</v>
      </c>
      <c r="K1745" s="57" t="s">
        <v>3150</v>
      </c>
      <c r="L1745" s="57" t="s">
        <v>3150</v>
      </c>
      <c r="M1745" s="57" t="s">
        <v>3151</v>
      </c>
      <c r="N1745" t="s">
        <v>3322</v>
      </c>
    </row>
    <row r="1746" spans="1:14" x14ac:dyDescent="0.25">
      <c r="A1746" t="s">
        <v>3317</v>
      </c>
      <c r="B1746" t="s">
        <v>3445</v>
      </c>
      <c r="C1746" t="s">
        <v>3446</v>
      </c>
      <c r="D1746" s="52">
        <v>685.06399780521394</v>
      </c>
      <c r="E1746" s="13">
        <v>0.416783314735788</v>
      </c>
      <c r="F1746">
        <v>136</v>
      </c>
      <c r="G1746" s="57" t="s">
        <v>3160</v>
      </c>
      <c r="H1746" s="57" t="s">
        <v>3160</v>
      </c>
      <c r="I1746" s="57" t="s">
        <v>3160</v>
      </c>
      <c r="J1746" s="57" t="s">
        <v>3160</v>
      </c>
      <c r="K1746" s="57" t="s">
        <v>3160</v>
      </c>
      <c r="L1746" s="57" t="s">
        <v>3160</v>
      </c>
      <c r="M1746" s="57" t="s">
        <v>3160</v>
      </c>
      <c r="N1746" t="s">
        <v>3152</v>
      </c>
    </row>
    <row r="1747" spans="1:14" x14ac:dyDescent="0.25">
      <c r="A1747" t="s">
        <v>3317</v>
      </c>
      <c r="B1747" t="s">
        <v>3447</v>
      </c>
      <c r="C1747" t="s">
        <v>3208</v>
      </c>
      <c r="D1747" s="52">
        <v>336.96079143498901</v>
      </c>
      <c r="E1747" s="13">
        <v>1.38270826185129</v>
      </c>
      <c r="F1747">
        <v>67</v>
      </c>
      <c r="G1747" s="57" t="s">
        <v>3151</v>
      </c>
      <c r="H1747" s="57" t="s">
        <v>3151</v>
      </c>
      <c r="I1747" s="57" t="s">
        <v>3155</v>
      </c>
      <c r="J1747" s="57" t="s">
        <v>3149</v>
      </c>
      <c r="K1747" s="57" t="s">
        <v>3148</v>
      </c>
      <c r="L1747" s="57" t="s">
        <v>3151</v>
      </c>
      <c r="M1747" s="57" t="s">
        <v>3151</v>
      </c>
      <c r="N1747" t="s">
        <v>3322</v>
      </c>
    </row>
    <row r="1748" spans="1:14" x14ac:dyDescent="0.25">
      <c r="A1748" t="s">
        <v>3317</v>
      </c>
      <c r="B1748" t="s">
        <v>3448</v>
      </c>
      <c r="C1748" t="s">
        <v>3210</v>
      </c>
      <c r="D1748" s="52">
        <v>1364.67110444848</v>
      </c>
      <c r="E1748" s="13">
        <v>2.1598541015746502</v>
      </c>
      <c r="F1748">
        <v>26</v>
      </c>
      <c r="G1748" s="57" t="s">
        <v>3160</v>
      </c>
      <c r="H1748" s="57" t="s">
        <v>3160</v>
      </c>
      <c r="I1748" s="57" t="s">
        <v>3160</v>
      </c>
      <c r="J1748" s="57" t="s">
        <v>3160</v>
      </c>
      <c r="K1748" s="57" t="s">
        <v>3160</v>
      </c>
      <c r="L1748" s="57" t="s">
        <v>3160</v>
      </c>
      <c r="M1748" s="57" t="s">
        <v>3160</v>
      </c>
      <c r="N1748" t="s">
        <v>3337</v>
      </c>
    </row>
    <row r="1749" spans="1:14" x14ac:dyDescent="0.25">
      <c r="A1749" t="s">
        <v>3317</v>
      </c>
      <c r="B1749" t="s">
        <v>3449</v>
      </c>
      <c r="C1749" t="s">
        <v>3450</v>
      </c>
      <c r="D1749" s="52">
        <v>257.41229053716597</v>
      </c>
      <c r="E1749" s="13">
        <v>1.19132063325435</v>
      </c>
      <c r="F1749">
        <v>78</v>
      </c>
      <c r="G1749" s="57" t="s">
        <v>3151</v>
      </c>
      <c r="H1749" s="57" t="s">
        <v>3149</v>
      </c>
      <c r="I1749" s="57" t="s">
        <v>3148</v>
      </c>
      <c r="J1749" s="57" t="s">
        <v>3148</v>
      </c>
      <c r="K1749" s="57" t="s">
        <v>3150</v>
      </c>
      <c r="L1749" s="57" t="s">
        <v>3149</v>
      </c>
      <c r="M1749" s="57" t="s">
        <v>3151</v>
      </c>
      <c r="N1749" t="s">
        <v>3322</v>
      </c>
    </row>
    <row r="1750" spans="1:14" x14ac:dyDescent="0.25">
      <c r="A1750" t="s">
        <v>3317</v>
      </c>
      <c r="B1750" t="s">
        <v>3451</v>
      </c>
      <c r="C1750" t="s">
        <v>3452</v>
      </c>
      <c r="D1750" s="52">
        <v>1010.50587267734</v>
      </c>
      <c r="E1750" s="13">
        <v>1.03642612900154</v>
      </c>
      <c r="F1750">
        <v>92</v>
      </c>
      <c r="G1750" s="57" t="s">
        <v>3160</v>
      </c>
      <c r="H1750" s="57" t="s">
        <v>3160</v>
      </c>
      <c r="I1750" s="57" t="s">
        <v>3160</v>
      </c>
      <c r="J1750" s="57" t="s">
        <v>3160</v>
      </c>
      <c r="K1750" s="57" t="s">
        <v>3160</v>
      </c>
      <c r="L1750" s="57" t="s">
        <v>3160</v>
      </c>
      <c r="M1750" s="57" t="s">
        <v>3160</v>
      </c>
      <c r="N1750" t="s">
        <v>3152</v>
      </c>
    </row>
    <row r="1751" spans="1:14" x14ac:dyDescent="0.25">
      <c r="A1751" t="s">
        <v>3317</v>
      </c>
      <c r="B1751" t="s">
        <v>3453</v>
      </c>
      <c r="C1751" t="s">
        <v>3214</v>
      </c>
      <c r="D1751" s="52">
        <v>837.700620876774</v>
      </c>
      <c r="E1751" s="13">
        <v>0.470222403983236</v>
      </c>
      <c r="F1751">
        <v>133</v>
      </c>
      <c r="G1751" s="57" t="s">
        <v>3160</v>
      </c>
      <c r="H1751" s="57" t="s">
        <v>3160</v>
      </c>
      <c r="I1751" s="57" t="s">
        <v>3160</v>
      </c>
      <c r="J1751" s="57" t="s">
        <v>3160</v>
      </c>
      <c r="K1751" s="57" t="s">
        <v>3160</v>
      </c>
      <c r="L1751" s="57" t="s">
        <v>3160</v>
      </c>
      <c r="M1751" s="57" t="s">
        <v>3160</v>
      </c>
      <c r="N1751" t="s">
        <v>3337</v>
      </c>
    </row>
    <row r="1752" spans="1:14" x14ac:dyDescent="0.25">
      <c r="A1752" t="s">
        <v>3317</v>
      </c>
      <c r="B1752" t="s">
        <v>3454</v>
      </c>
      <c r="C1752" t="s">
        <v>3455</v>
      </c>
      <c r="D1752" s="52">
        <v>1953.24636634946</v>
      </c>
      <c r="E1752" s="13">
        <v>2.6376578205332999</v>
      </c>
      <c r="F1752">
        <v>15</v>
      </c>
      <c r="G1752" s="57" t="s">
        <v>3151</v>
      </c>
      <c r="H1752" s="57" t="s">
        <v>3151</v>
      </c>
      <c r="I1752" s="57" t="s">
        <v>3151</v>
      </c>
      <c r="J1752" s="57" t="s">
        <v>3151</v>
      </c>
      <c r="K1752" s="57" t="s">
        <v>3155</v>
      </c>
      <c r="L1752" s="57" t="s">
        <v>3149</v>
      </c>
      <c r="M1752" s="57" t="s">
        <v>3151</v>
      </c>
      <c r="N1752" t="s">
        <v>3322</v>
      </c>
    </row>
    <row r="1753" spans="1:14" x14ac:dyDescent="0.25">
      <c r="A1753" t="s">
        <v>3317</v>
      </c>
      <c r="B1753" t="s">
        <v>3456</v>
      </c>
      <c r="C1753" t="s">
        <v>3457</v>
      </c>
      <c r="D1753" s="52">
        <v>873.00046370091502</v>
      </c>
      <c r="E1753" s="13">
        <v>1.46975064182802</v>
      </c>
      <c r="F1753">
        <v>59</v>
      </c>
      <c r="G1753" s="57" t="s">
        <v>3151</v>
      </c>
      <c r="H1753" s="57" t="s">
        <v>3151</v>
      </c>
      <c r="I1753" s="57" t="s">
        <v>3151</v>
      </c>
      <c r="J1753" s="57" t="s">
        <v>3148</v>
      </c>
      <c r="K1753" s="57" t="s">
        <v>3155</v>
      </c>
      <c r="L1753" s="57" t="s">
        <v>3150</v>
      </c>
      <c r="M1753" s="57" t="s">
        <v>3148</v>
      </c>
      <c r="N1753" t="s">
        <v>3322</v>
      </c>
    </row>
    <row r="1754" spans="1:14" x14ac:dyDescent="0.25">
      <c r="A1754" t="s">
        <v>3317</v>
      </c>
      <c r="B1754" t="s">
        <v>3458</v>
      </c>
      <c r="C1754" t="s">
        <v>3459</v>
      </c>
      <c r="D1754" s="52">
        <v>108.614025032585</v>
      </c>
      <c r="E1754" s="13">
        <v>1.5024539877832599</v>
      </c>
      <c r="F1754">
        <v>57</v>
      </c>
      <c r="G1754" s="57" t="s">
        <v>3160</v>
      </c>
      <c r="H1754" s="57" t="s">
        <v>3160</v>
      </c>
      <c r="I1754" s="57" t="s">
        <v>3160</v>
      </c>
      <c r="J1754" s="57" t="s">
        <v>3160</v>
      </c>
      <c r="K1754" s="57" t="s">
        <v>3160</v>
      </c>
      <c r="L1754" s="57" t="s">
        <v>3160</v>
      </c>
      <c r="M1754" s="57" t="s">
        <v>3160</v>
      </c>
      <c r="N1754" t="s">
        <v>3152</v>
      </c>
    </row>
    <row r="1755" spans="1:14" x14ac:dyDescent="0.25">
      <c r="A1755" t="s">
        <v>3317</v>
      </c>
      <c r="B1755" t="s">
        <v>3460</v>
      </c>
      <c r="C1755" t="s">
        <v>3461</v>
      </c>
      <c r="D1755" s="52">
        <v>1846.44315775473</v>
      </c>
      <c r="E1755" s="13">
        <v>0.19457511344329201</v>
      </c>
      <c r="F1755">
        <v>148</v>
      </c>
      <c r="G1755" s="57" t="s">
        <v>3149</v>
      </c>
      <c r="H1755" s="57" t="s">
        <v>3151</v>
      </c>
      <c r="I1755" s="57" t="s">
        <v>3155</v>
      </c>
      <c r="J1755" s="57" t="s">
        <v>3155</v>
      </c>
      <c r="K1755" s="57" t="s">
        <v>3150</v>
      </c>
      <c r="L1755" s="57" t="s">
        <v>3148</v>
      </c>
      <c r="M1755" s="57" t="s">
        <v>3155</v>
      </c>
      <c r="N1755" t="s">
        <v>3322</v>
      </c>
    </row>
    <row r="1756" spans="1:14" x14ac:dyDescent="0.25">
      <c r="A1756" t="s">
        <v>3317</v>
      </c>
      <c r="B1756" t="s">
        <v>3462</v>
      </c>
      <c r="C1756" t="s">
        <v>3463</v>
      </c>
      <c r="D1756" s="52">
        <v>895.95295754204597</v>
      </c>
      <c r="E1756" s="13">
        <v>1.4155785306917399</v>
      </c>
      <c r="F1756">
        <v>64</v>
      </c>
      <c r="G1756" s="57" t="s">
        <v>3151</v>
      </c>
      <c r="H1756" s="57" t="s">
        <v>3151</v>
      </c>
      <c r="I1756" s="57" t="s">
        <v>3151</v>
      </c>
      <c r="J1756" s="57" t="s">
        <v>3149</v>
      </c>
      <c r="K1756" s="57" t="s">
        <v>3150</v>
      </c>
      <c r="L1756" s="57" t="s">
        <v>3148</v>
      </c>
      <c r="M1756" s="57" t="s">
        <v>3151</v>
      </c>
      <c r="N1756" t="s">
        <v>3322</v>
      </c>
    </row>
    <row r="1757" spans="1:14" x14ac:dyDescent="0.25">
      <c r="A1757" t="s">
        <v>3317</v>
      </c>
      <c r="B1757" t="s">
        <v>3464</v>
      </c>
      <c r="C1757" t="s">
        <v>3465</v>
      </c>
      <c r="D1757" s="52">
        <v>2140.2781869532901</v>
      </c>
      <c r="E1757" s="13">
        <v>1.9761234509457</v>
      </c>
      <c r="F1757">
        <v>32</v>
      </c>
      <c r="G1757" s="57" t="s">
        <v>3151</v>
      </c>
      <c r="H1757" s="57" t="s">
        <v>3151</v>
      </c>
      <c r="I1757" s="57" t="s">
        <v>3151</v>
      </c>
      <c r="J1757" s="57" t="s">
        <v>3148</v>
      </c>
      <c r="K1757" s="57" t="s">
        <v>3150</v>
      </c>
      <c r="L1757" s="57" t="s">
        <v>3149</v>
      </c>
      <c r="M1757" s="57" t="s">
        <v>3150</v>
      </c>
      <c r="N1757" t="s">
        <v>3322</v>
      </c>
    </row>
    <row r="1758" spans="1:14" x14ac:dyDescent="0.25">
      <c r="A1758" t="s">
        <v>3317</v>
      </c>
      <c r="B1758" t="s">
        <v>3466</v>
      </c>
      <c r="C1758" t="s">
        <v>3467</v>
      </c>
      <c r="D1758" s="52">
        <v>10349.542002616001</v>
      </c>
      <c r="E1758" s="13">
        <v>3.6419869917415402</v>
      </c>
      <c r="F1758">
        <v>8</v>
      </c>
      <c r="G1758" s="57" t="s">
        <v>3151</v>
      </c>
      <c r="H1758" s="57" t="s">
        <v>3151</v>
      </c>
      <c r="I1758" s="57" t="s">
        <v>3149</v>
      </c>
      <c r="J1758" s="57" t="s">
        <v>3149</v>
      </c>
      <c r="K1758" s="57" t="s">
        <v>3155</v>
      </c>
      <c r="L1758" s="57" t="s">
        <v>3150</v>
      </c>
      <c r="M1758" s="57" t="s">
        <v>3150</v>
      </c>
      <c r="N1758" t="s">
        <v>3322</v>
      </c>
    </row>
    <row r="1759" spans="1:14" x14ac:dyDescent="0.25">
      <c r="A1759" t="s">
        <v>3317</v>
      </c>
      <c r="B1759" t="s">
        <v>3468</v>
      </c>
      <c r="C1759" t="s">
        <v>3469</v>
      </c>
      <c r="D1759" s="52">
        <v>7119.6888104134696</v>
      </c>
      <c r="E1759" s="13">
        <v>1.63773026124191</v>
      </c>
      <c r="F1759">
        <v>44</v>
      </c>
      <c r="G1759" s="57" t="s">
        <v>3151</v>
      </c>
      <c r="H1759" s="57" t="s">
        <v>3155</v>
      </c>
      <c r="I1759" s="57" t="s">
        <v>3155</v>
      </c>
      <c r="J1759" s="57" t="s">
        <v>3151</v>
      </c>
      <c r="K1759" s="57" t="s">
        <v>3155</v>
      </c>
      <c r="L1759" s="57" t="s">
        <v>3150</v>
      </c>
      <c r="M1759" s="57" t="s">
        <v>3149</v>
      </c>
      <c r="N1759" t="s">
        <v>3322</v>
      </c>
    </row>
    <row r="1760" spans="1:14" x14ac:dyDescent="0.25">
      <c r="A1760" t="s">
        <v>3317</v>
      </c>
      <c r="B1760" t="s">
        <v>3470</v>
      </c>
      <c r="C1760" t="s">
        <v>3471</v>
      </c>
      <c r="D1760" s="52">
        <v>591.12299474897702</v>
      </c>
      <c r="E1760" s="13">
        <v>1.25274094296028</v>
      </c>
      <c r="F1760">
        <v>76</v>
      </c>
      <c r="G1760" s="57" t="s">
        <v>3151</v>
      </c>
      <c r="H1760" s="57" t="s">
        <v>3148</v>
      </c>
      <c r="I1760" s="57" t="s">
        <v>3148</v>
      </c>
      <c r="J1760" s="57" t="s">
        <v>3151</v>
      </c>
      <c r="K1760" s="57" t="s">
        <v>3150</v>
      </c>
      <c r="L1760" s="57" t="s">
        <v>3150</v>
      </c>
      <c r="M1760" s="57" t="s">
        <v>3151</v>
      </c>
      <c r="N1760" t="s">
        <v>3322</v>
      </c>
    </row>
    <row r="1761" spans="1:14" x14ac:dyDescent="0.25">
      <c r="A1761" t="s">
        <v>3317</v>
      </c>
      <c r="B1761" t="s">
        <v>3472</v>
      </c>
      <c r="C1761" t="s">
        <v>3473</v>
      </c>
      <c r="D1761" s="52">
        <v>5795.94782346179</v>
      </c>
      <c r="E1761" s="13">
        <v>1.51792428891747</v>
      </c>
      <c r="F1761">
        <v>56</v>
      </c>
      <c r="G1761" s="57" t="s">
        <v>3151</v>
      </c>
      <c r="H1761" s="57" t="s">
        <v>3149</v>
      </c>
      <c r="I1761" s="57" t="s">
        <v>3148</v>
      </c>
      <c r="J1761" s="57" t="s">
        <v>3151</v>
      </c>
      <c r="K1761" s="57" t="s">
        <v>3155</v>
      </c>
      <c r="L1761" s="57" t="s">
        <v>3155</v>
      </c>
      <c r="M1761" s="57" t="s">
        <v>3150</v>
      </c>
      <c r="N1761" t="s">
        <v>3322</v>
      </c>
    </row>
    <row r="1762" spans="1:14" x14ac:dyDescent="0.25">
      <c r="A1762" t="s">
        <v>3317</v>
      </c>
      <c r="B1762" t="s">
        <v>3474</v>
      </c>
      <c r="C1762" t="s">
        <v>3475</v>
      </c>
      <c r="D1762" s="52">
        <v>2914.1332866501298</v>
      </c>
      <c r="E1762" s="13">
        <v>1.94662874984458</v>
      </c>
      <c r="F1762">
        <v>34</v>
      </c>
      <c r="G1762" s="57" t="s">
        <v>3151</v>
      </c>
      <c r="H1762" s="57" t="s">
        <v>3151</v>
      </c>
      <c r="I1762" s="57" t="s">
        <v>3149</v>
      </c>
      <c r="J1762" s="57" t="s">
        <v>3151</v>
      </c>
      <c r="K1762" s="57" t="s">
        <v>3155</v>
      </c>
      <c r="L1762" s="57" t="s">
        <v>3155</v>
      </c>
      <c r="M1762" s="57" t="s">
        <v>3150</v>
      </c>
      <c r="N1762" t="s">
        <v>3322</v>
      </c>
    </row>
    <row r="1763" spans="1:14" x14ac:dyDescent="0.25">
      <c r="A1763" t="s">
        <v>3317</v>
      </c>
      <c r="B1763" t="s">
        <v>3476</v>
      </c>
      <c r="C1763" t="s">
        <v>3477</v>
      </c>
      <c r="D1763" s="52">
        <v>4852.9869615570997</v>
      </c>
      <c r="E1763" s="13">
        <v>2.0774321426400002</v>
      </c>
      <c r="F1763">
        <v>28</v>
      </c>
      <c r="G1763" s="57" t="s">
        <v>3151</v>
      </c>
      <c r="H1763" s="57" t="s">
        <v>3151</v>
      </c>
      <c r="I1763" s="57" t="s">
        <v>3155</v>
      </c>
      <c r="J1763" s="57" t="s">
        <v>3151</v>
      </c>
      <c r="K1763" s="57" t="s">
        <v>3150</v>
      </c>
      <c r="L1763" s="57" t="s">
        <v>3155</v>
      </c>
      <c r="M1763" s="57" t="s">
        <v>3155</v>
      </c>
      <c r="N1763" t="s">
        <v>3322</v>
      </c>
    </row>
    <row r="1764" spans="1:14" x14ac:dyDescent="0.25">
      <c r="A1764" t="s">
        <v>3317</v>
      </c>
      <c r="B1764" t="s">
        <v>3478</v>
      </c>
      <c r="C1764" t="s">
        <v>3479</v>
      </c>
      <c r="D1764" s="52">
        <v>12768.782169733</v>
      </c>
      <c r="E1764" s="13">
        <v>0.16445437574121699</v>
      </c>
      <c r="F1764">
        <v>150</v>
      </c>
      <c r="G1764" s="57" t="s">
        <v>3149</v>
      </c>
      <c r="H1764" s="57" t="s">
        <v>3151</v>
      </c>
      <c r="I1764" s="57" t="s">
        <v>3155</v>
      </c>
      <c r="J1764" s="57" t="s">
        <v>3150</v>
      </c>
      <c r="K1764" s="57" t="s">
        <v>3151</v>
      </c>
      <c r="L1764" s="57" t="s">
        <v>3149</v>
      </c>
      <c r="M1764" s="57" t="s">
        <v>3150</v>
      </c>
      <c r="N1764" t="s">
        <v>3322</v>
      </c>
    </row>
    <row r="1765" spans="1:14" x14ac:dyDescent="0.25">
      <c r="A1765" t="s">
        <v>3317</v>
      </c>
      <c r="B1765" t="s">
        <v>3480</v>
      </c>
      <c r="C1765" t="s">
        <v>3481</v>
      </c>
      <c r="D1765" s="52">
        <v>11221.677892687299</v>
      </c>
      <c r="E1765" s="13">
        <v>4.1780072096054797E-2</v>
      </c>
      <c r="F1765">
        <v>154</v>
      </c>
      <c r="G1765" s="57" t="s">
        <v>3148</v>
      </c>
      <c r="H1765" s="57" t="s">
        <v>3149</v>
      </c>
      <c r="I1765" s="57" t="s">
        <v>3155</v>
      </c>
      <c r="J1765" s="57" t="s">
        <v>3150</v>
      </c>
      <c r="K1765" s="57" t="s">
        <v>3149</v>
      </c>
      <c r="L1765" s="57" t="s">
        <v>3149</v>
      </c>
      <c r="M1765" s="57" t="s">
        <v>3150</v>
      </c>
      <c r="N1765" t="s">
        <v>3322</v>
      </c>
    </row>
    <row r="1766" spans="1:14" x14ac:dyDescent="0.25">
      <c r="A1766" t="s">
        <v>3317</v>
      </c>
      <c r="B1766" t="s">
        <v>3482</v>
      </c>
      <c r="C1766" t="s">
        <v>3483</v>
      </c>
      <c r="D1766" s="52">
        <v>3901.28503223488</v>
      </c>
      <c r="E1766" s="13">
        <v>0.53718235742538201</v>
      </c>
      <c r="F1766">
        <v>127</v>
      </c>
      <c r="G1766" s="57" t="s">
        <v>3151</v>
      </c>
      <c r="H1766" s="57" t="s">
        <v>3150</v>
      </c>
      <c r="I1766" s="57" t="s">
        <v>3155</v>
      </c>
      <c r="J1766" s="57" t="s">
        <v>3151</v>
      </c>
      <c r="K1766" s="57" t="s">
        <v>3148</v>
      </c>
      <c r="L1766" s="57" t="s">
        <v>3148</v>
      </c>
      <c r="M1766" s="57" t="s">
        <v>3149</v>
      </c>
      <c r="N1766" t="s">
        <v>3322</v>
      </c>
    </row>
    <row r="1767" spans="1:14" x14ac:dyDescent="0.25">
      <c r="A1767" t="s">
        <v>3317</v>
      </c>
      <c r="B1767" t="s">
        <v>3484</v>
      </c>
      <c r="C1767" t="s">
        <v>3485</v>
      </c>
      <c r="D1767" s="52">
        <v>1632.67319365917</v>
      </c>
      <c r="E1767" s="13">
        <v>0.90499273060933205</v>
      </c>
      <c r="F1767">
        <v>101</v>
      </c>
      <c r="G1767" s="57" t="s">
        <v>3151</v>
      </c>
      <c r="H1767" s="57" t="s">
        <v>3149</v>
      </c>
      <c r="I1767" s="57" t="s">
        <v>3155</v>
      </c>
      <c r="J1767" s="57" t="s">
        <v>3155</v>
      </c>
      <c r="K1767" s="57" t="s">
        <v>3150</v>
      </c>
      <c r="L1767" s="57" t="s">
        <v>3148</v>
      </c>
      <c r="M1767" s="57" t="s">
        <v>3151</v>
      </c>
      <c r="N1767" t="s">
        <v>3322</v>
      </c>
    </row>
    <row r="1768" spans="1:14" x14ac:dyDescent="0.25">
      <c r="A1768" t="s">
        <v>3317</v>
      </c>
      <c r="B1768" t="s">
        <v>3486</v>
      </c>
      <c r="C1768" t="s">
        <v>3487</v>
      </c>
      <c r="D1768" s="52">
        <v>3985.7856941851701</v>
      </c>
      <c r="E1768" s="13">
        <v>1.84116829672199</v>
      </c>
      <c r="F1768">
        <v>37</v>
      </c>
      <c r="G1768" s="57" t="s">
        <v>3151</v>
      </c>
      <c r="H1768" s="57" t="s">
        <v>3148</v>
      </c>
      <c r="I1768" s="57" t="s">
        <v>3155</v>
      </c>
      <c r="J1768" s="57" t="s">
        <v>3149</v>
      </c>
      <c r="K1768" s="57" t="s">
        <v>3148</v>
      </c>
      <c r="L1768" s="57" t="s">
        <v>3149</v>
      </c>
      <c r="M1768" s="57" t="s">
        <v>3149</v>
      </c>
      <c r="N1768" t="s">
        <v>3322</v>
      </c>
    </row>
    <row r="1769" spans="1:14" x14ac:dyDescent="0.25">
      <c r="A1769" t="s">
        <v>3317</v>
      </c>
      <c r="B1769" t="s">
        <v>3488</v>
      </c>
      <c r="C1769" t="s">
        <v>3489</v>
      </c>
      <c r="D1769" s="52">
        <v>6573.9989403377904</v>
      </c>
      <c r="E1769" s="13">
        <v>0.33412818650943199</v>
      </c>
      <c r="F1769">
        <v>141</v>
      </c>
      <c r="G1769" s="57" t="s">
        <v>3149</v>
      </c>
      <c r="H1769" s="57" t="s">
        <v>3151</v>
      </c>
      <c r="I1769" s="57" t="s">
        <v>3155</v>
      </c>
      <c r="J1769" s="57" t="s">
        <v>3155</v>
      </c>
      <c r="K1769" s="57" t="s">
        <v>3148</v>
      </c>
      <c r="L1769" s="57" t="s">
        <v>3151</v>
      </c>
      <c r="M1769" s="57" t="s">
        <v>3150</v>
      </c>
      <c r="N1769" t="s">
        <v>3322</v>
      </c>
    </row>
    <row r="1770" spans="1:14" x14ac:dyDescent="0.25">
      <c r="A1770" t="s">
        <v>3317</v>
      </c>
      <c r="B1770" t="s">
        <v>3490</v>
      </c>
      <c r="C1770" t="s">
        <v>3491</v>
      </c>
      <c r="D1770" s="52">
        <v>9011.9621275463105</v>
      </c>
      <c r="E1770" s="13">
        <v>1.3837489021139999</v>
      </c>
      <c r="F1770">
        <v>65</v>
      </c>
      <c r="G1770" s="57" t="s">
        <v>3151</v>
      </c>
      <c r="H1770" s="57" t="s">
        <v>3151</v>
      </c>
      <c r="I1770" s="57" t="s">
        <v>3149</v>
      </c>
      <c r="J1770" s="57" t="s">
        <v>3149</v>
      </c>
      <c r="K1770" s="57" t="s">
        <v>3148</v>
      </c>
      <c r="L1770" s="57" t="s">
        <v>3149</v>
      </c>
      <c r="M1770" s="57" t="s">
        <v>3149</v>
      </c>
      <c r="N1770" t="s">
        <v>3322</v>
      </c>
    </row>
    <row r="1771" spans="1:14" x14ac:dyDescent="0.25">
      <c r="A1771" t="s">
        <v>3317</v>
      </c>
      <c r="B1771" t="s">
        <v>3492</v>
      </c>
      <c r="C1771" t="s">
        <v>3493</v>
      </c>
      <c r="D1771" s="52">
        <v>1317.0190230882699</v>
      </c>
      <c r="E1771" s="13">
        <v>1.12760523029496</v>
      </c>
      <c r="F1771">
        <v>86</v>
      </c>
      <c r="G1771" s="57" t="s">
        <v>3160</v>
      </c>
      <c r="H1771" s="57" t="s">
        <v>3160</v>
      </c>
      <c r="I1771" s="57" t="s">
        <v>3160</v>
      </c>
      <c r="J1771" s="57" t="s">
        <v>3160</v>
      </c>
      <c r="K1771" s="57" t="s">
        <v>3160</v>
      </c>
      <c r="L1771" s="57" t="s">
        <v>3160</v>
      </c>
      <c r="M1771" s="57" t="s">
        <v>3160</v>
      </c>
      <c r="N1771" t="s">
        <v>3152</v>
      </c>
    </row>
    <row r="1772" spans="1:14" x14ac:dyDescent="0.25">
      <c r="A1772" t="s">
        <v>3317</v>
      </c>
      <c r="B1772" t="s">
        <v>3494</v>
      </c>
      <c r="C1772" t="s">
        <v>3230</v>
      </c>
      <c r="D1772" s="52">
        <v>727.46550722029303</v>
      </c>
      <c r="E1772" s="13">
        <v>1.46231589261746</v>
      </c>
      <c r="F1772">
        <v>60</v>
      </c>
      <c r="G1772" s="57" t="s">
        <v>3160</v>
      </c>
      <c r="H1772" s="57" t="s">
        <v>3160</v>
      </c>
      <c r="I1772" s="57" t="s">
        <v>3160</v>
      </c>
      <c r="J1772" s="57" t="s">
        <v>3160</v>
      </c>
      <c r="K1772" s="57" t="s">
        <v>3160</v>
      </c>
      <c r="L1772" s="57" t="s">
        <v>3160</v>
      </c>
      <c r="M1772" s="57" t="s">
        <v>3160</v>
      </c>
      <c r="N1772" t="s">
        <v>3152</v>
      </c>
    </row>
    <row r="1773" spans="1:14" x14ac:dyDescent="0.25">
      <c r="A1773" t="s">
        <v>3317</v>
      </c>
      <c r="B1773" t="s">
        <v>3495</v>
      </c>
      <c r="C1773" t="s">
        <v>3496</v>
      </c>
      <c r="D1773" s="52">
        <v>445.80683837845203</v>
      </c>
      <c r="E1773" s="13">
        <v>1.46231589261746</v>
      </c>
      <c r="F1773">
        <v>60</v>
      </c>
      <c r="G1773" s="57" t="s">
        <v>3160</v>
      </c>
      <c r="H1773" s="57" t="s">
        <v>3160</v>
      </c>
      <c r="I1773" s="57" t="s">
        <v>3160</v>
      </c>
      <c r="J1773" s="57" t="s">
        <v>3160</v>
      </c>
      <c r="K1773" s="57" t="s">
        <v>3160</v>
      </c>
      <c r="L1773" s="57" t="s">
        <v>3160</v>
      </c>
      <c r="M1773" s="57" t="s">
        <v>3160</v>
      </c>
      <c r="N1773" t="s">
        <v>3152</v>
      </c>
    </row>
    <row r="1774" spans="1:14" x14ac:dyDescent="0.25">
      <c r="A1774" t="s">
        <v>3317</v>
      </c>
      <c r="B1774" t="s">
        <v>3497</v>
      </c>
      <c r="C1774" t="s">
        <v>3498</v>
      </c>
      <c r="D1774" s="52">
        <v>3654.3253542996999</v>
      </c>
      <c r="E1774" s="13">
        <v>1.3374121117492599</v>
      </c>
      <c r="F1774">
        <v>71</v>
      </c>
      <c r="G1774" s="57" t="s">
        <v>3151</v>
      </c>
      <c r="H1774" s="57" t="s">
        <v>3151</v>
      </c>
      <c r="I1774" s="57" t="s">
        <v>3155</v>
      </c>
      <c r="J1774" s="57" t="s">
        <v>3148</v>
      </c>
      <c r="K1774" s="57" t="s">
        <v>3150</v>
      </c>
      <c r="L1774" s="57" t="s">
        <v>3150</v>
      </c>
      <c r="M1774" s="57" t="s">
        <v>3155</v>
      </c>
      <c r="N1774" t="s">
        <v>3322</v>
      </c>
    </row>
    <row r="1775" spans="1:14" x14ac:dyDescent="0.25">
      <c r="A1775" t="s">
        <v>3317</v>
      </c>
      <c r="B1775" t="s">
        <v>3499</v>
      </c>
      <c r="C1775" t="s">
        <v>3500</v>
      </c>
      <c r="D1775" s="52">
        <v>581.60955700521595</v>
      </c>
      <c r="E1775" s="13">
        <v>-4.6990000792605499E-2</v>
      </c>
      <c r="F1775">
        <v>157</v>
      </c>
      <c r="G1775" s="57" t="s">
        <v>3160</v>
      </c>
      <c r="H1775" s="57" t="s">
        <v>3160</v>
      </c>
      <c r="I1775" s="57" t="s">
        <v>3160</v>
      </c>
      <c r="J1775" s="57" t="s">
        <v>3160</v>
      </c>
      <c r="K1775" s="57" t="s">
        <v>3160</v>
      </c>
      <c r="L1775" s="57" t="s">
        <v>3160</v>
      </c>
      <c r="M1775" s="57" t="s">
        <v>3160</v>
      </c>
      <c r="N1775" t="s">
        <v>3152</v>
      </c>
    </row>
    <row r="1776" spans="1:14" x14ac:dyDescent="0.25">
      <c r="A1776" t="s">
        <v>3317</v>
      </c>
      <c r="B1776" t="s">
        <v>3501</v>
      </c>
      <c r="C1776" t="s">
        <v>3502</v>
      </c>
      <c r="D1776" s="52">
        <v>2602.29576392421</v>
      </c>
      <c r="E1776" s="13">
        <v>1.14848707325814</v>
      </c>
      <c r="F1776">
        <v>82</v>
      </c>
      <c r="G1776" s="57" t="s">
        <v>3151</v>
      </c>
      <c r="H1776" s="57" t="s">
        <v>3155</v>
      </c>
      <c r="I1776" s="57" t="s">
        <v>3155</v>
      </c>
      <c r="J1776" s="57" t="s">
        <v>3151</v>
      </c>
      <c r="K1776" s="57" t="s">
        <v>3150</v>
      </c>
      <c r="L1776" s="57" t="s">
        <v>3148</v>
      </c>
      <c r="M1776" s="57" t="s">
        <v>3151</v>
      </c>
      <c r="N1776" t="s">
        <v>3322</v>
      </c>
    </row>
    <row r="1777" spans="1:14" x14ac:dyDescent="0.25">
      <c r="A1777" t="s">
        <v>3317</v>
      </c>
      <c r="B1777" t="s">
        <v>3503</v>
      </c>
      <c r="C1777" t="s">
        <v>3504</v>
      </c>
      <c r="D1777" s="52">
        <v>1342.2893334535299</v>
      </c>
      <c r="E1777" s="13">
        <v>-0.345592388944716</v>
      </c>
      <c r="F1777">
        <v>166</v>
      </c>
      <c r="G1777" s="57" t="s">
        <v>3150</v>
      </c>
      <c r="H1777" s="57" t="s">
        <v>3150</v>
      </c>
      <c r="I1777" s="57" t="s">
        <v>3155</v>
      </c>
      <c r="J1777" s="57" t="s">
        <v>3150</v>
      </c>
      <c r="K1777" s="57" t="s">
        <v>3155</v>
      </c>
      <c r="L1777" s="57" t="s">
        <v>3150</v>
      </c>
      <c r="M1777" s="57" t="s">
        <v>3148</v>
      </c>
      <c r="N1777" t="s">
        <v>3322</v>
      </c>
    </row>
    <row r="1778" spans="1:14" x14ac:dyDescent="0.25">
      <c r="A1778" t="s">
        <v>3317</v>
      </c>
      <c r="B1778" t="s">
        <v>3505</v>
      </c>
      <c r="C1778" t="s">
        <v>3506</v>
      </c>
      <c r="D1778" s="52">
        <v>3096.3072484433601</v>
      </c>
      <c r="E1778" s="13">
        <v>-4.6990000792605499E-2</v>
      </c>
      <c r="F1778">
        <v>157</v>
      </c>
      <c r="G1778" s="57" t="s">
        <v>3160</v>
      </c>
      <c r="H1778" s="57" t="s">
        <v>3160</v>
      </c>
      <c r="I1778" s="57" t="s">
        <v>3160</v>
      </c>
      <c r="J1778" s="57" t="s">
        <v>3160</v>
      </c>
      <c r="K1778" s="57" t="s">
        <v>3160</v>
      </c>
      <c r="L1778" s="57" t="s">
        <v>3160</v>
      </c>
      <c r="M1778" s="57" t="s">
        <v>3160</v>
      </c>
      <c r="N1778" t="s">
        <v>3152</v>
      </c>
    </row>
    <row r="1779" spans="1:14" x14ac:dyDescent="0.25">
      <c r="A1779" t="s">
        <v>3317</v>
      </c>
      <c r="B1779" t="s">
        <v>3507</v>
      </c>
      <c r="C1779" t="s">
        <v>3508</v>
      </c>
      <c r="D1779" s="52">
        <v>1541.1798984582299</v>
      </c>
      <c r="E1779" s="13">
        <v>0.69475731209355795</v>
      </c>
      <c r="F1779">
        <v>113</v>
      </c>
      <c r="G1779" s="57" t="s">
        <v>3160</v>
      </c>
      <c r="H1779" s="57" t="s">
        <v>3160</v>
      </c>
      <c r="I1779" s="57" t="s">
        <v>3160</v>
      </c>
      <c r="J1779" s="57" t="s">
        <v>3160</v>
      </c>
      <c r="K1779" s="57" t="s">
        <v>3160</v>
      </c>
      <c r="L1779" s="57" t="s">
        <v>3160</v>
      </c>
      <c r="M1779" s="57" t="s">
        <v>3160</v>
      </c>
      <c r="N1779" t="s">
        <v>3152</v>
      </c>
    </row>
    <row r="1780" spans="1:14" x14ac:dyDescent="0.25">
      <c r="A1780" t="s">
        <v>3317</v>
      </c>
      <c r="B1780" t="s">
        <v>3509</v>
      </c>
      <c r="C1780" t="s">
        <v>3510</v>
      </c>
      <c r="D1780" s="52">
        <v>268.83234849898002</v>
      </c>
      <c r="E1780" s="13">
        <v>0.69475731209355795</v>
      </c>
      <c r="F1780">
        <v>113</v>
      </c>
      <c r="G1780" s="57" t="s">
        <v>3160</v>
      </c>
      <c r="H1780" s="57" t="s">
        <v>3160</v>
      </c>
      <c r="I1780" s="57" t="s">
        <v>3160</v>
      </c>
      <c r="J1780" s="57" t="s">
        <v>3160</v>
      </c>
      <c r="K1780" s="57" t="s">
        <v>3160</v>
      </c>
      <c r="L1780" s="57" t="s">
        <v>3160</v>
      </c>
      <c r="M1780" s="57" t="s">
        <v>3160</v>
      </c>
      <c r="N1780" t="s">
        <v>3152</v>
      </c>
    </row>
    <row r="1781" spans="1:14" x14ac:dyDescent="0.25">
      <c r="A1781" t="s">
        <v>3317</v>
      </c>
      <c r="B1781" t="s">
        <v>3511</v>
      </c>
      <c r="C1781" t="s">
        <v>3512</v>
      </c>
      <c r="D1781" s="52">
        <v>1900.66723308372</v>
      </c>
      <c r="E1781" s="13">
        <v>0.80339256536287496</v>
      </c>
      <c r="F1781">
        <v>109</v>
      </c>
      <c r="G1781" s="57" t="s">
        <v>3151</v>
      </c>
      <c r="H1781" s="57" t="s">
        <v>3151</v>
      </c>
      <c r="I1781" s="57" t="s">
        <v>3149</v>
      </c>
      <c r="J1781" s="57" t="s">
        <v>3149</v>
      </c>
      <c r="K1781" s="57" t="s">
        <v>3155</v>
      </c>
      <c r="L1781" s="57" t="s">
        <v>3155</v>
      </c>
      <c r="M1781" s="57" t="s">
        <v>3149</v>
      </c>
      <c r="N1781" t="s">
        <v>3322</v>
      </c>
    </row>
    <row r="1782" spans="1:14" x14ac:dyDescent="0.25">
      <c r="A1782" t="s">
        <v>3317</v>
      </c>
      <c r="B1782" t="s">
        <v>3513</v>
      </c>
      <c r="C1782" t="s">
        <v>3514</v>
      </c>
      <c r="D1782" s="52">
        <v>12466.8725667121</v>
      </c>
      <c r="E1782" s="13">
        <v>1.12521282075361E-2</v>
      </c>
      <c r="F1782">
        <v>155</v>
      </c>
      <c r="G1782" s="57" t="s">
        <v>3148</v>
      </c>
      <c r="H1782" s="57" t="s">
        <v>3151</v>
      </c>
      <c r="I1782" s="57" t="s">
        <v>3155</v>
      </c>
      <c r="J1782" s="57" t="s">
        <v>3150</v>
      </c>
      <c r="K1782" s="57" t="s">
        <v>3150</v>
      </c>
      <c r="L1782" s="57" t="s">
        <v>3155</v>
      </c>
      <c r="M1782" s="57" t="s">
        <v>3155</v>
      </c>
      <c r="N1782" t="s">
        <v>3322</v>
      </c>
    </row>
    <row r="1783" spans="1:14" x14ac:dyDescent="0.25">
      <c r="A1783" t="s">
        <v>3317</v>
      </c>
      <c r="B1783" t="s">
        <v>3515</v>
      </c>
      <c r="C1783" t="s">
        <v>3238</v>
      </c>
      <c r="D1783" s="52">
        <v>10805.742318602401</v>
      </c>
      <c r="E1783" s="13">
        <v>1.3826721292488799</v>
      </c>
      <c r="F1783">
        <v>68</v>
      </c>
      <c r="G1783" s="57" t="s">
        <v>3151</v>
      </c>
      <c r="H1783" s="57" t="s">
        <v>3151</v>
      </c>
      <c r="I1783" s="57" t="s">
        <v>3151</v>
      </c>
      <c r="J1783" s="57" t="s">
        <v>3149</v>
      </c>
      <c r="K1783" s="57" t="s">
        <v>3150</v>
      </c>
      <c r="L1783" s="57" t="s">
        <v>3155</v>
      </c>
      <c r="M1783" s="57" t="s">
        <v>3155</v>
      </c>
      <c r="N1783" t="s">
        <v>3322</v>
      </c>
    </row>
    <row r="1784" spans="1:14" x14ac:dyDescent="0.25">
      <c r="A1784" t="s">
        <v>3317</v>
      </c>
      <c r="B1784" t="s">
        <v>3516</v>
      </c>
      <c r="C1784" t="s">
        <v>3517</v>
      </c>
      <c r="D1784" s="52">
        <v>2640.0514626521599</v>
      </c>
      <c r="E1784" s="13">
        <v>0.24192711537974701</v>
      </c>
      <c r="F1784">
        <v>145</v>
      </c>
      <c r="G1784" s="57" t="s">
        <v>3149</v>
      </c>
      <c r="H1784" s="57" t="s">
        <v>3151</v>
      </c>
      <c r="I1784" s="57" t="s">
        <v>3155</v>
      </c>
      <c r="J1784" s="57" t="s">
        <v>3155</v>
      </c>
      <c r="K1784" s="57" t="s">
        <v>3151</v>
      </c>
      <c r="L1784" s="57" t="s">
        <v>3150</v>
      </c>
      <c r="M1784" s="57" t="s">
        <v>3150</v>
      </c>
      <c r="N1784" t="s">
        <v>3322</v>
      </c>
    </row>
    <row r="1785" spans="1:14" x14ac:dyDescent="0.25">
      <c r="A1785" t="s">
        <v>3317</v>
      </c>
      <c r="B1785" t="s">
        <v>3518</v>
      </c>
      <c r="C1785" t="s">
        <v>3519</v>
      </c>
      <c r="D1785" s="52">
        <v>11355.825307339101</v>
      </c>
      <c r="E1785" s="13">
        <v>-0.243320904583092</v>
      </c>
      <c r="F1785">
        <v>161</v>
      </c>
      <c r="G1785" s="57" t="s">
        <v>3148</v>
      </c>
      <c r="H1785" s="57" t="s">
        <v>3149</v>
      </c>
      <c r="I1785" s="57" t="s">
        <v>3155</v>
      </c>
      <c r="J1785" s="57" t="s">
        <v>3148</v>
      </c>
      <c r="K1785" s="57" t="s">
        <v>3148</v>
      </c>
      <c r="L1785" s="57" t="s">
        <v>3155</v>
      </c>
      <c r="M1785" s="57" t="s">
        <v>3151</v>
      </c>
      <c r="N1785" t="s">
        <v>3322</v>
      </c>
    </row>
    <row r="1786" spans="1:14" x14ac:dyDescent="0.25">
      <c r="A1786" t="s">
        <v>3317</v>
      </c>
      <c r="B1786" t="s">
        <v>3520</v>
      </c>
      <c r="C1786" t="s">
        <v>3242</v>
      </c>
      <c r="D1786" s="52">
        <v>5983.2641037209696</v>
      </c>
      <c r="E1786" s="13">
        <v>0.39613230377134601</v>
      </c>
      <c r="F1786">
        <v>138</v>
      </c>
      <c r="G1786" s="57" t="s">
        <v>3149</v>
      </c>
      <c r="H1786" s="57" t="s">
        <v>3151</v>
      </c>
      <c r="I1786" s="57" t="s">
        <v>3148</v>
      </c>
      <c r="J1786" s="57" t="s">
        <v>3148</v>
      </c>
      <c r="K1786" s="57" t="s">
        <v>3150</v>
      </c>
      <c r="L1786" s="57" t="s">
        <v>3155</v>
      </c>
      <c r="M1786" s="57" t="s">
        <v>3155</v>
      </c>
      <c r="N1786" t="s">
        <v>3322</v>
      </c>
    </row>
    <row r="1787" spans="1:14" x14ac:dyDescent="0.25">
      <c r="A1787" t="s">
        <v>3317</v>
      </c>
      <c r="B1787" t="s">
        <v>3521</v>
      </c>
      <c r="C1787" t="s">
        <v>3522</v>
      </c>
      <c r="D1787" s="52">
        <v>13378.742557187999</v>
      </c>
      <c r="E1787" s="13">
        <v>1.0329244024663</v>
      </c>
      <c r="F1787">
        <v>93</v>
      </c>
      <c r="G1787" s="57" t="s">
        <v>3151</v>
      </c>
      <c r="H1787" s="57" t="s">
        <v>3155</v>
      </c>
      <c r="I1787" s="57" t="s">
        <v>3155</v>
      </c>
      <c r="J1787" s="57" t="s">
        <v>3151</v>
      </c>
      <c r="K1787" s="57" t="s">
        <v>3150</v>
      </c>
      <c r="L1787" s="57" t="s">
        <v>3155</v>
      </c>
      <c r="M1787" s="57" t="s">
        <v>3150</v>
      </c>
      <c r="N1787" t="s">
        <v>3322</v>
      </c>
    </row>
    <row r="1788" spans="1:14" x14ac:dyDescent="0.25">
      <c r="A1788" t="s">
        <v>3317</v>
      </c>
      <c r="B1788" t="s">
        <v>3523</v>
      </c>
      <c r="C1788" t="s">
        <v>3524</v>
      </c>
      <c r="D1788" s="52">
        <v>6311.1677724777501</v>
      </c>
      <c r="E1788" s="13">
        <v>1.9308303302618599</v>
      </c>
      <c r="F1788">
        <v>35</v>
      </c>
      <c r="G1788" s="57" t="s">
        <v>3151</v>
      </c>
      <c r="H1788" s="57" t="s">
        <v>3151</v>
      </c>
      <c r="I1788" s="57" t="s">
        <v>3151</v>
      </c>
      <c r="J1788" s="57" t="s">
        <v>3151</v>
      </c>
      <c r="K1788" s="57" t="s">
        <v>3150</v>
      </c>
      <c r="L1788" s="57" t="s">
        <v>3155</v>
      </c>
      <c r="M1788" s="57" t="s">
        <v>3150</v>
      </c>
      <c r="N1788" t="s">
        <v>3322</v>
      </c>
    </row>
    <row r="1789" spans="1:14" x14ac:dyDescent="0.25">
      <c r="A1789" t="s">
        <v>3317</v>
      </c>
      <c r="B1789" t="s">
        <v>3525</v>
      </c>
      <c r="C1789" t="s">
        <v>3526</v>
      </c>
      <c r="D1789" s="52">
        <v>20950.0993866711</v>
      </c>
      <c r="E1789" s="13">
        <v>1.0810517452070201</v>
      </c>
      <c r="F1789">
        <v>90</v>
      </c>
      <c r="G1789" s="57" t="s">
        <v>3151</v>
      </c>
      <c r="H1789" s="57" t="s">
        <v>3151</v>
      </c>
      <c r="I1789" s="57" t="s">
        <v>3155</v>
      </c>
      <c r="J1789" s="57" t="s">
        <v>3151</v>
      </c>
      <c r="K1789" s="57" t="s">
        <v>3155</v>
      </c>
      <c r="L1789" s="57" t="s">
        <v>3155</v>
      </c>
      <c r="M1789" s="57" t="s">
        <v>3155</v>
      </c>
      <c r="N1789" t="s">
        <v>3322</v>
      </c>
    </row>
    <row r="1790" spans="1:14" x14ac:dyDescent="0.25">
      <c r="A1790" t="s">
        <v>3317</v>
      </c>
      <c r="B1790" t="s">
        <v>3527</v>
      </c>
      <c r="C1790" t="s">
        <v>3528</v>
      </c>
      <c r="D1790" s="52">
        <v>1639.2123302509499</v>
      </c>
      <c r="E1790" s="13">
        <v>1.2610069103857899</v>
      </c>
      <c r="F1790">
        <v>75</v>
      </c>
      <c r="G1790" s="57" t="s">
        <v>3151</v>
      </c>
      <c r="H1790" s="57" t="s">
        <v>3151</v>
      </c>
      <c r="I1790" s="57" t="s">
        <v>3151</v>
      </c>
      <c r="J1790" s="57" t="s">
        <v>3150</v>
      </c>
      <c r="K1790" s="57" t="s">
        <v>3155</v>
      </c>
      <c r="L1790" s="57" t="s">
        <v>3155</v>
      </c>
      <c r="M1790" s="57" t="s">
        <v>3155</v>
      </c>
      <c r="N1790" t="s">
        <v>3322</v>
      </c>
    </row>
    <row r="1791" spans="1:14" x14ac:dyDescent="0.25">
      <c r="A1791" t="s">
        <v>3317</v>
      </c>
      <c r="B1791" t="s">
        <v>3529</v>
      </c>
      <c r="C1791" t="s">
        <v>3530</v>
      </c>
      <c r="D1791" s="52">
        <v>5332.3132977340301</v>
      </c>
      <c r="E1791" s="13">
        <v>1.0139095328504899</v>
      </c>
      <c r="F1791">
        <v>96</v>
      </c>
      <c r="G1791" s="57" t="s">
        <v>3151</v>
      </c>
      <c r="H1791" s="57" t="s">
        <v>3151</v>
      </c>
      <c r="I1791" s="57" t="s">
        <v>3149</v>
      </c>
      <c r="J1791" s="57" t="s">
        <v>3148</v>
      </c>
      <c r="K1791" s="57" t="s">
        <v>3155</v>
      </c>
      <c r="L1791" s="57" t="s">
        <v>3155</v>
      </c>
      <c r="M1791" s="57" t="s">
        <v>3155</v>
      </c>
      <c r="N1791" t="s">
        <v>3322</v>
      </c>
    </row>
    <row r="1792" spans="1:14" x14ac:dyDescent="0.25">
      <c r="A1792" t="s">
        <v>3317</v>
      </c>
      <c r="B1792" t="s">
        <v>3531</v>
      </c>
      <c r="C1792" t="s">
        <v>3532</v>
      </c>
      <c r="D1792" s="52">
        <v>1757.19657409502</v>
      </c>
      <c r="E1792" s="13">
        <v>0.43328563371892098</v>
      </c>
      <c r="F1792">
        <v>135</v>
      </c>
      <c r="G1792" s="57" t="s">
        <v>3149</v>
      </c>
      <c r="H1792" s="57" t="s">
        <v>3151</v>
      </c>
      <c r="I1792" s="57" t="s">
        <v>3148</v>
      </c>
      <c r="J1792" s="57" t="s">
        <v>3150</v>
      </c>
      <c r="K1792" s="57" t="s">
        <v>3155</v>
      </c>
      <c r="L1792" s="57" t="s">
        <v>3150</v>
      </c>
      <c r="M1792" s="57" t="s">
        <v>3150</v>
      </c>
      <c r="N1792" t="s">
        <v>3322</v>
      </c>
    </row>
    <row r="1793" spans="1:14" x14ac:dyDescent="0.25">
      <c r="A1793" t="s">
        <v>3317</v>
      </c>
      <c r="B1793" t="s">
        <v>3533</v>
      </c>
      <c r="C1793" t="s">
        <v>3534</v>
      </c>
      <c r="D1793" s="52">
        <v>3602.0545606966198</v>
      </c>
      <c r="E1793" s="13">
        <v>1.6760582185325099</v>
      </c>
      <c r="F1793">
        <v>42</v>
      </c>
      <c r="G1793" s="57" t="s">
        <v>3151</v>
      </c>
      <c r="H1793" s="57" t="s">
        <v>3151</v>
      </c>
      <c r="I1793" s="57" t="s">
        <v>3151</v>
      </c>
      <c r="J1793" s="57" t="s">
        <v>3149</v>
      </c>
      <c r="K1793" s="57" t="s">
        <v>3155</v>
      </c>
      <c r="L1793" s="57" t="s">
        <v>3155</v>
      </c>
      <c r="M1793" s="57" t="s">
        <v>3148</v>
      </c>
      <c r="N1793" t="s">
        <v>3322</v>
      </c>
    </row>
    <row r="1794" spans="1:14" x14ac:dyDescent="0.25">
      <c r="A1794" t="s">
        <v>3317</v>
      </c>
      <c r="B1794" t="s">
        <v>3535</v>
      </c>
      <c r="C1794" t="s">
        <v>3536</v>
      </c>
      <c r="D1794" s="52">
        <v>4434.7663176799197</v>
      </c>
      <c r="E1794" s="13">
        <v>1.48038132072596</v>
      </c>
      <c r="F1794">
        <v>58</v>
      </c>
      <c r="G1794" s="57" t="s">
        <v>3151</v>
      </c>
      <c r="H1794" s="57" t="s">
        <v>3151</v>
      </c>
      <c r="I1794" s="57" t="s">
        <v>3151</v>
      </c>
      <c r="J1794" s="57" t="s">
        <v>3149</v>
      </c>
      <c r="K1794" s="57" t="s">
        <v>3150</v>
      </c>
      <c r="L1794" s="57" t="s">
        <v>3155</v>
      </c>
      <c r="M1794" s="57" t="s">
        <v>3149</v>
      </c>
      <c r="N1794" t="s">
        <v>3322</v>
      </c>
    </row>
    <row r="1795" spans="1:14" x14ac:dyDescent="0.25">
      <c r="A1795" t="s">
        <v>3317</v>
      </c>
      <c r="B1795" t="s">
        <v>3537</v>
      </c>
      <c r="C1795" t="s">
        <v>3538</v>
      </c>
      <c r="D1795" s="52">
        <v>18175.8259802541</v>
      </c>
      <c r="E1795" s="13">
        <v>4.2035674536083798</v>
      </c>
      <c r="F1795">
        <v>4</v>
      </c>
      <c r="G1795" s="57" t="s">
        <v>3151</v>
      </c>
      <c r="H1795" s="57" t="s">
        <v>3151</v>
      </c>
      <c r="I1795" s="57" t="s">
        <v>3151</v>
      </c>
      <c r="J1795" s="57" t="s">
        <v>3151</v>
      </c>
      <c r="K1795" s="57" t="s">
        <v>3155</v>
      </c>
      <c r="L1795" s="57" t="s">
        <v>3155</v>
      </c>
      <c r="M1795" s="57" t="s">
        <v>3150</v>
      </c>
      <c r="N1795" t="s">
        <v>3322</v>
      </c>
    </row>
    <row r="1796" spans="1:14" x14ac:dyDescent="0.25">
      <c r="A1796" t="s">
        <v>3317</v>
      </c>
      <c r="B1796" t="s">
        <v>3539</v>
      </c>
      <c r="C1796" t="s">
        <v>3540</v>
      </c>
      <c r="D1796" s="52">
        <v>1386.73564998646</v>
      </c>
      <c r="E1796" s="13">
        <v>4.0603194571249102</v>
      </c>
      <c r="F1796">
        <v>5</v>
      </c>
      <c r="G1796" s="57" t="s">
        <v>3160</v>
      </c>
      <c r="H1796" s="57" t="s">
        <v>3160</v>
      </c>
      <c r="I1796" s="57" t="s">
        <v>3160</v>
      </c>
      <c r="J1796" s="57" t="s">
        <v>3160</v>
      </c>
      <c r="K1796" s="57" t="s">
        <v>3160</v>
      </c>
      <c r="L1796" s="57" t="s">
        <v>3160</v>
      </c>
      <c r="M1796" s="57" t="s">
        <v>3160</v>
      </c>
      <c r="N1796" t="s">
        <v>3152</v>
      </c>
    </row>
    <row r="1797" spans="1:14" x14ac:dyDescent="0.25">
      <c r="A1797" t="s">
        <v>3317</v>
      </c>
      <c r="B1797" t="s">
        <v>3541</v>
      </c>
      <c r="C1797" t="s">
        <v>3542</v>
      </c>
      <c r="D1797" s="52">
        <v>1300.2088715835</v>
      </c>
      <c r="E1797" s="13">
        <v>2.9593592797775399</v>
      </c>
      <c r="F1797">
        <v>10</v>
      </c>
      <c r="G1797" s="57" t="s">
        <v>3151</v>
      </c>
      <c r="H1797" s="57" t="s">
        <v>3151</v>
      </c>
      <c r="I1797" s="57" t="s">
        <v>3151</v>
      </c>
      <c r="J1797" s="57" t="s">
        <v>3151</v>
      </c>
      <c r="K1797" s="57" t="s">
        <v>3155</v>
      </c>
      <c r="L1797" s="57" t="s">
        <v>3150</v>
      </c>
      <c r="M1797" s="57" t="s">
        <v>3149</v>
      </c>
      <c r="N1797" t="s">
        <v>3322</v>
      </c>
    </row>
    <row r="1798" spans="1:14" x14ac:dyDescent="0.25">
      <c r="A1798" t="s">
        <v>3317</v>
      </c>
      <c r="B1798" t="s">
        <v>3543</v>
      </c>
      <c r="C1798" t="s">
        <v>3544</v>
      </c>
      <c r="D1798" s="52">
        <v>13751.5661505881</v>
      </c>
      <c r="E1798" s="13">
        <v>1.6702650007932001</v>
      </c>
      <c r="F1798">
        <v>43</v>
      </c>
      <c r="G1798" s="57" t="s">
        <v>3151</v>
      </c>
      <c r="H1798" s="57" t="s">
        <v>3149</v>
      </c>
      <c r="I1798" s="57" t="s">
        <v>3149</v>
      </c>
      <c r="J1798" s="57" t="s">
        <v>3151</v>
      </c>
      <c r="K1798" s="57" t="s">
        <v>3155</v>
      </c>
      <c r="L1798" s="57" t="s">
        <v>3155</v>
      </c>
      <c r="M1798" s="57" t="s">
        <v>3155</v>
      </c>
      <c r="N1798" t="s">
        <v>3322</v>
      </c>
    </row>
    <row r="1799" spans="1:14" x14ac:dyDescent="0.25">
      <c r="A1799" t="s">
        <v>3317</v>
      </c>
      <c r="B1799" t="s">
        <v>3545</v>
      </c>
      <c r="C1799" t="s">
        <v>3546</v>
      </c>
      <c r="D1799" s="52">
        <v>4712.6231197202396</v>
      </c>
      <c r="E1799" s="13">
        <v>1.1203364411549599</v>
      </c>
      <c r="F1799">
        <v>87</v>
      </c>
      <c r="G1799" s="57" t="s">
        <v>3151</v>
      </c>
      <c r="H1799" s="57" t="s">
        <v>3155</v>
      </c>
      <c r="I1799" s="57" t="s">
        <v>3149</v>
      </c>
      <c r="J1799" s="57" t="s">
        <v>3149</v>
      </c>
      <c r="K1799" s="57" t="s">
        <v>3150</v>
      </c>
      <c r="L1799" s="57" t="s">
        <v>3155</v>
      </c>
      <c r="M1799" s="57" t="s">
        <v>3155</v>
      </c>
      <c r="N1799" t="s">
        <v>3322</v>
      </c>
    </row>
    <row r="1800" spans="1:14" x14ac:dyDescent="0.25">
      <c r="A1800" t="s">
        <v>3317</v>
      </c>
      <c r="B1800" t="s">
        <v>3547</v>
      </c>
      <c r="C1800" t="s">
        <v>3256</v>
      </c>
      <c r="D1800" s="52">
        <v>9707.7026437736895</v>
      </c>
      <c r="E1800" s="13">
        <v>0.39262257554836799</v>
      </c>
      <c r="F1800">
        <v>139</v>
      </c>
      <c r="G1800" s="57" t="s">
        <v>3149</v>
      </c>
      <c r="H1800" s="57" t="s">
        <v>3150</v>
      </c>
      <c r="I1800" s="57" t="s">
        <v>3149</v>
      </c>
      <c r="J1800" s="57" t="s">
        <v>3151</v>
      </c>
      <c r="K1800" s="57" t="s">
        <v>3150</v>
      </c>
      <c r="L1800" s="57" t="s">
        <v>3150</v>
      </c>
      <c r="M1800" s="57" t="s">
        <v>3148</v>
      </c>
      <c r="N1800" t="s">
        <v>3322</v>
      </c>
    </row>
    <row r="1801" spans="1:14" x14ac:dyDescent="0.25">
      <c r="A1801" t="s">
        <v>3317</v>
      </c>
      <c r="B1801" t="s">
        <v>3548</v>
      </c>
      <c r="C1801" t="s">
        <v>3549</v>
      </c>
      <c r="D1801" s="52">
        <v>3278.3000809949799</v>
      </c>
      <c r="E1801" s="13">
        <v>0.89539760491491205</v>
      </c>
      <c r="F1801">
        <v>103</v>
      </c>
      <c r="G1801" s="57" t="s">
        <v>3151</v>
      </c>
      <c r="H1801" s="57" t="s">
        <v>3148</v>
      </c>
      <c r="I1801" s="57" t="s">
        <v>3149</v>
      </c>
      <c r="J1801" s="57" t="s">
        <v>3151</v>
      </c>
      <c r="K1801" s="57" t="s">
        <v>3150</v>
      </c>
      <c r="L1801" s="57" t="s">
        <v>3150</v>
      </c>
      <c r="M1801" s="57" t="s">
        <v>3149</v>
      </c>
      <c r="N1801" t="s">
        <v>3322</v>
      </c>
    </row>
    <row r="1802" spans="1:14" x14ac:dyDescent="0.25">
      <c r="A1802" t="s">
        <v>3317</v>
      </c>
      <c r="B1802" t="s">
        <v>3550</v>
      </c>
      <c r="C1802" t="s">
        <v>3551</v>
      </c>
      <c r="D1802" s="52">
        <v>4448.1050350508503</v>
      </c>
      <c r="E1802" s="13">
        <v>1.0159267754324</v>
      </c>
      <c r="F1802">
        <v>95</v>
      </c>
      <c r="G1802" s="57" t="s">
        <v>3151</v>
      </c>
      <c r="H1802" s="57" t="s">
        <v>3148</v>
      </c>
      <c r="I1802" s="57" t="s">
        <v>3149</v>
      </c>
      <c r="J1802" s="57" t="s">
        <v>3151</v>
      </c>
      <c r="K1802" s="57" t="s">
        <v>3155</v>
      </c>
      <c r="L1802" s="57" t="s">
        <v>3155</v>
      </c>
      <c r="M1802" s="57" t="s">
        <v>3151</v>
      </c>
      <c r="N1802" t="s">
        <v>3322</v>
      </c>
    </row>
    <row r="1803" spans="1:14" x14ac:dyDescent="0.25">
      <c r="A1803" t="s">
        <v>3317</v>
      </c>
      <c r="B1803" t="s">
        <v>3552</v>
      </c>
      <c r="C1803" t="s">
        <v>3553</v>
      </c>
      <c r="D1803" s="52">
        <v>4938.7986440961704</v>
      </c>
      <c r="E1803" s="13">
        <v>2.2863149118173598</v>
      </c>
      <c r="F1803">
        <v>20</v>
      </c>
      <c r="G1803" s="57" t="s">
        <v>3151</v>
      </c>
      <c r="H1803" s="57" t="s">
        <v>3150</v>
      </c>
      <c r="I1803" s="57" t="s">
        <v>3149</v>
      </c>
      <c r="J1803" s="57" t="s">
        <v>3151</v>
      </c>
      <c r="K1803" s="57" t="s">
        <v>3155</v>
      </c>
      <c r="L1803" s="57" t="s">
        <v>3155</v>
      </c>
      <c r="M1803" s="57" t="s">
        <v>3151</v>
      </c>
      <c r="N1803" t="s">
        <v>3322</v>
      </c>
    </row>
    <row r="1804" spans="1:14" x14ac:dyDescent="0.25">
      <c r="A1804" t="s">
        <v>3317</v>
      </c>
      <c r="B1804" t="s">
        <v>3554</v>
      </c>
      <c r="C1804" t="s">
        <v>3555</v>
      </c>
      <c r="D1804" s="52">
        <v>2862.3456778141899</v>
      </c>
      <c r="E1804" s="13">
        <v>0.97891431943529505</v>
      </c>
      <c r="F1804">
        <v>98</v>
      </c>
      <c r="G1804" s="57" t="s">
        <v>3151</v>
      </c>
      <c r="H1804" s="57" t="s">
        <v>3150</v>
      </c>
      <c r="I1804" s="57" t="s">
        <v>3148</v>
      </c>
      <c r="J1804" s="57" t="s">
        <v>3151</v>
      </c>
      <c r="K1804" s="57" t="s">
        <v>3155</v>
      </c>
      <c r="L1804" s="57" t="s">
        <v>3155</v>
      </c>
      <c r="M1804" s="57" t="s">
        <v>3151</v>
      </c>
      <c r="N1804" t="s">
        <v>3322</v>
      </c>
    </row>
    <row r="1805" spans="1:14" x14ac:dyDescent="0.25">
      <c r="A1805" t="s">
        <v>3317</v>
      </c>
      <c r="B1805" t="s">
        <v>3556</v>
      </c>
      <c r="C1805" t="s">
        <v>3557</v>
      </c>
      <c r="D1805" s="52">
        <v>2893.4837223658401</v>
      </c>
      <c r="E1805" s="13">
        <v>-0.54018002291109202</v>
      </c>
      <c r="F1805">
        <v>173</v>
      </c>
      <c r="G1805" s="57" t="s">
        <v>3150</v>
      </c>
      <c r="H1805" s="57" t="s">
        <v>3151</v>
      </c>
      <c r="I1805" s="57" t="s">
        <v>3155</v>
      </c>
      <c r="J1805" s="57" t="s">
        <v>3155</v>
      </c>
      <c r="K1805" s="57" t="s">
        <v>3148</v>
      </c>
      <c r="L1805" s="57" t="s">
        <v>3151</v>
      </c>
      <c r="M1805" s="57" t="s">
        <v>3150</v>
      </c>
      <c r="N1805" t="s">
        <v>3322</v>
      </c>
    </row>
    <row r="1806" spans="1:14" x14ac:dyDescent="0.25">
      <c r="A1806" t="s">
        <v>3317</v>
      </c>
      <c r="B1806" t="s">
        <v>3558</v>
      </c>
      <c r="C1806" t="s">
        <v>3559</v>
      </c>
      <c r="D1806" s="52">
        <v>5308.0871527454701</v>
      </c>
      <c r="E1806" s="13">
        <v>-0.71774800665873195</v>
      </c>
      <c r="F1806">
        <v>177</v>
      </c>
      <c r="G1806" s="57" t="s">
        <v>3155</v>
      </c>
      <c r="H1806" s="57" t="s">
        <v>3149</v>
      </c>
      <c r="I1806" s="57" t="s">
        <v>3155</v>
      </c>
      <c r="J1806" s="57" t="s">
        <v>3150</v>
      </c>
      <c r="K1806" s="57" t="s">
        <v>3151</v>
      </c>
      <c r="L1806" s="57" t="s">
        <v>3151</v>
      </c>
      <c r="M1806" s="57" t="s">
        <v>3155</v>
      </c>
      <c r="N1806" t="s">
        <v>3322</v>
      </c>
    </row>
    <row r="1807" spans="1:14" x14ac:dyDescent="0.25">
      <c r="A1807" t="s">
        <v>3317</v>
      </c>
      <c r="B1807" t="s">
        <v>3560</v>
      </c>
      <c r="C1807" t="s">
        <v>3561</v>
      </c>
      <c r="D1807" s="52">
        <v>6247.1980125426999</v>
      </c>
      <c r="E1807" s="13">
        <v>-0.20926902819190399</v>
      </c>
      <c r="F1807">
        <v>160</v>
      </c>
      <c r="G1807" s="57" t="s">
        <v>3148</v>
      </c>
      <c r="H1807" s="57" t="s">
        <v>3149</v>
      </c>
      <c r="I1807" s="57" t="s">
        <v>3155</v>
      </c>
      <c r="J1807" s="57" t="s">
        <v>3148</v>
      </c>
      <c r="K1807" s="57" t="s">
        <v>3148</v>
      </c>
      <c r="L1807" s="57" t="s">
        <v>3149</v>
      </c>
      <c r="M1807" s="57" t="s">
        <v>3155</v>
      </c>
      <c r="N1807" t="s">
        <v>3322</v>
      </c>
    </row>
    <row r="1808" spans="1:14" x14ac:dyDescent="0.25">
      <c r="A1808" t="s">
        <v>3317</v>
      </c>
      <c r="B1808" t="s">
        <v>3562</v>
      </c>
      <c r="C1808" t="s">
        <v>3563</v>
      </c>
      <c r="D1808" s="52">
        <v>4500.6228015749803</v>
      </c>
      <c r="E1808" s="13">
        <v>-0.48040790830409302</v>
      </c>
      <c r="F1808">
        <v>172</v>
      </c>
      <c r="G1808" s="57" t="s">
        <v>3150</v>
      </c>
      <c r="H1808" s="57" t="s">
        <v>3148</v>
      </c>
      <c r="I1808" s="57" t="s">
        <v>3148</v>
      </c>
      <c r="J1808" s="57" t="s">
        <v>3149</v>
      </c>
      <c r="K1808" s="57" t="s">
        <v>3150</v>
      </c>
      <c r="L1808" s="57" t="s">
        <v>3150</v>
      </c>
      <c r="M1808" s="57" t="s">
        <v>3150</v>
      </c>
      <c r="N1808" t="s">
        <v>3322</v>
      </c>
    </row>
    <row r="1809" spans="1:14" x14ac:dyDescent="0.25">
      <c r="A1809" t="s">
        <v>3317</v>
      </c>
      <c r="B1809" t="s">
        <v>3564</v>
      </c>
      <c r="C1809" t="s">
        <v>3565</v>
      </c>
      <c r="D1809" s="52">
        <v>11559.0023449747</v>
      </c>
      <c r="E1809" s="13">
        <v>-0.613244159977688</v>
      </c>
      <c r="F1809">
        <v>175</v>
      </c>
      <c r="G1809" s="57" t="s">
        <v>3155</v>
      </c>
      <c r="H1809" s="57" t="s">
        <v>3155</v>
      </c>
      <c r="I1809" s="57" t="s">
        <v>3148</v>
      </c>
      <c r="J1809" s="57" t="s">
        <v>3150</v>
      </c>
      <c r="K1809" s="57" t="s">
        <v>3148</v>
      </c>
      <c r="L1809" s="57" t="s">
        <v>3149</v>
      </c>
      <c r="M1809" s="57" t="s">
        <v>3155</v>
      </c>
      <c r="N1809" t="s">
        <v>3322</v>
      </c>
    </row>
    <row r="1810" spans="1:14" x14ac:dyDescent="0.25">
      <c r="A1810" t="s">
        <v>3317</v>
      </c>
      <c r="B1810" t="s">
        <v>3566</v>
      </c>
      <c r="C1810" t="s">
        <v>3567</v>
      </c>
      <c r="D1810" s="52">
        <v>2590.01457530271</v>
      </c>
      <c r="E1810" s="13">
        <v>1.7721409669838</v>
      </c>
      <c r="F1810">
        <v>38</v>
      </c>
      <c r="G1810" s="57" t="s">
        <v>3151</v>
      </c>
      <c r="H1810" s="57" t="s">
        <v>3150</v>
      </c>
      <c r="I1810" s="57" t="s">
        <v>3148</v>
      </c>
      <c r="J1810" s="57" t="s">
        <v>3151</v>
      </c>
      <c r="K1810" s="57" t="s">
        <v>3155</v>
      </c>
      <c r="L1810" s="57" t="s">
        <v>3155</v>
      </c>
      <c r="M1810" s="57" t="s">
        <v>3151</v>
      </c>
      <c r="N1810" t="s">
        <v>3322</v>
      </c>
    </row>
    <row r="1811" spans="1:14" x14ac:dyDescent="0.25">
      <c r="A1811" t="s">
        <v>3317</v>
      </c>
      <c r="B1811" t="s">
        <v>3568</v>
      </c>
      <c r="C1811" t="s">
        <v>3569</v>
      </c>
      <c r="D1811" s="52">
        <v>1754.0385544120099</v>
      </c>
      <c r="E1811" s="13">
        <v>0.62389929439577996</v>
      </c>
      <c r="F1811">
        <v>116</v>
      </c>
      <c r="G1811" s="57" t="s">
        <v>3151</v>
      </c>
      <c r="H1811" s="57" t="s">
        <v>3151</v>
      </c>
      <c r="I1811" s="57" t="s">
        <v>3155</v>
      </c>
      <c r="J1811" s="57" t="s">
        <v>3155</v>
      </c>
      <c r="K1811" s="57" t="s">
        <v>3148</v>
      </c>
      <c r="L1811" s="57" t="s">
        <v>3148</v>
      </c>
      <c r="M1811" s="57" t="s">
        <v>3155</v>
      </c>
      <c r="N1811" t="s">
        <v>3322</v>
      </c>
    </row>
    <row r="1812" spans="1:14" x14ac:dyDescent="0.25">
      <c r="A1812" t="s">
        <v>3317</v>
      </c>
      <c r="B1812" t="s">
        <v>3570</v>
      </c>
      <c r="C1812" t="s">
        <v>3571</v>
      </c>
      <c r="D1812" s="52">
        <v>18111.392104274601</v>
      </c>
      <c r="E1812" s="13">
        <v>1.22944235254439</v>
      </c>
      <c r="F1812">
        <v>77</v>
      </c>
      <c r="G1812" s="57" t="s">
        <v>3151</v>
      </c>
      <c r="H1812" s="57" t="s">
        <v>3149</v>
      </c>
      <c r="I1812" s="57" t="s">
        <v>3148</v>
      </c>
      <c r="J1812" s="57" t="s">
        <v>3151</v>
      </c>
      <c r="K1812" s="57" t="s">
        <v>3155</v>
      </c>
      <c r="L1812" s="57" t="s">
        <v>3150</v>
      </c>
      <c r="M1812" s="57" t="s">
        <v>3150</v>
      </c>
      <c r="N1812" t="s">
        <v>3322</v>
      </c>
    </row>
    <row r="1813" spans="1:14" x14ac:dyDescent="0.25">
      <c r="A1813" t="s">
        <v>3317</v>
      </c>
      <c r="B1813" t="s">
        <v>3572</v>
      </c>
      <c r="C1813" t="s">
        <v>3573</v>
      </c>
      <c r="D1813" s="52">
        <v>3361.9686162064299</v>
      </c>
      <c r="E1813" s="13">
        <v>1.58406592707137</v>
      </c>
      <c r="F1813">
        <v>50</v>
      </c>
      <c r="G1813" s="57" t="s">
        <v>3151</v>
      </c>
      <c r="H1813" s="57" t="s">
        <v>3151</v>
      </c>
      <c r="I1813" s="57" t="s">
        <v>3148</v>
      </c>
      <c r="J1813" s="57" t="s">
        <v>3148</v>
      </c>
      <c r="K1813" s="57" t="s">
        <v>3155</v>
      </c>
      <c r="L1813" s="57" t="s">
        <v>3150</v>
      </c>
      <c r="M1813" s="57" t="s">
        <v>3149</v>
      </c>
      <c r="N1813" t="s">
        <v>3322</v>
      </c>
    </row>
    <row r="1814" spans="1:14" x14ac:dyDescent="0.25">
      <c r="A1814" t="s">
        <v>3317</v>
      </c>
      <c r="B1814" t="s">
        <v>3574</v>
      </c>
      <c r="C1814" t="s">
        <v>3575</v>
      </c>
      <c r="D1814" s="52">
        <v>6722.8535240610499</v>
      </c>
      <c r="E1814" s="13">
        <v>0.90135807204298002</v>
      </c>
      <c r="F1814">
        <v>102</v>
      </c>
      <c r="G1814" s="57" t="s">
        <v>3151</v>
      </c>
      <c r="H1814" s="57" t="s">
        <v>3150</v>
      </c>
      <c r="I1814" s="57" t="s">
        <v>3148</v>
      </c>
      <c r="J1814" s="57" t="s">
        <v>3151</v>
      </c>
      <c r="K1814" s="57" t="s">
        <v>3155</v>
      </c>
      <c r="L1814" s="57" t="s">
        <v>3148</v>
      </c>
      <c r="M1814" s="57" t="s">
        <v>3149</v>
      </c>
      <c r="N1814" t="s">
        <v>3322</v>
      </c>
    </row>
    <row r="1815" spans="1:14" x14ac:dyDescent="0.25">
      <c r="A1815" t="s">
        <v>3317</v>
      </c>
      <c r="B1815" t="s">
        <v>3576</v>
      </c>
      <c r="C1815" t="s">
        <v>3577</v>
      </c>
      <c r="D1815" s="52">
        <v>3979.2059890217802</v>
      </c>
      <c r="E1815" s="13">
        <v>0.32009320520934498</v>
      </c>
      <c r="F1815">
        <v>142</v>
      </c>
      <c r="G1815" s="57" t="s">
        <v>3149</v>
      </c>
      <c r="H1815" s="57" t="s">
        <v>3155</v>
      </c>
      <c r="I1815" s="57" t="s">
        <v>3148</v>
      </c>
      <c r="J1815" s="57" t="s">
        <v>3151</v>
      </c>
      <c r="K1815" s="57" t="s">
        <v>3155</v>
      </c>
      <c r="L1815" s="57" t="s">
        <v>3155</v>
      </c>
      <c r="M1815" s="57" t="s">
        <v>3155</v>
      </c>
      <c r="N1815" t="s">
        <v>3322</v>
      </c>
    </row>
    <row r="1816" spans="1:14" x14ac:dyDescent="0.25">
      <c r="A1816" t="s">
        <v>3317</v>
      </c>
      <c r="B1816" t="s">
        <v>3578</v>
      </c>
      <c r="C1816" t="s">
        <v>3579</v>
      </c>
      <c r="D1816" s="52">
        <v>14744.716955359199</v>
      </c>
      <c r="E1816" s="13">
        <v>0.211722565906166</v>
      </c>
      <c r="F1816">
        <v>147</v>
      </c>
      <c r="G1816" s="57" t="s">
        <v>3149</v>
      </c>
      <c r="H1816" s="57" t="s">
        <v>3151</v>
      </c>
      <c r="I1816" s="57" t="s">
        <v>3149</v>
      </c>
      <c r="J1816" s="57" t="s">
        <v>3148</v>
      </c>
      <c r="K1816" s="57" t="s">
        <v>3155</v>
      </c>
      <c r="L1816" s="57" t="s">
        <v>3155</v>
      </c>
      <c r="M1816" s="57" t="s">
        <v>3155</v>
      </c>
      <c r="N1816" t="s">
        <v>3322</v>
      </c>
    </row>
    <row r="1817" spans="1:14" x14ac:dyDescent="0.25">
      <c r="A1817" t="s">
        <v>3317</v>
      </c>
      <c r="B1817" t="s">
        <v>3580</v>
      </c>
      <c r="C1817" t="s">
        <v>3581</v>
      </c>
      <c r="D1817" s="52">
        <v>10825.7823438165</v>
      </c>
      <c r="E1817" s="13">
        <v>2.0533261998156802</v>
      </c>
      <c r="F1817">
        <v>30</v>
      </c>
      <c r="G1817" s="57" t="s">
        <v>3151</v>
      </c>
      <c r="H1817" s="57" t="s">
        <v>3151</v>
      </c>
      <c r="I1817" s="57" t="s">
        <v>3155</v>
      </c>
      <c r="J1817" s="57" t="s">
        <v>3151</v>
      </c>
      <c r="K1817" s="57" t="s">
        <v>3155</v>
      </c>
      <c r="L1817" s="57" t="s">
        <v>3155</v>
      </c>
      <c r="M1817" s="57" t="s">
        <v>3150</v>
      </c>
      <c r="N1817" t="s">
        <v>3322</v>
      </c>
    </row>
    <row r="1818" spans="1:14" x14ac:dyDescent="0.25">
      <c r="A1818" t="s">
        <v>3317</v>
      </c>
      <c r="B1818" t="s">
        <v>3582</v>
      </c>
      <c r="C1818" t="s">
        <v>3583</v>
      </c>
      <c r="D1818" s="52">
        <v>2187.1256696210598</v>
      </c>
      <c r="E1818" s="13">
        <v>-0.71236586580141004</v>
      </c>
      <c r="F1818">
        <v>176</v>
      </c>
      <c r="G1818" s="57" t="s">
        <v>3155</v>
      </c>
      <c r="H1818" s="57" t="s">
        <v>3151</v>
      </c>
      <c r="I1818" s="57" t="s">
        <v>3149</v>
      </c>
      <c r="J1818" s="57" t="s">
        <v>3150</v>
      </c>
      <c r="K1818" s="57" t="s">
        <v>3155</v>
      </c>
      <c r="L1818" s="57" t="s">
        <v>3150</v>
      </c>
      <c r="M1818" s="57" t="s">
        <v>3148</v>
      </c>
      <c r="N1818" t="s">
        <v>3322</v>
      </c>
    </row>
    <row r="1819" spans="1:14" x14ac:dyDescent="0.25">
      <c r="A1819" t="s">
        <v>3317</v>
      </c>
      <c r="B1819" t="s">
        <v>3584</v>
      </c>
      <c r="C1819" t="s">
        <v>3585</v>
      </c>
      <c r="D1819" s="52">
        <v>2404.4020029091498</v>
      </c>
      <c r="E1819" s="13">
        <v>1.0780738595530199</v>
      </c>
      <c r="F1819">
        <v>91</v>
      </c>
      <c r="G1819" s="57" t="s">
        <v>3151</v>
      </c>
      <c r="H1819" s="57" t="s">
        <v>3151</v>
      </c>
      <c r="I1819" s="57" t="s">
        <v>3148</v>
      </c>
      <c r="J1819" s="57" t="s">
        <v>3155</v>
      </c>
      <c r="K1819" s="57" t="s">
        <v>3150</v>
      </c>
      <c r="L1819" s="57" t="s">
        <v>3150</v>
      </c>
      <c r="M1819" s="57" t="s">
        <v>3155</v>
      </c>
      <c r="N1819" t="s">
        <v>3322</v>
      </c>
    </row>
    <row r="1820" spans="1:14" x14ac:dyDescent="0.25">
      <c r="A1820" t="s">
        <v>3317</v>
      </c>
      <c r="B1820" t="s">
        <v>3586</v>
      </c>
      <c r="C1820" t="s">
        <v>3587</v>
      </c>
      <c r="D1820" s="52">
        <v>782.96432845721404</v>
      </c>
      <c r="E1820" s="13">
        <v>0.91474325036539705</v>
      </c>
      <c r="F1820">
        <v>100</v>
      </c>
      <c r="G1820" s="57" t="s">
        <v>3151</v>
      </c>
      <c r="H1820" s="57" t="s">
        <v>3151</v>
      </c>
      <c r="I1820" s="57" t="s">
        <v>3148</v>
      </c>
      <c r="J1820" s="57" t="s">
        <v>3148</v>
      </c>
      <c r="K1820" s="57" t="s">
        <v>3150</v>
      </c>
      <c r="L1820" s="57" t="s">
        <v>3149</v>
      </c>
      <c r="M1820" s="57" t="s">
        <v>3149</v>
      </c>
      <c r="N1820" t="s">
        <v>3322</v>
      </c>
    </row>
    <row r="1821" spans="1:14" x14ac:dyDescent="0.25">
      <c r="A1821" t="s">
        <v>3317</v>
      </c>
      <c r="B1821" t="s">
        <v>3588</v>
      </c>
      <c r="C1821" t="s">
        <v>3589</v>
      </c>
      <c r="D1821" s="52">
        <v>1458.9632040199201</v>
      </c>
      <c r="E1821" s="13">
        <v>1.11948951259248</v>
      </c>
      <c r="F1821">
        <v>88</v>
      </c>
      <c r="G1821" s="57" t="s">
        <v>3151</v>
      </c>
      <c r="H1821" s="57" t="s">
        <v>3150</v>
      </c>
      <c r="I1821" s="57" t="s">
        <v>3151</v>
      </c>
      <c r="J1821" s="57" t="s">
        <v>3149</v>
      </c>
      <c r="K1821" s="57" t="s">
        <v>3150</v>
      </c>
      <c r="L1821" s="57" t="s">
        <v>3151</v>
      </c>
      <c r="M1821" s="57" t="s">
        <v>3149</v>
      </c>
      <c r="N1821" t="s">
        <v>3322</v>
      </c>
    </row>
    <row r="1822" spans="1:14" x14ac:dyDescent="0.25">
      <c r="A1822" t="s">
        <v>3317</v>
      </c>
      <c r="B1822" t="s">
        <v>3590</v>
      </c>
      <c r="C1822" t="s">
        <v>3591</v>
      </c>
      <c r="D1822" s="52">
        <v>225.568877007499</v>
      </c>
      <c r="E1822" s="13">
        <v>0.87359002069078096</v>
      </c>
      <c r="F1822">
        <v>104</v>
      </c>
      <c r="G1822" s="57" t="s">
        <v>3160</v>
      </c>
      <c r="H1822" s="57" t="s">
        <v>3160</v>
      </c>
      <c r="I1822" s="57" t="s">
        <v>3160</v>
      </c>
      <c r="J1822" s="57" t="s">
        <v>3160</v>
      </c>
      <c r="K1822" s="57" t="s">
        <v>3160</v>
      </c>
      <c r="L1822" s="57" t="s">
        <v>3160</v>
      </c>
      <c r="M1822" s="57" t="s">
        <v>3160</v>
      </c>
      <c r="N1822" t="s">
        <v>3152</v>
      </c>
    </row>
    <row r="1823" spans="1:14" x14ac:dyDescent="0.25">
      <c r="A1823" t="s">
        <v>3317</v>
      </c>
      <c r="B1823" t="s">
        <v>3592</v>
      </c>
      <c r="C1823" t="s">
        <v>3593</v>
      </c>
      <c r="D1823" s="52">
        <v>1774.5105252523999</v>
      </c>
      <c r="E1823" s="13">
        <v>0.54854049098221702</v>
      </c>
      <c r="F1823">
        <v>125</v>
      </c>
      <c r="G1823" s="57" t="s">
        <v>3151</v>
      </c>
      <c r="H1823" s="57" t="s">
        <v>3151</v>
      </c>
      <c r="I1823" s="57" t="s">
        <v>3151</v>
      </c>
      <c r="J1823" s="57" t="s">
        <v>3148</v>
      </c>
      <c r="K1823" s="57" t="s">
        <v>3155</v>
      </c>
      <c r="L1823" s="57" t="s">
        <v>3151</v>
      </c>
      <c r="M1823" s="57" t="s">
        <v>3150</v>
      </c>
      <c r="N1823" t="s">
        <v>3322</v>
      </c>
    </row>
    <row r="1824" spans="1:14" x14ac:dyDescent="0.25">
      <c r="A1824" t="s">
        <v>3317</v>
      </c>
      <c r="B1824" t="s">
        <v>3594</v>
      </c>
      <c r="C1824" t="s">
        <v>3595</v>
      </c>
      <c r="D1824" s="52">
        <v>4009.5376772721702</v>
      </c>
      <c r="E1824" s="13">
        <v>0.14505033526650199</v>
      </c>
      <c r="F1824">
        <v>151</v>
      </c>
      <c r="G1824" s="57" t="s">
        <v>3149</v>
      </c>
      <c r="H1824" s="57" t="s">
        <v>3151</v>
      </c>
      <c r="I1824" s="57" t="s">
        <v>3155</v>
      </c>
      <c r="J1824" s="57" t="s">
        <v>3155</v>
      </c>
      <c r="K1824" s="57" t="s">
        <v>3148</v>
      </c>
      <c r="L1824" s="57" t="s">
        <v>3151</v>
      </c>
      <c r="M1824" s="57" t="s">
        <v>3155</v>
      </c>
      <c r="N1824" t="s">
        <v>3322</v>
      </c>
    </row>
    <row r="1825" spans="1:14" x14ac:dyDescent="0.25">
      <c r="A1825" t="s">
        <v>3317</v>
      </c>
      <c r="B1825" t="s">
        <v>3596</v>
      </c>
      <c r="C1825" t="s">
        <v>3274</v>
      </c>
      <c r="D1825" s="52">
        <v>6040.4354692718898</v>
      </c>
      <c r="E1825" s="13">
        <v>1.1412333126663801</v>
      </c>
      <c r="F1825">
        <v>84</v>
      </c>
      <c r="G1825" s="57" t="s">
        <v>3151</v>
      </c>
      <c r="H1825" s="57" t="s">
        <v>3151</v>
      </c>
      <c r="I1825" s="57" t="s">
        <v>3151</v>
      </c>
      <c r="J1825" s="57" t="s">
        <v>3148</v>
      </c>
      <c r="K1825" s="57" t="s">
        <v>3150</v>
      </c>
      <c r="L1825" s="57" t="s">
        <v>3151</v>
      </c>
      <c r="M1825" s="57" t="s">
        <v>3155</v>
      </c>
      <c r="N1825" t="s">
        <v>3322</v>
      </c>
    </row>
    <row r="1826" spans="1:14" x14ac:dyDescent="0.25">
      <c r="A1826" t="s">
        <v>3317</v>
      </c>
      <c r="B1826" t="s">
        <v>3597</v>
      </c>
      <c r="C1826" t="s">
        <v>3598</v>
      </c>
      <c r="D1826" s="52">
        <v>1114.6587303870001</v>
      </c>
      <c r="E1826" s="13">
        <v>1.13683644887694</v>
      </c>
      <c r="F1826">
        <v>85</v>
      </c>
      <c r="G1826" s="57" t="s">
        <v>3151</v>
      </c>
      <c r="H1826" s="57" t="s">
        <v>3149</v>
      </c>
      <c r="I1826" s="57" t="s">
        <v>3151</v>
      </c>
      <c r="J1826" s="57" t="s">
        <v>3148</v>
      </c>
      <c r="K1826" s="57" t="s">
        <v>3155</v>
      </c>
      <c r="L1826" s="57" t="s">
        <v>3151</v>
      </c>
      <c r="M1826" s="57" t="s">
        <v>3155</v>
      </c>
      <c r="N1826" t="s">
        <v>3322</v>
      </c>
    </row>
    <row r="1827" spans="1:14" x14ac:dyDescent="0.25">
      <c r="A1827" t="s">
        <v>3317</v>
      </c>
      <c r="B1827" t="s">
        <v>3599</v>
      </c>
      <c r="C1827" t="s">
        <v>3600</v>
      </c>
      <c r="D1827" s="52">
        <v>2588.7549075863499</v>
      </c>
      <c r="E1827" s="13">
        <v>0.71322132102795999</v>
      </c>
      <c r="F1827">
        <v>111</v>
      </c>
      <c r="G1827" s="57" t="s">
        <v>3151</v>
      </c>
      <c r="H1827" s="57" t="s">
        <v>3151</v>
      </c>
      <c r="I1827" s="57" t="s">
        <v>3155</v>
      </c>
      <c r="J1827" s="57" t="s">
        <v>3148</v>
      </c>
      <c r="K1827" s="57" t="s">
        <v>3148</v>
      </c>
      <c r="L1827" s="57" t="s">
        <v>3148</v>
      </c>
      <c r="M1827" s="57" t="s">
        <v>3150</v>
      </c>
      <c r="N1827" t="s">
        <v>3322</v>
      </c>
    </row>
    <row r="1828" spans="1:14" x14ac:dyDescent="0.25">
      <c r="A1828" t="s">
        <v>3317</v>
      </c>
      <c r="B1828" t="s">
        <v>3601</v>
      </c>
      <c r="C1828" t="s">
        <v>3602</v>
      </c>
      <c r="D1828" s="52">
        <v>7003.9851408557197</v>
      </c>
      <c r="E1828" s="13">
        <v>0.56454542409835196</v>
      </c>
      <c r="F1828">
        <v>122</v>
      </c>
      <c r="G1828" s="57" t="s">
        <v>3151</v>
      </c>
      <c r="H1828" s="57" t="s">
        <v>3151</v>
      </c>
      <c r="I1828" s="57" t="s">
        <v>3155</v>
      </c>
      <c r="J1828" s="57" t="s">
        <v>3148</v>
      </c>
      <c r="K1828" s="57" t="s">
        <v>3150</v>
      </c>
      <c r="L1828" s="57" t="s">
        <v>3151</v>
      </c>
      <c r="M1828" s="57" t="s">
        <v>3155</v>
      </c>
      <c r="N1828" t="s">
        <v>3322</v>
      </c>
    </row>
    <row r="1829" spans="1:14" x14ac:dyDescent="0.25">
      <c r="A1829" t="s">
        <v>3317</v>
      </c>
      <c r="B1829" t="s">
        <v>3603</v>
      </c>
      <c r="C1829" t="s">
        <v>3604</v>
      </c>
      <c r="D1829" s="52">
        <v>1264.0613863967601</v>
      </c>
      <c r="E1829" s="13">
        <v>0.84189022460505003</v>
      </c>
      <c r="F1829">
        <v>106</v>
      </c>
      <c r="G1829" s="57" t="s">
        <v>3151</v>
      </c>
      <c r="H1829" s="57" t="s">
        <v>3150</v>
      </c>
      <c r="I1829" s="57" t="s">
        <v>3151</v>
      </c>
      <c r="J1829" s="57" t="s">
        <v>3149</v>
      </c>
      <c r="K1829" s="57" t="s">
        <v>3155</v>
      </c>
      <c r="L1829" s="57" t="s">
        <v>3151</v>
      </c>
      <c r="M1829" s="57" t="s">
        <v>3148</v>
      </c>
      <c r="N1829" t="s">
        <v>3322</v>
      </c>
    </row>
    <row r="1830" spans="1:14" x14ac:dyDescent="0.25">
      <c r="A1830" t="s">
        <v>3317</v>
      </c>
      <c r="B1830" t="s">
        <v>3605</v>
      </c>
      <c r="C1830" t="s">
        <v>3606</v>
      </c>
      <c r="D1830" s="52">
        <v>636.51495352627796</v>
      </c>
      <c r="E1830" s="13">
        <v>0.48152799012805297</v>
      </c>
      <c r="F1830">
        <v>131</v>
      </c>
      <c r="G1830" s="57" t="s">
        <v>3149</v>
      </c>
      <c r="H1830" s="57" t="s">
        <v>3148</v>
      </c>
      <c r="I1830" s="57" t="s">
        <v>3149</v>
      </c>
      <c r="J1830" s="57" t="s">
        <v>3149</v>
      </c>
      <c r="K1830" s="57" t="s">
        <v>3150</v>
      </c>
      <c r="L1830" s="57" t="s">
        <v>3148</v>
      </c>
      <c r="M1830" s="57" t="s">
        <v>3151</v>
      </c>
      <c r="N1830" t="s">
        <v>3322</v>
      </c>
    </row>
    <row r="1831" spans="1:14" x14ac:dyDescent="0.25">
      <c r="A1831" t="s">
        <v>3317</v>
      </c>
      <c r="B1831" t="s">
        <v>3607</v>
      </c>
      <c r="C1831" t="s">
        <v>3608</v>
      </c>
      <c r="D1831" s="52">
        <v>1566.08752602407</v>
      </c>
      <c r="E1831" s="13">
        <v>0.92705043680605903</v>
      </c>
      <c r="F1831">
        <v>99</v>
      </c>
      <c r="G1831" s="57" t="s">
        <v>3151</v>
      </c>
      <c r="H1831" s="57" t="s">
        <v>3151</v>
      </c>
      <c r="I1831" s="57" t="s">
        <v>3155</v>
      </c>
      <c r="J1831" s="57" t="s">
        <v>3155</v>
      </c>
      <c r="K1831" s="57" t="s">
        <v>3155</v>
      </c>
      <c r="L1831" s="57" t="s">
        <v>3150</v>
      </c>
      <c r="M1831" s="57" t="s">
        <v>3148</v>
      </c>
      <c r="N1831" t="s">
        <v>3322</v>
      </c>
    </row>
    <row r="1832" spans="1:14" x14ac:dyDescent="0.25">
      <c r="A1832" t="s">
        <v>3317</v>
      </c>
      <c r="B1832" t="s">
        <v>3609</v>
      </c>
      <c r="C1832" t="s">
        <v>3280</v>
      </c>
      <c r="D1832" s="52">
        <v>3151.0597644904601</v>
      </c>
      <c r="E1832" s="13">
        <v>0.80338679315191697</v>
      </c>
      <c r="F1832">
        <v>110</v>
      </c>
      <c r="G1832" s="57" t="s">
        <v>3151</v>
      </c>
      <c r="H1832" s="57" t="s">
        <v>3149</v>
      </c>
      <c r="I1832" s="57" t="s">
        <v>3151</v>
      </c>
      <c r="J1832" s="57" t="s">
        <v>3155</v>
      </c>
      <c r="K1832" s="57" t="s">
        <v>3155</v>
      </c>
      <c r="L1832" s="57" t="s">
        <v>3148</v>
      </c>
      <c r="M1832" s="57" t="s">
        <v>3155</v>
      </c>
      <c r="N1832" t="s">
        <v>3322</v>
      </c>
    </row>
    <row r="1833" spans="1:14" x14ac:dyDescent="0.25">
      <c r="A1833" t="s">
        <v>3317</v>
      </c>
      <c r="B1833" t="s">
        <v>3610</v>
      </c>
      <c r="C1833" t="s">
        <v>3611</v>
      </c>
      <c r="D1833" s="52">
        <v>4638.8670293435198</v>
      </c>
      <c r="E1833" s="13">
        <v>1.33730687121534</v>
      </c>
      <c r="F1833">
        <v>72</v>
      </c>
      <c r="G1833" s="57" t="s">
        <v>3151</v>
      </c>
      <c r="H1833" s="57" t="s">
        <v>3151</v>
      </c>
      <c r="I1833" s="57" t="s">
        <v>3155</v>
      </c>
      <c r="J1833" s="57" t="s">
        <v>3155</v>
      </c>
      <c r="K1833" s="57" t="s">
        <v>3150</v>
      </c>
      <c r="L1833" s="57" t="s">
        <v>3148</v>
      </c>
      <c r="M1833" s="57" t="s">
        <v>3149</v>
      </c>
      <c r="N1833" t="s">
        <v>3322</v>
      </c>
    </row>
    <row r="1834" spans="1:14" x14ac:dyDescent="0.25">
      <c r="A1834" t="s">
        <v>3317</v>
      </c>
      <c r="B1834" t="s">
        <v>3612</v>
      </c>
      <c r="C1834" t="s">
        <v>3284</v>
      </c>
      <c r="D1834" s="52">
        <v>13186.4556987621</v>
      </c>
      <c r="E1834" s="13">
        <v>1.5913693473585799</v>
      </c>
      <c r="F1834">
        <v>49</v>
      </c>
      <c r="G1834" s="57" t="s">
        <v>3151</v>
      </c>
      <c r="H1834" s="57" t="s">
        <v>3149</v>
      </c>
      <c r="I1834" s="57" t="s">
        <v>3155</v>
      </c>
      <c r="J1834" s="57" t="s">
        <v>3149</v>
      </c>
      <c r="K1834" s="57" t="s">
        <v>3150</v>
      </c>
      <c r="L1834" s="57" t="s">
        <v>3149</v>
      </c>
      <c r="M1834" s="57" t="s">
        <v>3148</v>
      </c>
      <c r="N1834" t="s">
        <v>3322</v>
      </c>
    </row>
    <row r="1835" spans="1:14" x14ac:dyDescent="0.25">
      <c r="A1835" t="s">
        <v>3317</v>
      </c>
      <c r="B1835" t="s">
        <v>3613</v>
      </c>
      <c r="C1835" t="s">
        <v>3286</v>
      </c>
      <c r="D1835" s="52">
        <v>16191.6630816781</v>
      </c>
      <c r="E1835" s="13">
        <v>0.87269617621518003</v>
      </c>
      <c r="F1835">
        <v>105</v>
      </c>
      <c r="G1835" s="57" t="s">
        <v>3151</v>
      </c>
      <c r="H1835" s="57" t="s">
        <v>3149</v>
      </c>
      <c r="I1835" s="57" t="s">
        <v>3155</v>
      </c>
      <c r="J1835" s="57" t="s">
        <v>3148</v>
      </c>
      <c r="K1835" s="57" t="s">
        <v>3151</v>
      </c>
      <c r="L1835" s="57" t="s">
        <v>3150</v>
      </c>
      <c r="M1835" s="57" t="s">
        <v>3149</v>
      </c>
      <c r="N1835" t="s">
        <v>3322</v>
      </c>
    </row>
    <row r="1836" spans="1:14" x14ac:dyDescent="0.25">
      <c r="A1836" t="s">
        <v>3317</v>
      </c>
      <c r="B1836" t="s">
        <v>3614</v>
      </c>
      <c r="C1836" t="s">
        <v>3615</v>
      </c>
      <c r="D1836" s="52">
        <v>1931.52386810088</v>
      </c>
      <c r="E1836" s="13">
        <v>0.36411632613685302</v>
      </c>
      <c r="F1836">
        <v>140</v>
      </c>
      <c r="G1836" s="57" t="s">
        <v>3149</v>
      </c>
      <c r="H1836" s="57" t="s">
        <v>3150</v>
      </c>
      <c r="I1836" s="57" t="s">
        <v>3155</v>
      </c>
      <c r="J1836" s="57" t="s">
        <v>3148</v>
      </c>
      <c r="K1836" s="57" t="s">
        <v>3150</v>
      </c>
      <c r="L1836" s="57" t="s">
        <v>3151</v>
      </c>
      <c r="M1836" s="57" t="s">
        <v>3149</v>
      </c>
      <c r="N1836" t="s">
        <v>3322</v>
      </c>
    </row>
    <row r="1837" spans="1:14" x14ac:dyDescent="0.25">
      <c r="A1837" t="s">
        <v>3317</v>
      </c>
      <c r="B1837" t="s">
        <v>3616</v>
      </c>
      <c r="C1837" t="s">
        <v>3617</v>
      </c>
      <c r="D1837" s="52">
        <v>5705.5167359218303</v>
      </c>
      <c r="E1837" s="13">
        <v>-0.12632042710736599</v>
      </c>
      <c r="F1837">
        <v>159</v>
      </c>
      <c r="G1837" s="57" t="s">
        <v>3148</v>
      </c>
      <c r="H1837" s="57" t="s">
        <v>3151</v>
      </c>
      <c r="I1837" s="57" t="s">
        <v>3155</v>
      </c>
      <c r="J1837" s="57" t="s">
        <v>3150</v>
      </c>
      <c r="K1837" s="57" t="s">
        <v>3155</v>
      </c>
      <c r="L1837" s="57" t="s">
        <v>3148</v>
      </c>
      <c r="M1837" s="57" t="s">
        <v>3148</v>
      </c>
      <c r="N1837" t="s">
        <v>3322</v>
      </c>
    </row>
    <row r="1838" spans="1:14" x14ac:dyDescent="0.25">
      <c r="A1838" t="s">
        <v>3317</v>
      </c>
      <c r="B1838" t="s">
        <v>3618</v>
      </c>
      <c r="C1838" t="s">
        <v>3619</v>
      </c>
      <c r="D1838" s="52">
        <v>26453.195087346699</v>
      </c>
      <c r="E1838" s="13">
        <v>-3.7811936990211098E-2</v>
      </c>
      <c r="F1838">
        <v>156</v>
      </c>
      <c r="G1838" s="57" t="s">
        <v>3148</v>
      </c>
      <c r="H1838" s="57" t="s">
        <v>3150</v>
      </c>
      <c r="I1838" s="57" t="s">
        <v>3155</v>
      </c>
      <c r="J1838" s="57" t="s">
        <v>3148</v>
      </c>
      <c r="K1838" s="57" t="s">
        <v>3149</v>
      </c>
      <c r="L1838" s="57" t="s">
        <v>3148</v>
      </c>
      <c r="M1838" s="57" t="s">
        <v>3149</v>
      </c>
      <c r="N1838" t="s">
        <v>3322</v>
      </c>
    </row>
    <row r="1839" spans="1:14" x14ac:dyDescent="0.25">
      <c r="A1839" t="s">
        <v>3317</v>
      </c>
      <c r="B1839" t="s">
        <v>3620</v>
      </c>
      <c r="C1839" t="s">
        <v>3621</v>
      </c>
      <c r="D1839" s="52">
        <v>7055.3297725933999</v>
      </c>
      <c r="E1839" s="13">
        <v>0.5439576334431</v>
      </c>
      <c r="F1839">
        <v>126</v>
      </c>
      <c r="G1839" s="57" t="s">
        <v>3151</v>
      </c>
      <c r="H1839" s="57" t="s">
        <v>3155</v>
      </c>
      <c r="I1839" s="57" t="s">
        <v>3155</v>
      </c>
      <c r="J1839" s="57" t="s">
        <v>3148</v>
      </c>
      <c r="K1839" s="57" t="s">
        <v>3149</v>
      </c>
      <c r="L1839" s="57" t="s">
        <v>3151</v>
      </c>
      <c r="M1839" s="57" t="s">
        <v>3148</v>
      </c>
      <c r="N1839" t="s">
        <v>3322</v>
      </c>
    </row>
    <row r="1840" spans="1:14" x14ac:dyDescent="0.25">
      <c r="A1840" t="s">
        <v>3317</v>
      </c>
      <c r="B1840" t="s">
        <v>3622</v>
      </c>
      <c r="C1840" t="s">
        <v>3623</v>
      </c>
      <c r="D1840" s="52">
        <v>1235.1085237906</v>
      </c>
      <c r="E1840" s="13">
        <v>7.9227557012405594E-2</v>
      </c>
      <c r="F1840">
        <v>153</v>
      </c>
      <c r="G1840" s="57" t="s">
        <v>3148</v>
      </c>
      <c r="H1840" s="57" t="s">
        <v>3151</v>
      </c>
      <c r="I1840" s="57" t="s">
        <v>3155</v>
      </c>
      <c r="J1840" s="57" t="s">
        <v>3155</v>
      </c>
      <c r="K1840" s="57" t="s">
        <v>3150</v>
      </c>
      <c r="L1840" s="57" t="s">
        <v>3151</v>
      </c>
      <c r="M1840" s="57" t="s">
        <v>3148</v>
      </c>
      <c r="N1840" t="s">
        <v>3322</v>
      </c>
    </row>
    <row r="1841" spans="1:14" x14ac:dyDescent="0.25">
      <c r="A1841" t="s">
        <v>3317</v>
      </c>
      <c r="B1841" t="s">
        <v>3624</v>
      </c>
      <c r="C1841" t="s">
        <v>3292</v>
      </c>
      <c r="D1841" s="52">
        <v>699.22925128141799</v>
      </c>
      <c r="E1841" s="13">
        <v>-0.89768009913144198</v>
      </c>
      <c r="F1841">
        <v>179</v>
      </c>
      <c r="G1841" s="57" t="s">
        <v>3155</v>
      </c>
      <c r="H1841" s="57" t="s">
        <v>3149</v>
      </c>
      <c r="I1841" s="57" t="s">
        <v>3155</v>
      </c>
      <c r="J1841" s="57" t="s">
        <v>3155</v>
      </c>
      <c r="K1841" s="57" t="s">
        <v>3148</v>
      </c>
      <c r="L1841" s="57" t="s">
        <v>3150</v>
      </c>
      <c r="M1841" s="57" t="s">
        <v>3150</v>
      </c>
      <c r="N1841" t="s">
        <v>3322</v>
      </c>
    </row>
    <row r="1842" spans="1:14" x14ac:dyDescent="0.25">
      <c r="A1842" t="s">
        <v>3317</v>
      </c>
      <c r="B1842" t="s">
        <v>3625</v>
      </c>
      <c r="C1842" t="s">
        <v>3626</v>
      </c>
      <c r="D1842" s="52">
        <v>2166.0240162682298</v>
      </c>
      <c r="E1842" s="13">
        <v>-0.56535567032340805</v>
      </c>
      <c r="F1842">
        <v>174</v>
      </c>
      <c r="G1842" s="57" t="s">
        <v>3150</v>
      </c>
      <c r="H1842" s="57" t="s">
        <v>3149</v>
      </c>
      <c r="I1842" s="57" t="s">
        <v>3149</v>
      </c>
      <c r="J1842" s="57" t="s">
        <v>3155</v>
      </c>
      <c r="K1842" s="57" t="s">
        <v>3150</v>
      </c>
      <c r="L1842" s="57" t="s">
        <v>3155</v>
      </c>
      <c r="M1842" s="57" t="s">
        <v>3155</v>
      </c>
      <c r="N1842" t="s">
        <v>3322</v>
      </c>
    </row>
    <row r="1843" spans="1:14" x14ac:dyDescent="0.25">
      <c r="A1843" t="s">
        <v>3317</v>
      </c>
      <c r="B1843" t="s">
        <v>3627</v>
      </c>
      <c r="C1843" t="s">
        <v>3628</v>
      </c>
      <c r="D1843" s="52">
        <v>173.792314762248</v>
      </c>
      <c r="E1843" s="13">
        <v>-0.46516807557394402</v>
      </c>
      <c r="F1843">
        <v>170</v>
      </c>
      <c r="G1843" s="57" t="s">
        <v>3160</v>
      </c>
      <c r="H1843" s="57" t="s">
        <v>3160</v>
      </c>
      <c r="I1843" s="57" t="s">
        <v>3160</v>
      </c>
      <c r="J1843" s="57" t="s">
        <v>3160</v>
      </c>
      <c r="K1843" s="57" t="s">
        <v>3160</v>
      </c>
      <c r="L1843" s="57" t="s">
        <v>3160</v>
      </c>
      <c r="M1843" s="57" t="s">
        <v>3160</v>
      </c>
      <c r="N1843" t="s">
        <v>3152</v>
      </c>
    </row>
    <row r="1844" spans="1:14" x14ac:dyDescent="0.25">
      <c r="A1844" t="s">
        <v>3317</v>
      </c>
      <c r="B1844" t="s">
        <v>3629</v>
      </c>
      <c r="C1844" t="s">
        <v>3630</v>
      </c>
      <c r="D1844" s="52">
        <v>2154.13682410098</v>
      </c>
      <c r="E1844" s="13">
        <v>9.4643339456168096E-2</v>
      </c>
      <c r="F1844">
        <v>152</v>
      </c>
      <c r="G1844" s="57" t="s">
        <v>3148</v>
      </c>
      <c r="H1844" s="57" t="s">
        <v>3148</v>
      </c>
      <c r="I1844" s="57" t="s">
        <v>3149</v>
      </c>
      <c r="J1844" s="57" t="s">
        <v>3150</v>
      </c>
      <c r="K1844" s="57" t="s">
        <v>3150</v>
      </c>
      <c r="L1844" s="57" t="s">
        <v>3155</v>
      </c>
      <c r="M1844" s="57" t="s">
        <v>3155</v>
      </c>
      <c r="N1844" t="s">
        <v>3322</v>
      </c>
    </row>
    <row r="1845" spans="1:14" x14ac:dyDescent="0.25">
      <c r="A1845" t="s">
        <v>3317</v>
      </c>
      <c r="B1845" t="s">
        <v>3631</v>
      </c>
      <c r="C1845" t="s">
        <v>3632</v>
      </c>
      <c r="D1845" s="52">
        <v>448.46721684567899</v>
      </c>
      <c r="E1845" s="13">
        <v>-0.46516807557394402</v>
      </c>
      <c r="F1845">
        <v>170</v>
      </c>
      <c r="G1845" s="57" t="s">
        <v>3160</v>
      </c>
      <c r="H1845" s="57" t="s">
        <v>3160</v>
      </c>
      <c r="I1845" s="57" t="s">
        <v>3160</v>
      </c>
      <c r="J1845" s="57" t="s">
        <v>3160</v>
      </c>
      <c r="K1845" s="57" t="s">
        <v>3160</v>
      </c>
      <c r="L1845" s="57" t="s">
        <v>3160</v>
      </c>
      <c r="M1845" s="57" t="s">
        <v>3160</v>
      </c>
      <c r="N1845" t="s">
        <v>3152</v>
      </c>
    </row>
    <row r="1846" spans="1:14" x14ac:dyDescent="0.25">
      <c r="A1846" t="s">
        <v>3317</v>
      </c>
      <c r="B1846" t="s">
        <v>3633</v>
      </c>
      <c r="C1846" t="s">
        <v>3634</v>
      </c>
      <c r="D1846" s="52">
        <v>1065.31742027567</v>
      </c>
      <c r="E1846" s="13">
        <v>-1.7839944504173399</v>
      </c>
      <c r="F1846">
        <v>185</v>
      </c>
      <c r="G1846" s="57" t="s">
        <v>3155</v>
      </c>
      <c r="H1846" s="57" t="s">
        <v>3155</v>
      </c>
      <c r="I1846" s="57" t="s">
        <v>3151</v>
      </c>
      <c r="J1846" s="57" t="s">
        <v>3148</v>
      </c>
      <c r="K1846" s="57" t="s">
        <v>3155</v>
      </c>
      <c r="L1846" s="57" t="s">
        <v>3148</v>
      </c>
      <c r="M1846" s="57" t="s">
        <v>3148</v>
      </c>
      <c r="N1846" t="s">
        <v>3322</v>
      </c>
    </row>
    <row r="1847" spans="1:14" x14ac:dyDescent="0.25">
      <c r="A1847" t="s">
        <v>3317</v>
      </c>
      <c r="B1847" t="s">
        <v>3635</v>
      </c>
      <c r="C1847" t="s">
        <v>3636</v>
      </c>
      <c r="D1847" s="52">
        <v>3331.5375932031302</v>
      </c>
      <c r="E1847" s="13">
        <v>-1.6397406583720999</v>
      </c>
      <c r="F1847">
        <v>184</v>
      </c>
      <c r="G1847" s="57" t="s">
        <v>3155</v>
      </c>
      <c r="H1847" s="57" t="s">
        <v>3148</v>
      </c>
      <c r="I1847" s="57" t="s">
        <v>3148</v>
      </c>
      <c r="J1847" s="57" t="s">
        <v>3155</v>
      </c>
      <c r="K1847" s="57" t="s">
        <v>3148</v>
      </c>
      <c r="L1847" s="57" t="s">
        <v>3150</v>
      </c>
      <c r="M1847" s="57" t="s">
        <v>3155</v>
      </c>
      <c r="N1847" t="s">
        <v>3322</v>
      </c>
    </row>
    <row r="1848" spans="1:14" x14ac:dyDescent="0.25">
      <c r="A1848" t="s">
        <v>3317</v>
      </c>
      <c r="B1848" t="s">
        <v>3637</v>
      </c>
      <c r="C1848" t="s">
        <v>3638</v>
      </c>
      <c r="D1848" s="52">
        <v>84.724960278854297</v>
      </c>
      <c r="E1848" s="13">
        <v>-1.42807084786384</v>
      </c>
      <c r="F1848">
        <v>181</v>
      </c>
      <c r="G1848" s="57" t="s">
        <v>3160</v>
      </c>
      <c r="H1848" s="57" t="s">
        <v>3160</v>
      </c>
      <c r="I1848" s="57" t="s">
        <v>3160</v>
      </c>
      <c r="J1848" s="57" t="s">
        <v>3160</v>
      </c>
      <c r="K1848" s="57" t="s">
        <v>3160</v>
      </c>
      <c r="L1848" s="57" t="s">
        <v>3160</v>
      </c>
      <c r="M1848" s="57" t="s">
        <v>3160</v>
      </c>
      <c r="N1848" t="s">
        <v>3152</v>
      </c>
    </row>
    <row r="1849" spans="1:14" x14ac:dyDescent="0.25">
      <c r="A1849" t="s">
        <v>3317</v>
      </c>
      <c r="B1849" t="s">
        <v>3639</v>
      </c>
      <c r="C1849" t="s">
        <v>3640</v>
      </c>
      <c r="D1849" s="52">
        <v>2637.88069641935</v>
      </c>
      <c r="E1849" s="13">
        <v>-0.80245345128311996</v>
      </c>
      <c r="F1849">
        <v>178</v>
      </c>
      <c r="G1849" s="57" t="s">
        <v>3155</v>
      </c>
      <c r="H1849" s="57" t="s">
        <v>3148</v>
      </c>
      <c r="I1849" s="57" t="s">
        <v>3149</v>
      </c>
      <c r="J1849" s="57" t="s">
        <v>3155</v>
      </c>
      <c r="K1849" s="57" t="s">
        <v>3155</v>
      </c>
      <c r="L1849" s="57" t="s">
        <v>3150</v>
      </c>
      <c r="M1849" s="57" t="s">
        <v>3155</v>
      </c>
      <c r="N1849" t="s">
        <v>3322</v>
      </c>
    </row>
    <row r="1850" spans="1:14" x14ac:dyDescent="0.25">
      <c r="A1850" t="s">
        <v>3317</v>
      </c>
      <c r="B1850" t="s">
        <v>3641</v>
      </c>
      <c r="C1850" t="s">
        <v>3642</v>
      </c>
      <c r="D1850" s="52">
        <v>3530.4761977078101</v>
      </c>
      <c r="E1850" s="13">
        <v>-1.8973288041479199</v>
      </c>
      <c r="F1850">
        <v>186</v>
      </c>
      <c r="G1850" s="57" t="s">
        <v>3155</v>
      </c>
      <c r="H1850" s="57" t="s">
        <v>3149</v>
      </c>
      <c r="I1850" s="57" t="s">
        <v>3149</v>
      </c>
      <c r="J1850" s="57" t="s">
        <v>3155</v>
      </c>
      <c r="K1850" s="57" t="s">
        <v>3151</v>
      </c>
      <c r="L1850" s="57" t="s">
        <v>3148</v>
      </c>
      <c r="M1850" s="57" t="s">
        <v>3151</v>
      </c>
      <c r="N1850" t="s">
        <v>3322</v>
      </c>
    </row>
    <row r="1851" spans="1:14" x14ac:dyDescent="0.25">
      <c r="A1851" t="s">
        <v>3317</v>
      </c>
      <c r="B1851" t="s">
        <v>3643</v>
      </c>
      <c r="C1851" t="s">
        <v>3644</v>
      </c>
      <c r="D1851" s="52">
        <v>83.742348983108201</v>
      </c>
      <c r="E1851" s="13">
        <v>-1.42807084786384</v>
      </c>
      <c r="F1851">
        <v>181</v>
      </c>
      <c r="G1851" s="57" t="s">
        <v>3160</v>
      </c>
      <c r="H1851" s="57" t="s">
        <v>3160</v>
      </c>
      <c r="I1851" s="57" t="s">
        <v>3160</v>
      </c>
      <c r="J1851" s="57" t="s">
        <v>3160</v>
      </c>
      <c r="K1851" s="57" t="s">
        <v>3160</v>
      </c>
      <c r="L1851" s="57" t="s">
        <v>3160</v>
      </c>
      <c r="M1851" s="57" t="s">
        <v>3160</v>
      </c>
      <c r="N1851" t="s">
        <v>3152</v>
      </c>
    </row>
    <row r="1852" spans="1:14" x14ac:dyDescent="0.25">
      <c r="A1852" t="s">
        <v>3317</v>
      </c>
      <c r="B1852" t="s">
        <v>3645</v>
      </c>
      <c r="C1852" t="s">
        <v>3646</v>
      </c>
      <c r="D1852" s="52">
        <v>246.65390577262599</v>
      </c>
      <c r="E1852" s="13">
        <v>-1.42807084786384</v>
      </c>
      <c r="F1852">
        <v>181</v>
      </c>
      <c r="G1852" s="57" t="s">
        <v>3160</v>
      </c>
      <c r="H1852" s="57" t="s">
        <v>3160</v>
      </c>
      <c r="I1852" s="57" t="s">
        <v>3160</v>
      </c>
      <c r="J1852" s="57" t="s">
        <v>3160</v>
      </c>
      <c r="K1852" s="57" t="s">
        <v>3160</v>
      </c>
      <c r="L1852" s="57" t="s">
        <v>3160</v>
      </c>
      <c r="M1852" s="57" t="s">
        <v>3160</v>
      </c>
      <c r="N1852" t="s">
        <v>3152</v>
      </c>
    </row>
    <row r="1853" spans="1:14" x14ac:dyDescent="0.25">
      <c r="A1853" t="s">
        <v>3317</v>
      </c>
      <c r="B1853" t="s">
        <v>3647</v>
      </c>
      <c r="C1853" t="s">
        <v>3298</v>
      </c>
      <c r="D1853" s="52">
        <v>18919.0280625905</v>
      </c>
      <c r="E1853" s="13">
        <v>1.1429378211005301</v>
      </c>
      <c r="F1853">
        <v>83</v>
      </c>
      <c r="G1853" s="57" t="s">
        <v>3151</v>
      </c>
      <c r="H1853" s="57" t="s">
        <v>3148</v>
      </c>
      <c r="I1853" s="57" t="s">
        <v>3151</v>
      </c>
      <c r="J1853" s="57" t="s">
        <v>3151</v>
      </c>
      <c r="K1853" s="57" t="s">
        <v>3150</v>
      </c>
      <c r="L1853" s="57" t="s">
        <v>3149</v>
      </c>
      <c r="M1853" s="57" t="s">
        <v>3155</v>
      </c>
      <c r="N1853" t="s">
        <v>3322</v>
      </c>
    </row>
    <row r="1854" spans="1:14" x14ac:dyDescent="0.25">
      <c r="A1854" t="s">
        <v>3317</v>
      </c>
      <c r="B1854" t="s">
        <v>3648</v>
      </c>
      <c r="C1854" t="s">
        <v>3649</v>
      </c>
      <c r="D1854" s="52">
        <v>17149.051589598501</v>
      </c>
      <c r="E1854" s="13">
        <v>1.6271219351547099</v>
      </c>
      <c r="F1854">
        <v>48</v>
      </c>
      <c r="G1854" s="57" t="s">
        <v>3151</v>
      </c>
      <c r="H1854" s="57" t="s">
        <v>3148</v>
      </c>
      <c r="I1854" s="57" t="s">
        <v>3151</v>
      </c>
      <c r="J1854" s="57" t="s">
        <v>3151</v>
      </c>
      <c r="K1854" s="57" t="s">
        <v>3148</v>
      </c>
      <c r="L1854" s="57" t="s">
        <v>3148</v>
      </c>
      <c r="M1854" s="57" t="s">
        <v>3155</v>
      </c>
      <c r="N1854" t="s">
        <v>3322</v>
      </c>
    </row>
    <row r="1855" spans="1:14" x14ac:dyDescent="0.25">
      <c r="A1855" t="s">
        <v>3317</v>
      </c>
      <c r="B1855" t="s">
        <v>3650</v>
      </c>
      <c r="C1855" t="s">
        <v>3651</v>
      </c>
      <c r="D1855" s="52">
        <v>592.45787234746604</v>
      </c>
      <c r="E1855" s="13">
        <v>1.52449404646147</v>
      </c>
      <c r="F1855">
        <v>55</v>
      </c>
      <c r="G1855" s="57" t="s">
        <v>3160</v>
      </c>
      <c r="H1855" s="57" t="s">
        <v>3160</v>
      </c>
      <c r="I1855" s="57" t="s">
        <v>3160</v>
      </c>
      <c r="J1855" s="57" t="s">
        <v>3160</v>
      </c>
      <c r="K1855" s="57" t="s">
        <v>3160</v>
      </c>
      <c r="L1855" s="57" t="s">
        <v>3160</v>
      </c>
      <c r="M1855" s="57" t="s">
        <v>3160</v>
      </c>
      <c r="N1855" t="s">
        <v>3152</v>
      </c>
    </row>
    <row r="1856" spans="1:14" x14ac:dyDescent="0.25">
      <c r="A1856" t="s">
        <v>3317</v>
      </c>
      <c r="B1856" t="s">
        <v>3652</v>
      </c>
      <c r="C1856" t="s">
        <v>3653</v>
      </c>
      <c r="D1856" s="52">
        <v>5187.7709941582898</v>
      </c>
      <c r="E1856" s="13">
        <v>0.99887640577052095</v>
      </c>
      <c r="F1856">
        <v>97</v>
      </c>
      <c r="G1856" s="57" t="s">
        <v>3151</v>
      </c>
      <c r="H1856" s="57" t="s">
        <v>3155</v>
      </c>
      <c r="I1856" s="57" t="s">
        <v>3151</v>
      </c>
      <c r="J1856" s="57" t="s">
        <v>3151</v>
      </c>
      <c r="K1856" s="57" t="s">
        <v>3155</v>
      </c>
      <c r="L1856" s="57" t="s">
        <v>3149</v>
      </c>
      <c r="M1856" s="57" t="s">
        <v>3150</v>
      </c>
      <c r="N1856" t="s">
        <v>3322</v>
      </c>
    </row>
    <row r="1857" spans="1:14" x14ac:dyDescent="0.25">
      <c r="A1857" t="s">
        <v>3317</v>
      </c>
      <c r="B1857" t="s">
        <v>3654</v>
      </c>
      <c r="C1857" t="s">
        <v>3655</v>
      </c>
      <c r="D1857" s="52">
        <v>1693.9405389958899</v>
      </c>
      <c r="E1857" s="13">
        <v>1.3574320102203901</v>
      </c>
      <c r="F1857">
        <v>70</v>
      </c>
      <c r="G1857" s="57" t="s">
        <v>3151</v>
      </c>
      <c r="H1857" s="57" t="s">
        <v>3149</v>
      </c>
      <c r="I1857" s="57" t="s">
        <v>3151</v>
      </c>
      <c r="J1857" s="57" t="s">
        <v>3149</v>
      </c>
      <c r="K1857" s="57" t="s">
        <v>3155</v>
      </c>
      <c r="L1857" s="57" t="s">
        <v>3148</v>
      </c>
      <c r="M1857" s="57" t="s">
        <v>3149</v>
      </c>
      <c r="N1857" t="s">
        <v>3322</v>
      </c>
    </row>
    <row r="1858" spans="1:14" x14ac:dyDescent="0.25">
      <c r="A1858" t="s">
        <v>3317</v>
      </c>
      <c r="B1858" t="s">
        <v>3656</v>
      </c>
      <c r="C1858" t="s">
        <v>3657</v>
      </c>
      <c r="D1858" s="52">
        <v>1833.96111984453</v>
      </c>
      <c r="E1858" s="13">
        <v>1.44618720623954</v>
      </c>
      <c r="F1858">
        <v>62</v>
      </c>
      <c r="G1858" s="57" t="s">
        <v>3151</v>
      </c>
      <c r="H1858" s="57" t="s">
        <v>3148</v>
      </c>
      <c r="I1858" s="57" t="s">
        <v>3151</v>
      </c>
      <c r="J1858" s="57" t="s">
        <v>3149</v>
      </c>
      <c r="K1858" s="57" t="s">
        <v>3148</v>
      </c>
      <c r="L1858" s="57" t="s">
        <v>3155</v>
      </c>
      <c r="M1858" s="57" t="s">
        <v>3150</v>
      </c>
      <c r="N1858" t="s">
        <v>3322</v>
      </c>
    </row>
    <row r="1859" spans="1:14" x14ac:dyDescent="0.25">
      <c r="A1859" t="s">
        <v>3317</v>
      </c>
      <c r="B1859" t="s">
        <v>3658</v>
      </c>
      <c r="C1859" t="s">
        <v>3659</v>
      </c>
      <c r="D1859" s="52">
        <v>961.97132021750201</v>
      </c>
      <c r="E1859" s="13">
        <v>0.47690653701789598</v>
      </c>
      <c r="F1859">
        <v>132</v>
      </c>
      <c r="G1859" s="57" t="s">
        <v>3149</v>
      </c>
      <c r="H1859" s="57" t="s">
        <v>3150</v>
      </c>
      <c r="I1859" s="57" t="s">
        <v>3151</v>
      </c>
      <c r="J1859" s="57" t="s">
        <v>3148</v>
      </c>
      <c r="K1859" s="57" t="s">
        <v>3148</v>
      </c>
      <c r="L1859" s="57" t="s">
        <v>3155</v>
      </c>
      <c r="M1859" s="57" t="s">
        <v>3149</v>
      </c>
      <c r="N1859" t="s">
        <v>3322</v>
      </c>
    </row>
    <row r="1860" spans="1:14" x14ac:dyDescent="0.25">
      <c r="A1860" t="s">
        <v>3317</v>
      </c>
      <c r="B1860" t="s">
        <v>3660</v>
      </c>
      <c r="C1860" t="s">
        <v>3661</v>
      </c>
      <c r="D1860" s="52">
        <v>249.753293374225</v>
      </c>
      <c r="E1860" s="13">
        <v>0.24335475723245001</v>
      </c>
      <c r="F1860">
        <v>144</v>
      </c>
      <c r="G1860" s="57" t="s">
        <v>3149</v>
      </c>
      <c r="H1860" s="57" t="s">
        <v>3151</v>
      </c>
      <c r="I1860" s="57" t="s">
        <v>3151</v>
      </c>
      <c r="J1860" s="57" t="s">
        <v>3155</v>
      </c>
      <c r="K1860" s="57" t="s">
        <v>3150</v>
      </c>
      <c r="L1860" s="57" t="s">
        <v>3155</v>
      </c>
      <c r="M1860" s="57" t="s">
        <v>3150</v>
      </c>
      <c r="N1860" t="s">
        <v>3322</v>
      </c>
    </row>
    <row r="1861" spans="1:14" x14ac:dyDescent="0.25">
      <c r="A1861" t="s">
        <v>3317</v>
      </c>
      <c r="B1861" t="s">
        <v>3662</v>
      </c>
      <c r="C1861" t="s">
        <v>3663</v>
      </c>
      <c r="D1861" s="52">
        <v>7687.7905194936202</v>
      </c>
      <c r="E1861" s="13">
        <v>1.09733995201193</v>
      </c>
      <c r="F1861">
        <v>89</v>
      </c>
      <c r="G1861" s="57" t="s">
        <v>3151</v>
      </c>
      <c r="H1861" s="57" t="s">
        <v>3148</v>
      </c>
      <c r="I1861" s="57" t="s">
        <v>3151</v>
      </c>
      <c r="J1861" s="57" t="s">
        <v>3149</v>
      </c>
      <c r="K1861" s="57" t="s">
        <v>3150</v>
      </c>
      <c r="L1861" s="57" t="s">
        <v>3155</v>
      </c>
      <c r="M1861" s="57" t="s">
        <v>3155</v>
      </c>
      <c r="N1861" t="s">
        <v>3322</v>
      </c>
    </row>
    <row r="1862" spans="1:14" x14ac:dyDescent="0.25">
      <c r="A1862" t="s">
        <v>3317</v>
      </c>
      <c r="B1862" t="s">
        <v>3664</v>
      </c>
      <c r="C1862" t="s">
        <v>3665</v>
      </c>
      <c r="D1862" s="52">
        <v>2998.4098845059302</v>
      </c>
      <c r="E1862" s="13">
        <v>0.83036439611373203</v>
      </c>
      <c r="F1862">
        <v>108</v>
      </c>
      <c r="G1862" s="57" t="s">
        <v>3151</v>
      </c>
      <c r="H1862" s="57" t="s">
        <v>3148</v>
      </c>
      <c r="I1862" s="57" t="s">
        <v>3151</v>
      </c>
      <c r="J1862" s="57" t="s">
        <v>3149</v>
      </c>
      <c r="K1862" s="57" t="s">
        <v>3150</v>
      </c>
      <c r="L1862" s="57" t="s">
        <v>3155</v>
      </c>
      <c r="M1862" s="57" t="s">
        <v>3155</v>
      </c>
      <c r="N1862" t="s">
        <v>3322</v>
      </c>
    </row>
    <row r="1863" spans="1:14" x14ac:dyDescent="0.25">
      <c r="A1863" t="s">
        <v>3317</v>
      </c>
      <c r="B1863" t="s">
        <v>3666</v>
      </c>
      <c r="C1863" t="s">
        <v>3667</v>
      </c>
      <c r="D1863" s="52">
        <v>5191.3566585930803</v>
      </c>
      <c r="E1863" s="13">
        <v>0.49899487768884399</v>
      </c>
      <c r="F1863">
        <v>130</v>
      </c>
      <c r="G1863" s="57" t="s">
        <v>3149</v>
      </c>
      <c r="H1863" s="57" t="s">
        <v>3151</v>
      </c>
      <c r="I1863" s="57" t="s">
        <v>3155</v>
      </c>
      <c r="J1863" s="57" t="s">
        <v>3148</v>
      </c>
      <c r="K1863" s="57" t="s">
        <v>3149</v>
      </c>
      <c r="L1863" s="57" t="s">
        <v>3150</v>
      </c>
      <c r="M1863" s="57" t="s">
        <v>3155</v>
      </c>
      <c r="N1863" t="s">
        <v>3322</v>
      </c>
    </row>
    <row r="1864" spans="1:14" x14ac:dyDescent="0.25">
      <c r="A1864" t="s">
        <v>3317</v>
      </c>
      <c r="B1864" t="s">
        <v>3668</v>
      </c>
      <c r="C1864" t="s">
        <v>3669</v>
      </c>
      <c r="D1864" s="52">
        <v>2271.5056104215901</v>
      </c>
      <c r="E1864" s="13">
        <v>-0.353621469642105</v>
      </c>
      <c r="F1864">
        <v>167</v>
      </c>
      <c r="G1864" s="57" t="s">
        <v>3150</v>
      </c>
      <c r="H1864" s="57" t="s">
        <v>3149</v>
      </c>
      <c r="I1864" s="57" t="s">
        <v>3149</v>
      </c>
      <c r="J1864" s="57" t="s">
        <v>3150</v>
      </c>
      <c r="K1864" s="57" t="s">
        <v>3149</v>
      </c>
      <c r="L1864" s="57" t="s">
        <v>3148</v>
      </c>
      <c r="M1864" s="57" t="s">
        <v>3155</v>
      </c>
      <c r="N1864" t="s">
        <v>3322</v>
      </c>
    </row>
    <row r="1865" spans="1:14" x14ac:dyDescent="0.25">
      <c r="A1865" t="s">
        <v>3317</v>
      </c>
      <c r="B1865" t="s">
        <v>3670</v>
      </c>
      <c r="C1865" t="s">
        <v>3671</v>
      </c>
      <c r="D1865" s="52">
        <v>3668.2350342306599</v>
      </c>
      <c r="E1865" s="13">
        <v>-0.25459000522787101</v>
      </c>
      <c r="F1865">
        <v>164</v>
      </c>
      <c r="G1865" s="57" t="s">
        <v>3148</v>
      </c>
      <c r="H1865" s="57" t="s">
        <v>3150</v>
      </c>
      <c r="I1865" s="57" t="s">
        <v>3155</v>
      </c>
      <c r="J1865" s="57" t="s">
        <v>3150</v>
      </c>
      <c r="K1865" s="57" t="s">
        <v>3148</v>
      </c>
      <c r="L1865" s="57" t="s">
        <v>3155</v>
      </c>
      <c r="M1865" s="57" t="s">
        <v>3148</v>
      </c>
      <c r="N1865" t="s">
        <v>3322</v>
      </c>
    </row>
    <row r="1866" spans="1:14" x14ac:dyDescent="0.25">
      <c r="A1866" t="s">
        <v>3317</v>
      </c>
      <c r="B1866" t="s">
        <v>3672</v>
      </c>
      <c r="C1866" t="s">
        <v>3308</v>
      </c>
      <c r="D1866" s="52">
        <v>4491.93545364906</v>
      </c>
      <c r="E1866" s="13">
        <v>1.3732392436519401</v>
      </c>
      <c r="F1866">
        <v>69</v>
      </c>
      <c r="G1866" s="57" t="s">
        <v>3151</v>
      </c>
      <c r="H1866" s="57" t="s">
        <v>3151</v>
      </c>
      <c r="I1866" s="57" t="s">
        <v>3155</v>
      </c>
      <c r="J1866" s="57" t="s">
        <v>3149</v>
      </c>
      <c r="K1866" s="57" t="s">
        <v>3155</v>
      </c>
      <c r="L1866" s="57" t="s">
        <v>3155</v>
      </c>
      <c r="M1866" s="57" t="s">
        <v>3155</v>
      </c>
      <c r="N1866" t="s">
        <v>3322</v>
      </c>
    </row>
    <row r="1867" spans="1:14" x14ac:dyDescent="0.25">
      <c r="A1867" t="s">
        <v>3318</v>
      </c>
      <c r="B1867" t="s">
        <v>3320</v>
      </c>
      <c r="C1867" t="s">
        <v>3321</v>
      </c>
      <c r="D1867" s="52">
        <v>195.875636555688</v>
      </c>
      <c r="E1867" s="13">
        <v>-4.6720766353213997E-2</v>
      </c>
      <c r="F1867">
        <v>147</v>
      </c>
      <c r="G1867" s="57" t="s">
        <v>3148</v>
      </c>
      <c r="H1867" s="57" t="s">
        <v>3151</v>
      </c>
      <c r="I1867" s="57" t="s">
        <v>3148</v>
      </c>
      <c r="J1867" s="57" t="s">
        <v>3150</v>
      </c>
      <c r="K1867" s="57" t="s">
        <v>3151</v>
      </c>
      <c r="L1867" s="57" t="s">
        <v>3148</v>
      </c>
      <c r="M1867" s="57" t="s">
        <v>3151</v>
      </c>
      <c r="N1867" t="s">
        <v>3322</v>
      </c>
    </row>
    <row r="1868" spans="1:14" x14ac:dyDescent="0.25">
      <c r="A1868" t="s">
        <v>3318</v>
      </c>
      <c r="B1868" t="s">
        <v>3323</v>
      </c>
      <c r="C1868" t="s">
        <v>3324</v>
      </c>
      <c r="D1868" s="52">
        <v>202.15265074024401</v>
      </c>
      <c r="E1868" s="13">
        <v>0.432402837676225</v>
      </c>
      <c r="F1868">
        <v>124</v>
      </c>
      <c r="G1868" s="57" t="s">
        <v>3149</v>
      </c>
      <c r="H1868" s="57" t="s">
        <v>3151</v>
      </c>
      <c r="I1868" s="57" t="s">
        <v>3149</v>
      </c>
      <c r="J1868" s="57" t="s">
        <v>3155</v>
      </c>
      <c r="K1868" s="57" t="s">
        <v>3148</v>
      </c>
      <c r="L1868" s="57" t="s">
        <v>3151</v>
      </c>
      <c r="M1868" s="57" t="s">
        <v>3149</v>
      </c>
      <c r="N1868" t="s">
        <v>3322</v>
      </c>
    </row>
    <row r="1869" spans="1:14" x14ac:dyDescent="0.25">
      <c r="A1869" t="s">
        <v>3318</v>
      </c>
      <c r="B1869" t="s">
        <v>3325</v>
      </c>
      <c r="C1869" t="s">
        <v>3326</v>
      </c>
      <c r="D1869" s="52">
        <v>231.561174425307</v>
      </c>
      <c r="E1869" s="13">
        <v>0.49962571536686101</v>
      </c>
      <c r="F1869">
        <v>113</v>
      </c>
      <c r="G1869" s="57" t="s">
        <v>3160</v>
      </c>
      <c r="H1869" s="57" t="s">
        <v>3160</v>
      </c>
      <c r="I1869" s="57" t="s">
        <v>3160</v>
      </c>
      <c r="J1869" s="57" t="s">
        <v>3160</v>
      </c>
      <c r="K1869" s="57" t="s">
        <v>3160</v>
      </c>
      <c r="L1869" s="57" t="s">
        <v>3160</v>
      </c>
      <c r="M1869" s="57" t="s">
        <v>3160</v>
      </c>
      <c r="N1869" t="s">
        <v>3152</v>
      </c>
    </row>
    <row r="1870" spans="1:14" x14ac:dyDescent="0.25">
      <c r="A1870" t="s">
        <v>3318</v>
      </c>
      <c r="B1870" t="s">
        <v>3327</v>
      </c>
      <c r="C1870" t="s">
        <v>3328</v>
      </c>
      <c r="D1870" s="52">
        <v>50.1897755903613</v>
      </c>
      <c r="E1870" s="13">
        <v>0.49962571536686101</v>
      </c>
      <c r="F1870">
        <v>113</v>
      </c>
      <c r="G1870" s="57" t="s">
        <v>3160</v>
      </c>
      <c r="H1870" s="57" t="s">
        <v>3160</v>
      </c>
      <c r="I1870" s="57" t="s">
        <v>3160</v>
      </c>
      <c r="J1870" s="57" t="s">
        <v>3160</v>
      </c>
      <c r="K1870" s="57" t="s">
        <v>3160</v>
      </c>
      <c r="L1870" s="57" t="s">
        <v>3160</v>
      </c>
      <c r="M1870" s="57" t="s">
        <v>3160</v>
      </c>
      <c r="N1870" t="s">
        <v>3152</v>
      </c>
    </row>
    <row r="1871" spans="1:14" x14ac:dyDescent="0.25">
      <c r="A1871" t="s">
        <v>3318</v>
      </c>
      <c r="B1871" t="s">
        <v>3329</v>
      </c>
      <c r="C1871" t="s">
        <v>3330</v>
      </c>
      <c r="D1871" s="52">
        <v>222.144574326141</v>
      </c>
      <c r="E1871" s="13">
        <v>-0.50741103686084599</v>
      </c>
      <c r="F1871">
        <v>166</v>
      </c>
      <c r="G1871" s="57" t="s">
        <v>3150</v>
      </c>
      <c r="H1871" s="57" t="s">
        <v>3151</v>
      </c>
      <c r="I1871" s="57" t="s">
        <v>3155</v>
      </c>
      <c r="J1871" s="57" t="s">
        <v>3155</v>
      </c>
      <c r="K1871" s="57" t="s">
        <v>3151</v>
      </c>
      <c r="L1871" s="57" t="s">
        <v>3148</v>
      </c>
      <c r="M1871" s="57" t="s">
        <v>3148</v>
      </c>
      <c r="N1871" t="s">
        <v>3322</v>
      </c>
    </row>
    <row r="1872" spans="1:14" x14ac:dyDescent="0.25">
      <c r="A1872" t="s">
        <v>3318</v>
      </c>
      <c r="B1872" t="s">
        <v>3331</v>
      </c>
      <c r="C1872" t="s">
        <v>3332</v>
      </c>
      <c r="D1872" s="52">
        <v>793.00694444985197</v>
      </c>
      <c r="E1872" s="13">
        <v>0.55382963052977996</v>
      </c>
      <c r="F1872">
        <v>108</v>
      </c>
      <c r="G1872" s="57" t="s">
        <v>3151</v>
      </c>
      <c r="H1872" s="57" t="s">
        <v>3151</v>
      </c>
      <c r="I1872" s="57" t="s">
        <v>3148</v>
      </c>
      <c r="J1872" s="57" t="s">
        <v>3155</v>
      </c>
      <c r="K1872" s="57" t="s">
        <v>3149</v>
      </c>
      <c r="L1872" s="57" t="s">
        <v>3149</v>
      </c>
      <c r="M1872" s="57" t="s">
        <v>3149</v>
      </c>
      <c r="N1872" t="s">
        <v>3322</v>
      </c>
    </row>
    <row r="1873" spans="1:14" x14ac:dyDescent="0.25">
      <c r="A1873" t="s">
        <v>3318</v>
      </c>
      <c r="B1873" t="s">
        <v>3333</v>
      </c>
      <c r="C1873" t="s">
        <v>3334</v>
      </c>
      <c r="D1873" s="52">
        <v>211.23534525113601</v>
      </c>
      <c r="E1873" s="13">
        <v>1.0343427437595301E-2</v>
      </c>
      <c r="F1873">
        <v>146</v>
      </c>
      <c r="G1873" s="57" t="s">
        <v>3148</v>
      </c>
      <c r="H1873" s="57" t="s">
        <v>3151</v>
      </c>
      <c r="I1873" s="57" t="s">
        <v>3155</v>
      </c>
      <c r="J1873" s="57" t="s">
        <v>3155</v>
      </c>
      <c r="K1873" s="57" t="s">
        <v>3151</v>
      </c>
      <c r="L1873" s="57" t="s">
        <v>3149</v>
      </c>
      <c r="M1873" s="57" t="s">
        <v>3151</v>
      </c>
      <c r="N1873" t="s">
        <v>3322</v>
      </c>
    </row>
    <row r="1874" spans="1:14" x14ac:dyDescent="0.25">
      <c r="A1874" t="s">
        <v>3318</v>
      </c>
      <c r="B1874" t="s">
        <v>3335</v>
      </c>
      <c r="C1874" t="s">
        <v>3336</v>
      </c>
      <c r="D1874" s="52">
        <v>411.54133918232299</v>
      </c>
      <c r="E1874" s="13">
        <v>0.151822647285625</v>
      </c>
      <c r="F1874">
        <v>134</v>
      </c>
      <c r="G1874" s="57" t="s">
        <v>3160</v>
      </c>
      <c r="H1874" s="57" t="s">
        <v>3160</v>
      </c>
      <c r="I1874" s="57" t="s">
        <v>3160</v>
      </c>
      <c r="J1874" s="57" t="s">
        <v>3160</v>
      </c>
      <c r="K1874" s="57" t="s">
        <v>3160</v>
      </c>
      <c r="L1874" s="57" t="s">
        <v>3160</v>
      </c>
      <c r="M1874" s="57" t="s">
        <v>3160</v>
      </c>
      <c r="N1874" t="s">
        <v>3337</v>
      </c>
    </row>
    <row r="1875" spans="1:14" x14ac:dyDescent="0.25">
      <c r="A1875" t="s">
        <v>3318</v>
      </c>
      <c r="B1875" t="s">
        <v>3338</v>
      </c>
      <c r="C1875" t="s">
        <v>3339</v>
      </c>
      <c r="D1875" s="52">
        <v>129.673242280956</v>
      </c>
      <c r="E1875" s="13">
        <v>0.76945403396749401</v>
      </c>
      <c r="F1875">
        <v>95</v>
      </c>
      <c r="G1875" s="57" t="s">
        <v>3160</v>
      </c>
      <c r="H1875" s="57" t="s">
        <v>3160</v>
      </c>
      <c r="I1875" s="57" t="s">
        <v>3160</v>
      </c>
      <c r="J1875" s="57" t="s">
        <v>3160</v>
      </c>
      <c r="K1875" s="57" t="s">
        <v>3160</v>
      </c>
      <c r="L1875" s="57" t="s">
        <v>3160</v>
      </c>
      <c r="M1875" s="57" t="s">
        <v>3160</v>
      </c>
      <c r="N1875" t="s">
        <v>3337</v>
      </c>
    </row>
    <row r="1876" spans="1:14" x14ac:dyDescent="0.25">
      <c r="A1876" t="s">
        <v>3318</v>
      </c>
      <c r="B1876" t="s">
        <v>3340</v>
      </c>
      <c r="C1876" t="s">
        <v>3341</v>
      </c>
      <c r="D1876" s="52">
        <v>0</v>
      </c>
      <c r="E1876" s="13">
        <v>0.46130149074872101</v>
      </c>
      <c r="F1876">
        <v>122</v>
      </c>
      <c r="G1876" s="57" t="s">
        <v>3160</v>
      </c>
      <c r="H1876" s="57" t="s">
        <v>3160</v>
      </c>
      <c r="I1876" s="57" t="s">
        <v>3160</v>
      </c>
      <c r="J1876" s="57" t="s">
        <v>3160</v>
      </c>
      <c r="K1876" s="57" t="s">
        <v>3160</v>
      </c>
      <c r="L1876" s="57" t="s">
        <v>3160</v>
      </c>
      <c r="M1876" s="57" t="s">
        <v>3160</v>
      </c>
      <c r="N1876" t="s">
        <v>3342</v>
      </c>
    </row>
    <row r="1877" spans="1:14" x14ac:dyDescent="0.25">
      <c r="A1877" t="s">
        <v>3318</v>
      </c>
      <c r="B1877" t="s">
        <v>3343</v>
      </c>
      <c r="C1877" t="s">
        <v>3344</v>
      </c>
      <c r="D1877" s="52">
        <v>0</v>
      </c>
      <c r="E1877" s="13">
        <v>-0.28712112810277302</v>
      </c>
      <c r="F1877">
        <v>160</v>
      </c>
      <c r="G1877" s="57" t="s">
        <v>3160</v>
      </c>
      <c r="H1877" s="57" t="s">
        <v>3160</v>
      </c>
      <c r="I1877" s="57" t="s">
        <v>3160</v>
      </c>
      <c r="J1877" s="57" t="s">
        <v>3160</v>
      </c>
      <c r="K1877" s="57" t="s">
        <v>3160</v>
      </c>
      <c r="L1877" s="57" t="s">
        <v>3160</v>
      </c>
      <c r="M1877" s="57" t="s">
        <v>3160</v>
      </c>
      <c r="N1877" t="s">
        <v>3342</v>
      </c>
    </row>
    <row r="1878" spans="1:14" x14ac:dyDescent="0.25">
      <c r="A1878" t="s">
        <v>3318</v>
      </c>
      <c r="B1878" t="s">
        <v>3345</v>
      </c>
      <c r="C1878" t="s">
        <v>3346</v>
      </c>
      <c r="D1878" s="52">
        <v>10.891452332726301</v>
      </c>
      <c r="E1878" s="13">
        <v>-0.244614744523307</v>
      </c>
      <c r="F1878">
        <v>158</v>
      </c>
      <c r="G1878" s="57" t="s">
        <v>3160</v>
      </c>
      <c r="H1878" s="57" t="s">
        <v>3160</v>
      </c>
      <c r="I1878" s="57" t="s">
        <v>3160</v>
      </c>
      <c r="J1878" s="57" t="s">
        <v>3160</v>
      </c>
      <c r="K1878" s="57" t="s">
        <v>3160</v>
      </c>
      <c r="L1878" s="57" t="s">
        <v>3160</v>
      </c>
      <c r="M1878" s="57" t="s">
        <v>3160</v>
      </c>
      <c r="N1878" t="s">
        <v>3342</v>
      </c>
    </row>
    <row r="1879" spans="1:14" x14ac:dyDescent="0.25">
      <c r="A1879" t="s">
        <v>3318</v>
      </c>
      <c r="B1879" t="s">
        <v>3347</v>
      </c>
      <c r="C1879" t="s">
        <v>3348</v>
      </c>
      <c r="D1879" s="52">
        <v>842.73674516450103</v>
      </c>
      <c r="E1879" s="13">
        <v>0.30854789080195599</v>
      </c>
      <c r="F1879">
        <v>127</v>
      </c>
      <c r="G1879" s="57" t="s">
        <v>3149</v>
      </c>
      <c r="H1879" s="57" t="s">
        <v>3151</v>
      </c>
      <c r="I1879" s="57" t="s">
        <v>3155</v>
      </c>
      <c r="J1879" s="57" t="s">
        <v>3155</v>
      </c>
      <c r="K1879" s="57" t="s">
        <v>3151</v>
      </c>
      <c r="L1879" s="57" t="s">
        <v>3149</v>
      </c>
      <c r="M1879" s="57" t="s">
        <v>3149</v>
      </c>
      <c r="N1879" t="s">
        <v>3322</v>
      </c>
    </row>
    <row r="1880" spans="1:14" x14ac:dyDescent="0.25">
      <c r="A1880" t="s">
        <v>3318</v>
      </c>
      <c r="B1880" t="s">
        <v>3349</v>
      </c>
      <c r="C1880" t="s">
        <v>3350</v>
      </c>
      <c r="D1880" s="52">
        <v>831.17372823819005</v>
      </c>
      <c r="E1880" s="13">
        <v>1.01020786827945</v>
      </c>
      <c r="F1880">
        <v>81</v>
      </c>
      <c r="G1880" s="57" t="s">
        <v>3151</v>
      </c>
      <c r="H1880" s="57" t="s">
        <v>3151</v>
      </c>
      <c r="I1880" s="57" t="s">
        <v>3155</v>
      </c>
      <c r="J1880" s="57" t="s">
        <v>3148</v>
      </c>
      <c r="K1880" s="57" t="s">
        <v>3149</v>
      </c>
      <c r="L1880" s="57" t="s">
        <v>3148</v>
      </c>
      <c r="M1880" s="57" t="s">
        <v>3149</v>
      </c>
      <c r="N1880" t="s">
        <v>3322</v>
      </c>
    </row>
    <row r="1881" spans="1:14" x14ac:dyDescent="0.25">
      <c r="A1881" t="s">
        <v>3318</v>
      </c>
      <c r="B1881" t="s">
        <v>3351</v>
      </c>
      <c r="C1881" t="s">
        <v>3165</v>
      </c>
      <c r="D1881" s="52">
        <v>789.87887713130897</v>
      </c>
      <c r="E1881" s="13">
        <v>2.0923418958403901</v>
      </c>
      <c r="F1881">
        <v>22</v>
      </c>
      <c r="G1881" s="57" t="s">
        <v>3151</v>
      </c>
      <c r="H1881" s="57" t="s">
        <v>3151</v>
      </c>
      <c r="I1881" s="57" t="s">
        <v>3155</v>
      </c>
      <c r="J1881" s="57" t="s">
        <v>3151</v>
      </c>
      <c r="K1881" s="57" t="s">
        <v>3151</v>
      </c>
      <c r="L1881" s="57" t="s">
        <v>3151</v>
      </c>
      <c r="M1881" s="57" t="s">
        <v>3151</v>
      </c>
      <c r="N1881" t="s">
        <v>3322</v>
      </c>
    </row>
    <row r="1882" spans="1:14" x14ac:dyDescent="0.25">
      <c r="A1882" t="s">
        <v>3318</v>
      </c>
      <c r="B1882" t="s">
        <v>3352</v>
      </c>
      <c r="C1882" t="s">
        <v>3353</v>
      </c>
      <c r="D1882" s="52">
        <v>1364.4718875874701</v>
      </c>
      <c r="E1882" s="13">
        <v>0.47435561086920702</v>
      </c>
      <c r="F1882">
        <v>117</v>
      </c>
      <c r="G1882" s="57" t="s">
        <v>3149</v>
      </c>
      <c r="H1882" s="57" t="s">
        <v>3151</v>
      </c>
      <c r="I1882" s="57" t="s">
        <v>3149</v>
      </c>
      <c r="J1882" s="57" t="s">
        <v>3150</v>
      </c>
      <c r="K1882" s="57" t="s">
        <v>3149</v>
      </c>
      <c r="L1882" s="57" t="s">
        <v>3149</v>
      </c>
      <c r="M1882" s="57" t="s">
        <v>3149</v>
      </c>
      <c r="N1882" t="s">
        <v>3322</v>
      </c>
    </row>
    <row r="1883" spans="1:14" x14ac:dyDescent="0.25">
      <c r="A1883" t="s">
        <v>3318</v>
      </c>
      <c r="B1883" t="s">
        <v>3354</v>
      </c>
      <c r="C1883" t="s">
        <v>3355</v>
      </c>
      <c r="D1883" s="52">
        <v>49.387252240220299</v>
      </c>
      <c r="E1883" s="13">
        <v>1.1044634037207399</v>
      </c>
      <c r="F1883">
        <v>72</v>
      </c>
      <c r="G1883" s="57" t="s">
        <v>3160</v>
      </c>
      <c r="H1883" s="57" t="s">
        <v>3160</v>
      </c>
      <c r="I1883" s="57" t="s">
        <v>3160</v>
      </c>
      <c r="J1883" s="57" t="s">
        <v>3160</v>
      </c>
      <c r="K1883" s="57" t="s">
        <v>3160</v>
      </c>
      <c r="L1883" s="57" t="s">
        <v>3160</v>
      </c>
      <c r="M1883" s="57" t="s">
        <v>3160</v>
      </c>
      <c r="N1883" t="s">
        <v>3152</v>
      </c>
    </row>
    <row r="1884" spans="1:14" x14ac:dyDescent="0.25">
      <c r="A1884" t="s">
        <v>3318</v>
      </c>
      <c r="B1884" t="s">
        <v>3356</v>
      </c>
      <c r="C1884" t="s">
        <v>3357</v>
      </c>
      <c r="D1884" s="52">
        <v>134.728152379975</v>
      </c>
      <c r="E1884" s="13">
        <v>1.1044634037207399</v>
      </c>
      <c r="F1884">
        <v>72</v>
      </c>
      <c r="G1884" s="57" t="s">
        <v>3160</v>
      </c>
      <c r="H1884" s="57" t="s">
        <v>3160</v>
      </c>
      <c r="I1884" s="57" t="s">
        <v>3160</v>
      </c>
      <c r="J1884" s="57" t="s">
        <v>3160</v>
      </c>
      <c r="K1884" s="57" t="s">
        <v>3160</v>
      </c>
      <c r="L1884" s="57" t="s">
        <v>3160</v>
      </c>
      <c r="M1884" s="57" t="s">
        <v>3160</v>
      </c>
      <c r="N1884" t="s">
        <v>3152</v>
      </c>
    </row>
    <row r="1885" spans="1:14" x14ac:dyDescent="0.25">
      <c r="A1885" t="s">
        <v>3318</v>
      </c>
      <c r="B1885" t="s">
        <v>3358</v>
      </c>
      <c r="C1885" t="s">
        <v>3359</v>
      </c>
      <c r="D1885" s="52">
        <v>719.61084167065405</v>
      </c>
      <c r="E1885" s="13">
        <v>1.7764970640331801</v>
      </c>
      <c r="F1885">
        <v>33</v>
      </c>
      <c r="G1885" s="57" t="s">
        <v>3151</v>
      </c>
      <c r="H1885" s="57" t="s">
        <v>3151</v>
      </c>
      <c r="I1885" s="57" t="s">
        <v>3151</v>
      </c>
      <c r="J1885" s="57" t="s">
        <v>3151</v>
      </c>
      <c r="K1885" s="57" t="s">
        <v>3149</v>
      </c>
      <c r="L1885" s="57" t="s">
        <v>3148</v>
      </c>
      <c r="M1885" s="57" t="s">
        <v>3151</v>
      </c>
      <c r="N1885" t="s">
        <v>3322</v>
      </c>
    </row>
    <row r="1886" spans="1:14" x14ac:dyDescent="0.25">
      <c r="A1886" t="s">
        <v>3318</v>
      </c>
      <c r="B1886" t="s">
        <v>3360</v>
      </c>
      <c r="C1886" t="s">
        <v>3361</v>
      </c>
      <c r="D1886" s="52">
        <v>122.527242278465</v>
      </c>
      <c r="E1886" s="13">
        <v>1.1044634037207399</v>
      </c>
      <c r="F1886">
        <v>72</v>
      </c>
      <c r="G1886" s="57" t="s">
        <v>3160</v>
      </c>
      <c r="H1886" s="57" t="s">
        <v>3160</v>
      </c>
      <c r="I1886" s="57" t="s">
        <v>3160</v>
      </c>
      <c r="J1886" s="57" t="s">
        <v>3160</v>
      </c>
      <c r="K1886" s="57" t="s">
        <v>3160</v>
      </c>
      <c r="L1886" s="57" t="s">
        <v>3160</v>
      </c>
      <c r="M1886" s="57" t="s">
        <v>3160</v>
      </c>
      <c r="N1886" t="s">
        <v>3152</v>
      </c>
    </row>
    <row r="1887" spans="1:14" x14ac:dyDescent="0.25">
      <c r="A1887" t="s">
        <v>3318</v>
      </c>
      <c r="B1887" t="s">
        <v>3362</v>
      </c>
      <c r="C1887" t="s">
        <v>3169</v>
      </c>
      <c r="D1887" s="52">
        <v>921.05379439160401</v>
      </c>
      <c r="E1887" s="13">
        <v>1.0483573934496799</v>
      </c>
      <c r="F1887">
        <v>78</v>
      </c>
      <c r="G1887" s="57" t="s">
        <v>3151</v>
      </c>
      <c r="H1887" s="57" t="s">
        <v>3151</v>
      </c>
      <c r="I1887" s="57" t="s">
        <v>3155</v>
      </c>
      <c r="J1887" s="57" t="s">
        <v>3148</v>
      </c>
      <c r="K1887" s="57" t="s">
        <v>3148</v>
      </c>
      <c r="L1887" s="57" t="s">
        <v>3148</v>
      </c>
      <c r="M1887" s="57" t="s">
        <v>3149</v>
      </c>
      <c r="N1887" t="s">
        <v>3322</v>
      </c>
    </row>
    <row r="1888" spans="1:14" x14ac:dyDescent="0.25">
      <c r="A1888" t="s">
        <v>3318</v>
      </c>
      <c r="B1888" t="s">
        <v>3363</v>
      </c>
      <c r="C1888" t="s">
        <v>3364</v>
      </c>
      <c r="D1888" s="52">
        <v>487.85186513272902</v>
      </c>
      <c r="E1888" s="13">
        <v>1.47382574641135</v>
      </c>
      <c r="F1888">
        <v>47</v>
      </c>
      <c r="G1888" s="57" t="s">
        <v>3151</v>
      </c>
      <c r="H1888" s="57" t="s">
        <v>3151</v>
      </c>
      <c r="I1888" s="57" t="s">
        <v>3151</v>
      </c>
      <c r="J1888" s="57" t="s">
        <v>3148</v>
      </c>
      <c r="K1888" s="57" t="s">
        <v>3148</v>
      </c>
      <c r="L1888" s="57" t="s">
        <v>3148</v>
      </c>
      <c r="M1888" s="57" t="s">
        <v>3149</v>
      </c>
      <c r="N1888" t="s">
        <v>3322</v>
      </c>
    </row>
    <row r="1889" spans="1:14" x14ac:dyDescent="0.25">
      <c r="A1889" t="s">
        <v>3318</v>
      </c>
      <c r="B1889" t="s">
        <v>3365</v>
      </c>
      <c r="C1889" t="s">
        <v>3366</v>
      </c>
      <c r="D1889" s="52">
        <v>335.19630415362201</v>
      </c>
      <c r="E1889" s="13">
        <v>1.5006929882431099</v>
      </c>
      <c r="F1889">
        <v>45</v>
      </c>
      <c r="G1889" s="57" t="s">
        <v>3151</v>
      </c>
      <c r="H1889" s="57" t="s">
        <v>3151</v>
      </c>
      <c r="I1889" s="57" t="s">
        <v>3149</v>
      </c>
      <c r="J1889" s="57" t="s">
        <v>3155</v>
      </c>
      <c r="K1889" s="57" t="s">
        <v>3148</v>
      </c>
      <c r="L1889" s="57" t="s">
        <v>3149</v>
      </c>
      <c r="M1889" s="57" t="s">
        <v>3150</v>
      </c>
      <c r="N1889" t="s">
        <v>3322</v>
      </c>
    </row>
    <row r="1890" spans="1:14" x14ac:dyDescent="0.25">
      <c r="A1890" t="s">
        <v>3318</v>
      </c>
      <c r="B1890" t="s">
        <v>3367</v>
      </c>
      <c r="C1890" t="s">
        <v>3368</v>
      </c>
      <c r="D1890" s="52">
        <v>616.39761779847697</v>
      </c>
      <c r="E1890" s="13">
        <v>2.0421994748427901</v>
      </c>
      <c r="F1890">
        <v>23</v>
      </c>
      <c r="G1890" s="57" t="s">
        <v>3151</v>
      </c>
      <c r="H1890" s="57" t="s">
        <v>3151</v>
      </c>
      <c r="I1890" s="57" t="s">
        <v>3151</v>
      </c>
      <c r="J1890" s="57" t="s">
        <v>3148</v>
      </c>
      <c r="K1890" s="57" t="s">
        <v>3148</v>
      </c>
      <c r="L1890" s="57" t="s">
        <v>3149</v>
      </c>
      <c r="M1890" s="57" t="s">
        <v>3148</v>
      </c>
      <c r="N1890" t="s">
        <v>3322</v>
      </c>
    </row>
    <row r="1891" spans="1:14" x14ac:dyDescent="0.25">
      <c r="A1891" t="s">
        <v>3318</v>
      </c>
      <c r="B1891" t="s">
        <v>3369</v>
      </c>
      <c r="C1891" t="s">
        <v>3370</v>
      </c>
      <c r="D1891" s="52">
        <v>455.04455385284001</v>
      </c>
      <c r="E1891" s="13">
        <v>1.0992898869688901</v>
      </c>
      <c r="F1891">
        <v>75</v>
      </c>
      <c r="G1891" s="57" t="s">
        <v>3151</v>
      </c>
      <c r="H1891" s="57" t="s">
        <v>3151</v>
      </c>
      <c r="I1891" s="57" t="s">
        <v>3149</v>
      </c>
      <c r="J1891" s="57" t="s">
        <v>3150</v>
      </c>
      <c r="K1891" s="57" t="s">
        <v>3149</v>
      </c>
      <c r="L1891" s="57" t="s">
        <v>3149</v>
      </c>
      <c r="M1891" s="57" t="s">
        <v>3149</v>
      </c>
      <c r="N1891" t="s">
        <v>3322</v>
      </c>
    </row>
    <row r="1892" spans="1:14" x14ac:dyDescent="0.25">
      <c r="A1892" t="s">
        <v>3318</v>
      </c>
      <c r="B1892" t="s">
        <v>3371</v>
      </c>
      <c r="C1892" t="s">
        <v>3173</v>
      </c>
      <c r="D1892" s="52">
        <v>1055.2066635638</v>
      </c>
      <c r="E1892" s="13">
        <v>0.97911503872338901</v>
      </c>
      <c r="F1892">
        <v>85</v>
      </c>
      <c r="G1892" s="57" t="s">
        <v>3151</v>
      </c>
      <c r="H1892" s="57" t="s">
        <v>3151</v>
      </c>
      <c r="I1892" s="57" t="s">
        <v>3148</v>
      </c>
      <c r="J1892" s="57" t="s">
        <v>3148</v>
      </c>
      <c r="K1892" s="57" t="s">
        <v>3151</v>
      </c>
      <c r="L1892" s="57" t="s">
        <v>3148</v>
      </c>
      <c r="M1892" s="57" t="s">
        <v>3149</v>
      </c>
      <c r="N1892" t="s">
        <v>3322</v>
      </c>
    </row>
    <row r="1893" spans="1:14" x14ac:dyDescent="0.25">
      <c r="A1893" t="s">
        <v>3318</v>
      </c>
      <c r="B1893" t="s">
        <v>3372</v>
      </c>
      <c r="C1893" t="s">
        <v>3373</v>
      </c>
      <c r="D1893" s="52">
        <v>259.912590202498</v>
      </c>
      <c r="E1893" s="13">
        <v>1.7292655841308899</v>
      </c>
      <c r="F1893">
        <v>37</v>
      </c>
      <c r="G1893" s="57" t="s">
        <v>3160</v>
      </c>
      <c r="H1893" s="57" t="s">
        <v>3160</v>
      </c>
      <c r="I1893" s="57" t="s">
        <v>3160</v>
      </c>
      <c r="J1893" s="57" t="s">
        <v>3160</v>
      </c>
      <c r="K1893" s="57" t="s">
        <v>3160</v>
      </c>
      <c r="L1893" s="57" t="s">
        <v>3160</v>
      </c>
      <c r="M1893" s="57" t="s">
        <v>3160</v>
      </c>
      <c r="N1893" t="s">
        <v>3152</v>
      </c>
    </row>
    <row r="1894" spans="1:14" x14ac:dyDescent="0.25">
      <c r="A1894" t="s">
        <v>3318</v>
      </c>
      <c r="B1894" t="s">
        <v>3374</v>
      </c>
      <c r="C1894" t="s">
        <v>3375</v>
      </c>
      <c r="D1894" s="52">
        <v>1330.1234457078001</v>
      </c>
      <c r="E1894" s="13">
        <v>1.4200730124613801</v>
      </c>
      <c r="F1894">
        <v>48</v>
      </c>
      <c r="G1894" s="57" t="s">
        <v>3151</v>
      </c>
      <c r="H1894" s="57" t="s">
        <v>3150</v>
      </c>
      <c r="I1894" s="57" t="s">
        <v>3149</v>
      </c>
      <c r="J1894" s="57" t="s">
        <v>3151</v>
      </c>
      <c r="K1894" s="57" t="s">
        <v>3155</v>
      </c>
      <c r="L1894" s="57" t="s">
        <v>3148</v>
      </c>
      <c r="M1894" s="57" t="s">
        <v>3150</v>
      </c>
      <c r="N1894" t="s">
        <v>3322</v>
      </c>
    </row>
    <row r="1895" spans="1:14" x14ac:dyDescent="0.25">
      <c r="A1895" t="s">
        <v>3318</v>
      </c>
      <c r="B1895" t="s">
        <v>3376</v>
      </c>
      <c r="C1895" t="s">
        <v>3377</v>
      </c>
      <c r="D1895" s="52">
        <v>218.704612372593</v>
      </c>
      <c r="E1895" s="13">
        <v>1.7292655841308899</v>
      </c>
      <c r="F1895">
        <v>37</v>
      </c>
      <c r="G1895" s="57" t="s">
        <v>3160</v>
      </c>
      <c r="H1895" s="57" t="s">
        <v>3160</v>
      </c>
      <c r="I1895" s="57" t="s">
        <v>3160</v>
      </c>
      <c r="J1895" s="57" t="s">
        <v>3160</v>
      </c>
      <c r="K1895" s="57" t="s">
        <v>3160</v>
      </c>
      <c r="L1895" s="57" t="s">
        <v>3160</v>
      </c>
      <c r="M1895" s="57" t="s">
        <v>3160</v>
      </c>
      <c r="N1895" t="s">
        <v>3152</v>
      </c>
    </row>
    <row r="1896" spans="1:14" x14ac:dyDescent="0.25">
      <c r="A1896" t="s">
        <v>3318</v>
      </c>
      <c r="B1896" t="s">
        <v>3378</v>
      </c>
      <c r="C1896" t="s">
        <v>3379</v>
      </c>
      <c r="D1896" s="52">
        <v>845.06946339609101</v>
      </c>
      <c r="E1896" s="13">
        <v>1.8900794158849901</v>
      </c>
      <c r="F1896">
        <v>29</v>
      </c>
      <c r="G1896" s="57" t="s">
        <v>3151</v>
      </c>
      <c r="H1896" s="57" t="s">
        <v>3151</v>
      </c>
      <c r="I1896" s="57" t="s">
        <v>3151</v>
      </c>
      <c r="J1896" s="57" t="s">
        <v>3149</v>
      </c>
      <c r="K1896" s="57" t="s">
        <v>3155</v>
      </c>
      <c r="L1896" s="57" t="s">
        <v>3149</v>
      </c>
      <c r="M1896" s="57" t="s">
        <v>3148</v>
      </c>
      <c r="N1896" t="s">
        <v>3322</v>
      </c>
    </row>
    <row r="1897" spans="1:14" x14ac:dyDescent="0.25">
      <c r="A1897" t="s">
        <v>3318</v>
      </c>
      <c r="B1897" t="s">
        <v>3380</v>
      </c>
      <c r="C1897" t="s">
        <v>3381</v>
      </c>
      <c r="D1897" s="52">
        <v>116.968988179428</v>
      </c>
      <c r="E1897" s="13">
        <v>2.78908744263261</v>
      </c>
      <c r="F1897">
        <v>7</v>
      </c>
      <c r="G1897" s="57" t="s">
        <v>3160</v>
      </c>
      <c r="H1897" s="57" t="s">
        <v>3160</v>
      </c>
      <c r="I1897" s="57" t="s">
        <v>3160</v>
      </c>
      <c r="J1897" s="57" t="s">
        <v>3160</v>
      </c>
      <c r="K1897" s="57" t="s">
        <v>3160</v>
      </c>
      <c r="L1897" s="57" t="s">
        <v>3160</v>
      </c>
      <c r="M1897" s="57" t="s">
        <v>3160</v>
      </c>
      <c r="N1897" t="s">
        <v>3152</v>
      </c>
    </row>
    <row r="1898" spans="1:14" x14ac:dyDescent="0.25">
      <c r="A1898" t="s">
        <v>3318</v>
      </c>
      <c r="B1898" t="s">
        <v>3382</v>
      </c>
      <c r="C1898" t="s">
        <v>3383</v>
      </c>
      <c r="D1898" s="52">
        <v>872.02058551562902</v>
      </c>
      <c r="E1898" s="13">
        <v>3.3797232253631502</v>
      </c>
      <c r="F1898">
        <v>5</v>
      </c>
      <c r="G1898" s="57" t="s">
        <v>3151</v>
      </c>
      <c r="H1898" s="57" t="s">
        <v>3151</v>
      </c>
      <c r="I1898" s="57" t="s">
        <v>3149</v>
      </c>
      <c r="J1898" s="57" t="s">
        <v>3149</v>
      </c>
      <c r="K1898" s="57" t="s">
        <v>3155</v>
      </c>
      <c r="L1898" s="57" t="s">
        <v>3155</v>
      </c>
      <c r="M1898" s="57" t="s">
        <v>3149</v>
      </c>
      <c r="N1898" t="s">
        <v>3322</v>
      </c>
    </row>
    <row r="1899" spans="1:14" x14ac:dyDescent="0.25">
      <c r="A1899" t="s">
        <v>3318</v>
      </c>
      <c r="B1899" t="s">
        <v>3384</v>
      </c>
      <c r="C1899" t="s">
        <v>3179</v>
      </c>
      <c r="D1899" s="52">
        <v>294.771719603485</v>
      </c>
      <c r="E1899" s="13">
        <v>1.0297485210981701</v>
      </c>
      <c r="F1899">
        <v>80</v>
      </c>
      <c r="G1899" s="57" t="s">
        <v>3160</v>
      </c>
      <c r="H1899" s="57" t="s">
        <v>3160</v>
      </c>
      <c r="I1899" s="57" t="s">
        <v>3160</v>
      </c>
      <c r="J1899" s="57" t="s">
        <v>3160</v>
      </c>
      <c r="K1899" s="57" t="s">
        <v>3160</v>
      </c>
      <c r="L1899" s="57" t="s">
        <v>3160</v>
      </c>
      <c r="M1899" s="57" t="s">
        <v>3160</v>
      </c>
      <c r="N1899" t="s">
        <v>3337</v>
      </c>
    </row>
    <row r="1900" spans="1:14" x14ac:dyDescent="0.25">
      <c r="A1900" t="s">
        <v>3318</v>
      </c>
      <c r="B1900" t="s">
        <v>3385</v>
      </c>
      <c r="C1900" t="s">
        <v>3182</v>
      </c>
      <c r="D1900" s="52">
        <v>415.62052343101197</v>
      </c>
      <c r="E1900" s="13">
        <v>1.03675247586386</v>
      </c>
      <c r="F1900">
        <v>79</v>
      </c>
      <c r="G1900" s="57" t="s">
        <v>3151</v>
      </c>
      <c r="H1900" s="57" t="s">
        <v>3151</v>
      </c>
      <c r="I1900" s="57" t="s">
        <v>3151</v>
      </c>
      <c r="J1900" s="57" t="s">
        <v>3149</v>
      </c>
      <c r="K1900" s="57" t="s">
        <v>3149</v>
      </c>
      <c r="L1900" s="57" t="s">
        <v>3149</v>
      </c>
      <c r="M1900" s="57" t="s">
        <v>3150</v>
      </c>
      <c r="N1900" t="s">
        <v>3322</v>
      </c>
    </row>
    <row r="1901" spans="1:14" x14ac:dyDescent="0.25">
      <c r="A1901" t="s">
        <v>3318</v>
      </c>
      <c r="B1901" t="s">
        <v>3386</v>
      </c>
      <c r="C1901" t="s">
        <v>3387</v>
      </c>
      <c r="D1901" s="52">
        <v>1002.82854768167</v>
      </c>
      <c r="E1901" s="13">
        <v>2.6084038387629702</v>
      </c>
      <c r="F1901">
        <v>9</v>
      </c>
      <c r="G1901" s="57" t="s">
        <v>3160</v>
      </c>
      <c r="H1901" s="57" t="s">
        <v>3160</v>
      </c>
      <c r="I1901" s="57" t="s">
        <v>3160</v>
      </c>
      <c r="J1901" s="57" t="s">
        <v>3160</v>
      </c>
      <c r="K1901" s="57" t="s">
        <v>3160</v>
      </c>
      <c r="L1901" s="57" t="s">
        <v>3160</v>
      </c>
      <c r="M1901" s="57" t="s">
        <v>3160</v>
      </c>
      <c r="N1901" t="s">
        <v>3337</v>
      </c>
    </row>
    <row r="1902" spans="1:14" x14ac:dyDescent="0.25">
      <c r="A1902" t="s">
        <v>3318</v>
      </c>
      <c r="B1902" t="s">
        <v>3388</v>
      </c>
      <c r="C1902" t="s">
        <v>3389</v>
      </c>
      <c r="D1902" s="52">
        <v>140.693930792971</v>
      </c>
      <c r="E1902" s="13">
        <v>4.0532149885506499</v>
      </c>
      <c r="F1902">
        <v>1</v>
      </c>
      <c r="G1902" s="57" t="s">
        <v>3160</v>
      </c>
      <c r="H1902" s="57" t="s">
        <v>3160</v>
      </c>
      <c r="I1902" s="57" t="s">
        <v>3160</v>
      </c>
      <c r="J1902" s="57" t="s">
        <v>3160</v>
      </c>
      <c r="K1902" s="57" t="s">
        <v>3160</v>
      </c>
      <c r="L1902" s="57" t="s">
        <v>3160</v>
      </c>
      <c r="M1902" s="57" t="s">
        <v>3160</v>
      </c>
      <c r="N1902" t="s">
        <v>3337</v>
      </c>
    </row>
    <row r="1903" spans="1:14" x14ac:dyDescent="0.25">
      <c r="A1903" t="s">
        <v>3318</v>
      </c>
      <c r="B1903" t="s">
        <v>3390</v>
      </c>
      <c r="C1903" t="s">
        <v>3391</v>
      </c>
      <c r="D1903" s="52">
        <v>40.768116156373502</v>
      </c>
      <c r="E1903" s="13">
        <v>2.7759051959074799</v>
      </c>
      <c r="F1903">
        <v>8</v>
      </c>
      <c r="G1903" s="57" t="s">
        <v>3160</v>
      </c>
      <c r="H1903" s="57" t="s">
        <v>3160</v>
      </c>
      <c r="I1903" s="57" t="s">
        <v>3160</v>
      </c>
      <c r="J1903" s="57" t="s">
        <v>3160</v>
      </c>
      <c r="K1903" s="57" t="s">
        <v>3160</v>
      </c>
      <c r="L1903" s="57" t="s">
        <v>3160</v>
      </c>
      <c r="M1903" s="57" t="s">
        <v>3160</v>
      </c>
      <c r="N1903" t="s">
        <v>3180</v>
      </c>
    </row>
    <row r="1904" spans="1:14" x14ac:dyDescent="0.25">
      <c r="A1904" t="s">
        <v>3318</v>
      </c>
      <c r="B1904" t="s">
        <v>3392</v>
      </c>
      <c r="C1904" t="s">
        <v>3186</v>
      </c>
      <c r="D1904" s="52">
        <v>335.373724917902</v>
      </c>
      <c r="E1904" s="13">
        <v>1.6896292614897199</v>
      </c>
      <c r="F1904">
        <v>40</v>
      </c>
      <c r="G1904" s="57" t="s">
        <v>3151</v>
      </c>
      <c r="H1904" s="57" t="s">
        <v>3151</v>
      </c>
      <c r="I1904" s="57" t="s">
        <v>3155</v>
      </c>
      <c r="J1904" s="57" t="s">
        <v>3149</v>
      </c>
      <c r="K1904" s="57" t="s">
        <v>3150</v>
      </c>
      <c r="L1904" s="57" t="s">
        <v>3151</v>
      </c>
      <c r="M1904" s="57" t="s">
        <v>3149</v>
      </c>
      <c r="N1904" t="s">
        <v>3322</v>
      </c>
    </row>
    <row r="1905" spans="1:14" x14ac:dyDescent="0.25">
      <c r="A1905" t="s">
        <v>3318</v>
      </c>
      <c r="B1905" t="s">
        <v>3393</v>
      </c>
      <c r="C1905" t="s">
        <v>3394</v>
      </c>
      <c r="D1905" s="52">
        <v>144.61094129028601</v>
      </c>
      <c r="E1905" s="13">
        <v>3.3169748973214399</v>
      </c>
      <c r="F1905">
        <v>6</v>
      </c>
      <c r="G1905" s="57" t="s">
        <v>3160</v>
      </c>
      <c r="H1905" s="57" t="s">
        <v>3160</v>
      </c>
      <c r="I1905" s="57" t="s">
        <v>3160</v>
      </c>
      <c r="J1905" s="57" t="s">
        <v>3160</v>
      </c>
      <c r="K1905" s="57" t="s">
        <v>3160</v>
      </c>
      <c r="L1905" s="57" t="s">
        <v>3160</v>
      </c>
      <c r="M1905" s="57" t="s">
        <v>3160</v>
      </c>
      <c r="N1905" t="s">
        <v>3152</v>
      </c>
    </row>
    <row r="1906" spans="1:14" x14ac:dyDescent="0.25">
      <c r="A1906" t="s">
        <v>3318</v>
      </c>
      <c r="B1906" t="s">
        <v>3395</v>
      </c>
      <c r="C1906" t="s">
        <v>3188</v>
      </c>
      <c r="D1906" s="52">
        <v>533.57107810546995</v>
      </c>
      <c r="E1906" s="13">
        <v>2.5115785964872099</v>
      </c>
      <c r="F1906">
        <v>13</v>
      </c>
      <c r="G1906" s="57" t="s">
        <v>3151</v>
      </c>
      <c r="H1906" s="57" t="s">
        <v>3151</v>
      </c>
      <c r="I1906" s="57" t="s">
        <v>3149</v>
      </c>
      <c r="J1906" s="57" t="s">
        <v>3149</v>
      </c>
      <c r="K1906" s="57" t="s">
        <v>3148</v>
      </c>
      <c r="L1906" s="57" t="s">
        <v>3151</v>
      </c>
      <c r="M1906" s="57" t="s">
        <v>3148</v>
      </c>
      <c r="N1906" t="s">
        <v>3322</v>
      </c>
    </row>
    <row r="1907" spans="1:14" x14ac:dyDescent="0.25">
      <c r="A1907" t="s">
        <v>3318</v>
      </c>
      <c r="B1907" t="s">
        <v>3396</v>
      </c>
      <c r="C1907" t="s">
        <v>3397</v>
      </c>
      <c r="D1907" s="52">
        <v>686.82890540340804</v>
      </c>
      <c r="E1907" s="13">
        <v>2.0936292707713902</v>
      </c>
      <c r="F1907">
        <v>20</v>
      </c>
      <c r="G1907" s="57" t="s">
        <v>3160</v>
      </c>
      <c r="H1907" s="57" t="s">
        <v>3160</v>
      </c>
      <c r="I1907" s="57" t="s">
        <v>3160</v>
      </c>
      <c r="J1907" s="57" t="s">
        <v>3160</v>
      </c>
      <c r="K1907" s="57" t="s">
        <v>3160</v>
      </c>
      <c r="L1907" s="57" t="s">
        <v>3160</v>
      </c>
      <c r="M1907" s="57" t="s">
        <v>3160</v>
      </c>
      <c r="N1907" t="s">
        <v>3152</v>
      </c>
    </row>
    <row r="1908" spans="1:14" x14ac:dyDescent="0.25">
      <c r="A1908" t="s">
        <v>3318</v>
      </c>
      <c r="B1908" t="s">
        <v>3398</v>
      </c>
      <c r="C1908" t="s">
        <v>3399</v>
      </c>
      <c r="D1908" s="52">
        <v>147.32943216101901</v>
      </c>
      <c r="E1908" s="13">
        <v>2.0936292707713902</v>
      </c>
      <c r="F1908">
        <v>20</v>
      </c>
      <c r="G1908" s="57" t="s">
        <v>3160</v>
      </c>
      <c r="H1908" s="57" t="s">
        <v>3160</v>
      </c>
      <c r="I1908" s="57" t="s">
        <v>3160</v>
      </c>
      <c r="J1908" s="57" t="s">
        <v>3160</v>
      </c>
      <c r="K1908" s="57" t="s">
        <v>3160</v>
      </c>
      <c r="L1908" s="57" t="s">
        <v>3160</v>
      </c>
      <c r="M1908" s="57" t="s">
        <v>3160</v>
      </c>
      <c r="N1908" t="s">
        <v>3152</v>
      </c>
    </row>
    <row r="1909" spans="1:14" x14ac:dyDescent="0.25">
      <c r="A1909" t="s">
        <v>3318</v>
      </c>
      <c r="B1909" t="s">
        <v>3400</v>
      </c>
      <c r="C1909" t="s">
        <v>3401</v>
      </c>
      <c r="D1909" s="52">
        <v>219.10396401643999</v>
      </c>
      <c r="E1909" s="13">
        <v>2.2070839813677399</v>
      </c>
      <c r="F1909">
        <v>17</v>
      </c>
      <c r="G1909" s="57" t="s">
        <v>3151</v>
      </c>
      <c r="H1909" s="57" t="s">
        <v>3151</v>
      </c>
      <c r="I1909" s="57" t="s">
        <v>3149</v>
      </c>
      <c r="J1909" s="57" t="s">
        <v>3148</v>
      </c>
      <c r="K1909" s="57" t="s">
        <v>3149</v>
      </c>
      <c r="L1909" s="57" t="s">
        <v>3151</v>
      </c>
      <c r="M1909" s="57" t="s">
        <v>3149</v>
      </c>
      <c r="N1909" t="s">
        <v>3322</v>
      </c>
    </row>
    <row r="1910" spans="1:14" x14ac:dyDescent="0.25">
      <c r="A1910" t="s">
        <v>3318</v>
      </c>
      <c r="B1910" t="s">
        <v>3402</v>
      </c>
      <c r="C1910" t="s">
        <v>3403</v>
      </c>
      <c r="D1910" s="52">
        <v>1050.26968954673</v>
      </c>
      <c r="E1910" s="13">
        <v>1.54879289601401</v>
      </c>
      <c r="F1910">
        <v>43</v>
      </c>
      <c r="G1910" s="57" t="s">
        <v>3151</v>
      </c>
      <c r="H1910" s="57" t="s">
        <v>3151</v>
      </c>
      <c r="I1910" s="57" t="s">
        <v>3155</v>
      </c>
      <c r="J1910" s="57" t="s">
        <v>3149</v>
      </c>
      <c r="K1910" s="57" t="s">
        <v>3150</v>
      </c>
      <c r="L1910" s="57" t="s">
        <v>3149</v>
      </c>
      <c r="M1910" s="57" t="s">
        <v>3149</v>
      </c>
      <c r="N1910" t="s">
        <v>3322</v>
      </c>
    </row>
    <row r="1911" spans="1:14" x14ac:dyDescent="0.25">
      <c r="A1911" t="s">
        <v>3318</v>
      </c>
      <c r="B1911" t="s">
        <v>3404</v>
      </c>
      <c r="C1911" t="s">
        <v>3405</v>
      </c>
      <c r="D1911" s="52">
        <v>551.05146963151697</v>
      </c>
      <c r="E1911" s="13">
        <v>0.47475611145163099</v>
      </c>
      <c r="F1911">
        <v>116</v>
      </c>
      <c r="G1911" s="57" t="s">
        <v>3149</v>
      </c>
      <c r="H1911" s="57" t="s">
        <v>3151</v>
      </c>
      <c r="I1911" s="57" t="s">
        <v>3149</v>
      </c>
      <c r="J1911" s="57" t="s">
        <v>3149</v>
      </c>
      <c r="K1911" s="57" t="s">
        <v>3149</v>
      </c>
      <c r="L1911" s="57" t="s">
        <v>3149</v>
      </c>
      <c r="M1911" s="57" t="s">
        <v>3151</v>
      </c>
      <c r="N1911" t="s">
        <v>3322</v>
      </c>
    </row>
    <row r="1912" spans="1:14" x14ac:dyDescent="0.25">
      <c r="A1912" t="s">
        <v>3318</v>
      </c>
      <c r="B1912" t="s">
        <v>3406</v>
      </c>
      <c r="C1912" t="s">
        <v>3407</v>
      </c>
      <c r="D1912" s="52">
        <v>95.920034319210203</v>
      </c>
      <c r="E1912" s="13">
        <v>0.81183467657098396</v>
      </c>
      <c r="F1912">
        <v>93</v>
      </c>
      <c r="G1912" s="57" t="s">
        <v>3160</v>
      </c>
      <c r="H1912" s="57" t="s">
        <v>3160</v>
      </c>
      <c r="I1912" s="57" t="s">
        <v>3160</v>
      </c>
      <c r="J1912" s="57" t="s">
        <v>3160</v>
      </c>
      <c r="K1912" s="57" t="s">
        <v>3160</v>
      </c>
      <c r="L1912" s="57" t="s">
        <v>3160</v>
      </c>
      <c r="M1912" s="57" t="s">
        <v>3160</v>
      </c>
      <c r="N1912" t="s">
        <v>3152</v>
      </c>
    </row>
    <row r="1913" spans="1:14" x14ac:dyDescent="0.25">
      <c r="A1913" t="s">
        <v>3318</v>
      </c>
      <c r="B1913" t="s">
        <v>3408</v>
      </c>
      <c r="C1913" t="s">
        <v>3409</v>
      </c>
      <c r="D1913" s="52">
        <v>653.48962275100905</v>
      </c>
      <c r="E1913" s="13">
        <v>3.9327943097938398</v>
      </c>
      <c r="F1913">
        <v>2</v>
      </c>
      <c r="G1913" s="57" t="s">
        <v>3160</v>
      </c>
      <c r="H1913" s="57" t="s">
        <v>3160</v>
      </c>
      <c r="I1913" s="57" t="s">
        <v>3160</v>
      </c>
      <c r="J1913" s="57" t="s">
        <v>3160</v>
      </c>
      <c r="K1913" s="57" t="s">
        <v>3160</v>
      </c>
      <c r="L1913" s="57" t="s">
        <v>3160</v>
      </c>
      <c r="M1913" s="57" t="s">
        <v>3160</v>
      </c>
      <c r="N1913" t="s">
        <v>3152</v>
      </c>
    </row>
    <row r="1914" spans="1:14" x14ac:dyDescent="0.25">
      <c r="A1914" t="s">
        <v>3318</v>
      </c>
      <c r="B1914" t="s">
        <v>3410</v>
      </c>
      <c r="C1914" t="s">
        <v>3411</v>
      </c>
      <c r="D1914" s="52">
        <v>287.329494841182</v>
      </c>
      <c r="E1914" s="13">
        <v>3.9327943097938398</v>
      </c>
      <c r="F1914">
        <v>2</v>
      </c>
      <c r="G1914" s="57" t="s">
        <v>3160</v>
      </c>
      <c r="H1914" s="57" t="s">
        <v>3160</v>
      </c>
      <c r="I1914" s="57" t="s">
        <v>3160</v>
      </c>
      <c r="J1914" s="57" t="s">
        <v>3160</v>
      </c>
      <c r="K1914" s="57" t="s">
        <v>3160</v>
      </c>
      <c r="L1914" s="57" t="s">
        <v>3160</v>
      </c>
      <c r="M1914" s="57" t="s">
        <v>3160</v>
      </c>
      <c r="N1914" t="s">
        <v>3152</v>
      </c>
    </row>
    <row r="1915" spans="1:14" x14ac:dyDescent="0.25">
      <c r="A1915" t="s">
        <v>3318</v>
      </c>
      <c r="B1915" t="s">
        <v>3412</v>
      </c>
      <c r="C1915" t="s">
        <v>3413</v>
      </c>
      <c r="D1915" s="52">
        <v>541.67387361000897</v>
      </c>
      <c r="E1915" s="13">
        <v>3.9327943097938398</v>
      </c>
      <c r="F1915">
        <v>2</v>
      </c>
      <c r="G1915" s="57" t="s">
        <v>3160</v>
      </c>
      <c r="H1915" s="57" t="s">
        <v>3160</v>
      </c>
      <c r="I1915" s="57" t="s">
        <v>3160</v>
      </c>
      <c r="J1915" s="57" t="s">
        <v>3160</v>
      </c>
      <c r="K1915" s="57" t="s">
        <v>3160</v>
      </c>
      <c r="L1915" s="57" t="s">
        <v>3160</v>
      </c>
      <c r="M1915" s="57" t="s">
        <v>3160</v>
      </c>
      <c r="N1915" t="s">
        <v>3152</v>
      </c>
    </row>
    <row r="1916" spans="1:14" x14ac:dyDescent="0.25">
      <c r="A1916" t="s">
        <v>3318</v>
      </c>
      <c r="B1916" t="s">
        <v>3414</v>
      </c>
      <c r="C1916" t="s">
        <v>3415</v>
      </c>
      <c r="D1916" s="52">
        <v>194.271766747393</v>
      </c>
      <c r="E1916" s="13">
        <v>0.58478164698206103</v>
      </c>
      <c r="F1916">
        <v>104</v>
      </c>
      <c r="G1916" s="57" t="s">
        <v>3160</v>
      </c>
      <c r="H1916" s="57" t="s">
        <v>3160</v>
      </c>
      <c r="I1916" s="57" t="s">
        <v>3160</v>
      </c>
      <c r="J1916" s="57" t="s">
        <v>3160</v>
      </c>
      <c r="K1916" s="57" t="s">
        <v>3160</v>
      </c>
      <c r="L1916" s="57" t="s">
        <v>3160</v>
      </c>
      <c r="M1916" s="57" t="s">
        <v>3160</v>
      </c>
      <c r="N1916" t="s">
        <v>3152</v>
      </c>
    </row>
    <row r="1917" spans="1:14" x14ac:dyDescent="0.25">
      <c r="A1917" t="s">
        <v>3318</v>
      </c>
      <c r="B1917" t="s">
        <v>3416</v>
      </c>
      <c r="C1917" t="s">
        <v>3417</v>
      </c>
      <c r="D1917" s="52">
        <v>615.015963388611</v>
      </c>
      <c r="E1917" s="13">
        <v>0.35961725530446298</v>
      </c>
      <c r="F1917">
        <v>125</v>
      </c>
      <c r="G1917" s="57" t="s">
        <v>3149</v>
      </c>
      <c r="H1917" s="57" t="s">
        <v>3151</v>
      </c>
      <c r="I1917" s="57" t="s">
        <v>3155</v>
      </c>
      <c r="J1917" s="57" t="s">
        <v>3149</v>
      </c>
      <c r="K1917" s="57" t="s">
        <v>3151</v>
      </c>
      <c r="L1917" s="57" t="s">
        <v>3151</v>
      </c>
      <c r="M1917" s="57" t="s">
        <v>3148</v>
      </c>
      <c r="N1917" t="s">
        <v>3322</v>
      </c>
    </row>
    <row r="1918" spans="1:14" x14ac:dyDescent="0.25">
      <c r="A1918" t="s">
        <v>3318</v>
      </c>
      <c r="B1918" t="s">
        <v>3418</v>
      </c>
      <c r="C1918" t="s">
        <v>3419</v>
      </c>
      <c r="D1918" s="52">
        <v>465.27006569748198</v>
      </c>
      <c r="E1918" s="13">
        <v>0.58478164698206103</v>
      </c>
      <c r="F1918">
        <v>104</v>
      </c>
      <c r="G1918" s="57" t="s">
        <v>3160</v>
      </c>
      <c r="H1918" s="57" t="s">
        <v>3160</v>
      </c>
      <c r="I1918" s="57" t="s">
        <v>3160</v>
      </c>
      <c r="J1918" s="57" t="s">
        <v>3160</v>
      </c>
      <c r="K1918" s="57" t="s">
        <v>3160</v>
      </c>
      <c r="L1918" s="57" t="s">
        <v>3160</v>
      </c>
      <c r="M1918" s="57" t="s">
        <v>3160</v>
      </c>
      <c r="N1918" t="s">
        <v>3152</v>
      </c>
    </row>
    <row r="1919" spans="1:14" x14ac:dyDescent="0.25">
      <c r="A1919" t="s">
        <v>3318</v>
      </c>
      <c r="B1919" t="s">
        <v>3420</v>
      </c>
      <c r="C1919" t="s">
        <v>3421</v>
      </c>
      <c r="D1919" s="52">
        <v>57.5831192325129</v>
      </c>
      <c r="E1919" s="13">
        <v>0.58478164698206103</v>
      </c>
      <c r="F1919">
        <v>104</v>
      </c>
      <c r="G1919" s="57" t="s">
        <v>3160</v>
      </c>
      <c r="H1919" s="57" t="s">
        <v>3160</v>
      </c>
      <c r="I1919" s="57" t="s">
        <v>3160</v>
      </c>
      <c r="J1919" s="57" t="s">
        <v>3160</v>
      </c>
      <c r="K1919" s="57" t="s">
        <v>3160</v>
      </c>
      <c r="L1919" s="57" t="s">
        <v>3160</v>
      </c>
      <c r="M1919" s="57" t="s">
        <v>3160</v>
      </c>
      <c r="N1919" t="s">
        <v>3152</v>
      </c>
    </row>
    <row r="1920" spans="1:14" x14ac:dyDescent="0.25">
      <c r="A1920" t="s">
        <v>3318</v>
      </c>
      <c r="B1920" t="s">
        <v>3422</v>
      </c>
      <c r="C1920" t="s">
        <v>3423</v>
      </c>
      <c r="D1920" s="52">
        <v>128.639633213298</v>
      </c>
      <c r="E1920" s="13">
        <v>1.60623561380311</v>
      </c>
      <c r="F1920">
        <v>42</v>
      </c>
      <c r="G1920" s="57" t="s">
        <v>3151</v>
      </c>
      <c r="H1920" s="57" t="s">
        <v>3151</v>
      </c>
      <c r="I1920" s="57" t="s">
        <v>3155</v>
      </c>
      <c r="J1920" s="57" t="s">
        <v>3155</v>
      </c>
      <c r="K1920" s="57" t="s">
        <v>3151</v>
      </c>
      <c r="L1920" s="57" t="s">
        <v>3151</v>
      </c>
      <c r="M1920" s="57" t="s">
        <v>3150</v>
      </c>
      <c r="N1920" t="s">
        <v>3322</v>
      </c>
    </row>
    <row r="1921" spans="1:14" x14ac:dyDescent="0.25">
      <c r="A1921" t="s">
        <v>3318</v>
      </c>
      <c r="B1921" t="s">
        <v>3424</v>
      </c>
      <c r="C1921" t="s">
        <v>3425</v>
      </c>
      <c r="D1921" s="52">
        <v>126.268465614539</v>
      </c>
      <c r="E1921" s="13">
        <v>1.1551897404170099</v>
      </c>
      <c r="F1921">
        <v>64</v>
      </c>
      <c r="G1921" s="57" t="s">
        <v>3160</v>
      </c>
      <c r="H1921" s="57" t="s">
        <v>3160</v>
      </c>
      <c r="I1921" s="57" t="s">
        <v>3160</v>
      </c>
      <c r="J1921" s="57" t="s">
        <v>3160</v>
      </c>
      <c r="K1921" s="57" t="s">
        <v>3160</v>
      </c>
      <c r="L1921" s="57" t="s">
        <v>3160</v>
      </c>
      <c r="M1921" s="57" t="s">
        <v>3160</v>
      </c>
      <c r="N1921" t="s">
        <v>3152</v>
      </c>
    </row>
    <row r="1922" spans="1:14" x14ac:dyDescent="0.25">
      <c r="A1922" t="s">
        <v>3318</v>
      </c>
      <c r="B1922" t="s">
        <v>3426</v>
      </c>
      <c r="C1922" t="s">
        <v>3427</v>
      </c>
      <c r="D1922" s="52">
        <v>268.91008421596098</v>
      </c>
      <c r="E1922" s="13">
        <v>1.1551897404170099</v>
      </c>
      <c r="F1922">
        <v>64</v>
      </c>
      <c r="G1922" s="57" t="s">
        <v>3160</v>
      </c>
      <c r="H1922" s="57" t="s">
        <v>3160</v>
      </c>
      <c r="I1922" s="57" t="s">
        <v>3160</v>
      </c>
      <c r="J1922" s="57" t="s">
        <v>3160</v>
      </c>
      <c r="K1922" s="57" t="s">
        <v>3160</v>
      </c>
      <c r="L1922" s="57" t="s">
        <v>3160</v>
      </c>
      <c r="M1922" s="57" t="s">
        <v>3160</v>
      </c>
      <c r="N1922" t="s">
        <v>3152</v>
      </c>
    </row>
    <row r="1923" spans="1:14" x14ac:dyDescent="0.25">
      <c r="A1923" t="s">
        <v>3318</v>
      </c>
      <c r="B1923" t="s">
        <v>3428</v>
      </c>
      <c r="C1923" t="s">
        <v>3429</v>
      </c>
      <c r="D1923" s="52">
        <v>521.18189442240305</v>
      </c>
      <c r="E1923" s="13">
        <v>2.3528969825714401</v>
      </c>
      <c r="F1923">
        <v>14</v>
      </c>
      <c r="G1923" s="57" t="s">
        <v>3151</v>
      </c>
      <c r="H1923" s="57" t="s">
        <v>3151</v>
      </c>
      <c r="I1923" s="57" t="s">
        <v>3155</v>
      </c>
      <c r="J1923" s="57" t="s">
        <v>3149</v>
      </c>
      <c r="K1923" s="57" t="s">
        <v>3149</v>
      </c>
      <c r="L1923" s="57" t="s">
        <v>3151</v>
      </c>
      <c r="M1923" s="57" t="s">
        <v>3148</v>
      </c>
      <c r="N1923" t="s">
        <v>3322</v>
      </c>
    </row>
    <row r="1924" spans="1:14" x14ac:dyDescent="0.25">
      <c r="A1924" t="s">
        <v>3318</v>
      </c>
      <c r="B1924" t="s">
        <v>3430</v>
      </c>
      <c r="C1924" t="s">
        <v>3431</v>
      </c>
      <c r="D1924" s="52">
        <v>998.215734105141</v>
      </c>
      <c r="E1924" s="13">
        <v>1.1551897404170099</v>
      </c>
      <c r="F1924">
        <v>64</v>
      </c>
      <c r="G1924" s="57" t="s">
        <v>3160</v>
      </c>
      <c r="H1924" s="57" t="s">
        <v>3160</v>
      </c>
      <c r="I1924" s="57" t="s">
        <v>3160</v>
      </c>
      <c r="J1924" s="57" t="s">
        <v>3160</v>
      </c>
      <c r="K1924" s="57" t="s">
        <v>3160</v>
      </c>
      <c r="L1924" s="57" t="s">
        <v>3160</v>
      </c>
      <c r="M1924" s="57" t="s">
        <v>3160</v>
      </c>
      <c r="N1924" t="s">
        <v>3152</v>
      </c>
    </row>
    <row r="1925" spans="1:14" x14ac:dyDescent="0.25">
      <c r="A1925" t="s">
        <v>3318</v>
      </c>
      <c r="B1925" t="s">
        <v>3432</v>
      </c>
      <c r="C1925" t="s">
        <v>3433</v>
      </c>
      <c r="D1925" s="52">
        <v>32.8051355212827</v>
      </c>
      <c r="E1925" s="13">
        <v>1.1551897404170099</v>
      </c>
      <c r="F1925">
        <v>64</v>
      </c>
      <c r="G1925" s="57" t="s">
        <v>3160</v>
      </c>
      <c r="H1925" s="57" t="s">
        <v>3160</v>
      </c>
      <c r="I1925" s="57" t="s">
        <v>3160</v>
      </c>
      <c r="J1925" s="57" t="s">
        <v>3160</v>
      </c>
      <c r="K1925" s="57" t="s">
        <v>3160</v>
      </c>
      <c r="L1925" s="57" t="s">
        <v>3160</v>
      </c>
      <c r="M1925" s="57" t="s">
        <v>3160</v>
      </c>
      <c r="N1925" t="s">
        <v>3152</v>
      </c>
    </row>
    <row r="1926" spans="1:14" x14ac:dyDescent="0.25">
      <c r="A1926" t="s">
        <v>3318</v>
      </c>
      <c r="B1926" t="s">
        <v>3434</v>
      </c>
      <c r="C1926" t="s">
        <v>3435</v>
      </c>
      <c r="D1926" s="52">
        <v>217.78239767597401</v>
      </c>
      <c r="E1926" s="13">
        <v>1.1551897404170099</v>
      </c>
      <c r="F1926">
        <v>64</v>
      </c>
      <c r="G1926" s="57" t="s">
        <v>3160</v>
      </c>
      <c r="H1926" s="57" t="s">
        <v>3160</v>
      </c>
      <c r="I1926" s="57" t="s">
        <v>3160</v>
      </c>
      <c r="J1926" s="57" t="s">
        <v>3160</v>
      </c>
      <c r="K1926" s="57" t="s">
        <v>3160</v>
      </c>
      <c r="L1926" s="57" t="s">
        <v>3160</v>
      </c>
      <c r="M1926" s="57" t="s">
        <v>3160</v>
      </c>
      <c r="N1926" t="s">
        <v>3152</v>
      </c>
    </row>
    <row r="1927" spans="1:14" x14ac:dyDescent="0.25">
      <c r="A1927" t="s">
        <v>3318</v>
      </c>
      <c r="B1927" t="s">
        <v>3436</v>
      </c>
      <c r="C1927" t="s">
        <v>3437</v>
      </c>
      <c r="D1927" s="52">
        <v>54.886281544374697</v>
      </c>
      <c r="E1927" s="13">
        <v>1.1551897404170099</v>
      </c>
      <c r="F1927">
        <v>64</v>
      </c>
      <c r="G1927" s="57" t="s">
        <v>3160</v>
      </c>
      <c r="H1927" s="57" t="s">
        <v>3160</v>
      </c>
      <c r="I1927" s="57" t="s">
        <v>3160</v>
      </c>
      <c r="J1927" s="57" t="s">
        <v>3160</v>
      </c>
      <c r="K1927" s="57" t="s">
        <v>3160</v>
      </c>
      <c r="L1927" s="57" t="s">
        <v>3160</v>
      </c>
      <c r="M1927" s="57" t="s">
        <v>3160</v>
      </c>
      <c r="N1927" t="s">
        <v>3152</v>
      </c>
    </row>
    <row r="1928" spans="1:14" x14ac:dyDescent="0.25">
      <c r="A1928" t="s">
        <v>3318</v>
      </c>
      <c r="B1928" t="s">
        <v>3438</v>
      </c>
      <c r="C1928" t="s">
        <v>3439</v>
      </c>
      <c r="D1928" s="52">
        <v>1015.9692138735001</v>
      </c>
      <c r="E1928" s="13">
        <v>0.91651266747202198</v>
      </c>
      <c r="F1928">
        <v>87</v>
      </c>
      <c r="G1928" s="57" t="s">
        <v>3160</v>
      </c>
      <c r="H1928" s="57" t="s">
        <v>3160</v>
      </c>
      <c r="I1928" s="57" t="s">
        <v>3160</v>
      </c>
      <c r="J1928" s="57" t="s">
        <v>3160</v>
      </c>
      <c r="K1928" s="57" t="s">
        <v>3160</v>
      </c>
      <c r="L1928" s="57" t="s">
        <v>3160</v>
      </c>
      <c r="M1928" s="57" t="s">
        <v>3160</v>
      </c>
      <c r="N1928" t="s">
        <v>3337</v>
      </c>
    </row>
    <row r="1929" spans="1:14" x14ac:dyDescent="0.25">
      <c r="A1929" t="s">
        <v>3318</v>
      </c>
      <c r="B1929" t="s">
        <v>3440</v>
      </c>
      <c r="C1929" t="s">
        <v>3441</v>
      </c>
      <c r="D1929" s="52">
        <v>667.66230199248002</v>
      </c>
      <c r="E1929" s="13">
        <v>1.0974665834375501</v>
      </c>
      <c r="F1929">
        <v>76</v>
      </c>
      <c r="G1929" s="57" t="s">
        <v>3160</v>
      </c>
      <c r="H1929" s="57" t="s">
        <v>3160</v>
      </c>
      <c r="I1929" s="57" t="s">
        <v>3160</v>
      </c>
      <c r="J1929" s="57" t="s">
        <v>3160</v>
      </c>
      <c r="K1929" s="57" t="s">
        <v>3160</v>
      </c>
      <c r="L1929" s="57" t="s">
        <v>3160</v>
      </c>
      <c r="M1929" s="57" t="s">
        <v>3160</v>
      </c>
      <c r="N1929" t="s">
        <v>3337</v>
      </c>
    </row>
    <row r="1930" spans="1:14" x14ac:dyDescent="0.25">
      <c r="A1930" t="s">
        <v>3318</v>
      </c>
      <c r="B1930" t="s">
        <v>3442</v>
      </c>
      <c r="C1930" t="s">
        <v>3204</v>
      </c>
      <c r="D1930" s="52">
        <v>41.002691792616098</v>
      </c>
      <c r="E1930" s="13">
        <v>-0.187101484039882</v>
      </c>
      <c r="F1930">
        <v>155</v>
      </c>
      <c r="G1930" s="57" t="s">
        <v>3148</v>
      </c>
      <c r="H1930" s="57" t="s">
        <v>3151</v>
      </c>
      <c r="I1930" s="57" t="s">
        <v>3149</v>
      </c>
      <c r="J1930" s="57" t="s">
        <v>3155</v>
      </c>
      <c r="K1930" s="57" t="s">
        <v>3151</v>
      </c>
      <c r="L1930" s="57" t="s">
        <v>3151</v>
      </c>
      <c r="M1930" s="57" t="s">
        <v>3151</v>
      </c>
      <c r="N1930" t="s">
        <v>3322</v>
      </c>
    </row>
    <row r="1931" spans="1:14" x14ac:dyDescent="0.25">
      <c r="A1931" t="s">
        <v>3318</v>
      </c>
      <c r="B1931" t="s">
        <v>3443</v>
      </c>
      <c r="C1931" t="s">
        <v>3444</v>
      </c>
      <c r="D1931" s="52">
        <v>103.309300411105</v>
      </c>
      <c r="E1931" s="13">
        <v>1.12173922615176</v>
      </c>
      <c r="F1931">
        <v>70</v>
      </c>
      <c r="G1931" s="57" t="s">
        <v>3160</v>
      </c>
      <c r="H1931" s="57" t="s">
        <v>3160</v>
      </c>
      <c r="I1931" s="57" t="s">
        <v>3160</v>
      </c>
      <c r="J1931" s="57" t="s">
        <v>3160</v>
      </c>
      <c r="K1931" s="57" t="s">
        <v>3160</v>
      </c>
      <c r="L1931" s="57" t="s">
        <v>3160</v>
      </c>
      <c r="M1931" s="57" t="s">
        <v>3160</v>
      </c>
      <c r="N1931" t="s">
        <v>3337</v>
      </c>
    </row>
    <row r="1932" spans="1:14" x14ac:dyDescent="0.25">
      <c r="A1932" t="s">
        <v>3318</v>
      </c>
      <c r="B1932" t="s">
        <v>3445</v>
      </c>
      <c r="C1932" t="s">
        <v>3446</v>
      </c>
      <c r="D1932" s="52">
        <v>228.66375441570401</v>
      </c>
      <c r="E1932" s="13">
        <v>-0.43692420640574797</v>
      </c>
      <c r="F1932">
        <v>165</v>
      </c>
      <c r="G1932" s="57" t="s">
        <v>3160</v>
      </c>
      <c r="H1932" s="57" t="s">
        <v>3160</v>
      </c>
      <c r="I1932" s="57" t="s">
        <v>3160</v>
      </c>
      <c r="J1932" s="57" t="s">
        <v>3160</v>
      </c>
      <c r="K1932" s="57" t="s">
        <v>3160</v>
      </c>
      <c r="L1932" s="57" t="s">
        <v>3160</v>
      </c>
      <c r="M1932" s="57" t="s">
        <v>3160</v>
      </c>
      <c r="N1932" t="s">
        <v>3337</v>
      </c>
    </row>
    <row r="1933" spans="1:14" x14ac:dyDescent="0.25">
      <c r="A1933" t="s">
        <v>3318</v>
      </c>
      <c r="B1933" t="s">
        <v>3447</v>
      </c>
      <c r="C1933" t="s">
        <v>3208</v>
      </c>
      <c r="D1933" s="52">
        <v>163.35841757980799</v>
      </c>
      <c r="E1933" s="13">
        <v>1.2993816759372201</v>
      </c>
      <c r="F1933">
        <v>51</v>
      </c>
      <c r="G1933" s="57" t="s">
        <v>3160</v>
      </c>
      <c r="H1933" s="57" t="s">
        <v>3160</v>
      </c>
      <c r="I1933" s="57" t="s">
        <v>3160</v>
      </c>
      <c r="J1933" s="57" t="s">
        <v>3160</v>
      </c>
      <c r="K1933" s="57" t="s">
        <v>3160</v>
      </c>
      <c r="L1933" s="57" t="s">
        <v>3160</v>
      </c>
      <c r="M1933" s="57" t="s">
        <v>3160</v>
      </c>
      <c r="N1933" t="s">
        <v>3337</v>
      </c>
    </row>
    <row r="1934" spans="1:14" x14ac:dyDescent="0.25">
      <c r="A1934" t="s">
        <v>3318</v>
      </c>
      <c r="B1934" t="s">
        <v>3448</v>
      </c>
      <c r="C1934" t="s">
        <v>3210</v>
      </c>
      <c r="D1934" s="52">
        <v>568.67777283744601</v>
      </c>
      <c r="E1934" s="13">
        <v>2.1598541015746502</v>
      </c>
      <c r="F1934">
        <v>19</v>
      </c>
      <c r="G1934" s="57" t="s">
        <v>3160</v>
      </c>
      <c r="H1934" s="57" t="s">
        <v>3160</v>
      </c>
      <c r="I1934" s="57" t="s">
        <v>3160</v>
      </c>
      <c r="J1934" s="57" t="s">
        <v>3160</v>
      </c>
      <c r="K1934" s="57" t="s">
        <v>3160</v>
      </c>
      <c r="L1934" s="57" t="s">
        <v>3160</v>
      </c>
      <c r="M1934" s="57" t="s">
        <v>3160</v>
      </c>
      <c r="N1934" t="s">
        <v>3337</v>
      </c>
    </row>
    <row r="1935" spans="1:14" x14ac:dyDescent="0.25">
      <c r="A1935" t="s">
        <v>3318</v>
      </c>
      <c r="B1935" t="s">
        <v>3449</v>
      </c>
      <c r="C1935" t="s">
        <v>3450</v>
      </c>
      <c r="D1935" s="52">
        <v>32.082837248991503</v>
      </c>
      <c r="E1935" s="13">
        <v>1.7046660652439101</v>
      </c>
      <c r="F1935">
        <v>39</v>
      </c>
      <c r="G1935" s="57" t="s">
        <v>3160</v>
      </c>
      <c r="H1935" s="57" t="s">
        <v>3160</v>
      </c>
      <c r="I1935" s="57" t="s">
        <v>3160</v>
      </c>
      <c r="J1935" s="57" t="s">
        <v>3160</v>
      </c>
      <c r="K1935" s="57" t="s">
        <v>3160</v>
      </c>
      <c r="L1935" s="57" t="s">
        <v>3160</v>
      </c>
      <c r="M1935" s="57" t="s">
        <v>3160</v>
      </c>
      <c r="N1935" t="s">
        <v>3337</v>
      </c>
    </row>
    <row r="1936" spans="1:14" x14ac:dyDescent="0.25">
      <c r="A1936" t="s">
        <v>3318</v>
      </c>
      <c r="B1936" t="s">
        <v>3451</v>
      </c>
      <c r="C1936" t="s">
        <v>3452</v>
      </c>
      <c r="D1936" s="52">
        <v>127.686399149651</v>
      </c>
      <c r="E1936" s="13">
        <v>1.32311896247857</v>
      </c>
      <c r="F1936">
        <v>49</v>
      </c>
      <c r="G1936" s="57" t="s">
        <v>3160</v>
      </c>
      <c r="H1936" s="57" t="s">
        <v>3160</v>
      </c>
      <c r="I1936" s="57" t="s">
        <v>3160</v>
      </c>
      <c r="J1936" s="57" t="s">
        <v>3160</v>
      </c>
      <c r="K1936" s="57" t="s">
        <v>3160</v>
      </c>
      <c r="L1936" s="57" t="s">
        <v>3160</v>
      </c>
      <c r="M1936" s="57" t="s">
        <v>3160</v>
      </c>
      <c r="N1936" t="s">
        <v>3337</v>
      </c>
    </row>
    <row r="1937" spans="1:14" x14ac:dyDescent="0.25">
      <c r="A1937" t="s">
        <v>3318</v>
      </c>
      <c r="B1937" t="s">
        <v>3453</v>
      </c>
      <c r="C1937" t="s">
        <v>3214</v>
      </c>
      <c r="D1937" s="52">
        <v>181.26941423837499</v>
      </c>
      <c r="E1937" s="13">
        <v>0.470222403983236</v>
      </c>
      <c r="F1937">
        <v>118</v>
      </c>
      <c r="G1937" s="57" t="s">
        <v>3160</v>
      </c>
      <c r="H1937" s="57" t="s">
        <v>3160</v>
      </c>
      <c r="I1937" s="57" t="s">
        <v>3160</v>
      </c>
      <c r="J1937" s="57" t="s">
        <v>3160</v>
      </c>
      <c r="K1937" s="57" t="s">
        <v>3160</v>
      </c>
      <c r="L1937" s="57" t="s">
        <v>3160</v>
      </c>
      <c r="M1937" s="57" t="s">
        <v>3160</v>
      </c>
      <c r="N1937" t="s">
        <v>3337</v>
      </c>
    </row>
    <row r="1938" spans="1:14" x14ac:dyDescent="0.25">
      <c r="A1938" t="s">
        <v>3318</v>
      </c>
      <c r="B1938" t="s">
        <v>3454</v>
      </c>
      <c r="C1938" t="s">
        <v>3455</v>
      </c>
      <c r="D1938" s="52">
        <v>753.29466530663001</v>
      </c>
      <c r="E1938" s="13">
        <v>1.28966968694107</v>
      </c>
      <c r="F1938">
        <v>52</v>
      </c>
      <c r="G1938" s="57" t="s">
        <v>3160</v>
      </c>
      <c r="H1938" s="57" t="s">
        <v>3160</v>
      </c>
      <c r="I1938" s="57" t="s">
        <v>3160</v>
      </c>
      <c r="J1938" s="57" t="s">
        <v>3160</v>
      </c>
      <c r="K1938" s="57" t="s">
        <v>3160</v>
      </c>
      <c r="L1938" s="57" t="s">
        <v>3160</v>
      </c>
      <c r="M1938" s="57" t="s">
        <v>3160</v>
      </c>
      <c r="N1938" t="s">
        <v>3152</v>
      </c>
    </row>
    <row r="1939" spans="1:14" x14ac:dyDescent="0.25">
      <c r="A1939" t="s">
        <v>3318</v>
      </c>
      <c r="B1939" t="s">
        <v>3456</v>
      </c>
      <c r="C1939" t="s">
        <v>3457</v>
      </c>
      <c r="D1939" s="52">
        <v>245.59870404894301</v>
      </c>
      <c r="E1939" s="13">
        <v>1.28966968694107</v>
      </c>
      <c r="F1939">
        <v>52</v>
      </c>
      <c r="G1939" s="57" t="s">
        <v>3160</v>
      </c>
      <c r="H1939" s="57" t="s">
        <v>3160</v>
      </c>
      <c r="I1939" s="57" t="s">
        <v>3160</v>
      </c>
      <c r="J1939" s="57" t="s">
        <v>3160</v>
      </c>
      <c r="K1939" s="57" t="s">
        <v>3160</v>
      </c>
      <c r="L1939" s="57" t="s">
        <v>3160</v>
      </c>
      <c r="M1939" s="57" t="s">
        <v>3160</v>
      </c>
      <c r="N1939" t="s">
        <v>3152</v>
      </c>
    </row>
    <row r="1940" spans="1:14" x14ac:dyDescent="0.25">
      <c r="A1940" t="s">
        <v>3318</v>
      </c>
      <c r="B1940" t="s">
        <v>3458</v>
      </c>
      <c r="C1940" t="s">
        <v>3459</v>
      </c>
      <c r="D1940" s="52">
        <v>23.648788055413601</v>
      </c>
      <c r="E1940" s="13">
        <v>1.28966968694107</v>
      </c>
      <c r="F1940">
        <v>52</v>
      </c>
      <c r="G1940" s="57" t="s">
        <v>3160</v>
      </c>
      <c r="H1940" s="57" t="s">
        <v>3160</v>
      </c>
      <c r="I1940" s="57" t="s">
        <v>3160</v>
      </c>
      <c r="J1940" s="57" t="s">
        <v>3160</v>
      </c>
      <c r="K1940" s="57" t="s">
        <v>3160</v>
      </c>
      <c r="L1940" s="57" t="s">
        <v>3160</v>
      </c>
      <c r="M1940" s="57" t="s">
        <v>3160</v>
      </c>
      <c r="N1940" t="s">
        <v>3152</v>
      </c>
    </row>
    <row r="1941" spans="1:14" x14ac:dyDescent="0.25">
      <c r="A1941" t="s">
        <v>3318</v>
      </c>
      <c r="B1941" t="s">
        <v>3460</v>
      </c>
      <c r="C1941" t="s">
        <v>3461</v>
      </c>
      <c r="D1941" s="52">
        <v>575.63820568385199</v>
      </c>
      <c r="E1941" s="13">
        <v>0.50238932171325701</v>
      </c>
      <c r="F1941">
        <v>112</v>
      </c>
      <c r="G1941" s="57" t="s">
        <v>3149</v>
      </c>
      <c r="H1941" s="57" t="s">
        <v>3151</v>
      </c>
      <c r="I1941" s="57" t="s">
        <v>3155</v>
      </c>
      <c r="J1941" s="57" t="s">
        <v>3155</v>
      </c>
      <c r="K1941" s="57" t="s">
        <v>3151</v>
      </c>
      <c r="L1941" s="57" t="s">
        <v>3148</v>
      </c>
      <c r="M1941" s="57" t="s">
        <v>3155</v>
      </c>
      <c r="N1941" t="s">
        <v>3322</v>
      </c>
    </row>
    <row r="1942" spans="1:14" x14ac:dyDescent="0.25">
      <c r="A1942" t="s">
        <v>3318</v>
      </c>
      <c r="B1942" t="s">
        <v>3462</v>
      </c>
      <c r="C1942" t="s">
        <v>3463</v>
      </c>
      <c r="D1942" s="52">
        <v>280.00327988402302</v>
      </c>
      <c r="E1942" s="13">
        <v>2.3285844013962</v>
      </c>
      <c r="F1942">
        <v>16</v>
      </c>
      <c r="G1942" s="57" t="s">
        <v>3160</v>
      </c>
      <c r="H1942" s="57" t="s">
        <v>3160</v>
      </c>
      <c r="I1942" s="57" t="s">
        <v>3160</v>
      </c>
      <c r="J1942" s="57" t="s">
        <v>3160</v>
      </c>
      <c r="K1942" s="57" t="s">
        <v>3160</v>
      </c>
      <c r="L1942" s="57" t="s">
        <v>3160</v>
      </c>
      <c r="M1942" s="57" t="s">
        <v>3160</v>
      </c>
      <c r="N1942" t="s">
        <v>3152</v>
      </c>
    </row>
    <row r="1943" spans="1:14" x14ac:dyDescent="0.25">
      <c r="A1943" t="s">
        <v>3318</v>
      </c>
      <c r="B1943" t="s">
        <v>3464</v>
      </c>
      <c r="C1943" t="s">
        <v>3465</v>
      </c>
      <c r="D1943" s="52">
        <v>760.95262975298101</v>
      </c>
      <c r="E1943" s="13">
        <v>2.32928893348224</v>
      </c>
      <c r="F1943">
        <v>15</v>
      </c>
      <c r="G1943" s="57" t="s">
        <v>3151</v>
      </c>
      <c r="H1943" s="57" t="s">
        <v>3151</v>
      </c>
      <c r="I1943" s="57" t="s">
        <v>3151</v>
      </c>
      <c r="J1943" s="57" t="s">
        <v>3148</v>
      </c>
      <c r="K1943" s="57" t="s">
        <v>3150</v>
      </c>
      <c r="L1943" s="57" t="s">
        <v>3149</v>
      </c>
      <c r="M1943" s="57" t="s">
        <v>3150</v>
      </c>
      <c r="N1943" t="s">
        <v>3322</v>
      </c>
    </row>
    <row r="1944" spans="1:14" x14ac:dyDescent="0.25">
      <c r="A1944" t="s">
        <v>3318</v>
      </c>
      <c r="B1944" t="s">
        <v>3466</v>
      </c>
      <c r="C1944" t="s">
        <v>3467</v>
      </c>
      <c r="D1944" s="52">
        <v>2088.52487612803</v>
      </c>
      <c r="E1944" s="13">
        <v>1.73847498635668</v>
      </c>
      <c r="F1944">
        <v>36</v>
      </c>
      <c r="G1944" s="57" t="s">
        <v>3151</v>
      </c>
      <c r="H1944" s="57" t="s">
        <v>3151</v>
      </c>
      <c r="I1944" s="57" t="s">
        <v>3149</v>
      </c>
      <c r="J1944" s="57" t="s">
        <v>3149</v>
      </c>
      <c r="K1944" s="57" t="s">
        <v>3150</v>
      </c>
      <c r="L1944" s="57" t="s">
        <v>3150</v>
      </c>
      <c r="M1944" s="57" t="s">
        <v>3150</v>
      </c>
      <c r="N1944" t="s">
        <v>3322</v>
      </c>
    </row>
    <row r="1945" spans="1:14" x14ac:dyDescent="0.25">
      <c r="A1945" t="s">
        <v>3318</v>
      </c>
      <c r="B1945" t="s">
        <v>3468</v>
      </c>
      <c r="C1945" t="s">
        <v>3469</v>
      </c>
      <c r="D1945" s="52">
        <v>1128.17138612853</v>
      </c>
      <c r="E1945" s="13">
        <v>1.94671284047224</v>
      </c>
      <c r="F1945">
        <v>25</v>
      </c>
      <c r="G1945" s="57" t="s">
        <v>3160</v>
      </c>
      <c r="H1945" s="57" t="s">
        <v>3160</v>
      </c>
      <c r="I1945" s="57" t="s">
        <v>3160</v>
      </c>
      <c r="J1945" s="57" t="s">
        <v>3160</v>
      </c>
      <c r="K1945" s="57" t="s">
        <v>3160</v>
      </c>
      <c r="L1945" s="57" t="s">
        <v>3160</v>
      </c>
      <c r="M1945" s="57" t="s">
        <v>3160</v>
      </c>
      <c r="N1945" t="s">
        <v>3152</v>
      </c>
    </row>
    <row r="1946" spans="1:14" x14ac:dyDescent="0.25">
      <c r="A1946" t="s">
        <v>3318</v>
      </c>
      <c r="B1946" t="s">
        <v>3470</v>
      </c>
      <c r="C1946" t="s">
        <v>3471</v>
      </c>
      <c r="D1946" s="52">
        <v>231.62960577683799</v>
      </c>
      <c r="E1946" s="13">
        <v>1.94671284047224</v>
      </c>
      <c r="F1946">
        <v>25</v>
      </c>
      <c r="G1946" s="57" t="s">
        <v>3160</v>
      </c>
      <c r="H1946" s="57" t="s">
        <v>3160</v>
      </c>
      <c r="I1946" s="57" t="s">
        <v>3160</v>
      </c>
      <c r="J1946" s="57" t="s">
        <v>3160</v>
      </c>
      <c r="K1946" s="57" t="s">
        <v>3160</v>
      </c>
      <c r="L1946" s="57" t="s">
        <v>3160</v>
      </c>
      <c r="M1946" s="57" t="s">
        <v>3160</v>
      </c>
      <c r="N1946" t="s">
        <v>3152</v>
      </c>
    </row>
    <row r="1947" spans="1:14" x14ac:dyDescent="0.25">
      <c r="A1947" t="s">
        <v>3318</v>
      </c>
      <c r="B1947" t="s">
        <v>3472</v>
      </c>
      <c r="C1947" t="s">
        <v>3473</v>
      </c>
      <c r="D1947" s="52">
        <v>604.50990179022995</v>
      </c>
      <c r="E1947" s="13">
        <v>1.10503825887928</v>
      </c>
      <c r="F1947">
        <v>71</v>
      </c>
      <c r="G1947" s="57" t="s">
        <v>3151</v>
      </c>
      <c r="H1947" s="57" t="s">
        <v>3151</v>
      </c>
      <c r="I1947" s="57" t="s">
        <v>3148</v>
      </c>
      <c r="J1947" s="57" t="s">
        <v>3151</v>
      </c>
      <c r="K1947" s="57" t="s">
        <v>3155</v>
      </c>
      <c r="L1947" s="57" t="s">
        <v>3155</v>
      </c>
      <c r="M1947" s="57" t="s">
        <v>3150</v>
      </c>
      <c r="N1947" t="s">
        <v>3322</v>
      </c>
    </row>
    <row r="1948" spans="1:14" x14ac:dyDescent="0.25">
      <c r="A1948" t="s">
        <v>3318</v>
      </c>
      <c r="B1948" t="s">
        <v>3474</v>
      </c>
      <c r="C1948" t="s">
        <v>3475</v>
      </c>
      <c r="D1948" s="52">
        <v>403.413612167027</v>
      </c>
      <c r="E1948" s="13">
        <v>1.0063048233118701</v>
      </c>
      <c r="F1948">
        <v>82</v>
      </c>
      <c r="G1948" s="57" t="s">
        <v>3160</v>
      </c>
      <c r="H1948" s="57" t="s">
        <v>3160</v>
      </c>
      <c r="I1948" s="57" t="s">
        <v>3160</v>
      </c>
      <c r="J1948" s="57" t="s">
        <v>3160</v>
      </c>
      <c r="K1948" s="57" t="s">
        <v>3160</v>
      </c>
      <c r="L1948" s="57" t="s">
        <v>3160</v>
      </c>
      <c r="M1948" s="57" t="s">
        <v>3160</v>
      </c>
      <c r="N1948" t="s">
        <v>3152</v>
      </c>
    </row>
    <row r="1949" spans="1:14" x14ac:dyDescent="0.25">
      <c r="A1949" t="s">
        <v>3318</v>
      </c>
      <c r="B1949" t="s">
        <v>3476</v>
      </c>
      <c r="C1949" t="s">
        <v>3477</v>
      </c>
      <c r="D1949" s="52">
        <v>411.059725146669</v>
      </c>
      <c r="E1949" s="13">
        <v>1.0063048233118701</v>
      </c>
      <c r="F1949">
        <v>82</v>
      </c>
      <c r="G1949" s="57" t="s">
        <v>3160</v>
      </c>
      <c r="H1949" s="57" t="s">
        <v>3160</v>
      </c>
      <c r="I1949" s="57" t="s">
        <v>3160</v>
      </c>
      <c r="J1949" s="57" t="s">
        <v>3160</v>
      </c>
      <c r="K1949" s="57" t="s">
        <v>3160</v>
      </c>
      <c r="L1949" s="57" t="s">
        <v>3160</v>
      </c>
      <c r="M1949" s="57" t="s">
        <v>3160</v>
      </c>
      <c r="N1949" t="s">
        <v>3152</v>
      </c>
    </row>
    <row r="1950" spans="1:14" x14ac:dyDescent="0.25">
      <c r="A1950" t="s">
        <v>3318</v>
      </c>
      <c r="B1950" t="s">
        <v>3478</v>
      </c>
      <c r="C1950" t="s">
        <v>3479</v>
      </c>
      <c r="D1950" s="52">
        <v>1824.40374723116</v>
      </c>
      <c r="E1950" s="13">
        <v>0.47010964029923802</v>
      </c>
      <c r="F1950">
        <v>119</v>
      </c>
      <c r="G1950" s="57" t="s">
        <v>3149</v>
      </c>
      <c r="H1950" s="57" t="s">
        <v>3151</v>
      </c>
      <c r="I1950" s="57" t="s">
        <v>3155</v>
      </c>
      <c r="J1950" s="57" t="s">
        <v>3148</v>
      </c>
      <c r="K1950" s="57" t="s">
        <v>3151</v>
      </c>
      <c r="L1950" s="57" t="s">
        <v>3149</v>
      </c>
      <c r="M1950" s="57" t="s">
        <v>3150</v>
      </c>
      <c r="N1950" t="s">
        <v>3322</v>
      </c>
    </row>
    <row r="1951" spans="1:14" x14ac:dyDescent="0.25">
      <c r="A1951" t="s">
        <v>3318</v>
      </c>
      <c r="B1951" t="s">
        <v>3480</v>
      </c>
      <c r="C1951" t="s">
        <v>3481</v>
      </c>
      <c r="D1951" s="52">
        <v>1900.28473837552</v>
      </c>
      <c r="E1951" s="13">
        <v>7.7152831308633693E-2</v>
      </c>
      <c r="F1951">
        <v>141</v>
      </c>
      <c r="G1951" s="57" t="s">
        <v>3148</v>
      </c>
      <c r="H1951" s="57" t="s">
        <v>3151</v>
      </c>
      <c r="I1951" s="57" t="s">
        <v>3155</v>
      </c>
      <c r="J1951" s="57" t="s">
        <v>3148</v>
      </c>
      <c r="K1951" s="57" t="s">
        <v>3151</v>
      </c>
      <c r="L1951" s="57" t="s">
        <v>3149</v>
      </c>
      <c r="M1951" s="57" t="s">
        <v>3150</v>
      </c>
      <c r="N1951" t="s">
        <v>3322</v>
      </c>
    </row>
    <row r="1952" spans="1:14" x14ac:dyDescent="0.25">
      <c r="A1952" t="s">
        <v>3318</v>
      </c>
      <c r="B1952" t="s">
        <v>3482</v>
      </c>
      <c r="C1952" t="s">
        <v>3483</v>
      </c>
      <c r="D1952" s="52">
        <v>699.603290081257</v>
      </c>
      <c r="E1952" s="13">
        <v>8.1058000993918106E-2</v>
      </c>
      <c r="F1952">
        <v>140</v>
      </c>
      <c r="G1952" s="57" t="s">
        <v>3160</v>
      </c>
      <c r="H1952" s="57" t="s">
        <v>3160</v>
      </c>
      <c r="I1952" s="57" t="s">
        <v>3160</v>
      </c>
      <c r="J1952" s="57" t="s">
        <v>3160</v>
      </c>
      <c r="K1952" s="57" t="s">
        <v>3160</v>
      </c>
      <c r="L1952" s="57" t="s">
        <v>3160</v>
      </c>
      <c r="M1952" s="57" t="s">
        <v>3160</v>
      </c>
      <c r="N1952" t="s">
        <v>3152</v>
      </c>
    </row>
    <row r="1953" spans="1:14" x14ac:dyDescent="0.25">
      <c r="A1953" t="s">
        <v>3318</v>
      </c>
      <c r="B1953" t="s">
        <v>3484</v>
      </c>
      <c r="C1953" t="s">
        <v>3485</v>
      </c>
      <c r="D1953" s="52">
        <v>504.84075891909498</v>
      </c>
      <c r="E1953" s="13">
        <v>0.14185281697317401</v>
      </c>
      <c r="F1953">
        <v>135</v>
      </c>
      <c r="G1953" s="57" t="s">
        <v>3149</v>
      </c>
      <c r="H1953" s="57" t="s">
        <v>3151</v>
      </c>
      <c r="I1953" s="57" t="s">
        <v>3155</v>
      </c>
      <c r="J1953" s="57" t="s">
        <v>3150</v>
      </c>
      <c r="K1953" s="57" t="s">
        <v>3151</v>
      </c>
      <c r="L1953" s="57" t="s">
        <v>3148</v>
      </c>
      <c r="M1953" s="57" t="s">
        <v>3151</v>
      </c>
      <c r="N1953" t="s">
        <v>3322</v>
      </c>
    </row>
    <row r="1954" spans="1:14" x14ac:dyDescent="0.25">
      <c r="A1954" t="s">
        <v>3318</v>
      </c>
      <c r="B1954" t="s">
        <v>3486</v>
      </c>
      <c r="C1954" t="s">
        <v>3487</v>
      </c>
      <c r="D1954" s="52">
        <v>964.05725784777201</v>
      </c>
      <c r="E1954" s="13">
        <v>1.4739134046878899</v>
      </c>
      <c r="F1954">
        <v>46</v>
      </c>
      <c r="G1954" s="57" t="s">
        <v>3151</v>
      </c>
      <c r="H1954" s="57" t="s">
        <v>3151</v>
      </c>
      <c r="I1954" s="57" t="s">
        <v>3155</v>
      </c>
      <c r="J1954" s="57" t="s">
        <v>3149</v>
      </c>
      <c r="K1954" s="57" t="s">
        <v>3151</v>
      </c>
      <c r="L1954" s="57" t="s">
        <v>3149</v>
      </c>
      <c r="M1954" s="57" t="s">
        <v>3149</v>
      </c>
      <c r="N1954" t="s">
        <v>3322</v>
      </c>
    </row>
    <row r="1955" spans="1:14" x14ac:dyDescent="0.25">
      <c r="A1955" t="s">
        <v>3318</v>
      </c>
      <c r="B1955" t="s">
        <v>3488</v>
      </c>
      <c r="C1955" t="s">
        <v>3489</v>
      </c>
      <c r="D1955" s="52">
        <v>1464.1474332765699</v>
      </c>
      <c r="E1955" s="13">
        <v>0.32595446120521299</v>
      </c>
      <c r="F1955">
        <v>126</v>
      </c>
      <c r="G1955" s="57" t="s">
        <v>3149</v>
      </c>
      <c r="H1955" s="57" t="s">
        <v>3151</v>
      </c>
      <c r="I1955" s="57" t="s">
        <v>3155</v>
      </c>
      <c r="J1955" s="57" t="s">
        <v>3150</v>
      </c>
      <c r="K1955" s="57" t="s">
        <v>3151</v>
      </c>
      <c r="L1955" s="57" t="s">
        <v>3151</v>
      </c>
      <c r="M1955" s="57" t="s">
        <v>3150</v>
      </c>
      <c r="N1955" t="s">
        <v>3322</v>
      </c>
    </row>
    <row r="1956" spans="1:14" x14ac:dyDescent="0.25">
      <c r="A1956" t="s">
        <v>3318</v>
      </c>
      <c r="B1956" t="s">
        <v>3490</v>
      </c>
      <c r="C1956" t="s">
        <v>3491</v>
      </c>
      <c r="D1956" s="52">
        <v>2455.3251837078201</v>
      </c>
      <c r="E1956" s="13">
        <v>1.89192247590381</v>
      </c>
      <c r="F1956">
        <v>28</v>
      </c>
      <c r="G1956" s="57" t="s">
        <v>3151</v>
      </c>
      <c r="H1956" s="57" t="s">
        <v>3151</v>
      </c>
      <c r="I1956" s="57" t="s">
        <v>3149</v>
      </c>
      <c r="J1956" s="57" t="s">
        <v>3149</v>
      </c>
      <c r="K1956" s="57" t="s">
        <v>3148</v>
      </c>
      <c r="L1956" s="57" t="s">
        <v>3149</v>
      </c>
      <c r="M1956" s="57" t="s">
        <v>3149</v>
      </c>
      <c r="N1956" t="s">
        <v>3322</v>
      </c>
    </row>
    <row r="1957" spans="1:14" x14ac:dyDescent="0.25">
      <c r="A1957" t="s">
        <v>3318</v>
      </c>
      <c r="B1957" t="s">
        <v>3492</v>
      </c>
      <c r="C1957" t="s">
        <v>3493</v>
      </c>
      <c r="D1957" s="52">
        <v>1390.3437371702601</v>
      </c>
      <c r="E1957" s="13">
        <v>-0.83663980621466205</v>
      </c>
      <c r="F1957">
        <v>172</v>
      </c>
      <c r="G1957" s="57" t="s">
        <v>3155</v>
      </c>
      <c r="H1957" s="57" t="s">
        <v>3148</v>
      </c>
      <c r="I1957" s="57" t="s">
        <v>3148</v>
      </c>
      <c r="J1957" s="57" t="s">
        <v>3149</v>
      </c>
      <c r="K1957" s="57" t="s">
        <v>3151</v>
      </c>
      <c r="L1957" s="57" t="s">
        <v>3151</v>
      </c>
      <c r="M1957" s="57" t="s">
        <v>3151</v>
      </c>
      <c r="N1957" t="s">
        <v>3322</v>
      </c>
    </row>
    <row r="1958" spans="1:14" x14ac:dyDescent="0.25">
      <c r="A1958" t="s">
        <v>3318</v>
      </c>
      <c r="B1958" t="s">
        <v>3494</v>
      </c>
      <c r="C1958" t="s">
        <v>3230</v>
      </c>
      <c r="D1958" s="52">
        <v>197.089525605446</v>
      </c>
      <c r="E1958" s="13">
        <v>1.1664317767997601</v>
      </c>
      <c r="F1958">
        <v>61</v>
      </c>
      <c r="G1958" s="57" t="s">
        <v>3160</v>
      </c>
      <c r="H1958" s="57" t="s">
        <v>3160</v>
      </c>
      <c r="I1958" s="57" t="s">
        <v>3160</v>
      </c>
      <c r="J1958" s="57" t="s">
        <v>3160</v>
      </c>
      <c r="K1958" s="57" t="s">
        <v>3160</v>
      </c>
      <c r="L1958" s="57" t="s">
        <v>3160</v>
      </c>
      <c r="M1958" s="57" t="s">
        <v>3160</v>
      </c>
      <c r="N1958" t="s">
        <v>3152</v>
      </c>
    </row>
    <row r="1959" spans="1:14" x14ac:dyDescent="0.25">
      <c r="A1959" t="s">
        <v>3318</v>
      </c>
      <c r="B1959" t="s">
        <v>3495</v>
      </c>
      <c r="C1959" t="s">
        <v>3496</v>
      </c>
      <c r="D1959" s="52">
        <v>74.232848459219099</v>
      </c>
      <c r="E1959" s="13">
        <v>1.1664317767997601</v>
      </c>
      <c r="F1959">
        <v>61</v>
      </c>
      <c r="G1959" s="57" t="s">
        <v>3160</v>
      </c>
      <c r="H1959" s="57" t="s">
        <v>3160</v>
      </c>
      <c r="I1959" s="57" t="s">
        <v>3160</v>
      </c>
      <c r="J1959" s="57" t="s">
        <v>3160</v>
      </c>
      <c r="K1959" s="57" t="s">
        <v>3160</v>
      </c>
      <c r="L1959" s="57" t="s">
        <v>3160</v>
      </c>
      <c r="M1959" s="57" t="s">
        <v>3160</v>
      </c>
      <c r="N1959" t="s">
        <v>3152</v>
      </c>
    </row>
    <row r="1960" spans="1:14" x14ac:dyDescent="0.25">
      <c r="A1960" t="s">
        <v>3318</v>
      </c>
      <c r="B1960" t="s">
        <v>3497</v>
      </c>
      <c r="C1960" t="s">
        <v>3498</v>
      </c>
      <c r="D1960" s="52">
        <v>813.81286951253401</v>
      </c>
      <c r="E1960" s="13">
        <v>1.1664317767997601</v>
      </c>
      <c r="F1960">
        <v>61</v>
      </c>
      <c r="G1960" s="57" t="s">
        <v>3160</v>
      </c>
      <c r="H1960" s="57" t="s">
        <v>3160</v>
      </c>
      <c r="I1960" s="57" t="s">
        <v>3160</v>
      </c>
      <c r="J1960" s="57" t="s">
        <v>3160</v>
      </c>
      <c r="K1960" s="57" t="s">
        <v>3160</v>
      </c>
      <c r="L1960" s="57" t="s">
        <v>3160</v>
      </c>
      <c r="M1960" s="57" t="s">
        <v>3160</v>
      </c>
      <c r="N1960" t="s">
        <v>3152</v>
      </c>
    </row>
    <row r="1961" spans="1:14" x14ac:dyDescent="0.25">
      <c r="A1961" t="s">
        <v>3318</v>
      </c>
      <c r="B1961" t="s">
        <v>3499</v>
      </c>
      <c r="C1961" t="s">
        <v>3500</v>
      </c>
      <c r="D1961" s="52">
        <v>123.923081555354</v>
      </c>
      <c r="E1961" s="13">
        <v>-0.32125021149848298</v>
      </c>
      <c r="F1961">
        <v>161</v>
      </c>
      <c r="G1961" s="57" t="s">
        <v>3150</v>
      </c>
      <c r="H1961" s="57" t="s">
        <v>3151</v>
      </c>
      <c r="I1961" s="57" t="s">
        <v>3155</v>
      </c>
      <c r="J1961" s="57" t="s">
        <v>3155</v>
      </c>
      <c r="K1961" s="57" t="s">
        <v>3151</v>
      </c>
      <c r="L1961" s="57" t="s">
        <v>3151</v>
      </c>
      <c r="M1961" s="57" t="s">
        <v>3151</v>
      </c>
      <c r="N1961" t="s">
        <v>3322</v>
      </c>
    </row>
    <row r="1962" spans="1:14" x14ac:dyDescent="0.25">
      <c r="A1962" t="s">
        <v>3318</v>
      </c>
      <c r="B1962" t="s">
        <v>3501</v>
      </c>
      <c r="C1962" t="s">
        <v>3502</v>
      </c>
      <c r="D1962" s="52">
        <v>413.97969833499701</v>
      </c>
      <c r="E1962" s="13">
        <v>0.67467626487076204</v>
      </c>
      <c r="F1962">
        <v>101</v>
      </c>
      <c r="G1962" s="57" t="s">
        <v>3160</v>
      </c>
      <c r="H1962" s="57" t="s">
        <v>3160</v>
      </c>
      <c r="I1962" s="57" t="s">
        <v>3160</v>
      </c>
      <c r="J1962" s="57" t="s">
        <v>3160</v>
      </c>
      <c r="K1962" s="57" t="s">
        <v>3160</v>
      </c>
      <c r="L1962" s="57" t="s">
        <v>3160</v>
      </c>
      <c r="M1962" s="57" t="s">
        <v>3160</v>
      </c>
      <c r="N1962" t="s">
        <v>3152</v>
      </c>
    </row>
    <row r="1963" spans="1:14" x14ac:dyDescent="0.25">
      <c r="A1963" t="s">
        <v>3318</v>
      </c>
      <c r="B1963" t="s">
        <v>3503</v>
      </c>
      <c r="C1963" t="s">
        <v>3504</v>
      </c>
      <c r="D1963" s="52">
        <v>513.03544381206802</v>
      </c>
      <c r="E1963" s="13">
        <v>-0.95809828496823701</v>
      </c>
      <c r="F1963">
        <v>173</v>
      </c>
      <c r="G1963" s="57" t="s">
        <v>3155</v>
      </c>
      <c r="H1963" s="57" t="s">
        <v>3151</v>
      </c>
      <c r="I1963" s="57" t="s">
        <v>3155</v>
      </c>
      <c r="J1963" s="57" t="s">
        <v>3148</v>
      </c>
      <c r="K1963" s="57" t="s">
        <v>3151</v>
      </c>
      <c r="L1963" s="57" t="s">
        <v>3150</v>
      </c>
      <c r="M1963" s="57" t="s">
        <v>3148</v>
      </c>
      <c r="N1963" t="s">
        <v>3322</v>
      </c>
    </row>
    <row r="1964" spans="1:14" x14ac:dyDescent="0.25">
      <c r="A1964" t="s">
        <v>3318</v>
      </c>
      <c r="B1964" t="s">
        <v>3505</v>
      </c>
      <c r="C1964" t="s">
        <v>3506</v>
      </c>
      <c r="D1964" s="52">
        <v>560.44565684333895</v>
      </c>
      <c r="E1964" s="13">
        <v>0.67467626487076204</v>
      </c>
      <c r="F1964">
        <v>101</v>
      </c>
      <c r="G1964" s="57" t="s">
        <v>3160</v>
      </c>
      <c r="H1964" s="57" t="s">
        <v>3160</v>
      </c>
      <c r="I1964" s="57" t="s">
        <v>3160</v>
      </c>
      <c r="J1964" s="57" t="s">
        <v>3160</v>
      </c>
      <c r="K1964" s="57" t="s">
        <v>3160</v>
      </c>
      <c r="L1964" s="57" t="s">
        <v>3160</v>
      </c>
      <c r="M1964" s="57" t="s">
        <v>3160</v>
      </c>
      <c r="N1964" t="s">
        <v>3152</v>
      </c>
    </row>
    <row r="1965" spans="1:14" x14ac:dyDescent="0.25">
      <c r="A1965" t="s">
        <v>3318</v>
      </c>
      <c r="B1965" t="s">
        <v>3507</v>
      </c>
      <c r="C1965" t="s">
        <v>3508</v>
      </c>
      <c r="D1965" s="52">
        <v>247.65587855277201</v>
      </c>
      <c r="E1965" s="13">
        <v>0.43334502414491899</v>
      </c>
      <c r="F1965">
        <v>123</v>
      </c>
      <c r="G1965" s="57" t="s">
        <v>3160</v>
      </c>
      <c r="H1965" s="57" t="s">
        <v>3160</v>
      </c>
      <c r="I1965" s="57" t="s">
        <v>3160</v>
      </c>
      <c r="J1965" s="57" t="s">
        <v>3160</v>
      </c>
      <c r="K1965" s="57" t="s">
        <v>3160</v>
      </c>
      <c r="L1965" s="57" t="s">
        <v>3160</v>
      </c>
      <c r="M1965" s="57" t="s">
        <v>3160</v>
      </c>
      <c r="N1965" t="s">
        <v>3337</v>
      </c>
    </row>
    <row r="1966" spans="1:14" x14ac:dyDescent="0.25">
      <c r="A1966" t="s">
        <v>3318</v>
      </c>
      <c r="B1966" t="s">
        <v>3509</v>
      </c>
      <c r="C1966" t="s">
        <v>3510</v>
      </c>
      <c r="D1966" s="52">
        <v>89.515321587191494</v>
      </c>
      <c r="E1966" s="13">
        <v>0.46786084820784601</v>
      </c>
      <c r="F1966">
        <v>120</v>
      </c>
      <c r="G1966" s="57" t="s">
        <v>3160</v>
      </c>
      <c r="H1966" s="57" t="s">
        <v>3160</v>
      </c>
      <c r="I1966" s="57" t="s">
        <v>3160</v>
      </c>
      <c r="J1966" s="57" t="s">
        <v>3160</v>
      </c>
      <c r="K1966" s="57" t="s">
        <v>3160</v>
      </c>
      <c r="L1966" s="57" t="s">
        <v>3160</v>
      </c>
      <c r="M1966" s="57" t="s">
        <v>3160</v>
      </c>
      <c r="N1966" t="s">
        <v>3180</v>
      </c>
    </row>
    <row r="1967" spans="1:14" x14ac:dyDescent="0.25">
      <c r="A1967" t="s">
        <v>3318</v>
      </c>
      <c r="B1967" t="s">
        <v>3511</v>
      </c>
      <c r="C1967" t="s">
        <v>3512</v>
      </c>
      <c r="D1967" s="52">
        <v>175.819778902152</v>
      </c>
      <c r="E1967" s="13">
        <v>0.46310913883050697</v>
      </c>
      <c r="F1967">
        <v>121</v>
      </c>
      <c r="G1967" s="57" t="s">
        <v>3160</v>
      </c>
      <c r="H1967" s="57" t="s">
        <v>3160</v>
      </c>
      <c r="I1967" s="57" t="s">
        <v>3160</v>
      </c>
      <c r="J1967" s="57" t="s">
        <v>3160</v>
      </c>
      <c r="K1967" s="57" t="s">
        <v>3160</v>
      </c>
      <c r="L1967" s="57" t="s">
        <v>3160</v>
      </c>
      <c r="M1967" s="57" t="s">
        <v>3160</v>
      </c>
      <c r="N1967" t="s">
        <v>3337</v>
      </c>
    </row>
    <row r="1968" spans="1:14" x14ac:dyDescent="0.25">
      <c r="A1968" t="s">
        <v>3318</v>
      </c>
      <c r="B1968" t="s">
        <v>3513</v>
      </c>
      <c r="C1968" t="s">
        <v>3514</v>
      </c>
      <c r="D1968" s="52">
        <v>2842.4009529991299</v>
      </c>
      <c r="E1968" s="13">
        <v>-0.14356751588661301</v>
      </c>
      <c r="F1968">
        <v>154</v>
      </c>
      <c r="G1968" s="57" t="s">
        <v>3148</v>
      </c>
      <c r="H1968" s="57" t="s">
        <v>3151</v>
      </c>
      <c r="I1968" s="57" t="s">
        <v>3155</v>
      </c>
      <c r="J1968" s="57" t="s">
        <v>3150</v>
      </c>
      <c r="K1968" s="57" t="s">
        <v>3148</v>
      </c>
      <c r="L1968" s="57" t="s">
        <v>3155</v>
      </c>
      <c r="M1968" s="57" t="s">
        <v>3155</v>
      </c>
      <c r="N1968" t="s">
        <v>3322</v>
      </c>
    </row>
    <row r="1969" spans="1:14" x14ac:dyDescent="0.25">
      <c r="A1969" t="s">
        <v>3318</v>
      </c>
      <c r="B1969" t="s">
        <v>3515</v>
      </c>
      <c r="C1969" t="s">
        <v>3238</v>
      </c>
      <c r="D1969" s="52">
        <v>2282.1332783794601</v>
      </c>
      <c r="E1969" s="13">
        <v>1.0662710028814699</v>
      </c>
      <c r="F1969">
        <v>77</v>
      </c>
      <c r="G1969" s="57" t="s">
        <v>3151</v>
      </c>
      <c r="H1969" s="57" t="s">
        <v>3148</v>
      </c>
      <c r="I1969" s="57" t="s">
        <v>3151</v>
      </c>
      <c r="J1969" s="57" t="s">
        <v>3151</v>
      </c>
      <c r="K1969" s="57" t="s">
        <v>3150</v>
      </c>
      <c r="L1969" s="57" t="s">
        <v>3155</v>
      </c>
      <c r="M1969" s="57" t="s">
        <v>3155</v>
      </c>
      <c r="N1969" t="s">
        <v>3322</v>
      </c>
    </row>
    <row r="1970" spans="1:14" x14ac:dyDescent="0.25">
      <c r="A1970" t="s">
        <v>3318</v>
      </c>
      <c r="B1970" t="s">
        <v>3516</v>
      </c>
      <c r="C1970" t="s">
        <v>3517</v>
      </c>
      <c r="D1970" s="52">
        <v>628.95625320853401</v>
      </c>
      <c r="E1970" s="13">
        <v>-1.0478168878157701</v>
      </c>
      <c r="F1970">
        <v>176</v>
      </c>
      <c r="G1970" s="57" t="s">
        <v>3155</v>
      </c>
      <c r="H1970" s="57" t="s">
        <v>3151</v>
      </c>
      <c r="I1970" s="57" t="s">
        <v>3155</v>
      </c>
      <c r="J1970" s="57" t="s">
        <v>3155</v>
      </c>
      <c r="K1970" s="57" t="s">
        <v>3151</v>
      </c>
      <c r="L1970" s="57" t="s">
        <v>3150</v>
      </c>
      <c r="M1970" s="57" t="s">
        <v>3150</v>
      </c>
      <c r="N1970" t="s">
        <v>3322</v>
      </c>
    </row>
    <row r="1971" spans="1:14" x14ac:dyDescent="0.25">
      <c r="A1971" t="s">
        <v>3318</v>
      </c>
      <c r="B1971" t="s">
        <v>3518</v>
      </c>
      <c r="C1971" t="s">
        <v>3519</v>
      </c>
      <c r="D1971" s="52">
        <v>1614.06201997876</v>
      </c>
      <c r="E1971" s="13">
        <v>-0.37378782372900199</v>
      </c>
      <c r="F1971">
        <v>163</v>
      </c>
      <c r="G1971" s="57" t="s">
        <v>3150</v>
      </c>
      <c r="H1971" s="57" t="s">
        <v>3149</v>
      </c>
      <c r="I1971" s="57" t="s">
        <v>3155</v>
      </c>
      <c r="J1971" s="57" t="s">
        <v>3148</v>
      </c>
      <c r="K1971" s="57" t="s">
        <v>3148</v>
      </c>
      <c r="L1971" s="57" t="s">
        <v>3155</v>
      </c>
      <c r="M1971" s="57" t="s">
        <v>3151</v>
      </c>
      <c r="N1971" t="s">
        <v>3322</v>
      </c>
    </row>
    <row r="1972" spans="1:14" x14ac:dyDescent="0.25">
      <c r="A1972" t="s">
        <v>3318</v>
      </c>
      <c r="B1972" t="s">
        <v>3520</v>
      </c>
      <c r="C1972" t="s">
        <v>3242</v>
      </c>
      <c r="D1972" s="52">
        <v>964.12672649123101</v>
      </c>
      <c r="E1972" s="13">
        <v>6.5343238330761E-2</v>
      </c>
      <c r="F1972">
        <v>144</v>
      </c>
      <c r="G1972" s="57" t="s">
        <v>3148</v>
      </c>
      <c r="H1972" s="57" t="s">
        <v>3151</v>
      </c>
      <c r="I1972" s="57" t="s">
        <v>3148</v>
      </c>
      <c r="J1972" s="57" t="s">
        <v>3148</v>
      </c>
      <c r="K1972" s="57" t="s">
        <v>3150</v>
      </c>
      <c r="L1972" s="57" t="s">
        <v>3155</v>
      </c>
      <c r="M1972" s="57" t="s">
        <v>3155</v>
      </c>
      <c r="N1972" t="s">
        <v>3322</v>
      </c>
    </row>
    <row r="1973" spans="1:14" x14ac:dyDescent="0.25">
      <c r="A1973" t="s">
        <v>3318</v>
      </c>
      <c r="B1973" t="s">
        <v>3521</v>
      </c>
      <c r="C1973" t="s">
        <v>3522</v>
      </c>
      <c r="D1973" s="52">
        <v>1853.6498485611401</v>
      </c>
      <c r="E1973" s="13">
        <v>0.25728854191385903</v>
      </c>
      <c r="F1973">
        <v>131</v>
      </c>
      <c r="G1973" s="57" t="s">
        <v>3160</v>
      </c>
      <c r="H1973" s="57" t="s">
        <v>3160</v>
      </c>
      <c r="I1973" s="57" t="s">
        <v>3160</v>
      </c>
      <c r="J1973" s="57" t="s">
        <v>3160</v>
      </c>
      <c r="K1973" s="57" t="s">
        <v>3160</v>
      </c>
      <c r="L1973" s="57" t="s">
        <v>3160</v>
      </c>
      <c r="M1973" s="57" t="s">
        <v>3160</v>
      </c>
      <c r="N1973" t="s">
        <v>3152</v>
      </c>
    </row>
    <row r="1974" spans="1:14" x14ac:dyDescent="0.25">
      <c r="A1974" t="s">
        <v>3318</v>
      </c>
      <c r="B1974" t="s">
        <v>3523</v>
      </c>
      <c r="C1974" t="s">
        <v>3524</v>
      </c>
      <c r="D1974" s="52">
        <v>986.69992524011502</v>
      </c>
      <c r="E1974" s="13">
        <v>1.2779986492517299</v>
      </c>
      <c r="F1974">
        <v>55</v>
      </c>
      <c r="G1974" s="57" t="s">
        <v>3151</v>
      </c>
      <c r="H1974" s="57" t="s">
        <v>3148</v>
      </c>
      <c r="I1974" s="57" t="s">
        <v>3151</v>
      </c>
      <c r="J1974" s="57" t="s">
        <v>3151</v>
      </c>
      <c r="K1974" s="57" t="s">
        <v>3155</v>
      </c>
      <c r="L1974" s="57" t="s">
        <v>3155</v>
      </c>
      <c r="M1974" s="57" t="s">
        <v>3150</v>
      </c>
      <c r="N1974" t="s">
        <v>3322</v>
      </c>
    </row>
    <row r="1975" spans="1:14" x14ac:dyDescent="0.25">
      <c r="A1975" t="s">
        <v>3318</v>
      </c>
      <c r="B1975" t="s">
        <v>3525</v>
      </c>
      <c r="C1975" t="s">
        <v>3526</v>
      </c>
      <c r="D1975" s="52">
        <v>1980.2622741652699</v>
      </c>
      <c r="E1975" s="13">
        <v>1.88147347105542</v>
      </c>
      <c r="F1975">
        <v>30</v>
      </c>
      <c r="G1975" s="57" t="s">
        <v>3151</v>
      </c>
      <c r="H1975" s="57" t="s">
        <v>3151</v>
      </c>
      <c r="I1975" s="57" t="s">
        <v>3155</v>
      </c>
      <c r="J1975" s="57" t="s">
        <v>3149</v>
      </c>
      <c r="K1975" s="57" t="s">
        <v>3155</v>
      </c>
      <c r="L1975" s="57" t="s">
        <v>3155</v>
      </c>
      <c r="M1975" s="57" t="s">
        <v>3155</v>
      </c>
      <c r="N1975" t="s">
        <v>3322</v>
      </c>
    </row>
    <row r="1976" spans="1:14" x14ac:dyDescent="0.25">
      <c r="A1976" t="s">
        <v>3318</v>
      </c>
      <c r="B1976" t="s">
        <v>3527</v>
      </c>
      <c r="C1976" t="s">
        <v>3528</v>
      </c>
      <c r="D1976" s="52">
        <v>104.914601707027</v>
      </c>
      <c r="E1976" s="13">
        <v>1.6703247555404701</v>
      </c>
      <c r="F1976">
        <v>41</v>
      </c>
      <c r="G1976" s="57" t="s">
        <v>3160</v>
      </c>
      <c r="H1976" s="57" t="s">
        <v>3160</v>
      </c>
      <c r="I1976" s="57" t="s">
        <v>3160</v>
      </c>
      <c r="J1976" s="57" t="s">
        <v>3160</v>
      </c>
      <c r="K1976" s="57" t="s">
        <v>3160</v>
      </c>
      <c r="L1976" s="57" t="s">
        <v>3160</v>
      </c>
      <c r="M1976" s="57" t="s">
        <v>3160</v>
      </c>
      <c r="N1976" t="s">
        <v>3152</v>
      </c>
    </row>
    <row r="1977" spans="1:14" x14ac:dyDescent="0.25">
      <c r="A1977" t="s">
        <v>3318</v>
      </c>
      <c r="B1977" t="s">
        <v>3529</v>
      </c>
      <c r="C1977" t="s">
        <v>3530</v>
      </c>
      <c r="D1977" s="52">
        <v>420.98231342408798</v>
      </c>
      <c r="E1977" s="13">
        <v>0.96408377224202002</v>
      </c>
      <c r="F1977">
        <v>86</v>
      </c>
      <c r="G1977" s="57" t="s">
        <v>3151</v>
      </c>
      <c r="H1977" s="57" t="s">
        <v>3151</v>
      </c>
      <c r="I1977" s="57" t="s">
        <v>3149</v>
      </c>
      <c r="J1977" s="57" t="s">
        <v>3148</v>
      </c>
      <c r="K1977" s="57" t="s">
        <v>3155</v>
      </c>
      <c r="L1977" s="57" t="s">
        <v>3155</v>
      </c>
      <c r="M1977" s="57" t="s">
        <v>3155</v>
      </c>
      <c r="N1977" t="s">
        <v>3322</v>
      </c>
    </row>
    <row r="1978" spans="1:14" x14ac:dyDescent="0.25">
      <c r="A1978" t="s">
        <v>3318</v>
      </c>
      <c r="B1978" t="s">
        <v>3531</v>
      </c>
      <c r="C1978" t="s">
        <v>3532</v>
      </c>
      <c r="D1978" s="52">
        <v>128.964917540839</v>
      </c>
      <c r="E1978" s="13">
        <v>1.2035447128730099</v>
      </c>
      <c r="F1978">
        <v>59</v>
      </c>
      <c r="G1978" s="57" t="s">
        <v>3151</v>
      </c>
      <c r="H1978" s="57" t="s">
        <v>3151</v>
      </c>
      <c r="I1978" s="57" t="s">
        <v>3148</v>
      </c>
      <c r="J1978" s="57" t="s">
        <v>3155</v>
      </c>
      <c r="K1978" s="57" t="s">
        <v>3155</v>
      </c>
      <c r="L1978" s="57" t="s">
        <v>3150</v>
      </c>
      <c r="M1978" s="57" t="s">
        <v>3150</v>
      </c>
      <c r="N1978" t="s">
        <v>3322</v>
      </c>
    </row>
    <row r="1979" spans="1:14" x14ac:dyDescent="0.25">
      <c r="A1979" t="s">
        <v>3318</v>
      </c>
      <c r="B1979" t="s">
        <v>3533</v>
      </c>
      <c r="C1979" t="s">
        <v>3534</v>
      </c>
      <c r="D1979" s="52">
        <v>288.57844461470501</v>
      </c>
      <c r="E1979" s="13">
        <v>1.00515366518598</v>
      </c>
      <c r="F1979">
        <v>84</v>
      </c>
      <c r="G1979" s="57" t="s">
        <v>3160</v>
      </c>
      <c r="H1979" s="57" t="s">
        <v>3160</v>
      </c>
      <c r="I1979" s="57" t="s">
        <v>3160</v>
      </c>
      <c r="J1979" s="57" t="s">
        <v>3160</v>
      </c>
      <c r="K1979" s="57" t="s">
        <v>3160</v>
      </c>
      <c r="L1979" s="57" t="s">
        <v>3160</v>
      </c>
      <c r="M1979" s="57" t="s">
        <v>3160</v>
      </c>
      <c r="N1979" t="s">
        <v>3152</v>
      </c>
    </row>
    <row r="1980" spans="1:14" x14ac:dyDescent="0.25">
      <c r="A1980" t="s">
        <v>3318</v>
      </c>
      <c r="B1980" t="s">
        <v>3535</v>
      </c>
      <c r="C1980" t="s">
        <v>3536</v>
      </c>
      <c r="D1980" s="52">
        <v>513.32113650426402</v>
      </c>
      <c r="E1980" s="13">
        <v>0.82507530347257296</v>
      </c>
      <c r="F1980">
        <v>92</v>
      </c>
      <c r="G1980" s="57" t="s">
        <v>3151</v>
      </c>
      <c r="H1980" s="57" t="s">
        <v>3148</v>
      </c>
      <c r="I1980" s="57" t="s">
        <v>3151</v>
      </c>
      <c r="J1980" s="57" t="s">
        <v>3148</v>
      </c>
      <c r="K1980" s="57" t="s">
        <v>3150</v>
      </c>
      <c r="L1980" s="57" t="s">
        <v>3155</v>
      </c>
      <c r="M1980" s="57" t="s">
        <v>3149</v>
      </c>
      <c r="N1980" t="s">
        <v>3322</v>
      </c>
    </row>
    <row r="1981" spans="1:14" x14ac:dyDescent="0.25">
      <c r="A1981" t="s">
        <v>3318</v>
      </c>
      <c r="B1981" t="s">
        <v>3537</v>
      </c>
      <c r="C1981" t="s">
        <v>3538</v>
      </c>
      <c r="D1981" s="52">
        <v>667.02720166799998</v>
      </c>
      <c r="E1981" s="13">
        <v>2.6079279319064401</v>
      </c>
      <c r="F1981">
        <v>10</v>
      </c>
      <c r="G1981" s="57" t="s">
        <v>3151</v>
      </c>
      <c r="H1981" s="57" t="s">
        <v>3151</v>
      </c>
      <c r="I1981" s="57" t="s">
        <v>3151</v>
      </c>
      <c r="J1981" s="57" t="s">
        <v>3149</v>
      </c>
      <c r="K1981" s="57" t="s">
        <v>3155</v>
      </c>
      <c r="L1981" s="57" t="s">
        <v>3155</v>
      </c>
      <c r="M1981" s="57" t="s">
        <v>3150</v>
      </c>
      <c r="N1981" t="s">
        <v>3322</v>
      </c>
    </row>
    <row r="1982" spans="1:14" x14ac:dyDescent="0.25">
      <c r="A1982" t="s">
        <v>3318</v>
      </c>
      <c r="B1982" t="s">
        <v>3539</v>
      </c>
      <c r="C1982" t="s">
        <v>3540</v>
      </c>
      <c r="D1982" s="52">
        <v>69.386368012365693</v>
      </c>
      <c r="E1982" s="13">
        <v>2.5126403277089602</v>
      </c>
      <c r="F1982">
        <v>11</v>
      </c>
      <c r="G1982" s="57" t="s">
        <v>3160</v>
      </c>
      <c r="H1982" s="57" t="s">
        <v>3160</v>
      </c>
      <c r="I1982" s="57" t="s">
        <v>3160</v>
      </c>
      <c r="J1982" s="57" t="s">
        <v>3160</v>
      </c>
      <c r="K1982" s="57" t="s">
        <v>3160</v>
      </c>
      <c r="L1982" s="57" t="s">
        <v>3160</v>
      </c>
      <c r="M1982" s="57" t="s">
        <v>3160</v>
      </c>
      <c r="N1982" t="s">
        <v>3152</v>
      </c>
    </row>
    <row r="1983" spans="1:14" x14ac:dyDescent="0.25">
      <c r="A1983" t="s">
        <v>3318</v>
      </c>
      <c r="B1983" t="s">
        <v>3541</v>
      </c>
      <c r="C1983" t="s">
        <v>3542</v>
      </c>
      <c r="D1983" s="52">
        <v>14.471051192799999</v>
      </c>
      <c r="E1983" s="13">
        <v>2.5126403277089602</v>
      </c>
      <c r="F1983">
        <v>11</v>
      </c>
      <c r="G1983" s="57" t="s">
        <v>3160</v>
      </c>
      <c r="H1983" s="57" t="s">
        <v>3160</v>
      </c>
      <c r="I1983" s="57" t="s">
        <v>3160</v>
      </c>
      <c r="J1983" s="57" t="s">
        <v>3160</v>
      </c>
      <c r="K1983" s="57" t="s">
        <v>3160</v>
      </c>
      <c r="L1983" s="57" t="s">
        <v>3160</v>
      </c>
      <c r="M1983" s="57" t="s">
        <v>3160</v>
      </c>
      <c r="N1983" t="s">
        <v>3152</v>
      </c>
    </row>
    <row r="1984" spans="1:14" x14ac:dyDescent="0.25">
      <c r="A1984" t="s">
        <v>3318</v>
      </c>
      <c r="B1984" t="s">
        <v>3543</v>
      </c>
      <c r="C1984" t="s">
        <v>3544</v>
      </c>
      <c r="D1984" s="52">
        <v>1237.1913317886799</v>
      </c>
      <c r="E1984" s="13">
        <v>1.2496980645700799</v>
      </c>
      <c r="F1984">
        <v>56</v>
      </c>
      <c r="G1984" s="57" t="s">
        <v>3151</v>
      </c>
      <c r="H1984" s="57" t="s">
        <v>3148</v>
      </c>
      <c r="I1984" s="57" t="s">
        <v>3149</v>
      </c>
      <c r="J1984" s="57" t="s">
        <v>3151</v>
      </c>
      <c r="K1984" s="57" t="s">
        <v>3155</v>
      </c>
      <c r="L1984" s="57" t="s">
        <v>3155</v>
      </c>
      <c r="M1984" s="57" t="s">
        <v>3155</v>
      </c>
      <c r="N1984" t="s">
        <v>3322</v>
      </c>
    </row>
    <row r="1985" spans="1:14" x14ac:dyDescent="0.25">
      <c r="A1985" t="s">
        <v>3318</v>
      </c>
      <c r="B1985" t="s">
        <v>3545</v>
      </c>
      <c r="C1985" t="s">
        <v>3546</v>
      </c>
      <c r="D1985" s="52">
        <v>289.728490122631</v>
      </c>
      <c r="E1985" s="13">
        <v>0.68302180556328296</v>
      </c>
      <c r="F1985">
        <v>100</v>
      </c>
      <c r="G1985" s="57" t="s">
        <v>3160</v>
      </c>
      <c r="H1985" s="57" t="s">
        <v>3160</v>
      </c>
      <c r="I1985" s="57" t="s">
        <v>3160</v>
      </c>
      <c r="J1985" s="57" t="s">
        <v>3160</v>
      </c>
      <c r="K1985" s="57" t="s">
        <v>3160</v>
      </c>
      <c r="L1985" s="57" t="s">
        <v>3160</v>
      </c>
      <c r="M1985" s="57" t="s">
        <v>3160</v>
      </c>
      <c r="N1985" t="s">
        <v>3152</v>
      </c>
    </row>
    <row r="1986" spans="1:14" x14ac:dyDescent="0.25">
      <c r="A1986" t="s">
        <v>3318</v>
      </c>
      <c r="B1986" t="s">
        <v>3547</v>
      </c>
      <c r="C1986" t="s">
        <v>3256</v>
      </c>
      <c r="D1986" s="52">
        <v>1318.6249775917199</v>
      </c>
      <c r="E1986" s="13">
        <v>-1.0014607626392</v>
      </c>
      <c r="F1986">
        <v>175</v>
      </c>
      <c r="G1986" s="57" t="s">
        <v>3155</v>
      </c>
      <c r="H1986" s="57" t="s">
        <v>3150</v>
      </c>
      <c r="I1986" s="57" t="s">
        <v>3149</v>
      </c>
      <c r="J1986" s="57" t="s">
        <v>3151</v>
      </c>
      <c r="K1986" s="57" t="s">
        <v>3150</v>
      </c>
      <c r="L1986" s="57" t="s">
        <v>3150</v>
      </c>
      <c r="M1986" s="57" t="s">
        <v>3148</v>
      </c>
      <c r="N1986" t="s">
        <v>3322</v>
      </c>
    </row>
    <row r="1987" spans="1:14" x14ac:dyDescent="0.25">
      <c r="A1987" t="s">
        <v>3318</v>
      </c>
      <c r="B1987" t="s">
        <v>3548</v>
      </c>
      <c r="C1987" t="s">
        <v>3549</v>
      </c>
      <c r="D1987" s="52">
        <v>443.80328409428103</v>
      </c>
      <c r="E1987" s="13">
        <v>0.72004365022822003</v>
      </c>
      <c r="F1987">
        <v>97</v>
      </c>
      <c r="G1987" s="57" t="s">
        <v>3160</v>
      </c>
      <c r="H1987" s="57" t="s">
        <v>3160</v>
      </c>
      <c r="I1987" s="57" t="s">
        <v>3160</v>
      </c>
      <c r="J1987" s="57" t="s">
        <v>3160</v>
      </c>
      <c r="K1987" s="57" t="s">
        <v>3160</v>
      </c>
      <c r="L1987" s="57" t="s">
        <v>3160</v>
      </c>
      <c r="M1987" s="57" t="s">
        <v>3160</v>
      </c>
      <c r="N1987" t="s">
        <v>3152</v>
      </c>
    </row>
    <row r="1988" spans="1:14" x14ac:dyDescent="0.25">
      <c r="A1988" t="s">
        <v>3318</v>
      </c>
      <c r="B1988" t="s">
        <v>3550</v>
      </c>
      <c r="C1988" t="s">
        <v>3551</v>
      </c>
      <c r="D1988" s="52">
        <v>489.55731343540202</v>
      </c>
      <c r="E1988" s="13">
        <v>0.72004365022822003</v>
      </c>
      <c r="F1988">
        <v>97</v>
      </c>
      <c r="G1988" s="57" t="s">
        <v>3160</v>
      </c>
      <c r="H1988" s="57" t="s">
        <v>3160</v>
      </c>
      <c r="I1988" s="57" t="s">
        <v>3160</v>
      </c>
      <c r="J1988" s="57" t="s">
        <v>3160</v>
      </c>
      <c r="K1988" s="57" t="s">
        <v>3160</v>
      </c>
      <c r="L1988" s="57" t="s">
        <v>3160</v>
      </c>
      <c r="M1988" s="57" t="s">
        <v>3160</v>
      </c>
      <c r="N1988" t="s">
        <v>3152</v>
      </c>
    </row>
    <row r="1989" spans="1:14" x14ac:dyDescent="0.25">
      <c r="A1989" t="s">
        <v>3318</v>
      </c>
      <c r="B1989" t="s">
        <v>3552</v>
      </c>
      <c r="C1989" t="s">
        <v>3553</v>
      </c>
      <c r="D1989" s="52">
        <v>590.65689230029398</v>
      </c>
      <c r="E1989" s="13">
        <v>2.1720829158870401</v>
      </c>
      <c r="F1989">
        <v>18</v>
      </c>
      <c r="G1989" s="57" t="s">
        <v>3160</v>
      </c>
      <c r="H1989" s="57" t="s">
        <v>3160</v>
      </c>
      <c r="I1989" s="57" t="s">
        <v>3160</v>
      </c>
      <c r="J1989" s="57" t="s">
        <v>3160</v>
      </c>
      <c r="K1989" s="57" t="s">
        <v>3160</v>
      </c>
      <c r="L1989" s="57" t="s">
        <v>3160</v>
      </c>
      <c r="M1989" s="57" t="s">
        <v>3160</v>
      </c>
      <c r="N1989" t="s">
        <v>3337</v>
      </c>
    </row>
    <row r="1990" spans="1:14" x14ac:dyDescent="0.25">
      <c r="A1990" t="s">
        <v>3318</v>
      </c>
      <c r="B1990" t="s">
        <v>3554</v>
      </c>
      <c r="C1990" t="s">
        <v>3555</v>
      </c>
      <c r="D1990" s="52">
        <v>225.24974838383</v>
      </c>
      <c r="E1990" s="13">
        <v>6.5421200388541795E-2</v>
      </c>
      <c r="F1990">
        <v>143</v>
      </c>
      <c r="G1990" s="57" t="s">
        <v>3160</v>
      </c>
      <c r="H1990" s="57" t="s">
        <v>3160</v>
      </c>
      <c r="I1990" s="57" t="s">
        <v>3160</v>
      </c>
      <c r="J1990" s="57" t="s">
        <v>3160</v>
      </c>
      <c r="K1990" s="57" t="s">
        <v>3160</v>
      </c>
      <c r="L1990" s="57" t="s">
        <v>3160</v>
      </c>
      <c r="M1990" s="57" t="s">
        <v>3160</v>
      </c>
      <c r="N1990" t="s">
        <v>3337</v>
      </c>
    </row>
    <row r="1991" spans="1:14" x14ac:dyDescent="0.25">
      <c r="A1991" t="s">
        <v>3318</v>
      </c>
      <c r="B1991" t="s">
        <v>3556</v>
      </c>
      <c r="C1991" t="s">
        <v>3557</v>
      </c>
      <c r="D1991" s="52">
        <v>588.51330889460098</v>
      </c>
      <c r="E1991" s="13">
        <v>0.51810333453425905</v>
      </c>
      <c r="F1991">
        <v>110</v>
      </c>
      <c r="G1991" s="57" t="s">
        <v>3151</v>
      </c>
      <c r="H1991" s="57" t="s">
        <v>3151</v>
      </c>
      <c r="I1991" s="57" t="s">
        <v>3155</v>
      </c>
      <c r="J1991" s="57" t="s">
        <v>3155</v>
      </c>
      <c r="K1991" s="57" t="s">
        <v>3149</v>
      </c>
      <c r="L1991" s="57" t="s">
        <v>3151</v>
      </c>
      <c r="M1991" s="57" t="s">
        <v>3150</v>
      </c>
      <c r="N1991" t="s">
        <v>3322</v>
      </c>
    </row>
    <row r="1992" spans="1:14" x14ac:dyDescent="0.25">
      <c r="A1992" t="s">
        <v>3318</v>
      </c>
      <c r="B1992" t="s">
        <v>3558</v>
      </c>
      <c r="C1992" t="s">
        <v>3559</v>
      </c>
      <c r="D1992" s="52">
        <v>1777.6139245183001</v>
      </c>
      <c r="E1992" s="13">
        <v>0.13674615376023899</v>
      </c>
      <c r="F1992">
        <v>136</v>
      </c>
      <c r="G1992" s="57" t="s">
        <v>3149</v>
      </c>
      <c r="H1992" s="57" t="s">
        <v>3149</v>
      </c>
      <c r="I1992" s="57" t="s">
        <v>3155</v>
      </c>
      <c r="J1992" s="57" t="s">
        <v>3148</v>
      </c>
      <c r="K1992" s="57" t="s">
        <v>3151</v>
      </c>
      <c r="L1992" s="57" t="s">
        <v>3151</v>
      </c>
      <c r="M1992" s="57" t="s">
        <v>3155</v>
      </c>
      <c r="N1992" t="s">
        <v>3322</v>
      </c>
    </row>
    <row r="1993" spans="1:14" x14ac:dyDescent="0.25">
      <c r="A1993" t="s">
        <v>3318</v>
      </c>
      <c r="B1993" t="s">
        <v>3560</v>
      </c>
      <c r="C1993" t="s">
        <v>3561</v>
      </c>
      <c r="D1993" s="52">
        <v>2412.4517451888901</v>
      </c>
      <c r="E1993" s="13">
        <v>0.20540716651010099</v>
      </c>
      <c r="F1993">
        <v>132</v>
      </c>
      <c r="G1993" s="57" t="s">
        <v>3149</v>
      </c>
      <c r="H1993" s="57" t="s">
        <v>3151</v>
      </c>
      <c r="I1993" s="57" t="s">
        <v>3155</v>
      </c>
      <c r="J1993" s="57" t="s">
        <v>3149</v>
      </c>
      <c r="K1993" s="57" t="s">
        <v>3151</v>
      </c>
      <c r="L1993" s="57" t="s">
        <v>3149</v>
      </c>
      <c r="M1993" s="57" t="s">
        <v>3155</v>
      </c>
      <c r="N1993" t="s">
        <v>3322</v>
      </c>
    </row>
    <row r="1994" spans="1:14" x14ac:dyDescent="0.25">
      <c r="A1994" t="s">
        <v>3318</v>
      </c>
      <c r="B1994" t="s">
        <v>3562</v>
      </c>
      <c r="C1994" t="s">
        <v>3563</v>
      </c>
      <c r="D1994" s="52">
        <v>946.87048716835204</v>
      </c>
      <c r="E1994" s="13">
        <v>-0.110641468614204</v>
      </c>
      <c r="F1994">
        <v>148</v>
      </c>
      <c r="G1994" s="57" t="s">
        <v>3148</v>
      </c>
      <c r="H1994" s="57" t="s">
        <v>3148</v>
      </c>
      <c r="I1994" s="57" t="s">
        <v>3148</v>
      </c>
      <c r="J1994" s="57" t="s">
        <v>3149</v>
      </c>
      <c r="K1994" s="57" t="s">
        <v>3150</v>
      </c>
      <c r="L1994" s="57" t="s">
        <v>3150</v>
      </c>
      <c r="M1994" s="57" t="s">
        <v>3150</v>
      </c>
      <c r="N1994" t="s">
        <v>3322</v>
      </c>
    </row>
    <row r="1995" spans="1:14" x14ac:dyDescent="0.25">
      <c r="A1995" t="s">
        <v>3318</v>
      </c>
      <c r="B1995" t="s">
        <v>3564</v>
      </c>
      <c r="C1995" t="s">
        <v>3565</v>
      </c>
      <c r="D1995" s="52">
        <v>3807.0571697198702</v>
      </c>
      <c r="E1995" s="13">
        <v>-0.57759898742776905</v>
      </c>
      <c r="F1995">
        <v>168</v>
      </c>
      <c r="G1995" s="57" t="s">
        <v>3150</v>
      </c>
      <c r="H1995" s="57" t="s">
        <v>3149</v>
      </c>
      <c r="I1995" s="57" t="s">
        <v>3148</v>
      </c>
      <c r="J1995" s="57" t="s">
        <v>3150</v>
      </c>
      <c r="K1995" s="57" t="s">
        <v>3151</v>
      </c>
      <c r="L1995" s="57" t="s">
        <v>3149</v>
      </c>
      <c r="M1995" s="57" t="s">
        <v>3155</v>
      </c>
      <c r="N1995" t="s">
        <v>3322</v>
      </c>
    </row>
    <row r="1996" spans="1:14" x14ac:dyDescent="0.25">
      <c r="A1996" t="s">
        <v>3318</v>
      </c>
      <c r="B1996" t="s">
        <v>3566</v>
      </c>
      <c r="C1996" t="s">
        <v>3567</v>
      </c>
      <c r="D1996" s="52">
        <v>537.23463058188599</v>
      </c>
      <c r="E1996" s="13">
        <v>-0.193704269224066</v>
      </c>
      <c r="F1996">
        <v>156</v>
      </c>
      <c r="G1996" s="57" t="s">
        <v>3160</v>
      </c>
      <c r="H1996" s="57" t="s">
        <v>3160</v>
      </c>
      <c r="I1996" s="57" t="s">
        <v>3160</v>
      </c>
      <c r="J1996" s="57" t="s">
        <v>3160</v>
      </c>
      <c r="K1996" s="57" t="s">
        <v>3160</v>
      </c>
      <c r="L1996" s="57" t="s">
        <v>3160</v>
      </c>
      <c r="M1996" s="57" t="s">
        <v>3160</v>
      </c>
      <c r="N1996" t="s">
        <v>3152</v>
      </c>
    </row>
    <row r="1997" spans="1:14" x14ac:dyDescent="0.25">
      <c r="A1997" t="s">
        <v>3318</v>
      </c>
      <c r="B1997" t="s">
        <v>3568</v>
      </c>
      <c r="C1997" t="s">
        <v>3569</v>
      </c>
      <c r="D1997" s="52">
        <v>109.07161521704499</v>
      </c>
      <c r="E1997" s="13">
        <v>-0.193704269224066</v>
      </c>
      <c r="F1997">
        <v>156</v>
      </c>
      <c r="G1997" s="57" t="s">
        <v>3160</v>
      </c>
      <c r="H1997" s="57" t="s">
        <v>3160</v>
      </c>
      <c r="I1997" s="57" t="s">
        <v>3160</v>
      </c>
      <c r="J1997" s="57" t="s">
        <v>3160</v>
      </c>
      <c r="K1997" s="57" t="s">
        <v>3160</v>
      </c>
      <c r="L1997" s="57" t="s">
        <v>3160</v>
      </c>
      <c r="M1997" s="57" t="s">
        <v>3160</v>
      </c>
      <c r="N1997" t="s">
        <v>3152</v>
      </c>
    </row>
    <row r="1998" spans="1:14" x14ac:dyDescent="0.25">
      <c r="A1998" t="s">
        <v>3318</v>
      </c>
      <c r="B1998" t="s">
        <v>3570</v>
      </c>
      <c r="C1998" t="s">
        <v>3571</v>
      </c>
      <c r="D1998" s="52">
        <v>2643.9628788431501</v>
      </c>
      <c r="E1998" s="13">
        <v>0.88115625262380803</v>
      </c>
      <c r="F1998">
        <v>88</v>
      </c>
      <c r="G1998" s="57" t="s">
        <v>3151</v>
      </c>
      <c r="H1998" s="57" t="s">
        <v>3150</v>
      </c>
      <c r="I1998" s="57" t="s">
        <v>3148</v>
      </c>
      <c r="J1998" s="57" t="s">
        <v>3151</v>
      </c>
      <c r="K1998" s="57" t="s">
        <v>3155</v>
      </c>
      <c r="L1998" s="57" t="s">
        <v>3150</v>
      </c>
      <c r="M1998" s="57" t="s">
        <v>3150</v>
      </c>
      <c r="N1998" t="s">
        <v>3322</v>
      </c>
    </row>
    <row r="1999" spans="1:14" x14ac:dyDescent="0.25">
      <c r="A1999" t="s">
        <v>3318</v>
      </c>
      <c r="B1999" t="s">
        <v>3572</v>
      </c>
      <c r="C1999" t="s">
        <v>3573</v>
      </c>
      <c r="D1999" s="52">
        <v>705.38831400437903</v>
      </c>
      <c r="E1999" s="13">
        <v>0.54504600651091095</v>
      </c>
      <c r="F1999">
        <v>109</v>
      </c>
      <c r="G1999" s="57" t="s">
        <v>3160</v>
      </c>
      <c r="H1999" s="57" t="s">
        <v>3160</v>
      </c>
      <c r="I1999" s="57" t="s">
        <v>3160</v>
      </c>
      <c r="J1999" s="57" t="s">
        <v>3160</v>
      </c>
      <c r="K1999" s="57" t="s">
        <v>3160</v>
      </c>
      <c r="L1999" s="57" t="s">
        <v>3160</v>
      </c>
      <c r="M1999" s="57" t="s">
        <v>3160</v>
      </c>
      <c r="N1999" t="s">
        <v>3152</v>
      </c>
    </row>
    <row r="2000" spans="1:14" x14ac:dyDescent="0.25">
      <c r="A2000" t="s">
        <v>3318</v>
      </c>
      <c r="B2000" t="s">
        <v>3574</v>
      </c>
      <c r="C2000" t="s">
        <v>3575</v>
      </c>
      <c r="D2000" s="52">
        <v>1915.64294796023</v>
      </c>
      <c r="E2000" s="13">
        <v>-1.38999282799246</v>
      </c>
      <c r="F2000">
        <v>185</v>
      </c>
      <c r="G2000" s="57" t="s">
        <v>3155</v>
      </c>
      <c r="H2000" s="57" t="s">
        <v>3155</v>
      </c>
      <c r="I2000" s="57" t="s">
        <v>3148</v>
      </c>
      <c r="J2000" s="57" t="s">
        <v>3151</v>
      </c>
      <c r="K2000" s="57" t="s">
        <v>3155</v>
      </c>
      <c r="L2000" s="57" t="s">
        <v>3148</v>
      </c>
      <c r="M2000" s="57" t="s">
        <v>3149</v>
      </c>
      <c r="N2000" t="s">
        <v>3322</v>
      </c>
    </row>
    <row r="2001" spans="1:14" x14ac:dyDescent="0.25">
      <c r="A2001" t="s">
        <v>3318</v>
      </c>
      <c r="B2001" t="s">
        <v>3576</v>
      </c>
      <c r="C2001" t="s">
        <v>3577</v>
      </c>
      <c r="D2001" s="52">
        <v>535.90328278671996</v>
      </c>
      <c r="E2001" s="13">
        <v>-1.37464402223529</v>
      </c>
      <c r="F2001">
        <v>183</v>
      </c>
      <c r="G2001" s="57" t="s">
        <v>3160</v>
      </c>
      <c r="H2001" s="57" t="s">
        <v>3160</v>
      </c>
      <c r="I2001" s="57" t="s">
        <v>3160</v>
      </c>
      <c r="J2001" s="57" t="s">
        <v>3160</v>
      </c>
      <c r="K2001" s="57" t="s">
        <v>3160</v>
      </c>
      <c r="L2001" s="57" t="s">
        <v>3160</v>
      </c>
      <c r="M2001" s="57" t="s">
        <v>3160</v>
      </c>
      <c r="N2001" t="s">
        <v>3152</v>
      </c>
    </row>
    <row r="2002" spans="1:14" x14ac:dyDescent="0.25">
      <c r="A2002" t="s">
        <v>3318</v>
      </c>
      <c r="B2002" t="s">
        <v>3578</v>
      </c>
      <c r="C2002" t="s">
        <v>3579</v>
      </c>
      <c r="D2002" s="52">
        <v>1124.6264910244699</v>
      </c>
      <c r="E2002" s="13">
        <v>8.1603936423407505E-2</v>
      </c>
      <c r="F2002">
        <v>139</v>
      </c>
      <c r="G2002" s="57" t="s">
        <v>3160</v>
      </c>
      <c r="H2002" s="57" t="s">
        <v>3160</v>
      </c>
      <c r="I2002" s="57" t="s">
        <v>3160</v>
      </c>
      <c r="J2002" s="57" t="s">
        <v>3160</v>
      </c>
      <c r="K2002" s="57" t="s">
        <v>3160</v>
      </c>
      <c r="L2002" s="57" t="s">
        <v>3160</v>
      </c>
      <c r="M2002" s="57" t="s">
        <v>3160</v>
      </c>
      <c r="N2002" t="s">
        <v>3152</v>
      </c>
    </row>
    <row r="2003" spans="1:14" x14ac:dyDescent="0.25">
      <c r="A2003" t="s">
        <v>3318</v>
      </c>
      <c r="B2003" t="s">
        <v>3580</v>
      </c>
      <c r="C2003" t="s">
        <v>3581</v>
      </c>
      <c r="D2003" s="52">
        <v>951.41199243090898</v>
      </c>
      <c r="E2003" s="13">
        <v>1.8165921053835099</v>
      </c>
      <c r="F2003">
        <v>32</v>
      </c>
      <c r="G2003" s="57" t="s">
        <v>3151</v>
      </c>
      <c r="H2003" s="57" t="s">
        <v>3149</v>
      </c>
      <c r="I2003" s="57" t="s">
        <v>3155</v>
      </c>
      <c r="J2003" s="57" t="s">
        <v>3151</v>
      </c>
      <c r="K2003" s="57" t="s">
        <v>3155</v>
      </c>
      <c r="L2003" s="57" t="s">
        <v>3155</v>
      </c>
      <c r="M2003" s="57" t="s">
        <v>3150</v>
      </c>
      <c r="N2003" t="s">
        <v>3322</v>
      </c>
    </row>
    <row r="2004" spans="1:14" x14ac:dyDescent="0.25">
      <c r="A2004" t="s">
        <v>3318</v>
      </c>
      <c r="B2004" t="s">
        <v>3582</v>
      </c>
      <c r="C2004" t="s">
        <v>3583</v>
      </c>
      <c r="D2004" s="52">
        <v>343.61363257788298</v>
      </c>
      <c r="E2004" s="13">
        <v>-0.71449668165906299</v>
      </c>
      <c r="F2004">
        <v>169</v>
      </c>
      <c r="G2004" s="57" t="s">
        <v>3155</v>
      </c>
      <c r="H2004" s="57" t="s">
        <v>3151</v>
      </c>
      <c r="I2004" s="57" t="s">
        <v>3149</v>
      </c>
      <c r="J2004" s="57" t="s">
        <v>3155</v>
      </c>
      <c r="K2004" s="57" t="s">
        <v>3148</v>
      </c>
      <c r="L2004" s="57" t="s">
        <v>3150</v>
      </c>
      <c r="M2004" s="57" t="s">
        <v>3148</v>
      </c>
      <c r="N2004" t="s">
        <v>3322</v>
      </c>
    </row>
    <row r="2005" spans="1:14" x14ac:dyDescent="0.25">
      <c r="A2005" t="s">
        <v>3318</v>
      </c>
      <c r="B2005" t="s">
        <v>3584</v>
      </c>
      <c r="C2005" t="s">
        <v>3585</v>
      </c>
      <c r="D2005" s="52">
        <v>274.26084579677303</v>
      </c>
      <c r="E2005" s="13">
        <v>0.27954488379787701</v>
      </c>
      <c r="F2005">
        <v>129</v>
      </c>
      <c r="G2005" s="57" t="s">
        <v>3149</v>
      </c>
      <c r="H2005" s="57" t="s">
        <v>3151</v>
      </c>
      <c r="I2005" s="57" t="s">
        <v>3148</v>
      </c>
      <c r="J2005" s="57" t="s">
        <v>3155</v>
      </c>
      <c r="K2005" s="57" t="s">
        <v>3150</v>
      </c>
      <c r="L2005" s="57" t="s">
        <v>3150</v>
      </c>
      <c r="M2005" s="57" t="s">
        <v>3155</v>
      </c>
      <c r="N2005" t="s">
        <v>3322</v>
      </c>
    </row>
    <row r="2006" spans="1:14" x14ac:dyDescent="0.25">
      <c r="A2006" t="s">
        <v>3318</v>
      </c>
      <c r="B2006" t="s">
        <v>3586</v>
      </c>
      <c r="C2006" t="s">
        <v>3587</v>
      </c>
      <c r="D2006" s="52">
        <v>184.63184543309501</v>
      </c>
      <c r="E2006" s="13">
        <v>0.86063386242484097</v>
      </c>
      <c r="F2006">
        <v>89</v>
      </c>
      <c r="G2006" s="57" t="s">
        <v>3160</v>
      </c>
      <c r="H2006" s="57" t="s">
        <v>3160</v>
      </c>
      <c r="I2006" s="57" t="s">
        <v>3160</v>
      </c>
      <c r="J2006" s="57" t="s">
        <v>3160</v>
      </c>
      <c r="K2006" s="57" t="s">
        <v>3160</v>
      </c>
      <c r="L2006" s="57" t="s">
        <v>3160</v>
      </c>
      <c r="M2006" s="57" t="s">
        <v>3160</v>
      </c>
      <c r="N2006" t="s">
        <v>3152</v>
      </c>
    </row>
    <row r="2007" spans="1:14" x14ac:dyDescent="0.25">
      <c r="A2007" t="s">
        <v>3318</v>
      </c>
      <c r="B2007" t="s">
        <v>3588</v>
      </c>
      <c r="C2007" t="s">
        <v>3589</v>
      </c>
      <c r="D2007" s="52">
        <v>368.84109829760899</v>
      </c>
      <c r="E2007" s="13">
        <v>0.86063386242484097</v>
      </c>
      <c r="F2007">
        <v>89</v>
      </c>
      <c r="G2007" s="57" t="s">
        <v>3160</v>
      </c>
      <c r="H2007" s="57" t="s">
        <v>3160</v>
      </c>
      <c r="I2007" s="57" t="s">
        <v>3160</v>
      </c>
      <c r="J2007" s="57" t="s">
        <v>3160</v>
      </c>
      <c r="K2007" s="57" t="s">
        <v>3160</v>
      </c>
      <c r="L2007" s="57" t="s">
        <v>3160</v>
      </c>
      <c r="M2007" s="57" t="s">
        <v>3160</v>
      </c>
      <c r="N2007" t="s">
        <v>3152</v>
      </c>
    </row>
    <row r="2008" spans="1:14" x14ac:dyDescent="0.25">
      <c r="A2008" t="s">
        <v>3318</v>
      </c>
      <c r="B2008" t="s">
        <v>3590</v>
      </c>
      <c r="C2008" t="s">
        <v>3591</v>
      </c>
      <c r="D2008" s="52">
        <v>39.841156075473599</v>
      </c>
      <c r="E2008" s="13">
        <v>0.86063386242484097</v>
      </c>
      <c r="F2008">
        <v>89</v>
      </c>
      <c r="G2008" s="57" t="s">
        <v>3160</v>
      </c>
      <c r="H2008" s="57" t="s">
        <v>3160</v>
      </c>
      <c r="I2008" s="57" t="s">
        <v>3160</v>
      </c>
      <c r="J2008" s="57" t="s">
        <v>3160</v>
      </c>
      <c r="K2008" s="57" t="s">
        <v>3160</v>
      </c>
      <c r="L2008" s="57" t="s">
        <v>3160</v>
      </c>
      <c r="M2008" s="57" t="s">
        <v>3160</v>
      </c>
      <c r="N2008" t="s">
        <v>3152</v>
      </c>
    </row>
    <row r="2009" spans="1:14" x14ac:dyDescent="0.25">
      <c r="A2009" t="s">
        <v>3318</v>
      </c>
      <c r="B2009" t="s">
        <v>3592</v>
      </c>
      <c r="C2009" t="s">
        <v>3593</v>
      </c>
      <c r="D2009" s="52">
        <v>577.69646870631198</v>
      </c>
      <c r="E2009" s="13">
        <v>0.73352643242155902</v>
      </c>
      <c r="F2009">
        <v>96</v>
      </c>
      <c r="G2009" s="57" t="s">
        <v>3151</v>
      </c>
      <c r="H2009" s="57" t="s">
        <v>3151</v>
      </c>
      <c r="I2009" s="57" t="s">
        <v>3151</v>
      </c>
      <c r="J2009" s="57" t="s">
        <v>3149</v>
      </c>
      <c r="K2009" s="57" t="s">
        <v>3151</v>
      </c>
      <c r="L2009" s="57" t="s">
        <v>3151</v>
      </c>
      <c r="M2009" s="57" t="s">
        <v>3150</v>
      </c>
      <c r="N2009" t="s">
        <v>3322</v>
      </c>
    </row>
    <row r="2010" spans="1:14" x14ac:dyDescent="0.25">
      <c r="A2010" t="s">
        <v>3318</v>
      </c>
      <c r="B2010" t="s">
        <v>3594</v>
      </c>
      <c r="C2010" t="s">
        <v>3595</v>
      </c>
      <c r="D2010" s="52">
        <v>972.82409657446101</v>
      </c>
      <c r="E2010" s="13">
        <v>0.122072976289625</v>
      </c>
      <c r="F2010">
        <v>137</v>
      </c>
      <c r="G2010" s="57" t="s">
        <v>3149</v>
      </c>
      <c r="H2010" s="57" t="s">
        <v>3151</v>
      </c>
      <c r="I2010" s="57" t="s">
        <v>3155</v>
      </c>
      <c r="J2010" s="57" t="s">
        <v>3155</v>
      </c>
      <c r="K2010" s="57" t="s">
        <v>3151</v>
      </c>
      <c r="L2010" s="57" t="s">
        <v>3151</v>
      </c>
      <c r="M2010" s="57" t="s">
        <v>3155</v>
      </c>
      <c r="N2010" t="s">
        <v>3322</v>
      </c>
    </row>
    <row r="2011" spans="1:14" x14ac:dyDescent="0.25">
      <c r="A2011" t="s">
        <v>3318</v>
      </c>
      <c r="B2011" t="s">
        <v>3596</v>
      </c>
      <c r="C2011" t="s">
        <v>3274</v>
      </c>
      <c r="D2011" s="52">
        <v>2214.2906951772102</v>
      </c>
      <c r="E2011" s="13">
        <v>0.65423774869996298</v>
      </c>
      <c r="F2011">
        <v>103</v>
      </c>
      <c r="G2011" s="57" t="s">
        <v>3151</v>
      </c>
      <c r="H2011" s="57" t="s">
        <v>3151</v>
      </c>
      <c r="I2011" s="57" t="s">
        <v>3151</v>
      </c>
      <c r="J2011" s="57" t="s">
        <v>3148</v>
      </c>
      <c r="K2011" s="57" t="s">
        <v>3151</v>
      </c>
      <c r="L2011" s="57" t="s">
        <v>3151</v>
      </c>
      <c r="M2011" s="57" t="s">
        <v>3155</v>
      </c>
      <c r="N2011" t="s">
        <v>3322</v>
      </c>
    </row>
    <row r="2012" spans="1:14" x14ac:dyDescent="0.25">
      <c r="A2012" t="s">
        <v>3318</v>
      </c>
      <c r="B2012" t="s">
        <v>3597</v>
      </c>
      <c r="C2012" t="s">
        <v>3598</v>
      </c>
      <c r="D2012" s="52">
        <v>390.82142137757103</v>
      </c>
      <c r="E2012" s="13">
        <v>7.4820289271981796E-2</v>
      </c>
      <c r="F2012">
        <v>142</v>
      </c>
      <c r="G2012" s="57" t="s">
        <v>3148</v>
      </c>
      <c r="H2012" s="57" t="s">
        <v>3151</v>
      </c>
      <c r="I2012" s="57" t="s">
        <v>3151</v>
      </c>
      <c r="J2012" s="57" t="s">
        <v>3148</v>
      </c>
      <c r="K2012" s="57" t="s">
        <v>3151</v>
      </c>
      <c r="L2012" s="57" t="s">
        <v>3151</v>
      </c>
      <c r="M2012" s="57" t="s">
        <v>3155</v>
      </c>
      <c r="N2012" t="s">
        <v>3322</v>
      </c>
    </row>
    <row r="2013" spans="1:14" x14ac:dyDescent="0.25">
      <c r="A2013" t="s">
        <v>3318</v>
      </c>
      <c r="B2013" t="s">
        <v>3599</v>
      </c>
      <c r="C2013" t="s">
        <v>3600</v>
      </c>
      <c r="D2013" s="52">
        <v>1724.4478498849201</v>
      </c>
      <c r="E2013" s="13">
        <v>0.28157281762980402</v>
      </c>
      <c r="F2013">
        <v>128</v>
      </c>
      <c r="G2013" s="57" t="s">
        <v>3149</v>
      </c>
      <c r="H2013" s="57" t="s">
        <v>3151</v>
      </c>
      <c r="I2013" s="57" t="s">
        <v>3155</v>
      </c>
      <c r="J2013" s="57" t="s">
        <v>3148</v>
      </c>
      <c r="K2013" s="57" t="s">
        <v>3151</v>
      </c>
      <c r="L2013" s="57" t="s">
        <v>3148</v>
      </c>
      <c r="M2013" s="57" t="s">
        <v>3150</v>
      </c>
      <c r="N2013" t="s">
        <v>3322</v>
      </c>
    </row>
    <row r="2014" spans="1:14" x14ac:dyDescent="0.25">
      <c r="A2014" t="s">
        <v>3318</v>
      </c>
      <c r="B2014" t="s">
        <v>3601</v>
      </c>
      <c r="C2014" t="s">
        <v>3602</v>
      </c>
      <c r="D2014" s="52">
        <v>2810.6255692230702</v>
      </c>
      <c r="E2014" s="13">
        <v>9.9989678141154906E-2</v>
      </c>
      <c r="F2014">
        <v>138</v>
      </c>
      <c r="G2014" s="57" t="s">
        <v>3149</v>
      </c>
      <c r="H2014" s="57" t="s">
        <v>3151</v>
      </c>
      <c r="I2014" s="57" t="s">
        <v>3155</v>
      </c>
      <c r="J2014" s="57" t="s">
        <v>3148</v>
      </c>
      <c r="K2014" s="57" t="s">
        <v>3151</v>
      </c>
      <c r="L2014" s="57" t="s">
        <v>3151</v>
      </c>
      <c r="M2014" s="57" t="s">
        <v>3155</v>
      </c>
      <c r="N2014" t="s">
        <v>3322</v>
      </c>
    </row>
    <row r="2015" spans="1:14" x14ac:dyDescent="0.25">
      <c r="A2015" t="s">
        <v>3318</v>
      </c>
      <c r="B2015" t="s">
        <v>3603</v>
      </c>
      <c r="C2015" t="s">
        <v>3604</v>
      </c>
      <c r="D2015" s="52">
        <v>496.248333589916</v>
      </c>
      <c r="E2015" s="13">
        <v>0.258405657378316</v>
      </c>
      <c r="F2015">
        <v>130</v>
      </c>
      <c r="G2015" s="57" t="s">
        <v>3149</v>
      </c>
      <c r="H2015" s="57" t="s">
        <v>3151</v>
      </c>
      <c r="I2015" s="57" t="s">
        <v>3151</v>
      </c>
      <c r="J2015" s="57" t="s">
        <v>3149</v>
      </c>
      <c r="K2015" s="57" t="s">
        <v>3151</v>
      </c>
      <c r="L2015" s="57" t="s">
        <v>3151</v>
      </c>
      <c r="M2015" s="57" t="s">
        <v>3148</v>
      </c>
      <c r="N2015" t="s">
        <v>3322</v>
      </c>
    </row>
    <row r="2016" spans="1:14" x14ac:dyDescent="0.25">
      <c r="A2016" t="s">
        <v>3318</v>
      </c>
      <c r="B2016" t="s">
        <v>3605</v>
      </c>
      <c r="C2016" t="s">
        <v>3606</v>
      </c>
      <c r="D2016" s="52">
        <v>261.48504357950401</v>
      </c>
      <c r="E2016" s="13">
        <v>-0.248327764757685</v>
      </c>
      <c r="F2016">
        <v>159</v>
      </c>
      <c r="G2016" s="57" t="s">
        <v>3148</v>
      </c>
      <c r="H2016" s="57" t="s">
        <v>3151</v>
      </c>
      <c r="I2016" s="57" t="s">
        <v>3149</v>
      </c>
      <c r="J2016" s="57" t="s">
        <v>3150</v>
      </c>
      <c r="K2016" s="57" t="s">
        <v>3151</v>
      </c>
      <c r="L2016" s="57" t="s">
        <v>3148</v>
      </c>
      <c r="M2016" s="57" t="s">
        <v>3151</v>
      </c>
      <c r="N2016" t="s">
        <v>3322</v>
      </c>
    </row>
    <row r="2017" spans="1:14" x14ac:dyDescent="0.25">
      <c r="A2017" t="s">
        <v>3318</v>
      </c>
      <c r="B2017" t="s">
        <v>3607</v>
      </c>
      <c r="C2017" t="s">
        <v>3608</v>
      </c>
      <c r="D2017" s="52">
        <v>644.48672894585798</v>
      </c>
      <c r="E2017" s="13">
        <v>-0.72087934681085097</v>
      </c>
      <c r="F2017">
        <v>170</v>
      </c>
      <c r="G2017" s="57" t="s">
        <v>3155</v>
      </c>
      <c r="H2017" s="57" t="s">
        <v>3151</v>
      </c>
      <c r="I2017" s="57" t="s">
        <v>3155</v>
      </c>
      <c r="J2017" s="57" t="s">
        <v>3150</v>
      </c>
      <c r="K2017" s="57" t="s">
        <v>3151</v>
      </c>
      <c r="L2017" s="57" t="s">
        <v>3150</v>
      </c>
      <c r="M2017" s="57" t="s">
        <v>3148</v>
      </c>
      <c r="N2017" t="s">
        <v>3322</v>
      </c>
    </row>
    <row r="2018" spans="1:14" x14ac:dyDescent="0.25">
      <c r="A2018" t="s">
        <v>3318</v>
      </c>
      <c r="B2018" t="s">
        <v>3609</v>
      </c>
      <c r="C2018" t="s">
        <v>3280</v>
      </c>
      <c r="D2018" s="52">
        <v>929.60952246505497</v>
      </c>
      <c r="E2018" s="13">
        <v>-0.36592618363896601</v>
      </c>
      <c r="F2018">
        <v>162</v>
      </c>
      <c r="G2018" s="57" t="s">
        <v>3150</v>
      </c>
      <c r="H2018" s="57" t="s">
        <v>3151</v>
      </c>
      <c r="I2018" s="57" t="s">
        <v>3151</v>
      </c>
      <c r="J2018" s="57" t="s">
        <v>3155</v>
      </c>
      <c r="K2018" s="57" t="s">
        <v>3151</v>
      </c>
      <c r="L2018" s="57" t="s">
        <v>3148</v>
      </c>
      <c r="M2018" s="57" t="s">
        <v>3155</v>
      </c>
      <c r="N2018" t="s">
        <v>3322</v>
      </c>
    </row>
    <row r="2019" spans="1:14" x14ac:dyDescent="0.25">
      <c r="A2019" t="s">
        <v>3318</v>
      </c>
      <c r="B2019" t="s">
        <v>3610</v>
      </c>
      <c r="C2019" t="s">
        <v>3611</v>
      </c>
      <c r="D2019" s="52">
        <v>1156.34443901792</v>
      </c>
      <c r="E2019" s="13">
        <v>0.78167749607575998</v>
      </c>
      <c r="F2019">
        <v>94</v>
      </c>
      <c r="G2019" s="57" t="s">
        <v>3151</v>
      </c>
      <c r="H2019" s="57" t="s">
        <v>3151</v>
      </c>
      <c r="I2019" s="57" t="s">
        <v>3155</v>
      </c>
      <c r="J2019" s="57" t="s">
        <v>3150</v>
      </c>
      <c r="K2019" s="57" t="s">
        <v>3151</v>
      </c>
      <c r="L2019" s="57" t="s">
        <v>3148</v>
      </c>
      <c r="M2019" s="57" t="s">
        <v>3149</v>
      </c>
      <c r="N2019" t="s">
        <v>3322</v>
      </c>
    </row>
    <row r="2020" spans="1:14" x14ac:dyDescent="0.25">
      <c r="A2020" t="s">
        <v>3318</v>
      </c>
      <c r="B2020" t="s">
        <v>3612</v>
      </c>
      <c r="C2020" t="s">
        <v>3284</v>
      </c>
      <c r="D2020" s="52">
        <v>3314.18721614484</v>
      </c>
      <c r="E2020" s="13">
        <v>1.7712488662650601</v>
      </c>
      <c r="F2020">
        <v>34</v>
      </c>
      <c r="G2020" s="57" t="s">
        <v>3151</v>
      </c>
      <c r="H2020" s="57" t="s">
        <v>3148</v>
      </c>
      <c r="I2020" s="57" t="s">
        <v>3155</v>
      </c>
      <c r="J2020" s="57" t="s">
        <v>3151</v>
      </c>
      <c r="K2020" s="57" t="s">
        <v>3150</v>
      </c>
      <c r="L2020" s="57" t="s">
        <v>3149</v>
      </c>
      <c r="M2020" s="57" t="s">
        <v>3148</v>
      </c>
      <c r="N2020" t="s">
        <v>3322</v>
      </c>
    </row>
    <row r="2021" spans="1:14" x14ac:dyDescent="0.25">
      <c r="A2021" t="s">
        <v>3318</v>
      </c>
      <c r="B2021" t="s">
        <v>3613</v>
      </c>
      <c r="C2021" t="s">
        <v>3286</v>
      </c>
      <c r="D2021" s="52">
        <v>3111.7236918818098</v>
      </c>
      <c r="E2021" s="13">
        <v>1.5067175193542599</v>
      </c>
      <c r="F2021">
        <v>44</v>
      </c>
      <c r="G2021" s="57" t="s">
        <v>3151</v>
      </c>
      <c r="H2021" s="57" t="s">
        <v>3148</v>
      </c>
      <c r="I2021" s="57" t="s">
        <v>3155</v>
      </c>
      <c r="J2021" s="57" t="s">
        <v>3148</v>
      </c>
      <c r="K2021" s="57" t="s">
        <v>3151</v>
      </c>
      <c r="L2021" s="57" t="s">
        <v>3150</v>
      </c>
      <c r="M2021" s="57" t="s">
        <v>3149</v>
      </c>
      <c r="N2021" t="s">
        <v>3322</v>
      </c>
    </row>
    <row r="2022" spans="1:14" x14ac:dyDescent="0.25">
      <c r="A2022" t="s">
        <v>3318</v>
      </c>
      <c r="B2022" t="s">
        <v>3614</v>
      </c>
      <c r="C2022" t="s">
        <v>3615</v>
      </c>
      <c r="D2022" s="52">
        <v>255.89060117972301</v>
      </c>
      <c r="E2022" s="13">
        <v>-1.3189163611279999</v>
      </c>
      <c r="F2022">
        <v>182</v>
      </c>
      <c r="G2022" s="57" t="s">
        <v>3155</v>
      </c>
      <c r="H2022" s="57" t="s">
        <v>3151</v>
      </c>
      <c r="I2022" s="57" t="s">
        <v>3155</v>
      </c>
      <c r="J2022" s="57" t="s">
        <v>3148</v>
      </c>
      <c r="K2022" s="57" t="s">
        <v>3151</v>
      </c>
      <c r="L2022" s="57" t="s">
        <v>3151</v>
      </c>
      <c r="M2022" s="57" t="s">
        <v>3149</v>
      </c>
      <c r="N2022" t="s">
        <v>3322</v>
      </c>
    </row>
    <row r="2023" spans="1:14" x14ac:dyDescent="0.25">
      <c r="A2023" t="s">
        <v>3318</v>
      </c>
      <c r="B2023" t="s">
        <v>3616</v>
      </c>
      <c r="C2023" t="s">
        <v>3617</v>
      </c>
      <c r="D2023" s="52">
        <v>907.22376604197598</v>
      </c>
      <c r="E2023" s="13">
        <v>1.57566192953188E-2</v>
      </c>
      <c r="F2023">
        <v>145</v>
      </c>
      <c r="G2023" s="57" t="s">
        <v>3148</v>
      </c>
      <c r="H2023" s="57" t="s">
        <v>3151</v>
      </c>
      <c r="I2023" s="57" t="s">
        <v>3155</v>
      </c>
      <c r="J2023" s="57" t="s">
        <v>3148</v>
      </c>
      <c r="K2023" s="57" t="s">
        <v>3148</v>
      </c>
      <c r="L2023" s="57" t="s">
        <v>3148</v>
      </c>
      <c r="M2023" s="57" t="s">
        <v>3148</v>
      </c>
      <c r="N2023" t="s">
        <v>3322</v>
      </c>
    </row>
    <row r="2024" spans="1:14" x14ac:dyDescent="0.25">
      <c r="A2024" t="s">
        <v>3318</v>
      </c>
      <c r="B2024" t="s">
        <v>3618</v>
      </c>
      <c r="C2024" t="s">
        <v>3619</v>
      </c>
      <c r="D2024" s="52">
        <v>6442.8803708526302</v>
      </c>
      <c r="E2024" s="13">
        <v>1.3057375700537699</v>
      </c>
      <c r="F2024">
        <v>50</v>
      </c>
      <c r="G2024" s="57" t="s">
        <v>3151</v>
      </c>
      <c r="H2024" s="57" t="s">
        <v>3148</v>
      </c>
      <c r="I2024" s="57" t="s">
        <v>3155</v>
      </c>
      <c r="J2024" s="57" t="s">
        <v>3149</v>
      </c>
      <c r="K2024" s="57" t="s">
        <v>3151</v>
      </c>
      <c r="L2024" s="57" t="s">
        <v>3148</v>
      </c>
      <c r="M2024" s="57" t="s">
        <v>3149</v>
      </c>
      <c r="N2024" t="s">
        <v>3322</v>
      </c>
    </row>
    <row r="2025" spans="1:14" x14ac:dyDescent="0.25">
      <c r="A2025" t="s">
        <v>3318</v>
      </c>
      <c r="B2025" t="s">
        <v>3620</v>
      </c>
      <c r="C2025" t="s">
        <v>3621</v>
      </c>
      <c r="D2025" s="52">
        <v>2020.7445993287299</v>
      </c>
      <c r="E2025" s="13">
        <v>-0.80985479731782695</v>
      </c>
      <c r="F2025">
        <v>171</v>
      </c>
      <c r="G2025" s="57" t="s">
        <v>3155</v>
      </c>
      <c r="H2025" s="57" t="s">
        <v>3155</v>
      </c>
      <c r="I2025" s="57" t="s">
        <v>3155</v>
      </c>
      <c r="J2025" s="57" t="s">
        <v>3149</v>
      </c>
      <c r="K2025" s="57" t="s">
        <v>3149</v>
      </c>
      <c r="L2025" s="57" t="s">
        <v>3151</v>
      </c>
      <c r="M2025" s="57" t="s">
        <v>3148</v>
      </c>
      <c r="N2025" t="s">
        <v>3322</v>
      </c>
    </row>
    <row r="2026" spans="1:14" x14ac:dyDescent="0.25">
      <c r="A2026" t="s">
        <v>3318</v>
      </c>
      <c r="B2026" t="s">
        <v>3622</v>
      </c>
      <c r="C2026" t="s">
        <v>3623</v>
      </c>
      <c r="D2026" s="52">
        <v>366.817426052249</v>
      </c>
      <c r="E2026" s="13">
        <v>0.50591067984581595</v>
      </c>
      <c r="F2026">
        <v>111</v>
      </c>
      <c r="G2026" s="57" t="s">
        <v>3149</v>
      </c>
      <c r="H2026" s="57" t="s">
        <v>3151</v>
      </c>
      <c r="I2026" s="57" t="s">
        <v>3155</v>
      </c>
      <c r="J2026" s="57" t="s">
        <v>3148</v>
      </c>
      <c r="K2026" s="57" t="s">
        <v>3151</v>
      </c>
      <c r="L2026" s="57" t="s">
        <v>3151</v>
      </c>
      <c r="M2026" s="57" t="s">
        <v>3148</v>
      </c>
      <c r="N2026" t="s">
        <v>3322</v>
      </c>
    </row>
    <row r="2027" spans="1:14" x14ac:dyDescent="0.25">
      <c r="A2027" t="s">
        <v>3318</v>
      </c>
      <c r="B2027" t="s">
        <v>3624</v>
      </c>
      <c r="C2027" t="s">
        <v>3292</v>
      </c>
      <c r="D2027" s="52">
        <v>189.81718594649601</v>
      </c>
      <c r="E2027" s="13">
        <v>-1.1091899826939</v>
      </c>
      <c r="F2027">
        <v>177</v>
      </c>
      <c r="G2027" s="57" t="s">
        <v>3155</v>
      </c>
      <c r="H2027" s="57" t="s">
        <v>3151</v>
      </c>
      <c r="I2027" s="57" t="s">
        <v>3155</v>
      </c>
      <c r="J2027" s="57" t="s">
        <v>3155</v>
      </c>
      <c r="K2027" s="57" t="s">
        <v>3151</v>
      </c>
      <c r="L2027" s="57" t="s">
        <v>3150</v>
      </c>
      <c r="M2027" s="57" t="s">
        <v>3150</v>
      </c>
      <c r="N2027" t="s">
        <v>3322</v>
      </c>
    </row>
    <row r="2028" spans="1:14" x14ac:dyDescent="0.25">
      <c r="A2028" t="s">
        <v>3318</v>
      </c>
      <c r="B2028" t="s">
        <v>3625</v>
      </c>
      <c r="C2028" t="s">
        <v>3626</v>
      </c>
      <c r="D2028" s="52">
        <v>284.18333538418699</v>
      </c>
      <c r="E2028" s="13">
        <v>-0.57505460311422896</v>
      </c>
      <c r="F2028">
        <v>167</v>
      </c>
      <c r="G2028" s="57" t="s">
        <v>3150</v>
      </c>
      <c r="H2028" s="57" t="s">
        <v>3151</v>
      </c>
      <c r="I2028" s="57" t="s">
        <v>3149</v>
      </c>
      <c r="J2028" s="57" t="s">
        <v>3155</v>
      </c>
      <c r="K2028" s="57" t="s">
        <v>3155</v>
      </c>
      <c r="L2028" s="57" t="s">
        <v>3155</v>
      </c>
      <c r="M2028" s="57" t="s">
        <v>3155</v>
      </c>
      <c r="N2028" t="s">
        <v>3322</v>
      </c>
    </row>
    <row r="2029" spans="1:14" x14ac:dyDescent="0.25">
      <c r="A2029" t="s">
        <v>3318</v>
      </c>
      <c r="B2029" t="s">
        <v>3627</v>
      </c>
      <c r="C2029" t="s">
        <v>3628</v>
      </c>
      <c r="D2029" s="52">
        <v>5.9390345348233398</v>
      </c>
      <c r="E2029" s="13">
        <v>-0.13081515348255801</v>
      </c>
      <c r="F2029">
        <v>150</v>
      </c>
      <c r="G2029" s="57" t="s">
        <v>3160</v>
      </c>
      <c r="H2029" s="57" t="s">
        <v>3160</v>
      </c>
      <c r="I2029" s="57" t="s">
        <v>3160</v>
      </c>
      <c r="J2029" s="57" t="s">
        <v>3160</v>
      </c>
      <c r="K2029" s="57" t="s">
        <v>3160</v>
      </c>
      <c r="L2029" s="57" t="s">
        <v>3160</v>
      </c>
      <c r="M2029" s="57" t="s">
        <v>3160</v>
      </c>
      <c r="N2029" t="s">
        <v>3152</v>
      </c>
    </row>
    <row r="2030" spans="1:14" x14ac:dyDescent="0.25">
      <c r="A2030" t="s">
        <v>3318</v>
      </c>
      <c r="B2030" t="s">
        <v>3629</v>
      </c>
      <c r="C2030" t="s">
        <v>3630</v>
      </c>
      <c r="D2030" s="52">
        <v>144.72540182729</v>
      </c>
      <c r="E2030" s="13">
        <v>-0.13081515348255801</v>
      </c>
      <c r="F2030">
        <v>150</v>
      </c>
      <c r="G2030" s="57" t="s">
        <v>3160</v>
      </c>
      <c r="H2030" s="57" t="s">
        <v>3160</v>
      </c>
      <c r="I2030" s="57" t="s">
        <v>3160</v>
      </c>
      <c r="J2030" s="57" t="s">
        <v>3160</v>
      </c>
      <c r="K2030" s="57" t="s">
        <v>3160</v>
      </c>
      <c r="L2030" s="57" t="s">
        <v>3160</v>
      </c>
      <c r="M2030" s="57" t="s">
        <v>3160</v>
      </c>
      <c r="N2030" t="s">
        <v>3152</v>
      </c>
    </row>
    <row r="2031" spans="1:14" x14ac:dyDescent="0.25">
      <c r="A2031" t="s">
        <v>3318</v>
      </c>
      <c r="B2031" t="s">
        <v>3631</v>
      </c>
      <c r="C2031" t="s">
        <v>3632</v>
      </c>
      <c r="D2031" s="52">
        <v>56.105890387590698</v>
      </c>
      <c r="E2031" s="13">
        <v>-0.13081515348255801</v>
      </c>
      <c r="F2031">
        <v>150</v>
      </c>
      <c r="G2031" s="57" t="s">
        <v>3160</v>
      </c>
      <c r="H2031" s="57" t="s">
        <v>3160</v>
      </c>
      <c r="I2031" s="57" t="s">
        <v>3160</v>
      </c>
      <c r="J2031" s="57" t="s">
        <v>3160</v>
      </c>
      <c r="K2031" s="57" t="s">
        <v>3160</v>
      </c>
      <c r="L2031" s="57" t="s">
        <v>3160</v>
      </c>
      <c r="M2031" s="57" t="s">
        <v>3160</v>
      </c>
      <c r="N2031" t="s">
        <v>3152</v>
      </c>
    </row>
    <row r="2032" spans="1:14" x14ac:dyDescent="0.25">
      <c r="A2032" t="s">
        <v>3318</v>
      </c>
      <c r="B2032" t="s">
        <v>3633</v>
      </c>
      <c r="C2032" t="s">
        <v>3634</v>
      </c>
      <c r="D2032" s="52">
        <v>119.725012246201</v>
      </c>
      <c r="E2032" s="13">
        <v>-0.13081515348255801</v>
      </c>
      <c r="F2032">
        <v>150</v>
      </c>
      <c r="G2032" s="57" t="s">
        <v>3160</v>
      </c>
      <c r="H2032" s="57" t="s">
        <v>3160</v>
      </c>
      <c r="I2032" s="57" t="s">
        <v>3160</v>
      </c>
      <c r="J2032" s="57" t="s">
        <v>3160</v>
      </c>
      <c r="K2032" s="57" t="s">
        <v>3160</v>
      </c>
      <c r="L2032" s="57" t="s">
        <v>3160</v>
      </c>
      <c r="M2032" s="57" t="s">
        <v>3160</v>
      </c>
      <c r="N2032" t="s">
        <v>3152</v>
      </c>
    </row>
    <row r="2033" spans="1:14" x14ac:dyDescent="0.25">
      <c r="A2033" t="s">
        <v>3318</v>
      </c>
      <c r="B2033" t="s">
        <v>3635</v>
      </c>
      <c r="C2033" t="s">
        <v>3636</v>
      </c>
      <c r="D2033" s="52">
        <v>546.67933941775004</v>
      </c>
      <c r="E2033" s="13">
        <v>-1.70657815131639</v>
      </c>
      <c r="F2033">
        <v>186</v>
      </c>
      <c r="G2033" s="57" t="s">
        <v>3155</v>
      </c>
      <c r="H2033" s="57" t="s">
        <v>3150</v>
      </c>
      <c r="I2033" s="57" t="s">
        <v>3148</v>
      </c>
      <c r="J2033" s="57" t="s">
        <v>3148</v>
      </c>
      <c r="K2033" s="57" t="s">
        <v>3149</v>
      </c>
      <c r="L2033" s="57" t="s">
        <v>3150</v>
      </c>
      <c r="M2033" s="57" t="s">
        <v>3155</v>
      </c>
      <c r="N2033" t="s">
        <v>3322</v>
      </c>
    </row>
    <row r="2034" spans="1:14" x14ac:dyDescent="0.25">
      <c r="A2034" t="s">
        <v>3318</v>
      </c>
      <c r="B2034" t="s">
        <v>3637</v>
      </c>
      <c r="C2034" t="s">
        <v>3638</v>
      </c>
      <c r="D2034" s="52">
        <v>40.250041643962398</v>
      </c>
      <c r="E2034" s="13">
        <v>-1.18624339398703</v>
      </c>
      <c r="F2034">
        <v>178</v>
      </c>
      <c r="G2034" s="57" t="s">
        <v>3160</v>
      </c>
      <c r="H2034" s="57" t="s">
        <v>3160</v>
      </c>
      <c r="I2034" s="57" t="s">
        <v>3160</v>
      </c>
      <c r="J2034" s="57" t="s">
        <v>3160</v>
      </c>
      <c r="K2034" s="57" t="s">
        <v>3160</v>
      </c>
      <c r="L2034" s="57" t="s">
        <v>3160</v>
      </c>
      <c r="M2034" s="57" t="s">
        <v>3160</v>
      </c>
      <c r="N2034" t="s">
        <v>3152</v>
      </c>
    </row>
    <row r="2035" spans="1:14" x14ac:dyDescent="0.25">
      <c r="A2035" t="s">
        <v>3318</v>
      </c>
      <c r="B2035" t="s">
        <v>3639</v>
      </c>
      <c r="C2035" t="s">
        <v>3640</v>
      </c>
      <c r="D2035" s="52">
        <v>317.65461603426098</v>
      </c>
      <c r="E2035" s="13">
        <v>-1.18624339398703</v>
      </c>
      <c r="F2035">
        <v>178</v>
      </c>
      <c r="G2035" s="57" t="s">
        <v>3160</v>
      </c>
      <c r="H2035" s="57" t="s">
        <v>3160</v>
      </c>
      <c r="I2035" s="57" t="s">
        <v>3160</v>
      </c>
      <c r="J2035" s="57" t="s">
        <v>3160</v>
      </c>
      <c r="K2035" s="57" t="s">
        <v>3160</v>
      </c>
      <c r="L2035" s="57" t="s">
        <v>3160</v>
      </c>
      <c r="M2035" s="57" t="s">
        <v>3160</v>
      </c>
      <c r="N2035" t="s">
        <v>3152</v>
      </c>
    </row>
    <row r="2036" spans="1:14" x14ac:dyDescent="0.25">
      <c r="A2036" t="s">
        <v>3318</v>
      </c>
      <c r="B2036" t="s">
        <v>3641</v>
      </c>
      <c r="C2036" t="s">
        <v>3642</v>
      </c>
      <c r="D2036" s="52">
        <v>402.721926385166</v>
      </c>
      <c r="E2036" s="13">
        <v>-1.3869689767394899</v>
      </c>
      <c r="F2036">
        <v>184</v>
      </c>
      <c r="G2036" s="57" t="s">
        <v>3155</v>
      </c>
      <c r="H2036" s="57" t="s">
        <v>3151</v>
      </c>
      <c r="I2036" s="57" t="s">
        <v>3149</v>
      </c>
      <c r="J2036" s="57" t="s">
        <v>3155</v>
      </c>
      <c r="K2036" s="57" t="s">
        <v>3151</v>
      </c>
      <c r="L2036" s="57" t="s">
        <v>3148</v>
      </c>
      <c r="M2036" s="57" t="s">
        <v>3151</v>
      </c>
      <c r="N2036" t="s">
        <v>3322</v>
      </c>
    </row>
    <row r="2037" spans="1:14" x14ac:dyDescent="0.25">
      <c r="A2037" t="s">
        <v>3318</v>
      </c>
      <c r="B2037" t="s">
        <v>3643</v>
      </c>
      <c r="C2037" t="s">
        <v>3644</v>
      </c>
      <c r="D2037" s="52">
        <v>8.9389155124972</v>
      </c>
      <c r="E2037" s="13">
        <v>-1.18624339398703</v>
      </c>
      <c r="F2037">
        <v>178</v>
      </c>
      <c r="G2037" s="57" t="s">
        <v>3160</v>
      </c>
      <c r="H2037" s="57" t="s">
        <v>3160</v>
      </c>
      <c r="I2037" s="57" t="s">
        <v>3160</v>
      </c>
      <c r="J2037" s="57" t="s">
        <v>3160</v>
      </c>
      <c r="K2037" s="57" t="s">
        <v>3160</v>
      </c>
      <c r="L2037" s="57" t="s">
        <v>3160</v>
      </c>
      <c r="M2037" s="57" t="s">
        <v>3160</v>
      </c>
      <c r="N2037" t="s">
        <v>3152</v>
      </c>
    </row>
    <row r="2038" spans="1:14" x14ac:dyDescent="0.25">
      <c r="A2038" t="s">
        <v>3318</v>
      </c>
      <c r="B2038" t="s">
        <v>3645</v>
      </c>
      <c r="C2038" t="s">
        <v>3646</v>
      </c>
      <c r="D2038" s="52">
        <v>19.614921997974601</v>
      </c>
      <c r="E2038" s="13">
        <v>-1.18624339398703</v>
      </c>
      <c r="F2038">
        <v>178</v>
      </c>
      <c r="G2038" s="57" t="s">
        <v>3160</v>
      </c>
      <c r="H2038" s="57" t="s">
        <v>3160</v>
      </c>
      <c r="I2038" s="57" t="s">
        <v>3160</v>
      </c>
      <c r="J2038" s="57" t="s">
        <v>3160</v>
      </c>
      <c r="K2038" s="57" t="s">
        <v>3160</v>
      </c>
      <c r="L2038" s="57" t="s">
        <v>3160</v>
      </c>
      <c r="M2038" s="57" t="s">
        <v>3160</v>
      </c>
      <c r="N2038" t="s">
        <v>3152</v>
      </c>
    </row>
    <row r="2039" spans="1:14" x14ac:dyDescent="0.25">
      <c r="A2039" t="s">
        <v>3318</v>
      </c>
      <c r="B2039" t="s">
        <v>3647</v>
      </c>
      <c r="C2039" t="s">
        <v>3298</v>
      </c>
      <c r="D2039" s="52">
        <v>4223.8432793826096</v>
      </c>
      <c r="E2039" s="13">
        <v>1.77022321333416</v>
      </c>
      <c r="F2039">
        <v>35</v>
      </c>
      <c r="G2039" s="57" t="s">
        <v>3151</v>
      </c>
      <c r="H2039" s="57" t="s">
        <v>3149</v>
      </c>
      <c r="I2039" s="57" t="s">
        <v>3151</v>
      </c>
      <c r="J2039" s="57" t="s">
        <v>3151</v>
      </c>
      <c r="K2039" s="57" t="s">
        <v>3148</v>
      </c>
      <c r="L2039" s="57" t="s">
        <v>3149</v>
      </c>
      <c r="M2039" s="57" t="s">
        <v>3155</v>
      </c>
      <c r="N2039" t="s">
        <v>3322</v>
      </c>
    </row>
    <row r="2040" spans="1:14" x14ac:dyDescent="0.25">
      <c r="A2040" t="s">
        <v>3318</v>
      </c>
      <c r="B2040" t="s">
        <v>3648</v>
      </c>
      <c r="C2040" t="s">
        <v>3649</v>
      </c>
      <c r="D2040" s="52">
        <v>3471.0485708696701</v>
      </c>
      <c r="E2040" s="13">
        <v>2.0316680785321402</v>
      </c>
      <c r="F2040">
        <v>24</v>
      </c>
      <c r="G2040" s="57" t="s">
        <v>3151</v>
      </c>
      <c r="H2040" s="57" t="s">
        <v>3148</v>
      </c>
      <c r="I2040" s="57" t="s">
        <v>3151</v>
      </c>
      <c r="J2040" s="57" t="s">
        <v>3151</v>
      </c>
      <c r="K2040" s="57" t="s">
        <v>3149</v>
      </c>
      <c r="L2040" s="57" t="s">
        <v>3148</v>
      </c>
      <c r="M2040" s="57" t="s">
        <v>3155</v>
      </c>
      <c r="N2040" t="s">
        <v>3322</v>
      </c>
    </row>
    <row r="2041" spans="1:14" x14ac:dyDescent="0.25">
      <c r="A2041" t="s">
        <v>3318</v>
      </c>
      <c r="B2041" t="s">
        <v>3650</v>
      </c>
      <c r="C2041" t="s">
        <v>3651</v>
      </c>
      <c r="D2041" s="52">
        <v>115.48456170927</v>
      </c>
      <c r="E2041" s="13">
        <v>1.91854407251976</v>
      </c>
      <c r="F2041">
        <v>27</v>
      </c>
      <c r="G2041" s="57" t="s">
        <v>3160</v>
      </c>
      <c r="H2041" s="57" t="s">
        <v>3160</v>
      </c>
      <c r="I2041" s="57" t="s">
        <v>3160</v>
      </c>
      <c r="J2041" s="57" t="s">
        <v>3160</v>
      </c>
      <c r="K2041" s="57" t="s">
        <v>3160</v>
      </c>
      <c r="L2041" s="57" t="s">
        <v>3160</v>
      </c>
      <c r="M2041" s="57" t="s">
        <v>3160</v>
      </c>
      <c r="N2041" t="s">
        <v>3152</v>
      </c>
    </row>
    <row r="2042" spans="1:14" x14ac:dyDescent="0.25">
      <c r="A2042" t="s">
        <v>3318</v>
      </c>
      <c r="B2042" t="s">
        <v>3652</v>
      </c>
      <c r="C2042" t="s">
        <v>3653</v>
      </c>
      <c r="D2042" s="52">
        <v>1046.31284015592</v>
      </c>
      <c r="E2042" s="13">
        <v>1.86261418321345</v>
      </c>
      <c r="F2042">
        <v>31</v>
      </c>
      <c r="G2042" s="57" t="s">
        <v>3151</v>
      </c>
      <c r="H2042" s="57" t="s">
        <v>3150</v>
      </c>
      <c r="I2042" s="57" t="s">
        <v>3151</v>
      </c>
      <c r="J2042" s="57" t="s">
        <v>3151</v>
      </c>
      <c r="K2042" s="57" t="s">
        <v>3148</v>
      </c>
      <c r="L2042" s="57" t="s">
        <v>3149</v>
      </c>
      <c r="M2042" s="57" t="s">
        <v>3150</v>
      </c>
      <c r="N2042" t="s">
        <v>3322</v>
      </c>
    </row>
    <row r="2043" spans="1:14" x14ac:dyDescent="0.25">
      <c r="A2043" t="s">
        <v>3318</v>
      </c>
      <c r="B2043" t="s">
        <v>3654</v>
      </c>
      <c r="C2043" t="s">
        <v>3655</v>
      </c>
      <c r="D2043" s="52">
        <v>299.27917412296301</v>
      </c>
      <c r="E2043" s="13">
        <v>1.2118023907579101</v>
      </c>
      <c r="F2043">
        <v>57</v>
      </c>
      <c r="G2043" s="57" t="s">
        <v>3160</v>
      </c>
      <c r="H2043" s="57" t="s">
        <v>3160</v>
      </c>
      <c r="I2043" s="57" t="s">
        <v>3160</v>
      </c>
      <c r="J2043" s="57" t="s">
        <v>3160</v>
      </c>
      <c r="K2043" s="57" t="s">
        <v>3160</v>
      </c>
      <c r="L2043" s="57" t="s">
        <v>3160</v>
      </c>
      <c r="M2043" s="57" t="s">
        <v>3160</v>
      </c>
      <c r="N2043" t="s">
        <v>3152</v>
      </c>
    </row>
    <row r="2044" spans="1:14" x14ac:dyDescent="0.25">
      <c r="A2044" t="s">
        <v>3318</v>
      </c>
      <c r="B2044" t="s">
        <v>3656</v>
      </c>
      <c r="C2044" t="s">
        <v>3657</v>
      </c>
      <c r="D2044" s="52">
        <v>325.97810449506602</v>
      </c>
      <c r="E2044" s="13">
        <v>-0.12122237915593</v>
      </c>
      <c r="F2044">
        <v>149</v>
      </c>
      <c r="G2044" s="57" t="s">
        <v>3148</v>
      </c>
      <c r="H2044" s="57" t="s">
        <v>3151</v>
      </c>
      <c r="I2044" s="57" t="s">
        <v>3151</v>
      </c>
      <c r="J2044" s="57" t="s">
        <v>3149</v>
      </c>
      <c r="K2044" s="57" t="s">
        <v>3151</v>
      </c>
      <c r="L2044" s="57" t="s">
        <v>3155</v>
      </c>
      <c r="M2044" s="57" t="s">
        <v>3150</v>
      </c>
      <c r="N2044" t="s">
        <v>3322</v>
      </c>
    </row>
    <row r="2045" spans="1:14" x14ac:dyDescent="0.25">
      <c r="A2045" t="s">
        <v>3318</v>
      </c>
      <c r="B2045" t="s">
        <v>3658</v>
      </c>
      <c r="C2045" t="s">
        <v>3659</v>
      </c>
      <c r="D2045" s="52">
        <v>184.83953326672199</v>
      </c>
      <c r="E2045" s="13">
        <v>1.2118023907579101</v>
      </c>
      <c r="F2045">
        <v>57</v>
      </c>
      <c r="G2045" s="57" t="s">
        <v>3160</v>
      </c>
      <c r="H2045" s="57" t="s">
        <v>3160</v>
      </c>
      <c r="I2045" s="57" t="s">
        <v>3160</v>
      </c>
      <c r="J2045" s="57" t="s">
        <v>3160</v>
      </c>
      <c r="K2045" s="57" t="s">
        <v>3160</v>
      </c>
      <c r="L2045" s="57" t="s">
        <v>3160</v>
      </c>
      <c r="M2045" s="57" t="s">
        <v>3160</v>
      </c>
      <c r="N2045" t="s">
        <v>3152</v>
      </c>
    </row>
    <row r="2046" spans="1:14" x14ac:dyDescent="0.25">
      <c r="A2046" t="s">
        <v>3318</v>
      </c>
      <c r="B2046" t="s">
        <v>3660</v>
      </c>
      <c r="C2046" t="s">
        <v>3661</v>
      </c>
      <c r="D2046" s="52">
        <v>61.676241862342401</v>
      </c>
      <c r="E2046" s="13">
        <v>0.55634728660769395</v>
      </c>
      <c r="F2046">
        <v>107</v>
      </c>
      <c r="G2046" s="57" t="s">
        <v>3160</v>
      </c>
      <c r="H2046" s="57" t="s">
        <v>3160</v>
      </c>
      <c r="I2046" s="57" t="s">
        <v>3160</v>
      </c>
      <c r="J2046" s="57" t="s">
        <v>3160</v>
      </c>
      <c r="K2046" s="57" t="s">
        <v>3160</v>
      </c>
      <c r="L2046" s="57" t="s">
        <v>3160</v>
      </c>
      <c r="M2046" s="57" t="s">
        <v>3160</v>
      </c>
      <c r="N2046" t="s">
        <v>3152</v>
      </c>
    </row>
    <row r="2047" spans="1:14" x14ac:dyDescent="0.25">
      <c r="A2047" t="s">
        <v>3318</v>
      </c>
      <c r="B2047" t="s">
        <v>3662</v>
      </c>
      <c r="C2047" t="s">
        <v>3663</v>
      </c>
      <c r="D2047" s="52">
        <v>1825.74724597872</v>
      </c>
      <c r="E2047" s="13">
        <v>0.70852850343520402</v>
      </c>
      <c r="F2047">
        <v>99</v>
      </c>
      <c r="G2047" s="57" t="s">
        <v>3151</v>
      </c>
      <c r="H2047" s="57" t="s">
        <v>3148</v>
      </c>
      <c r="I2047" s="57" t="s">
        <v>3151</v>
      </c>
      <c r="J2047" s="57" t="s">
        <v>3151</v>
      </c>
      <c r="K2047" s="57" t="s">
        <v>3148</v>
      </c>
      <c r="L2047" s="57" t="s">
        <v>3155</v>
      </c>
      <c r="M2047" s="57" t="s">
        <v>3155</v>
      </c>
      <c r="N2047" t="s">
        <v>3322</v>
      </c>
    </row>
    <row r="2048" spans="1:14" x14ac:dyDescent="0.25">
      <c r="A2048" t="s">
        <v>3318</v>
      </c>
      <c r="B2048" t="s">
        <v>3664</v>
      </c>
      <c r="C2048" t="s">
        <v>3665</v>
      </c>
      <c r="D2048" s="52">
        <v>658.95582822875804</v>
      </c>
      <c r="E2048" s="13">
        <v>0.16975544581648999</v>
      </c>
      <c r="F2048">
        <v>133</v>
      </c>
      <c r="G2048" s="57" t="s">
        <v>3149</v>
      </c>
      <c r="H2048" s="57" t="s">
        <v>3150</v>
      </c>
      <c r="I2048" s="57" t="s">
        <v>3151</v>
      </c>
      <c r="J2048" s="57" t="s">
        <v>3151</v>
      </c>
      <c r="K2048" s="57" t="s">
        <v>3148</v>
      </c>
      <c r="L2048" s="57" t="s">
        <v>3155</v>
      </c>
      <c r="M2048" s="57" t="s">
        <v>3155</v>
      </c>
      <c r="N2048" t="s">
        <v>3322</v>
      </c>
    </row>
    <row r="2049" spans="1:14" x14ac:dyDescent="0.25">
      <c r="A2049" t="s">
        <v>3318</v>
      </c>
      <c r="B2049" t="s">
        <v>3666</v>
      </c>
      <c r="C2049" t="s">
        <v>3667</v>
      </c>
      <c r="D2049" s="52">
        <v>1395.9240902387901</v>
      </c>
      <c r="E2049" s="13">
        <v>0.475846706184678</v>
      </c>
      <c r="F2049">
        <v>115</v>
      </c>
      <c r="G2049" s="57" t="s">
        <v>3149</v>
      </c>
      <c r="H2049" s="57" t="s">
        <v>3151</v>
      </c>
      <c r="I2049" s="57" t="s">
        <v>3155</v>
      </c>
      <c r="J2049" s="57" t="s">
        <v>3148</v>
      </c>
      <c r="K2049" s="57" t="s">
        <v>3151</v>
      </c>
      <c r="L2049" s="57" t="s">
        <v>3150</v>
      </c>
      <c r="M2049" s="57" t="s">
        <v>3155</v>
      </c>
      <c r="N2049" t="s">
        <v>3322</v>
      </c>
    </row>
    <row r="2050" spans="1:14" x14ac:dyDescent="0.25">
      <c r="A2050" t="s">
        <v>3318</v>
      </c>
      <c r="B2050" t="s">
        <v>3668</v>
      </c>
      <c r="C2050" t="s">
        <v>3669</v>
      </c>
      <c r="D2050" s="52">
        <v>1633.45864414318</v>
      </c>
      <c r="E2050" s="13">
        <v>-0.43547203049543398</v>
      </c>
      <c r="F2050">
        <v>164</v>
      </c>
      <c r="G2050" s="57" t="s">
        <v>3150</v>
      </c>
      <c r="H2050" s="57" t="s">
        <v>3148</v>
      </c>
      <c r="I2050" s="57" t="s">
        <v>3149</v>
      </c>
      <c r="J2050" s="57" t="s">
        <v>3148</v>
      </c>
      <c r="K2050" s="57" t="s">
        <v>3151</v>
      </c>
      <c r="L2050" s="57" t="s">
        <v>3148</v>
      </c>
      <c r="M2050" s="57" t="s">
        <v>3155</v>
      </c>
      <c r="N2050" t="s">
        <v>3322</v>
      </c>
    </row>
    <row r="2051" spans="1:14" x14ac:dyDescent="0.25">
      <c r="A2051" t="s">
        <v>3318</v>
      </c>
      <c r="B2051" t="s">
        <v>3670</v>
      </c>
      <c r="C2051" t="s">
        <v>3671</v>
      </c>
      <c r="D2051" s="52">
        <v>969.10027748695097</v>
      </c>
      <c r="E2051" s="13">
        <v>-0.96979140806535502</v>
      </c>
      <c r="F2051">
        <v>174</v>
      </c>
      <c r="G2051" s="57" t="s">
        <v>3155</v>
      </c>
      <c r="H2051" s="57" t="s">
        <v>3150</v>
      </c>
      <c r="I2051" s="57" t="s">
        <v>3155</v>
      </c>
      <c r="J2051" s="57" t="s">
        <v>3148</v>
      </c>
      <c r="K2051" s="57" t="s">
        <v>3148</v>
      </c>
      <c r="L2051" s="57" t="s">
        <v>3155</v>
      </c>
      <c r="M2051" s="57" t="s">
        <v>3148</v>
      </c>
      <c r="N2051" t="s">
        <v>3322</v>
      </c>
    </row>
    <row r="2052" spans="1:14" x14ac:dyDescent="0.25">
      <c r="A2052" t="s">
        <v>3318</v>
      </c>
      <c r="B2052" t="s">
        <v>3672</v>
      </c>
      <c r="C2052" t="s">
        <v>3308</v>
      </c>
      <c r="D2052" s="52">
        <v>801.77968276893796</v>
      </c>
      <c r="E2052" s="13">
        <v>1.19287571541058</v>
      </c>
      <c r="F2052">
        <v>60</v>
      </c>
      <c r="G2052" s="57" t="s">
        <v>3151</v>
      </c>
      <c r="H2052" s="57" t="s">
        <v>3151</v>
      </c>
      <c r="I2052" s="57" t="s">
        <v>3155</v>
      </c>
      <c r="J2052" s="57" t="s">
        <v>3148</v>
      </c>
      <c r="K2052" s="57" t="s">
        <v>3155</v>
      </c>
      <c r="L2052" s="57" t="s">
        <v>3155</v>
      </c>
      <c r="M2052" s="57" t="s">
        <v>3155</v>
      </c>
      <c r="N2052" t="s">
        <v>3322</v>
      </c>
    </row>
    <row r="2053" spans="1:14" x14ac:dyDescent="0.25">
      <c r="A2053" t="s">
        <v>3319</v>
      </c>
      <c r="B2053" t="s">
        <v>3320</v>
      </c>
      <c r="C2053" t="s">
        <v>3321</v>
      </c>
      <c r="D2053" s="52">
        <v>266.72702080113902</v>
      </c>
      <c r="E2053" s="13">
        <v>0.34611307515779599</v>
      </c>
      <c r="F2053">
        <v>128</v>
      </c>
      <c r="G2053" s="57" t="s">
        <v>3160</v>
      </c>
      <c r="H2053" s="57" t="s">
        <v>3160</v>
      </c>
      <c r="I2053" s="57" t="s">
        <v>3160</v>
      </c>
      <c r="J2053" s="57" t="s">
        <v>3160</v>
      </c>
      <c r="K2053" s="57" t="s">
        <v>3160</v>
      </c>
      <c r="L2053" s="57" t="s">
        <v>3160</v>
      </c>
      <c r="M2053" s="57" t="s">
        <v>3160</v>
      </c>
      <c r="N2053" t="s">
        <v>3152</v>
      </c>
    </row>
    <row r="2054" spans="1:14" x14ac:dyDescent="0.25">
      <c r="A2054" t="s">
        <v>3319</v>
      </c>
      <c r="B2054" t="s">
        <v>3323</v>
      </c>
      <c r="C2054" t="s">
        <v>3324</v>
      </c>
      <c r="D2054" s="52">
        <v>408.43932519400602</v>
      </c>
      <c r="E2054" s="13">
        <v>0.25475148501091499</v>
      </c>
      <c r="F2054">
        <v>136</v>
      </c>
      <c r="G2054" s="57" t="s">
        <v>3149</v>
      </c>
      <c r="H2054" s="57" t="s">
        <v>3149</v>
      </c>
      <c r="I2054" s="57" t="s">
        <v>3149</v>
      </c>
      <c r="J2054" s="57" t="s">
        <v>3148</v>
      </c>
      <c r="K2054" s="57" t="s">
        <v>3148</v>
      </c>
      <c r="L2054" s="57" t="s">
        <v>3151</v>
      </c>
      <c r="M2054" s="57" t="s">
        <v>3149</v>
      </c>
      <c r="N2054" t="s">
        <v>3322</v>
      </c>
    </row>
    <row r="2055" spans="1:14" x14ac:dyDescent="0.25">
      <c r="A2055" t="s">
        <v>3319</v>
      </c>
      <c r="B2055" t="s">
        <v>3325</v>
      </c>
      <c r="C2055" t="s">
        <v>3326</v>
      </c>
      <c r="D2055" s="52">
        <v>166.10145085228299</v>
      </c>
      <c r="E2055" s="13">
        <v>0.34611307515779599</v>
      </c>
      <c r="F2055">
        <v>128</v>
      </c>
      <c r="G2055" s="57" t="s">
        <v>3160</v>
      </c>
      <c r="H2055" s="57" t="s">
        <v>3160</v>
      </c>
      <c r="I2055" s="57" t="s">
        <v>3160</v>
      </c>
      <c r="J2055" s="57" t="s">
        <v>3160</v>
      </c>
      <c r="K2055" s="57" t="s">
        <v>3160</v>
      </c>
      <c r="L2055" s="57" t="s">
        <v>3160</v>
      </c>
      <c r="M2055" s="57" t="s">
        <v>3160</v>
      </c>
      <c r="N2055" t="s">
        <v>3152</v>
      </c>
    </row>
    <row r="2056" spans="1:14" x14ac:dyDescent="0.25">
      <c r="A2056" t="s">
        <v>3319</v>
      </c>
      <c r="B2056" t="s">
        <v>3327</v>
      </c>
      <c r="C2056" t="s">
        <v>3328</v>
      </c>
      <c r="D2056" s="52">
        <v>42.649278909566497</v>
      </c>
      <c r="E2056" s="13">
        <v>0.34611307515779599</v>
      </c>
      <c r="F2056">
        <v>128</v>
      </c>
      <c r="G2056" s="57" t="s">
        <v>3160</v>
      </c>
      <c r="H2056" s="57" t="s">
        <v>3160</v>
      </c>
      <c r="I2056" s="57" t="s">
        <v>3160</v>
      </c>
      <c r="J2056" s="57" t="s">
        <v>3160</v>
      </c>
      <c r="K2056" s="57" t="s">
        <v>3160</v>
      </c>
      <c r="L2056" s="57" t="s">
        <v>3160</v>
      </c>
      <c r="M2056" s="57" t="s">
        <v>3160</v>
      </c>
      <c r="N2056" t="s">
        <v>3152</v>
      </c>
    </row>
    <row r="2057" spans="1:14" x14ac:dyDescent="0.25">
      <c r="A2057" t="s">
        <v>3319</v>
      </c>
      <c r="B2057" t="s">
        <v>3329</v>
      </c>
      <c r="C2057" t="s">
        <v>3330</v>
      </c>
      <c r="D2057" s="52">
        <v>253.60327813243299</v>
      </c>
      <c r="E2057" s="13">
        <v>7.28579070468702E-3</v>
      </c>
      <c r="F2057">
        <v>148</v>
      </c>
      <c r="G2057" s="57" t="s">
        <v>3148</v>
      </c>
      <c r="H2057" s="57" t="s">
        <v>3151</v>
      </c>
      <c r="I2057" s="57" t="s">
        <v>3155</v>
      </c>
      <c r="J2057" s="57" t="s">
        <v>3155</v>
      </c>
      <c r="K2057" s="57" t="s">
        <v>3151</v>
      </c>
      <c r="L2057" s="57" t="s">
        <v>3148</v>
      </c>
      <c r="M2057" s="57" t="s">
        <v>3148</v>
      </c>
      <c r="N2057" t="s">
        <v>3322</v>
      </c>
    </row>
    <row r="2058" spans="1:14" x14ac:dyDescent="0.25">
      <c r="A2058" t="s">
        <v>3319</v>
      </c>
      <c r="B2058" t="s">
        <v>3331</v>
      </c>
      <c r="C2058" t="s">
        <v>3332</v>
      </c>
      <c r="D2058" s="52">
        <v>1588.7565000198399</v>
      </c>
      <c r="E2058" s="13">
        <v>0.64119658255729295</v>
      </c>
      <c r="F2058">
        <v>107</v>
      </c>
      <c r="G2058" s="57" t="s">
        <v>3151</v>
      </c>
      <c r="H2058" s="57" t="s">
        <v>3151</v>
      </c>
      <c r="I2058" s="57" t="s">
        <v>3148</v>
      </c>
      <c r="J2058" s="57" t="s">
        <v>3155</v>
      </c>
      <c r="K2058" s="57" t="s">
        <v>3149</v>
      </c>
      <c r="L2058" s="57" t="s">
        <v>3149</v>
      </c>
      <c r="M2058" s="57" t="s">
        <v>3149</v>
      </c>
      <c r="N2058" t="s">
        <v>3322</v>
      </c>
    </row>
    <row r="2059" spans="1:14" x14ac:dyDescent="0.25">
      <c r="A2059" t="s">
        <v>3319</v>
      </c>
      <c r="B2059" t="s">
        <v>3333</v>
      </c>
      <c r="C2059" t="s">
        <v>3334</v>
      </c>
      <c r="D2059" s="52">
        <v>50.733790715794903</v>
      </c>
      <c r="E2059" s="13">
        <v>0.54928882792880696</v>
      </c>
      <c r="F2059">
        <v>114</v>
      </c>
      <c r="G2059" s="57" t="s">
        <v>3151</v>
      </c>
      <c r="H2059" s="57" t="s">
        <v>3151</v>
      </c>
      <c r="I2059" s="57" t="s">
        <v>3155</v>
      </c>
      <c r="J2059" s="57" t="s">
        <v>3155</v>
      </c>
      <c r="K2059" s="57" t="s">
        <v>3151</v>
      </c>
      <c r="L2059" s="57" t="s">
        <v>3149</v>
      </c>
      <c r="M2059" s="57" t="s">
        <v>3151</v>
      </c>
      <c r="N2059" t="s">
        <v>3322</v>
      </c>
    </row>
    <row r="2060" spans="1:14" x14ac:dyDescent="0.25">
      <c r="A2060" t="s">
        <v>3319</v>
      </c>
      <c r="B2060" t="s">
        <v>3335</v>
      </c>
      <c r="C2060" t="s">
        <v>3336</v>
      </c>
      <c r="D2060" s="52">
        <v>482.77866626263102</v>
      </c>
      <c r="E2060" s="13">
        <v>8.0013266778019704E-2</v>
      </c>
      <c r="F2060">
        <v>145</v>
      </c>
      <c r="G2060" s="57" t="s">
        <v>3160</v>
      </c>
      <c r="H2060" s="57" t="s">
        <v>3160</v>
      </c>
      <c r="I2060" s="57" t="s">
        <v>3160</v>
      </c>
      <c r="J2060" s="57" t="s">
        <v>3160</v>
      </c>
      <c r="K2060" s="57" t="s">
        <v>3160</v>
      </c>
      <c r="L2060" s="57" t="s">
        <v>3160</v>
      </c>
      <c r="M2060" s="57" t="s">
        <v>3160</v>
      </c>
      <c r="N2060" t="s">
        <v>3152</v>
      </c>
    </row>
    <row r="2061" spans="1:14" x14ac:dyDescent="0.25">
      <c r="A2061" t="s">
        <v>3319</v>
      </c>
      <c r="B2061" t="s">
        <v>3338</v>
      </c>
      <c r="C2061" t="s">
        <v>3339</v>
      </c>
      <c r="D2061" s="52">
        <v>138.169629239204</v>
      </c>
      <c r="E2061" s="13">
        <v>8.0013266778019704E-2</v>
      </c>
      <c r="F2061">
        <v>145</v>
      </c>
      <c r="G2061" s="57" t="s">
        <v>3160</v>
      </c>
      <c r="H2061" s="57" t="s">
        <v>3160</v>
      </c>
      <c r="I2061" s="57" t="s">
        <v>3160</v>
      </c>
      <c r="J2061" s="57" t="s">
        <v>3160</v>
      </c>
      <c r="K2061" s="57" t="s">
        <v>3160</v>
      </c>
      <c r="L2061" s="57" t="s">
        <v>3160</v>
      </c>
      <c r="M2061" s="57" t="s">
        <v>3160</v>
      </c>
      <c r="N2061" t="s">
        <v>3152</v>
      </c>
    </row>
    <row r="2062" spans="1:14" x14ac:dyDescent="0.25">
      <c r="A2062" t="s">
        <v>3319</v>
      </c>
      <c r="B2062" t="s">
        <v>3340</v>
      </c>
      <c r="C2062" t="s">
        <v>3341</v>
      </c>
      <c r="D2062" s="52">
        <v>10.6477968890103</v>
      </c>
      <c r="E2062" s="13">
        <v>0.46130149074872101</v>
      </c>
      <c r="F2062">
        <v>118</v>
      </c>
      <c r="G2062" s="57" t="s">
        <v>3160</v>
      </c>
      <c r="H2062" s="57" t="s">
        <v>3160</v>
      </c>
      <c r="I2062" s="57" t="s">
        <v>3160</v>
      </c>
      <c r="J2062" s="57" t="s">
        <v>3160</v>
      </c>
      <c r="K2062" s="57" t="s">
        <v>3160</v>
      </c>
      <c r="L2062" s="57" t="s">
        <v>3160</v>
      </c>
      <c r="M2062" s="57" t="s">
        <v>3160</v>
      </c>
      <c r="N2062" t="s">
        <v>3342</v>
      </c>
    </row>
    <row r="2063" spans="1:14" x14ac:dyDescent="0.25">
      <c r="A2063" t="s">
        <v>3319</v>
      </c>
      <c r="B2063" t="s">
        <v>3343</v>
      </c>
      <c r="C2063" t="s">
        <v>3344</v>
      </c>
      <c r="D2063" s="52">
        <v>2.38296887159549</v>
      </c>
      <c r="E2063" s="13">
        <v>-0.28712112810277302</v>
      </c>
      <c r="F2063">
        <v>161</v>
      </c>
      <c r="G2063" s="57" t="s">
        <v>3160</v>
      </c>
      <c r="H2063" s="57" t="s">
        <v>3160</v>
      </c>
      <c r="I2063" s="57" t="s">
        <v>3160</v>
      </c>
      <c r="J2063" s="57" t="s">
        <v>3160</v>
      </c>
      <c r="K2063" s="57" t="s">
        <v>3160</v>
      </c>
      <c r="L2063" s="57" t="s">
        <v>3160</v>
      </c>
      <c r="M2063" s="57" t="s">
        <v>3160</v>
      </c>
      <c r="N2063" t="s">
        <v>3342</v>
      </c>
    </row>
    <row r="2064" spans="1:14" x14ac:dyDescent="0.25">
      <c r="A2064" t="s">
        <v>3319</v>
      </c>
      <c r="B2064" t="s">
        <v>3345</v>
      </c>
      <c r="C2064" t="s">
        <v>3346</v>
      </c>
      <c r="D2064" s="52">
        <v>6.8665055657134397</v>
      </c>
      <c r="E2064" s="13">
        <v>-0.244614744523307</v>
      </c>
      <c r="F2064">
        <v>159</v>
      </c>
      <c r="G2064" s="57" t="s">
        <v>3160</v>
      </c>
      <c r="H2064" s="57" t="s">
        <v>3160</v>
      </c>
      <c r="I2064" s="57" t="s">
        <v>3160</v>
      </c>
      <c r="J2064" s="57" t="s">
        <v>3160</v>
      </c>
      <c r="K2064" s="57" t="s">
        <v>3160</v>
      </c>
      <c r="L2064" s="57" t="s">
        <v>3160</v>
      </c>
      <c r="M2064" s="57" t="s">
        <v>3160</v>
      </c>
      <c r="N2064" t="s">
        <v>3342</v>
      </c>
    </row>
    <row r="2065" spans="1:14" x14ac:dyDescent="0.25">
      <c r="A2065" t="s">
        <v>3319</v>
      </c>
      <c r="B2065" t="s">
        <v>3347</v>
      </c>
      <c r="C2065" t="s">
        <v>3348</v>
      </c>
      <c r="D2065" s="52">
        <v>1126.3378100032501</v>
      </c>
      <c r="E2065" s="13">
        <v>1.50747940467444</v>
      </c>
      <c r="F2065">
        <v>43</v>
      </c>
      <c r="G2065" s="57" t="s">
        <v>3151</v>
      </c>
      <c r="H2065" s="57" t="s">
        <v>3151</v>
      </c>
      <c r="I2065" s="57" t="s">
        <v>3155</v>
      </c>
      <c r="J2065" s="57" t="s">
        <v>3150</v>
      </c>
      <c r="K2065" s="57" t="s">
        <v>3151</v>
      </c>
      <c r="L2065" s="57" t="s">
        <v>3149</v>
      </c>
      <c r="M2065" s="57" t="s">
        <v>3149</v>
      </c>
      <c r="N2065" t="s">
        <v>3322</v>
      </c>
    </row>
    <row r="2066" spans="1:14" x14ac:dyDescent="0.25">
      <c r="A2066" t="s">
        <v>3319</v>
      </c>
      <c r="B2066" t="s">
        <v>3349</v>
      </c>
      <c r="C2066" t="s">
        <v>3350</v>
      </c>
      <c r="D2066" s="52">
        <v>1219.60894813091</v>
      </c>
      <c r="E2066" s="13">
        <v>1.34652189882033</v>
      </c>
      <c r="F2066">
        <v>54</v>
      </c>
      <c r="G2066" s="57" t="s">
        <v>3151</v>
      </c>
      <c r="H2066" s="57" t="s">
        <v>3151</v>
      </c>
      <c r="I2066" s="57" t="s">
        <v>3155</v>
      </c>
      <c r="J2066" s="57" t="s">
        <v>3148</v>
      </c>
      <c r="K2066" s="57" t="s">
        <v>3149</v>
      </c>
      <c r="L2066" s="57" t="s">
        <v>3148</v>
      </c>
      <c r="M2066" s="57" t="s">
        <v>3149</v>
      </c>
      <c r="N2066" t="s">
        <v>3322</v>
      </c>
    </row>
    <row r="2067" spans="1:14" x14ac:dyDescent="0.25">
      <c r="A2067" t="s">
        <v>3319</v>
      </c>
      <c r="B2067" t="s">
        <v>3351</v>
      </c>
      <c r="C2067" t="s">
        <v>3165</v>
      </c>
      <c r="D2067" s="52">
        <v>848.244702401518</v>
      </c>
      <c r="E2067" s="13">
        <v>1.0520613623277599</v>
      </c>
      <c r="F2067">
        <v>74</v>
      </c>
      <c r="G2067" s="57" t="s">
        <v>3151</v>
      </c>
      <c r="H2067" s="57" t="s">
        <v>3151</v>
      </c>
      <c r="I2067" s="57" t="s">
        <v>3155</v>
      </c>
      <c r="J2067" s="57" t="s">
        <v>3149</v>
      </c>
      <c r="K2067" s="57" t="s">
        <v>3151</v>
      </c>
      <c r="L2067" s="57" t="s">
        <v>3151</v>
      </c>
      <c r="M2067" s="57" t="s">
        <v>3151</v>
      </c>
      <c r="N2067" t="s">
        <v>3322</v>
      </c>
    </row>
    <row r="2068" spans="1:14" x14ac:dyDescent="0.25">
      <c r="A2068" t="s">
        <v>3319</v>
      </c>
      <c r="B2068" t="s">
        <v>3352</v>
      </c>
      <c r="C2068" t="s">
        <v>3353</v>
      </c>
      <c r="D2068" s="52">
        <v>2088.0320509067001</v>
      </c>
      <c r="E2068" s="13">
        <v>1.5104882862064499</v>
      </c>
      <c r="F2068">
        <v>42</v>
      </c>
      <c r="G2068" s="57" t="s">
        <v>3151</v>
      </c>
      <c r="H2068" s="57" t="s">
        <v>3151</v>
      </c>
      <c r="I2068" s="57" t="s">
        <v>3149</v>
      </c>
      <c r="J2068" s="57" t="s">
        <v>3148</v>
      </c>
      <c r="K2068" s="57" t="s">
        <v>3149</v>
      </c>
      <c r="L2068" s="57" t="s">
        <v>3149</v>
      </c>
      <c r="M2068" s="57" t="s">
        <v>3149</v>
      </c>
      <c r="N2068" t="s">
        <v>3322</v>
      </c>
    </row>
    <row r="2069" spans="1:14" x14ac:dyDescent="0.25">
      <c r="A2069" t="s">
        <v>3319</v>
      </c>
      <c r="B2069" t="s">
        <v>3354</v>
      </c>
      <c r="C2069" t="s">
        <v>3355</v>
      </c>
      <c r="D2069" s="52">
        <v>117.93149926402801</v>
      </c>
      <c r="E2069" s="13">
        <v>1.6528253121205501</v>
      </c>
      <c r="F2069">
        <v>33</v>
      </c>
      <c r="G2069" s="57" t="s">
        <v>3160</v>
      </c>
      <c r="H2069" s="57" t="s">
        <v>3160</v>
      </c>
      <c r="I2069" s="57" t="s">
        <v>3160</v>
      </c>
      <c r="J2069" s="57" t="s">
        <v>3160</v>
      </c>
      <c r="K2069" s="57" t="s">
        <v>3160</v>
      </c>
      <c r="L2069" s="57" t="s">
        <v>3160</v>
      </c>
      <c r="M2069" s="57" t="s">
        <v>3160</v>
      </c>
      <c r="N2069" t="s">
        <v>3152</v>
      </c>
    </row>
    <row r="2070" spans="1:14" x14ac:dyDescent="0.25">
      <c r="A2070" t="s">
        <v>3319</v>
      </c>
      <c r="B2070" t="s">
        <v>3356</v>
      </c>
      <c r="C2070" t="s">
        <v>3357</v>
      </c>
      <c r="D2070" s="52">
        <v>136.19192429139801</v>
      </c>
      <c r="E2070" s="13">
        <v>1.6528253121205501</v>
      </c>
      <c r="F2070">
        <v>33</v>
      </c>
      <c r="G2070" s="57" t="s">
        <v>3160</v>
      </c>
      <c r="H2070" s="57" t="s">
        <v>3160</v>
      </c>
      <c r="I2070" s="57" t="s">
        <v>3160</v>
      </c>
      <c r="J2070" s="57" t="s">
        <v>3160</v>
      </c>
      <c r="K2070" s="57" t="s">
        <v>3160</v>
      </c>
      <c r="L2070" s="57" t="s">
        <v>3160</v>
      </c>
      <c r="M2070" s="57" t="s">
        <v>3160</v>
      </c>
      <c r="N2070" t="s">
        <v>3152</v>
      </c>
    </row>
    <row r="2071" spans="1:14" x14ac:dyDescent="0.25">
      <c r="A2071" t="s">
        <v>3319</v>
      </c>
      <c r="B2071" t="s">
        <v>3358</v>
      </c>
      <c r="C2071" t="s">
        <v>3359</v>
      </c>
      <c r="D2071" s="52">
        <v>1066.61921499242</v>
      </c>
      <c r="E2071" s="13">
        <v>1.8986194096076101</v>
      </c>
      <c r="F2071">
        <v>19</v>
      </c>
      <c r="G2071" s="57" t="s">
        <v>3151</v>
      </c>
      <c r="H2071" s="57" t="s">
        <v>3151</v>
      </c>
      <c r="I2071" s="57" t="s">
        <v>3151</v>
      </c>
      <c r="J2071" s="57" t="s">
        <v>3149</v>
      </c>
      <c r="K2071" s="57" t="s">
        <v>3148</v>
      </c>
      <c r="L2071" s="57" t="s">
        <v>3148</v>
      </c>
      <c r="M2071" s="57" t="s">
        <v>3151</v>
      </c>
      <c r="N2071" t="s">
        <v>3322</v>
      </c>
    </row>
    <row r="2072" spans="1:14" x14ac:dyDescent="0.25">
      <c r="A2072" t="s">
        <v>3319</v>
      </c>
      <c r="B2072" t="s">
        <v>3360</v>
      </c>
      <c r="C2072" t="s">
        <v>3361</v>
      </c>
      <c r="D2072" s="52">
        <v>181.33555379710299</v>
      </c>
      <c r="E2072" s="13">
        <v>1.7076560615913201</v>
      </c>
      <c r="F2072">
        <v>26</v>
      </c>
      <c r="G2072" s="57" t="s">
        <v>3151</v>
      </c>
      <c r="H2072" s="57" t="s">
        <v>3151</v>
      </c>
      <c r="I2072" s="57" t="s">
        <v>3149</v>
      </c>
      <c r="J2072" s="57" t="s">
        <v>3150</v>
      </c>
      <c r="K2072" s="57" t="s">
        <v>3148</v>
      </c>
      <c r="L2072" s="57" t="s">
        <v>3149</v>
      </c>
      <c r="M2072" s="57" t="s">
        <v>3149</v>
      </c>
      <c r="N2072" t="s">
        <v>3322</v>
      </c>
    </row>
    <row r="2073" spans="1:14" x14ac:dyDescent="0.25">
      <c r="A2073" t="s">
        <v>3319</v>
      </c>
      <c r="B2073" t="s">
        <v>3362</v>
      </c>
      <c r="C2073" t="s">
        <v>3169</v>
      </c>
      <c r="D2073" s="52">
        <v>1448.54141755206</v>
      </c>
      <c r="E2073" s="13">
        <v>1.6123948806383901</v>
      </c>
      <c r="F2073">
        <v>36</v>
      </c>
      <c r="G2073" s="57" t="s">
        <v>3151</v>
      </c>
      <c r="H2073" s="57" t="s">
        <v>3151</v>
      </c>
      <c r="I2073" s="57" t="s">
        <v>3155</v>
      </c>
      <c r="J2073" s="57" t="s">
        <v>3150</v>
      </c>
      <c r="K2073" s="57" t="s">
        <v>3148</v>
      </c>
      <c r="L2073" s="57" t="s">
        <v>3148</v>
      </c>
      <c r="M2073" s="57" t="s">
        <v>3149</v>
      </c>
      <c r="N2073" t="s">
        <v>3322</v>
      </c>
    </row>
    <row r="2074" spans="1:14" x14ac:dyDescent="0.25">
      <c r="A2074" t="s">
        <v>3319</v>
      </c>
      <c r="B2074" t="s">
        <v>3363</v>
      </c>
      <c r="C2074" t="s">
        <v>3364</v>
      </c>
      <c r="D2074" s="52">
        <v>937.98178540700803</v>
      </c>
      <c r="E2074" s="13">
        <v>1.2281327188612701</v>
      </c>
      <c r="F2074">
        <v>63</v>
      </c>
      <c r="G2074" s="57" t="s">
        <v>3151</v>
      </c>
      <c r="H2074" s="57" t="s">
        <v>3151</v>
      </c>
      <c r="I2074" s="57" t="s">
        <v>3151</v>
      </c>
      <c r="J2074" s="57" t="s">
        <v>3150</v>
      </c>
      <c r="K2074" s="57" t="s">
        <v>3148</v>
      </c>
      <c r="L2074" s="57" t="s">
        <v>3148</v>
      </c>
      <c r="M2074" s="57" t="s">
        <v>3149</v>
      </c>
      <c r="N2074" t="s">
        <v>3322</v>
      </c>
    </row>
    <row r="2075" spans="1:14" x14ac:dyDescent="0.25">
      <c r="A2075" t="s">
        <v>3319</v>
      </c>
      <c r="B2075" t="s">
        <v>3365</v>
      </c>
      <c r="C2075" t="s">
        <v>3366</v>
      </c>
      <c r="D2075" s="52">
        <v>790.11698909598294</v>
      </c>
      <c r="E2075" s="13">
        <v>1.6431128817623699</v>
      </c>
      <c r="F2075">
        <v>35</v>
      </c>
      <c r="G2075" s="57" t="s">
        <v>3151</v>
      </c>
      <c r="H2075" s="57" t="s">
        <v>3151</v>
      </c>
      <c r="I2075" s="57" t="s">
        <v>3149</v>
      </c>
      <c r="J2075" s="57" t="s">
        <v>3155</v>
      </c>
      <c r="K2075" s="57" t="s">
        <v>3148</v>
      </c>
      <c r="L2075" s="57" t="s">
        <v>3149</v>
      </c>
      <c r="M2075" s="57" t="s">
        <v>3150</v>
      </c>
      <c r="N2075" t="s">
        <v>3322</v>
      </c>
    </row>
    <row r="2076" spans="1:14" x14ac:dyDescent="0.25">
      <c r="A2076" t="s">
        <v>3319</v>
      </c>
      <c r="B2076" t="s">
        <v>3367</v>
      </c>
      <c r="C2076" t="s">
        <v>3368</v>
      </c>
      <c r="D2076" s="52">
        <v>1099.4664640646399</v>
      </c>
      <c r="E2076" s="13">
        <v>1.8802489982137101</v>
      </c>
      <c r="F2076">
        <v>20</v>
      </c>
      <c r="G2076" s="57" t="s">
        <v>3151</v>
      </c>
      <c r="H2076" s="57" t="s">
        <v>3151</v>
      </c>
      <c r="I2076" s="57" t="s">
        <v>3151</v>
      </c>
      <c r="J2076" s="57" t="s">
        <v>3150</v>
      </c>
      <c r="K2076" s="57" t="s">
        <v>3149</v>
      </c>
      <c r="L2076" s="57" t="s">
        <v>3149</v>
      </c>
      <c r="M2076" s="57" t="s">
        <v>3148</v>
      </c>
      <c r="N2076" t="s">
        <v>3322</v>
      </c>
    </row>
    <row r="2077" spans="1:14" x14ac:dyDescent="0.25">
      <c r="A2077" t="s">
        <v>3319</v>
      </c>
      <c r="B2077" t="s">
        <v>3369</v>
      </c>
      <c r="C2077" t="s">
        <v>3370</v>
      </c>
      <c r="D2077" s="52">
        <v>911.76490787540195</v>
      </c>
      <c r="E2077" s="13">
        <v>1.0518782589107101</v>
      </c>
      <c r="F2077">
        <v>75</v>
      </c>
      <c r="G2077" s="57" t="s">
        <v>3151</v>
      </c>
      <c r="H2077" s="57" t="s">
        <v>3151</v>
      </c>
      <c r="I2077" s="57" t="s">
        <v>3149</v>
      </c>
      <c r="J2077" s="57" t="s">
        <v>3155</v>
      </c>
      <c r="K2077" s="57" t="s">
        <v>3148</v>
      </c>
      <c r="L2077" s="57" t="s">
        <v>3149</v>
      </c>
      <c r="M2077" s="57" t="s">
        <v>3149</v>
      </c>
      <c r="N2077" t="s">
        <v>3322</v>
      </c>
    </row>
    <row r="2078" spans="1:14" x14ac:dyDescent="0.25">
      <c r="A2078" t="s">
        <v>3319</v>
      </c>
      <c r="B2078" t="s">
        <v>3371</v>
      </c>
      <c r="C2078" t="s">
        <v>3173</v>
      </c>
      <c r="D2078" s="52">
        <v>1106.4981283345101</v>
      </c>
      <c r="E2078" s="13">
        <v>1.69505574445788</v>
      </c>
      <c r="F2078">
        <v>28</v>
      </c>
      <c r="G2078" s="57" t="s">
        <v>3151</v>
      </c>
      <c r="H2078" s="57" t="s">
        <v>3151</v>
      </c>
      <c r="I2078" s="57" t="s">
        <v>3148</v>
      </c>
      <c r="J2078" s="57" t="s">
        <v>3148</v>
      </c>
      <c r="K2078" s="57" t="s">
        <v>3151</v>
      </c>
      <c r="L2078" s="57" t="s">
        <v>3148</v>
      </c>
      <c r="M2078" s="57" t="s">
        <v>3149</v>
      </c>
      <c r="N2078" t="s">
        <v>3322</v>
      </c>
    </row>
    <row r="2079" spans="1:14" x14ac:dyDescent="0.25">
      <c r="A2079" t="s">
        <v>3319</v>
      </c>
      <c r="B2079" t="s">
        <v>3372</v>
      </c>
      <c r="C2079" t="s">
        <v>3373</v>
      </c>
      <c r="D2079" s="52">
        <v>254.18663474123801</v>
      </c>
      <c r="E2079" s="13">
        <v>2.0438245533211998</v>
      </c>
      <c r="F2079">
        <v>15</v>
      </c>
      <c r="G2079" s="57" t="s">
        <v>3160</v>
      </c>
      <c r="H2079" s="57" t="s">
        <v>3160</v>
      </c>
      <c r="I2079" s="57" t="s">
        <v>3160</v>
      </c>
      <c r="J2079" s="57" t="s">
        <v>3160</v>
      </c>
      <c r="K2079" s="57" t="s">
        <v>3160</v>
      </c>
      <c r="L2079" s="57" t="s">
        <v>3160</v>
      </c>
      <c r="M2079" s="57" t="s">
        <v>3160</v>
      </c>
      <c r="N2079" t="s">
        <v>3152</v>
      </c>
    </row>
    <row r="2080" spans="1:14" x14ac:dyDescent="0.25">
      <c r="A2080" t="s">
        <v>3319</v>
      </c>
      <c r="B2080" t="s">
        <v>3374</v>
      </c>
      <c r="C2080" t="s">
        <v>3375</v>
      </c>
      <c r="D2080" s="52">
        <v>1761.92417011049</v>
      </c>
      <c r="E2080" s="13">
        <v>1.8633538395356499</v>
      </c>
      <c r="F2080">
        <v>21</v>
      </c>
      <c r="G2080" s="57" t="s">
        <v>3151</v>
      </c>
      <c r="H2080" s="57" t="s">
        <v>3148</v>
      </c>
      <c r="I2080" s="57" t="s">
        <v>3149</v>
      </c>
      <c r="J2080" s="57" t="s">
        <v>3151</v>
      </c>
      <c r="K2080" s="57" t="s">
        <v>3155</v>
      </c>
      <c r="L2080" s="57" t="s">
        <v>3148</v>
      </c>
      <c r="M2080" s="57" t="s">
        <v>3150</v>
      </c>
      <c r="N2080" t="s">
        <v>3322</v>
      </c>
    </row>
    <row r="2081" spans="1:14" x14ac:dyDescent="0.25">
      <c r="A2081" t="s">
        <v>3319</v>
      </c>
      <c r="B2081" t="s">
        <v>3376</v>
      </c>
      <c r="C2081" t="s">
        <v>3377</v>
      </c>
      <c r="D2081" s="52">
        <v>237.57724427179301</v>
      </c>
      <c r="E2081" s="13">
        <v>2.4264003298759298</v>
      </c>
      <c r="F2081">
        <v>6</v>
      </c>
      <c r="G2081" s="57" t="s">
        <v>3151</v>
      </c>
      <c r="H2081" s="57" t="s">
        <v>3151</v>
      </c>
      <c r="I2081" s="57" t="s">
        <v>3151</v>
      </c>
      <c r="J2081" s="57" t="s">
        <v>3150</v>
      </c>
      <c r="K2081" s="57" t="s">
        <v>3155</v>
      </c>
      <c r="L2081" s="57" t="s">
        <v>3155</v>
      </c>
      <c r="M2081" s="57" t="s">
        <v>3148</v>
      </c>
      <c r="N2081" t="s">
        <v>3322</v>
      </c>
    </row>
    <row r="2082" spans="1:14" x14ac:dyDescent="0.25">
      <c r="A2082" t="s">
        <v>3319</v>
      </c>
      <c r="B2082" t="s">
        <v>3378</v>
      </c>
      <c r="C2082" t="s">
        <v>3379</v>
      </c>
      <c r="D2082" s="52">
        <v>943.82859762537998</v>
      </c>
      <c r="E2082" s="13">
        <v>2.0590077985252102</v>
      </c>
      <c r="F2082">
        <v>14</v>
      </c>
      <c r="G2082" s="57" t="s">
        <v>3151</v>
      </c>
      <c r="H2082" s="57" t="s">
        <v>3151</v>
      </c>
      <c r="I2082" s="57" t="s">
        <v>3151</v>
      </c>
      <c r="J2082" s="57" t="s">
        <v>3148</v>
      </c>
      <c r="K2082" s="57" t="s">
        <v>3155</v>
      </c>
      <c r="L2082" s="57" t="s">
        <v>3149</v>
      </c>
      <c r="M2082" s="57" t="s">
        <v>3148</v>
      </c>
      <c r="N2082" t="s">
        <v>3322</v>
      </c>
    </row>
    <row r="2083" spans="1:14" x14ac:dyDescent="0.25">
      <c r="A2083" t="s">
        <v>3319</v>
      </c>
      <c r="B2083" t="s">
        <v>3380</v>
      </c>
      <c r="C2083" t="s">
        <v>3381</v>
      </c>
      <c r="D2083" s="52">
        <v>235.02172534183899</v>
      </c>
      <c r="E2083" s="13">
        <v>0.33142422087562101</v>
      </c>
      <c r="F2083">
        <v>132</v>
      </c>
      <c r="G2083" s="57" t="s">
        <v>3149</v>
      </c>
      <c r="H2083" s="57" t="s">
        <v>3151</v>
      </c>
      <c r="I2083" s="57" t="s">
        <v>3151</v>
      </c>
      <c r="J2083" s="57" t="s">
        <v>3155</v>
      </c>
      <c r="K2083" s="57" t="s">
        <v>3155</v>
      </c>
      <c r="L2083" s="57" t="s">
        <v>3155</v>
      </c>
      <c r="M2083" s="57" t="s">
        <v>3155</v>
      </c>
      <c r="N2083" t="s">
        <v>3322</v>
      </c>
    </row>
    <row r="2084" spans="1:14" x14ac:dyDescent="0.25">
      <c r="A2084" t="s">
        <v>3319</v>
      </c>
      <c r="B2084" t="s">
        <v>3382</v>
      </c>
      <c r="C2084" t="s">
        <v>3383</v>
      </c>
      <c r="D2084" s="52">
        <v>918.400280781074</v>
      </c>
      <c r="E2084" s="13">
        <v>2.9162323246933801</v>
      </c>
      <c r="F2084">
        <v>2</v>
      </c>
      <c r="G2084" s="57" t="s">
        <v>3151</v>
      </c>
      <c r="H2084" s="57" t="s">
        <v>3151</v>
      </c>
      <c r="I2084" s="57" t="s">
        <v>3149</v>
      </c>
      <c r="J2084" s="57" t="s">
        <v>3148</v>
      </c>
      <c r="K2084" s="57" t="s">
        <v>3155</v>
      </c>
      <c r="L2084" s="57" t="s">
        <v>3155</v>
      </c>
      <c r="M2084" s="57" t="s">
        <v>3149</v>
      </c>
      <c r="N2084" t="s">
        <v>3322</v>
      </c>
    </row>
    <row r="2085" spans="1:14" x14ac:dyDescent="0.25">
      <c r="A2085" t="s">
        <v>3319</v>
      </c>
      <c r="B2085" t="s">
        <v>3384</v>
      </c>
      <c r="C2085" t="s">
        <v>3179</v>
      </c>
      <c r="D2085" s="52">
        <v>263.29415694586697</v>
      </c>
      <c r="E2085" s="13">
        <v>1.0297485210981701</v>
      </c>
      <c r="F2085">
        <v>79</v>
      </c>
      <c r="G2085" s="57" t="s">
        <v>3160</v>
      </c>
      <c r="H2085" s="57" t="s">
        <v>3160</v>
      </c>
      <c r="I2085" s="57" t="s">
        <v>3160</v>
      </c>
      <c r="J2085" s="57" t="s">
        <v>3160</v>
      </c>
      <c r="K2085" s="57" t="s">
        <v>3160</v>
      </c>
      <c r="L2085" s="57" t="s">
        <v>3160</v>
      </c>
      <c r="M2085" s="57" t="s">
        <v>3160</v>
      </c>
      <c r="N2085" t="s">
        <v>3337</v>
      </c>
    </row>
    <row r="2086" spans="1:14" x14ac:dyDescent="0.25">
      <c r="A2086" t="s">
        <v>3319</v>
      </c>
      <c r="B2086" t="s">
        <v>3385</v>
      </c>
      <c r="C2086" t="s">
        <v>3182</v>
      </c>
      <c r="D2086" s="52">
        <v>544.31892471839603</v>
      </c>
      <c r="E2086" s="13">
        <v>0.43674523654647401</v>
      </c>
      <c r="F2086">
        <v>119</v>
      </c>
      <c r="G2086" s="57" t="s">
        <v>3149</v>
      </c>
      <c r="H2086" s="57" t="s">
        <v>3151</v>
      </c>
      <c r="I2086" s="57" t="s">
        <v>3151</v>
      </c>
      <c r="J2086" s="57" t="s">
        <v>3149</v>
      </c>
      <c r="K2086" s="57" t="s">
        <v>3148</v>
      </c>
      <c r="L2086" s="57" t="s">
        <v>3149</v>
      </c>
      <c r="M2086" s="57" t="s">
        <v>3150</v>
      </c>
      <c r="N2086" t="s">
        <v>3322</v>
      </c>
    </row>
    <row r="2087" spans="1:14" x14ac:dyDescent="0.25">
      <c r="A2087" t="s">
        <v>3319</v>
      </c>
      <c r="B2087" t="s">
        <v>3386</v>
      </c>
      <c r="C2087" t="s">
        <v>3387</v>
      </c>
      <c r="D2087" s="52">
        <v>1139.2999630680399</v>
      </c>
      <c r="E2087" s="13">
        <v>1.4816743726769901</v>
      </c>
      <c r="F2087">
        <v>47</v>
      </c>
      <c r="G2087" s="57" t="s">
        <v>3160</v>
      </c>
      <c r="H2087" s="57" t="s">
        <v>3160</v>
      </c>
      <c r="I2087" s="57" t="s">
        <v>3160</v>
      </c>
      <c r="J2087" s="57" t="s">
        <v>3160</v>
      </c>
      <c r="K2087" s="57" t="s">
        <v>3160</v>
      </c>
      <c r="L2087" s="57" t="s">
        <v>3160</v>
      </c>
      <c r="M2087" s="57" t="s">
        <v>3160</v>
      </c>
      <c r="N2087" t="s">
        <v>3152</v>
      </c>
    </row>
    <row r="2088" spans="1:14" x14ac:dyDescent="0.25">
      <c r="A2088" t="s">
        <v>3319</v>
      </c>
      <c r="B2088" t="s">
        <v>3388</v>
      </c>
      <c r="C2088" t="s">
        <v>3389</v>
      </c>
      <c r="D2088" s="52">
        <v>91.233947084915002</v>
      </c>
      <c r="E2088" s="13">
        <v>1.4816743726769901</v>
      </c>
      <c r="F2088">
        <v>47</v>
      </c>
      <c r="G2088" s="57" t="s">
        <v>3160</v>
      </c>
      <c r="H2088" s="57" t="s">
        <v>3160</v>
      </c>
      <c r="I2088" s="57" t="s">
        <v>3160</v>
      </c>
      <c r="J2088" s="57" t="s">
        <v>3160</v>
      </c>
      <c r="K2088" s="57" t="s">
        <v>3160</v>
      </c>
      <c r="L2088" s="57" t="s">
        <v>3160</v>
      </c>
      <c r="M2088" s="57" t="s">
        <v>3160</v>
      </c>
      <c r="N2088" t="s">
        <v>3152</v>
      </c>
    </row>
    <row r="2089" spans="1:14" x14ac:dyDescent="0.25">
      <c r="A2089" t="s">
        <v>3319</v>
      </c>
      <c r="B2089" t="s">
        <v>3390</v>
      </c>
      <c r="C2089" t="s">
        <v>3391</v>
      </c>
      <c r="D2089" s="52">
        <v>71.365393452712397</v>
      </c>
      <c r="E2089" s="13">
        <v>1.4816743726769901</v>
      </c>
      <c r="F2089">
        <v>47</v>
      </c>
      <c r="G2089" s="57" t="s">
        <v>3160</v>
      </c>
      <c r="H2089" s="57" t="s">
        <v>3160</v>
      </c>
      <c r="I2089" s="57" t="s">
        <v>3160</v>
      </c>
      <c r="J2089" s="57" t="s">
        <v>3160</v>
      </c>
      <c r="K2089" s="57" t="s">
        <v>3160</v>
      </c>
      <c r="L2089" s="57" t="s">
        <v>3160</v>
      </c>
      <c r="M2089" s="57" t="s">
        <v>3160</v>
      </c>
      <c r="N2089" t="s">
        <v>3152</v>
      </c>
    </row>
    <row r="2090" spans="1:14" x14ac:dyDescent="0.25">
      <c r="A2090" t="s">
        <v>3319</v>
      </c>
      <c r="B2090" t="s">
        <v>3392</v>
      </c>
      <c r="C2090" t="s">
        <v>3186</v>
      </c>
      <c r="D2090" s="52">
        <v>1953.37266663318</v>
      </c>
      <c r="E2090" s="13">
        <v>0.26198631551039597</v>
      </c>
      <c r="F2090">
        <v>134</v>
      </c>
      <c r="G2090" s="57" t="s">
        <v>3149</v>
      </c>
      <c r="H2090" s="57" t="s">
        <v>3151</v>
      </c>
      <c r="I2090" s="57" t="s">
        <v>3155</v>
      </c>
      <c r="J2090" s="57" t="s">
        <v>3149</v>
      </c>
      <c r="K2090" s="57" t="s">
        <v>3148</v>
      </c>
      <c r="L2090" s="57" t="s">
        <v>3151</v>
      </c>
      <c r="M2090" s="57" t="s">
        <v>3149</v>
      </c>
      <c r="N2090" t="s">
        <v>3322</v>
      </c>
    </row>
    <row r="2091" spans="1:14" x14ac:dyDescent="0.25">
      <c r="A2091" t="s">
        <v>3319</v>
      </c>
      <c r="B2091" t="s">
        <v>3393</v>
      </c>
      <c r="C2091" t="s">
        <v>3394</v>
      </c>
      <c r="D2091" s="52">
        <v>1442.68355243313</v>
      </c>
      <c r="E2091" s="13">
        <v>3.1730680711181001</v>
      </c>
      <c r="F2091">
        <v>1</v>
      </c>
      <c r="G2091" s="57" t="s">
        <v>3151</v>
      </c>
      <c r="H2091" s="57" t="s">
        <v>3151</v>
      </c>
      <c r="I2091" s="57" t="s">
        <v>3151</v>
      </c>
      <c r="J2091" s="57" t="s">
        <v>3151</v>
      </c>
      <c r="K2091" s="57" t="s">
        <v>3148</v>
      </c>
      <c r="L2091" s="57" t="s">
        <v>3149</v>
      </c>
      <c r="M2091" s="57" t="s">
        <v>3151</v>
      </c>
      <c r="N2091" t="s">
        <v>3322</v>
      </c>
    </row>
    <row r="2092" spans="1:14" x14ac:dyDescent="0.25">
      <c r="A2092" t="s">
        <v>3319</v>
      </c>
      <c r="B2092" t="s">
        <v>3395</v>
      </c>
      <c r="C2092" t="s">
        <v>3188</v>
      </c>
      <c r="D2092" s="52">
        <v>3125.9183326317302</v>
      </c>
      <c r="E2092" s="13">
        <v>2.0913840541639299</v>
      </c>
      <c r="F2092">
        <v>12</v>
      </c>
      <c r="G2092" s="57" t="s">
        <v>3151</v>
      </c>
      <c r="H2092" s="57" t="s">
        <v>3151</v>
      </c>
      <c r="I2092" s="57" t="s">
        <v>3149</v>
      </c>
      <c r="J2092" s="57" t="s">
        <v>3148</v>
      </c>
      <c r="K2092" s="57" t="s">
        <v>3149</v>
      </c>
      <c r="L2092" s="57" t="s">
        <v>3151</v>
      </c>
      <c r="M2092" s="57" t="s">
        <v>3148</v>
      </c>
      <c r="N2092" t="s">
        <v>3322</v>
      </c>
    </row>
    <row r="2093" spans="1:14" x14ac:dyDescent="0.25">
      <c r="A2093" t="s">
        <v>3319</v>
      </c>
      <c r="B2093" t="s">
        <v>3396</v>
      </c>
      <c r="C2093" t="s">
        <v>3397</v>
      </c>
      <c r="D2093" s="52">
        <v>766.45426909885805</v>
      </c>
      <c r="E2093" s="13">
        <v>1.4944437044197201</v>
      </c>
      <c r="F2093">
        <v>45</v>
      </c>
      <c r="G2093" s="57" t="s">
        <v>3151</v>
      </c>
      <c r="H2093" s="57" t="s">
        <v>3148</v>
      </c>
      <c r="I2093" s="57" t="s">
        <v>3151</v>
      </c>
      <c r="J2093" s="57" t="s">
        <v>3151</v>
      </c>
      <c r="K2093" s="57" t="s">
        <v>3148</v>
      </c>
      <c r="L2093" s="57" t="s">
        <v>3151</v>
      </c>
      <c r="M2093" s="57" t="s">
        <v>3148</v>
      </c>
      <c r="N2093" t="s">
        <v>3322</v>
      </c>
    </row>
    <row r="2094" spans="1:14" x14ac:dyDescent="0.25">
      <c r="A2094" t="s">
        <v>3319</v>
      </c>
      <c r="B2094" t="s">
        <v>3398</v>
      </c>
      <c r="C2094" t="s">
        <v>3399</v>
      </c>
      <c r="D2094" s="52">
        <v>57.675062893312102</v>
      </c>
      <c r="E2094" s="13">
        <v>1.5584088930173301</v>
      </c>
      <c r="F2094">
        <v>39</v>
      </c>
      <c r="G2094" s="57" t="s">
        <v>3160</v>
      </c>
      <c r="H2094" s="57" t="s">
        <v>3160</v>
      </c>
      <c r="I2094" s="57" t="s">
        <v>3160</v>
      </c>
      <c r="J2094" s="57" t="s">
        <v>3160</v>
      </c>
      <c r="K2094" s="57" t="s">
        <v>3160</v>
      </c>
      <c r="L2094" s="57" t="s">
        <v>3160</v>
      </c>
      <c r="M2094" s="57" t="s">
        <v>3160</v>
      </c>
      <c r="N2094" t="s">
        <v>3152</v>
      </c>
    </row>
    <row r="2095" spans="1:14" x14ac:dyDescent="0.25">
      <c r="A2095" t="s">
        <v>3319</v>
      </c>
      <c r="B2095" t="s">
        <v>3400</v>
      </c>
      <c r="C2095" t="s">
        <v>3401</v>
      </c>
      <c r="D2095" s="52">
        <v>202.453682312257</v>
      </c>
      <c r="E2095" s="13">
        <v>1.4829669713376099</v>
      </c>
      <c r="F2095">
        <v>46</v>
      </c>
      <c r="G2095" s="57" t="s">
        <v>3151</v>
      </c>
      <c r="H2095" s="57" t="s">
        <v>3151</v>
      </c>
      <c r="I2095" s="57" t="s">
        <v>3149</v>
      </c>
      <c r="J2095" s="57" t="s">
        <v>3155</v>
      </c>
      <c r="K2095" s="57" t="s">
        <v>3151</v>
      </c>
      <c r="L2095" s="57" t="s">
        <v>3151</v>
      </c>
      <c r="M2095" s="57" t="s">
        <v>3149</v>
      </c>
      <c r="N2095" t="s">
        <v>3322</v>
      </c>
    </row>
    <row r="2096" spans="1:14" x14ac:dyDescent="0.25">
      <c r="A2096" t="s">
        <v>3319</v>
      </c>
      <c r="B2096" t="s">
        <v>3402</v>
      </c>
      <c r="C2096" t="s">
        <v>3403</v>
      </c>
      <c r="D2096" s="52">
        <v>2557.90151937983</v>
      </c>
      <c r="E2096" s="13">
        <v>0.68102880956164602</v>
      </c>
      <c r="F2096">
        <v>105</v>
      </c>
      <c r="G2096" s="57" t="s">
        <v>3151</v>
      </c>
      <c r="H2096" s="57" t="s">
        <v>3151</v>
      </c>
      <c r="I2096" s="57" t="s">
        <v>3155</v>
      </c>
      <c r="J2096" s="57" t="s">
        <v>3148</v>
      </c>
      <c r="K2096" s="57" t="s">
        <v>3148</v>
      </c>
      <c r="L2096" s="57" t="s">
        <v>3149</v>
      </c>
      <c r="M2096" s="57" t="s">
        <v>3149</v>
      </c>
      <c r="N2096" t="s">
        <v>3322</v>
      </c>
    </row>
    <row r="2097" spans="1:14" x14ac:dyDescent="0.25">
      <c r="A2097" t="s">
        <v>3319</v>
      </c>
      <c r="B2097" t="s">
        <v>3404</v>
      </c>
      <c r="C2097" t="s">
        <v>3405</v>
      </c>
      <c r="D2097" s="52">
        <v>2265.5807671590501</v>
      </c>
      <c r="E2097" s="13">
        <v>0.74969248784210896</v>
      </c>
      <c r="F2097">
        <v>103</v>
      </c>
      <c r="G2097" s="57" t="s">
        <v>3151</v>
      </c>
      <c r="H2097" s="57" t="s">
        <v>3149</v>
      </c>
      <c r="I2097" s="57" t="s">
        <v>3149</v>
      </c>
      <c r="J2097" s="57" t="s">
        <v>3148</v>
      </c>
      <c r="K2097" s="57" t="s">
        <v>3149</v>
      </c>
      <c r="L2097" s="57" t="s">
        <v>3149</v>
      </c>
      <c r="M2097" s="57" t="s">
        <v>3151</v>
      </c>
      <c r="N2097" t="s">
        <v>3322</v>
      </c>
    </row>
    <row r="2098" spans="1:14" x14ac:dyDescent="0.25">
      <c r="A2098" t="s">
        <v>3319</v>
      </c>
      <c r="B2098" t="s">
        <v>3406</v>
      </c>
      <c r="C2098" t="s">
        <v>3407</v>
      </c>
      <c r="D2098" s="52">
        <v>258.47381433126998</v>
      </c>
      <c r="E2098" s="13">
        <v>0.59085853767128305</v>
      </c>
      <c r="F2098">
        <v>111</v>
      </c>
      <c r="G2098" s="57" t="s">
        <v>3160</v>
      </c>
      <c r="H2098" s="57" t="s">
        <v>3160</v>
      </c>
      <c r="I2098" s="57" t="s">
        <v>3160</v>
      </c>
      <c r="J2098" s="57" t="s">
        <v>3160</v>
      </c>
      <c r="K2098" s="57" t="s">
        <v>3160</v>
      </c>
      <c r="L2098" s="57" t="s">
        <v>3160</v>
      </c>
      <c r="M2098" s="57" t="s">
        <v>3160</v>
      </c>
      <c r="N2098" t="s">
        <v>3152</v>
      </c>
    </row>
    <row r="2099" spans="1:14" x14ac:dyDescent="0.25">
      <c r="A2099" t="s">
        <v>3319</v>
      </c>
      <c r="B2099" t="s">
        <v>3408</v>
      </c>
      <c r="C2099" t="s">
        <v>3409</v>
      </c>
      <c r="D2099" s="52">
        <v>3218.1576025750901</v>
      </c>
      <c r="E2099" s="13">
        <v>2.7922033847702399</v>
      </c>
      <c r="F2099">
        <v>3</v>
      </c>
      <c r="G2099" s="57" t="s">
        <v>3160</v>
      </c>
      <c r="H2099" s="57" t="s">
        <v>3160</v>
      </c>
      <c r="I2099" s="57" t="s">
        <v>3160</v>
      </c>
      <c r="J2099" s="57" t="s">
        <v>3160</v>
      </c>
      <c r="K2099" s="57" t="s">
        <v>3160</v>
      </c>
      <c r="L2099" s="57" t="s">
        <v>3160</v>
      </c>
      <c r="M2099" s="57" t="s">
        <v>3160</v>
      </c>
      <c r="N2099" t="s">
        <v>3152</v>
      </c>
    </row>
    <row r="2100" spans="1:14" x14ac:dyDescent="0.25">
      <c r="A2100" t="s">
        <v>3319</v>
      </c>
      <c r="B2100" t="s">
        <v>3410</v>
      </c>
      <c r="C2100" t="s">
        <v>3411</v>
      </c>
      <c r="D2100" s="52">
        <v>427.17104638609499</v>
      </c>
      <c r="E2100" s="13">
        <v>2.7922033847702399</v>
      </c>
      <c r="F2100">
        <v>3</v>
      </c>
      <c r="G2100" s="57" t="s">
        <v>3160</v>
      </c>
      <c r="H2100" s="57" t="s">
        <v>3160</v>
      </c>
      <c r="I2100" s="57" t="s">
        <v>3160</v>
      </c>
      <c r="J2100" s="57" t="s">
        <v>3160</v>
      </c>
      <c r="K2100" s="57" t="s">
        <v>3160</v>
      </c>
      <c r="L2100" s="57" t="s">
        <v>3160</v>
      </c>
      <c r="M2100" s="57" t="s">
        <v>3160</v>
      </c>
      <c r="N2100" t="s">
        <v>3152</v>
      </c>
    </row>
    <row r="2101" spans="1:14" x14ac:dyDescent="0.25">
      <c r="A2101" t="s">
        <v>3319</v>
      </c>
      <c r="B2101" t="s">
        <v>3412</v>
      </c>
      <c r="C2101" t="s">
        <v>3413</v>
      </c>
      <c r="D2101" s="52">
        <v>1193.71370691524</v>
      </c>
      <c r="E2101" s="13">
        <v>2.7922033847702399</v>
      </c>
      <c r="F2101">
        <v>3</v>
      </c>
      <c r="G2101" s="57" t="s">
        <v>3160</v>
      </c>
      <c r="H2101" s="57" t="s">
        <v>3160</v>
      </c>
      <c r="I2101" s="57" t="s">
        <v>3160</v>
      </c>
      <c r="J2101" s="57" t="s">
        <v>3160</v>
      </c>
      <c r="K2101" s="57" t="s">
        <v>3160</v>
      </c>
      <c r="L2101" s="57" t="s">
        <v>3160</v>
      </c>
      <c r="M2101" s="57" t="s">
        <v>3160</v>
      </c>
      <c r="N2101" t="s">
        <v>3152</v>
      </c>
    </row>
    <row r="2102" spans="1:14" x14ac:dyDescent="0.25">
      <c r="A2102" t="s">
        <v>3319</v>
      </c>
      <c r="B2102" t="s">
        <v>3414</v>
      </c>
      <c r="C2102" t="s">
        <v>3415</v>
      </c>
      <c r="D2102" s="52">
        <v>361.51867743273601</v>
      </c>
      <c r="E2102" s="13">
        <v>0.84332704748382004</v>
      </c>
      <c r="F2102">
        <v>95</v>
      </c>
      <c r="G2102" s="57" t="s">
        <v>3151</v>
      </c>
      <c r="H2102" s="57" t="s">
        <v>3149</v>
      </c>
      <c r="I2102" s="57" t="s">
        <v>3155</v>
      </c>
      <c r="J2102" s="57" t="s">
        <v>3149</v>
      </c>
      <c r="K2102" s="57" t="s">
        <v>3149</v>
      </c>
      <c r="L2102" s="57" t="s">
        <v>3151</v>
      </c>
      <c r="M2102" s="57" t="s">
        <v>3151</v>
      </c>
      <c r="N2102" t="s">
        <v>3322</v>
      </c>
    </row>
    <row r="2103" spans="1:14" x14ac:dyDescent="0.25">
      <c r="A2103" t="s">
        <v>3319</v>
      </c>
      <c r="B2103" t="s">
        <v>3416</v>
      </c>
      <c r="C2103" t="s">
        <v>3417</v>
      </c>
      <c r="D2103" s="52">
        <v>899.16186831543496</v>
      </c>
      <c r="E2103" s="13">
        <v>2.2268084237038699</v>
      </c>
      <c r="F2103">
        <v>9</v>
      </c>
      <c r="G2103" s="57" t="s">
        <v>3151</v>
      </c>
      <c r="H2103" s="57" t="s">
        <v>3151</v>
      </c>
      <c r="I2103" s="57" t="s">
        <v>3155</v>
      </c>
      <c r="J2103" s="57" t="s">
        <v>3151</v>
      </c>
      <c r="K2103" s="57" t="s">
        <v>3149</v>
      </c>
      <c r="L2103" s="57" t="s">
        <v>3151</v>
      </c>
      <c r="M2103" s="57" t="s">
        <v>3148</v>
      </c>
      <c r="N2103" t="s">
        <v>3322</v>
      </c>
    </row>
    <row r="2104" spans="1:14" x14ac:dyDescent="0.25">
      <c r="A2104" t="s">
        <v>3319</v>
      </c>
      <c r="B2104" t="s">
        <v>3418</v>
      </c>
      <c r="C2104" t="s">
        <v>3419</v>
      </c>
      <c r="D2104" s="52">
        <v>149.41960995525201</v>
      </c>
      <c r="E2104" s="13">
        <v>1.7079425152841201</v>
      </c>
      <c r="F2104">
        <v>24</v>
      </c>
      <c r="G2104" s="57" t="s">
        <v>3160</v>
      </c>
      <c r="H2104" s="57" t="s">
        <v>3160</v>
      </c>
      <c r="I2104" s="57" t="s">
        <v>3160</v>
      </c>
      <c r="J2104" s="57" t="s">
        <v>3160</v>
      </c>
      <c r="K2104" s="57" t="s">
        <v>3160</v>
      </c>
      <c r="L2104" s="57" t="s">
        <v>3160</v>
      </c>
      <c r="M2104" s="57" t="s">
        <v>3160</v>
      </c>
      <c r="N2104" t="s">
        <v>3152</v>
      </c>
    </row>
    <row r="2105" spans="1:14" x14ac:dyDescent="0.25">
      <c r="A2105" t="s">
        <v>3319</v>
      </c>
      <c r="B2105" t="s">
        <v>3420</v>
      </c>
      <c r="C2105" t="s">
        <v>3421</v>
      </c>
      <c r="D2105" s="52">
        <v>41.596220537563198</v>
      </c>
      <c r="E2105" s="13">
        <v>1.7079425152841201</v>
      </c>
      <c r="F2105">
        <v>24</v>
      </c>
      <c r="G2105" s="57" t="s">
        <v>3160</v>
      </c>
      <c r="H2105" s="57" t="s">
        <v>3160</v>
      </c>
      <c r="I2105" s="57" t="s">
        <v>3160</v>
      </c>
      <c r="J2105" s="57" t="s">
        <v>3160</v>
      </c>
      <c r="K2105" s="57" t="s">
        <v>3160</v>
      </c>
      <c r="L2105" s="57" t="s">
        <v>3160</v>
      </c>
      <c r="M2105" s="57" t="s">
        <v>3160</v>
      </c>
      <c r="N2105" t="s">
        <v>3152</v>
      </c>
    </row>
    <row r="2106" spans="1:14" x14ac:dyDescent="0.25">
      <c r="A2106" t="s">
        <v>3319</v>
      </c>
      <c r="B2106" t="s">
        <v>3422</v>
      </c>
      <c r="C2106" t="s">
        <v>3423</v>
      </c>
      <c r="D2106" s="52">
        <v>257.59317713125603</v>
      </c>
      <c r="E2106" s="13">
        <v>1.57260689893498</v>
      </c>
      <c r="F2106">
        <v>38</v>
      </c>
      <c r="G2106" s="57" t="s">
        <v>3151</v>
      </c>
      <c r="H2106" s="57" t="s">
        <v>3151</v>
      </c>
      <c r="I2106" s="57" t="s">
        <v>3155</v>
      </c>
      <c r="J2106" s="57" t="s">
        <v>3155</v>
      </c>
      <c r="K2106" s="57" t="s">
        <v>3149</v>
      </c>
      <c r="L2106" s="57" t="s">
        <v>3151</v>
      </c>
      <c r="M2106" s="57" t="s">
        <v>3150</v>
      </c>
      <c r="N2106" t="s">
        <v>3322</v>
      </c>
    </row>
    <row r="2107" spans="1:14" x14ac:dyDescent="0.25">
      <c r="A2107" t="s">
        <v>3319</v>
      </c>
      <c r="B2107" t="s">
        <v>3424</v>
      </c>
      <c r="C2107" t="s">
        <v>3425</v>
      </c>
      <c r="D2107" s="52">
        <v>201.046225839713</v>
      </c>
      <c r="E2107" s="13">
        <v>1.6684143098923001</v>
      </c>
      <c r="F2107">
        <v>29</v>
      </c>
      <c r="G2107" s="57" t="s">
        <v>3160</v>
      </c>
      <c r="H2107" s="57" t="s">
        <v>3160</v>
      </c>
      <c r="I2107" s="57" t="s">
        <v>3160</v>
      </c>
      <c r="J2107" s="57" t="s">
        <v>3160</v>
      </c>
      <c r="K2107" s="57" t="s">
        <v>3160</v>
      </c>
      <c r="L2107" s="57" t="s">
        <v>3160</v>
      </c>
      <c r="M2107" s="57" t="s">
        <v>3160</v>
      </c>
      <c r="N2107" t="s">
        <v>3152</v>
      </c>
    </row>
    <row r="2108" spans="1:14" x14ac:dyDescent="0.25">
      <c r="A2108" t="s">
        <v>3319</v>
      </c>
      <c r="B2108" t="s">
        <v>3426</v>
      </c>
      <c r="C2108" t="s">
        <v>3427</v>
      </c>
      <c r="D2108" s="52">
        <v>538.49169661471103</v>
      </c>
      <c r="E2108" s="13">
        <v>1.0200394738769401</v>
      </c>
      <c r="F2108">
        <v>82</v>
      </c>
      <c r="G2108" s="57" t="s">
        <v>3151</v>
      </c>
      <c r="H2108" s="57" t="s">
        <v>3150</v>
      </c>
      <c r="I2108" s="57" t="s">
        <v>3155</v>
      </c>
      <c r="J2108" s="57" t="s">
        <v>3149</v>
      </c>
      <c r="K2108" s="57" t="s">
        <v>3148</v>
      </c>
      <c r="L2108" s="57" t="s">
        <v>3151</v>
      </c>
      <c r="M2108" s="57" t="s">
        <v>3149</v>
      </c>
      <c r="N2108" t="s">
        <v>3322</v>
      </c>
    </row>
    <row r="2109" spans="1:14" x14ac:dyDescent="0.25">
      <c r="A2109" t="s">
        <v>3319</v>
      </c>
      <c r="B2109" t="s">
        <v>3428</v>
      </c>
      <c r="C2109" t="s">
        <v>3429</v>
      </c>
      <c r="D2109" s="52">
        <v>926.910519920723</v>
      </c>
      <c r="E2109" s="13">
        <v>2.1746007541936501</v>
      </c>
      <c r="F2109">
        <v>10</v>
      </c>
      <c r="G2109" s="57" t="s">
        <v>3151</v>
      </c>
      <c r="H2109" s="57" t="s">
        <v>3151</v>
      </c>
      <c r="I2109" s="57" t="s">
        <v>3155</v>
      </c>
      <c r="J2109" s="57" t="s">
        <v>3149</v>
      </c>
      <c r="K2109" s="57" t="s">
        <v>3151</v>
      </c>
      <c r="L2109" s="57" t="s">
        <v>3151</v>
      </c>
      <c r="M2109" s="57" t="s">
        <v>3148</v>
      </c>
      <c r="N2109" t="s">
        <v>3322</v>
      </c>
    </row>
    <row r="2110" spans="1:14" x14ac:dyDescent="0.25">
      <c r="A2110" t="s">
        <v>3319</v>
      </c>
      <c r="B2110" t="s">
        <v>3430</v>
      </c>
      <c r="C2110" t="s">
        <v>3431</v>
      </c>
      <c r="D2110" s="52">
        <v>411.47518445365802</v>
      </c>
      <c r="E2110" s="13">
        <v>1.6684143098923001</v>
      </c>
      <c r="F2110">
        <v>29</v>
      </c>
      <c r="G2110" s="57" t="s">
        <v>3160</v>
      </c>
      <c r="H2110" s="57" t="s">
        <v>3160</v>
      </c>
      <c r="I2110" s="57" t="s">
        <v>3160</v>
      </c>
      <c r="J2110" s="57" t="s">
        <v>3160</v>
      </c>
      <c r="K2110" s="57" t="s">
        <v>3160</v>
      </c>
      <c r="L2110" s="57" t="s">
        <v>3160</v>
      </c>
      <c r="M2110" s="57" t="s">
        <v>3160</v>
      </c>
      <c r="N2110" t="s">
        <v>3152</v>
      </c>
    </row>
    <row r="2111" spans="1:14" x14ac:dyDescent="0.25">
      <c r="A2111" t="s">
        <v>3319</v>
      </c>
      <c r="B2111" t="s">
        <v>3432</v>
      </c>
      <c r="C2111" t="s">
        <v>3433</v>
      </c>
      <c r="D2111" s="52">
        <v>40.719886889649302</v>
      </c>
      <c r="E2111" s="13">
        <v>1.6684143098923001</v>
      </c>
      <c r="F2111">
        <v>29</v>
      </c>
      <c r="G2111" s="57" t="s">
        <v>3160</v>
      </c>
      <c r="H2111" s="57" t="s">
        <v>3160</v>
      </c>
      <c r="I2111" s="57" t="s">
        <v>3160</v>
      </c>
      <c r="J2111" s="57" t="s">
        <v>3160</v>
      </c>
      <c r="K2111" s="57" t="s">
        <v>3160</v>
      </c>
      <c r="L2111" s="57" t="s">
        <v>3160</v>
      </c>
      <c r="M2111" s="57" t="s">
        <v>3160</v>
      </c>
      <c r="N2111" t="s">
        <v>3152</v>
      </c>
    </row>
    <row r="2112" spans="1:14" x14ac:dyDescent="0.25">
      <c r="A2112" t="s">
        <v>3319</v>
      </c>
      <c r="B2112" t="s">
        <v>3434</v>
      </c>
      <c r="C2112" t="s">
        <v>3435</v>
      </c>
      <c r="D2112" s="52">
        <v>359.92131723453798</v>
      </c>
      <c r="E2112" s="13">
        <v>1.6684143098923001</v>
      </c>
      <c r="F2112">
        <v>29</v>
      </c>
      <c r="G2112" s="57" t="s">
        <v>3160</v>
      </c>
      <c r="H2112" s="57" t="s">
        <v>3160</v>
      </c>
      <c r="I2112" s="57" t="s">
        <v>3160</v>
      </c>
      <c r="J2112" s="57" t="s">
        <v>3160</v>
      </c>
      <c r="K2112" s="57" t="s">
        <v>3160</v>
      </c>
      <c r="L2112" s="57" t="s">
        <v>3160</v>
      </c>
      <c r="M2112" s="57" t="s">
        <v>3160</v>
      </c>
      <c r="N2112" t="s">
        <v>3152</v>
      </c>
    </row>
    <row r="2113" spans="1:14" x14ac:dyDescent="0.25">
      <c r="A2113" t="s">
        <v>3319</v>
      </c>
      <c r="B2113" t="s">
        <v>3436</v>
      </c>
      <c r="C2113" t="s">
        <v>3437</v>
      </c>
      <c r="D2113" s="52">
        <v>96.320524521308997</v>
      </c>
      <c r="E2113" s="13">
        <v>1.09074146995085</v>
      </c>
      <c r="F2113">
        <v>72</v>
      </c>
      <c r="G2113" s="57" t="s">
        <v>3151</v>
      </c>
      <c r="H2113" s="57" t="s">
        <v>3151</v>
      </c>
      <c r="I2113" s="57" t="s">
        <v>3155</v>
      </c>
      <c r="J2113" s="57" t="s">
        <v>3155</v>
      </c>
      <c r="K2113" s="57" t="s">
        <v>3149</v>
      </c>
      <c r="L2113" s="57" t="s">
        <v>3149</v>
      </c>
      <c r="M2113" s="57" t="s">
        <v>3151</v>
      </c>
      <c r="N2113" t="s">
        <v>3322</v>
      </c>
    </row>
    <row r="2114" spans="1:14" x14ac:dyDescent="0.25">
      <c r="A2114" t="s">
        <v>3319</v>
      </c>
      <c r="B2114" t="s">
        <v>3438</v>
      </c>
      <c r="C2114" t="s">
        <v>3439</v>
      </c>
      <c r="D2114" s="52">
        <v>1349.47316732238</v>
      </c>
      <c r="E2114" s="13">
        <v>1.0266226593712999</v>
      </c>
      <c r="F2114">
        <v>80</v>
      </c>
      <c r="G2114" s="57" t="s">
        <v>3151</v>
      </c>
      <c r="H2114" s="57" t="s">
        <v>3151</v>
      </c>
      <c r="I2114" s="57" t="s">
        <v>3148</v>
      </c>
      <c r="J2114" s="57" t="s">
        <v>3148</v>
      </c>
      <c r="K2114" s="57" t="s">
        <v>3150</v>
      </c>
      <c r="L2114" s="57" t="s">
        <v>3148</v>
      </c>
      <c r="M2114" s="57" t="s">
        <v>3150</v>
      </c>
      <c r="N2114" t="s">
        <v>3322</v>
      </c>
    </row>
    <row r="2115" spans="1:14" x14ac:dyDescent="0.25">
      <c r="A2115" t="s">
        <v>3319</v>
      </c>
      <c r="B2115" t="s">
        <v>3440</v>
      </c>
      <c r="C2115" t="s">
        <v>3441</v>
      </c>
      <c r="D2115" s="52">
        <v>652.88820105143395</v>
      </c>
      <c r="E2115" s="13">
        <v>0.85937124757787497</v>
      </c>
      <c r="F2115">
        <v>94</v>
      </c>
      <c r="G2115" s="57" t="s">
        <v>3160</v>
      </c>
      <c r="H2115" s="57" t="s">
        <v>3160</v>
      </c>
      <c r="I2115" s="57" t="s">
        <v>3160</v>
      </c>
      <c r="J2115" s="57" t="s">
        <v>3160</v>
      </c>
      <c r="K2115" s="57" t="s">
        <v>3160</v>
      </c>
      <c r="L2115" s="57" t="s">
        <v>3160</v>
      </c>
      <c r="M2115" s="57" t="s">
        <v>3160</v>
      </c>
      <c r="N2115" t="s">
        <v>3152</v>
      </c>
    </row>
    <row r="2116" spans="1:14" x14ac:dyDescent="0.25">
      <c r="A2116" t="s">
        <v>3319</v>
      </c>
      <c r="B2116" t="s">
        <v>3442</v>
      </c>
      <c r="C2116" t="s">
        <v>3204</v>
      </c>
      <c r="D2116" s="52">
        <v>119.968546424333</v>
      </c>
      <c r="E2116" s="13">
        <v>-0.31647860987162402</v>
      </c>
      <c r="F2116">
        <v>162</v>
      </c>
      <c r="G2116" s="57" t="s">
        <v>3150</v>
      </c>
      <c r="H2116" s="57" t="s">
        <v>3151</v>
      </c>
      <c r="I2116" s="57" t="s">
        <v>3149</v>
      </c>
      <c r="J2116" s="57" t="s">
        <v>3155</v>
      </c>
      <c r="K2116" s="57" t="s">
        <v>3151</v>
      </c>
      <c r="L2116" s="57" t="s">
        <v>3151</v>
      </c>
      <c r="M2116" s="57" t="s">
        <v>3151</v>
      </c>
      <c r="N2116" t="s">
        <v>3322</v>
      </c>
    </row>
    <row r="2117" spans="1:14" x14ac:dyDescent="0.25">
      <c r="A2117" t="s">
        <v>3319</v>
      </c>
      <c r="B2117" t="s">
        <v>3443</v>
      </c>
      <c r="C2117" t="s">
        <v>3444</v>
      </c>
      <c r="D2117" s="52">
        <v>14.6302393315458</v>
      </c>
      <c r="E2117" s="13">
        <v>-0.73240111538561203</v>
      </c>
      <c r="F2117">
        <v>173</v>
      </c>
      <c r="G2117" s="57" t="s">
        <v>3160</v>
      </c>
      <c r="H2117" s="57" t="s">
        <v>3160</v>
      </c>
      <c r="I2117" s="57" t="s">
        <v>3160</v>
      </c>
      <c r="J2117" s="57" t="s">
        <v>3160</v>
      </c>
      <c r="K2117" s="57" t="s">
        <v>3160</v>
      </c>
      <c r="L2117" s="57" t="s">
        <v>3160</v>
      </c>
      <c r="M2117" s="57" t="s">
        <v>3160</v>
      </c>
      <c r="N2117" t="s">
        <v>3152</v>
      </c>
    </row>
    <row r="2118" spans="1:14" x14ac:dyDescent="0.25">
      <c r="A2118" t="s">
        <v>3319</v>
      </c>
      <c r="B2118" t="s">
        <v>3445</v>
      </c>
      <c r="C2118" t="s">
        <v>3446</v>
      </c>
      <c r="D2118" s="52">
        <v>320.77117565689298</v>
      </c>
      <c r="E2118" s="13">
        <v>-0.73240111538561203</v>
      </c>
      <c r="F2118">
        <v>173</v>
      </c>
      <c r="G2118" s="57" t="s">
        <v>3160</v>
      </c>
      <c r="H2118" s="57" t="s">
        <v>3160</v>
      </c>
      <c r="I2118" s="57" t="s">
        <v>3160</v>
      </c>
      <c r="J2118" s="57" t="s">
        <v>3160</v>
      </c>
      <c r="K2118" s="57" t="s">
        <v>3160</v>
      </c>
      <c r="L2118" s="57" t="s">
        <v>3160</v>
      </c>
      <c r="M2118" s="57" t="s">
        <v>3160</v>
      </c>
      <c r="N2118" t="s">
        <v>3152</v>
      </c>
    </row>
    <row r="2119" spans="1:14" x14ac:dyDescent="0.25">
      <c r="A2119" t="s">
        <v>3319</v>
      </c>
      <c r="B2119" t="s">
        <v>3447</v>
      </c>
      <c r="C2119" t="s">
        <v>3208</v>
      </c>
      <c r="D2119" s="52">
        <v>680.76715870143005</v>
      </c>
      <c r="E2119" s="13">
        <v>1.2993816759372201</v>
      </c>
      <c r="F2119">
        <v>60</v>
      </c>
      <c r="G2119" s="57" t="s">
        <v>3160</v>
      </c>
      <c r="H2119" s="57" t="s">
        <v>3160</v>
      </c>
      <c r="I2119" s="57" t="s">
        <v>3160</v>
      </c>
      <c r="J2119" s="57" t="s">
        <v>3160</v>
      </c>
      <c r="K2119" s="57" t="s">
        <v>3160</v>
      </c>
      <c r="L2119" s="57" t="s">
        <v>3160</v>
      </c>
      <c r="M2119" s="57" t="s">
        <v>3160</v>
      </c>
      <c r="N2119" t="s">
        <v>3337</v>
      </c>
    </row>
    <row r="2120" spans="1:14" x14ac:dyDescent="0.25">
      <c r="A2120" t="s">
        <v>3319</v>
      </c>
      <c r="B2120" t="s">
        <v>3448</v>
      </c>
      <c r="C2120" t="s">
        <v>3210</v>
      </c>
      <c r="D2120" s="52">
        <v>1322.4582039833001</v>
      </c>
      <c r="E2120" s="13">
        <v>2.1598541015746502</v>
      </c>
      <c r="F2120">
        <v>11</v>
      </c>
      <c r="G2120" s="57" t="s">
        <v>3160</v>
      </c>
      <c r="H2120" s="57" t="s">
        <v>3160</v>
      </c>
      <c r="I2120" s="57" t="s">
        <v>3160</v>
      </c>
      <c r="J2120" s="57" t="s">
        <v>3160</v>
      </c>
      <c r="K2120" s="57" t="s">
        <v>3160</v>
      </c>
      <c r="L2120" s="57" t="s">
        <v>3160</v>
      </c>
      <c r="M2120" s="57" t="s">
        <v>3160</v>
      </c>
      <c r="N2120" t="s">
        <v>3337</v>
      </c>
    </row>
    <row r="2121" spans="1:14" x14ac:dyDescent="0.25">
      <c r="A2121" t="s">
        <v>3319</v>
      </c>
      <c r="B2121" t="s">
        <v>3449</v>
      </c>
      <c r="C2121" t="s">
        <v>3450</v>
      </c>
      <c r="D2121" s="52">
        <v>43.622646444616997</v>
      </c>
      <c r="E2121" s="13">
        <v>1.7046660652439101</v>
      </c>
      <c r="F2121">
        <v>27</v>
      </c>
      <c r="G2121" s="57" t="s">
        <v>3160</v>
      </c>
      <c r="H2121" s="57" t="s">
        <v>3160</v>
      </c>
      <c r="I2121" s="57" t="s">
        <v>3160</v>
      </c>
      <c r="J2121" s="57" t="s">
        <v>3160</v>
      </c>
      <c r="K2121" s="57" t="s">
        <v>3160</v>
      </c>
      <c r="L2121" s="57" t="s">
        <v>3160</v>
      </c>
      <c r="M2121" s="57" t="s">
        <v>3160</v>
      </c>
      <c r="N2121" t="s">
        <v>3337</v>
      </c>
    </row>
    <row r="2122" spans="1:14" x14ac:dyDescent="0.25">
      <c r="A2122" t="s">
        <v>3319</v>
      </c>
      <c r="B2122" t="s">
        <v>3451</v>
      </c>
      <c r="C2122" t="s">
        <v>3452</v>
      </c>
      <c r="D2122" s="52">
        <v>170.49052464887799</v>
      </c>
      <c r="E2122" s="13">
        <v>1.32311896247857</v>
      </c>
      <c r="F2122">
        <v>56</v>
      </c>
      <c r="G2122" s="57" t="s">
        <v>3160</v>
      </c>
      <c r="H2122" s="57" t="s">
        <v>3160</v>
      </c>
      <c r="I2122" s="57" t="s">
        <v>3160</v>
      </c>
      <c r="J2122" s="57" t="s">
        <v>3160</v>
      </c>
      <c r="K2122" s="57" t="s">
        <v>3160</v>
      </c>
      <c r="L2122" s="57" t="s">
        <v>3160</v>
      </c>
      <c r="M2122" s="57" t="s">
        <v>3160</v>
      </c>
      <c r="N2122" t="s">
        <v>3337</v>
      </c>
    </row>
    <row r="2123" spans="1:14" x14ac:dyDescent="0.25">
      <c r="A2123" t="s">
        <v>3319</v>
      </c>
      <c r="B2123" t="s">
        <v>3453</v>
      </c>
      <c r="C2123" t="s">
        <v>3214</v>
      </c>
      <c r="D2123" s="52">
        <v>402.35071264345697</v>
      </c>
      <c r="E2123" s="13">
        <v>-1.1312698128169001</v>
      </c>
      <c r="F2123">
        <v>184</v>
      </c>
      <c r="G2123" s="57" t="s">
        <v>3155</v>
      </c>
      <c r="H2123" s="57" t="s">
        <v>3148</v>
      </c>
      <c r="I2123" s="57" t="s">
        <v>3149</v>
      </c>
      <c r="J2123" s="57" t="s">
        <v>3149</v>
      </c>
      <c r="K2123" s="57" t="s">
        <v>3155</v>
      </c>
      <c r="L2123" s="57" t="s">
        <v>3150</v>
      </c>
      <c r="M2123" s="57" t="s">
        <v>3149</v>
      </c>
      <c r="N2123" t="s">
        <v>3322</v>
      </c>
    </row>
    <row r="2124" spans="1:14" x14ac:dyDescent="0.25">
      <c r="A2124" t="s">
        <v>3319</v>
      </c>
      <c r="B2124" t="s">
        <v>3454</v>
      </c>
      <c r="C2124" t="s">
        <v>3455</v>
      </c>
      <c r="D2124" s="52">
        <v>856.07216880040505</v>
      </c>
      <c r="E2124" s="13">
        <v>0.88373742428038404</v>
      </c>
      <c r="F2124">
        <v>92</v>
      </c>
      <c r="G2124" s="57" t="s">
        <v>3151</v>
      </c>
      <c r="H2124" s="57" t="s">
        <v>3149</v>
      </c>
      <c r="I2124" s="57" t="s">
        <v>3151</v>
      </c>
      <c r="J2124" s="57" t="s">
        <v>3148</v>
      </c>
      <c r="K2124" s="57" t="s">
        <v>3148</v>
      </c>
      <c r="L2124" s="57" t="s">
        <v>3149</v>
      </c>
      <c r="M2124" s="57" t="s">
        <v>3151</v>
      </c>
      <c r="N2124" t="s">
        <v>3322</v>
      </c>
    </row>
    <row r="2125" spans="1:14" x14ac:dyDescent="0.25">
      <c r="A2125" t="s">
        <v>3319</v>
      </c>
      <c r="B2125" t="s">
        <v>3456</v>
      </c>
      <c r="C2125" t="s">
        <v>3457</v>
      </c>
      <c r="D2125" s="52">
        <v>343.46867721735902</v>
      </c>
      <c r="E2125" s="13">
        <v>1.52010641194737</v>
      </c>
      <c r="F2125">
        <v>41</v>
      </c>
      <c r="G2125" s="57" t="s">
        <v>3151</v>
      </c>
      <c r="H2125" s="57" t="s">
        <v>3149</v>
      </c>
      <c r="I2125" s="57" t="s">
        <v>3151</v>
      </c>
      <c r="J2125" s="57" t="s">
        <v>3148</v>
      </c>
      <c r="K2125" s="57" t="s">
        <v>3155</v>
      </c>
      <c r="L2125" s="57" t="s">
        <v>3150</v>
      </c>
      <c r="M2125" s="57" t="s">
        <v>3148</v>
      </c>
      <c r="N2125" t="s">
        <v>3322</v>
      </c>
    </row>
    <row r="2126" spans="1:14" x14ac:dyDescent="0.25">
      <c r="A2126" t="s">
        <v>3319</v>
      </c>
      <c r="B2126" t="s">
        <v>3458</v>
      </c>
      <c r="C2126" t="s">
        <v>3459</v>
      </c>
      <c r="D2126" s="52">
        <v>0</v>
      </c>
      <c r="E2126" s="13">
        <v>0.83736875790780696</v>
      </c>
      <c r="F2126">
        <v>97</v>
      </c>
      <c r="G2126" s="57" t="s">
        <v>3160</v>
      </c>
      <c r="H2126" s="57" t="s">
        <v>3160</v>
      </c>
      <c r="I2126" s="57" t="s">
        <v>3160</v>
      </c>
      <c r="J2126" s="57" t="s">
        <v>3160</v>
      </c>
      <c r="K2126" s="57" t="s">
        <v>3160</v>
      </c>
      <c r="L2126" s="57" t="s">
        <v>3160</v>
      </c>
      <c r="M2126" s="57" t="s">
        <v>3160</v>
      </c>
      <c r="N2126" t="s">
        <v>3152</v>
      </c>
    </row>
    <row r="2127" spans="1:14" x14ac:dyDescent="0.25">
      <c r="A2127" t="s">
        <v>3319</v>
      </c>
      <c r="B2127" t="s">
        <v>3460</v>
      </c>
      <c r="C2127" t="s">
        <v>3461</v>
      </c>
      <c r="D2127" s="52">
        <v>966.82893365993903</v>
      </c>
      <c r="E2127" s="13">
        <v>0.55376747730954901</v>
      </c>
      <c r="F2127">
        <v>113</v>
      </c>
      <c r="G2127" s="57" t="s">
        <v>3151</v>
      </c>
      <c r="H2127" s="57" t="s">
        <v>3151</v>
      </c>
      <c r="I2127" s="57" t="s">
        <v>3155</v>
      </c>
      <c r="J2127" s="57" t="s">
        <v>3155</v>
      </c>
      <c r="K2127" s="57" t="s">
        <v>3149</v>
      </c>
      <c r="L2127" s="57" t="s">
        <v>3148</v>
      </c>
      <c r="M2127" s="57" t="s">
        <v>3155</v>
      </c>
      <c r="N2127" t="s">
        <v>3322</v>
      </c>
    </row>
    <row r="2128" spans="1:14" x14ac:dyDescent="0.25">
      <c r="A2128" t="s">
        <v>3319</v>
      </c>
      <c r="B2128" t="s">
        <v>3462</v>
      </c>
      <c r="C2128" t="s">
        <v>3463</v>
      </c>
      <c r="D2128" s="52">
        <v>462.03247071967201</v>
      </c>
      <c r="E2128" s="13">
        <v>1.9030560286204601</v>
      </c>
      <c r="F2128">
        <v>18</v>
      </c>
      <c r="G2128" s="57" t="s">
        <v>3151</v>
      </c>
      <c r="H2128" s="57" t="s">
        <v>3151</v>
      </c>
      <c r="I2128" s="57" t="s">
        <v>3151</v>
      </c>
      <c r="J2128" s="57" t="s">
        <v>3148</v>
      </c>
      <c r="K2128" s="57" t="s">
        <v>3150</v>
      </c>
      <c r="L2128" s="57" t="s">
        <v>3148</v>
      </c>
      <c r="M2128" s="57" t="s">
        <v>3151</v>
      </c>
      <c r="N2128" t="s">
        <v>3322</v>
      </c>
    </row>
    <row r="2129" spans="1:14" x14ac:dyDescent="0.25">
      <c r="A2129" t="s">
        <v>3319</v>
      </c>
      <c r="B2129" t="s">
        <v>3464</v>
      </c>
      <c r="C2129" t="s">
        <v>3465</v>
      </c>
      <c r="D2129" s="52">
        <v>1206.1708557683201</v>
      </c>
      <c r="E2129" s="13">
        <v>1.1796589028036799</v>
      </c>
      <c r="F2129">
        <v>68</v>
      </c>
      <c r="G2129" s="57" t="s">
        <v>3151</v>
      </c>
      <c r="H2129" s="57" t="s">
        <v>3151</v>
      </c>
      <c r="I2129" s="57" t="s">
        <v>3151</v>
      </c>
      <c r="J2129" s="57" t="s">
        <v>3148</v>
      </c>
      <c r="K2129" s="57" t="s">
        <v>3150</v>
      </c>
      <c r="L2129" s="57" t="s">
        <v>3149</v>
      </c>
      <c r="M2129" s="57" t="s">
        <v>3150</v>
      </c>
      <c r="N2129" t="s">
        <v>3322</v>
      </c>
    </row>
    <row r="2130" spans="1:14" x14ac:dyDescent="0.25">
      <c r="A2130" t="s">
        <v>3319</v>
      </c>
      <c r="B2130" t="s">
        <v>3466</v>
      </c>
      <c r="C2130" t="s">
        <v>3467</v>
      </c>
      <c r="D2130" s="52">
        <v>3296.4933732497102</v>
      </c>
      <c r="E2130" s="13">
        <v>2.0607435092290798</v>
      </c>
      <c r="F2130">
        <v>13</v>
      </c>
      <c r="G2130" s="57" t="s">
        <v>3151</v>
      </c>
      <c r="H2130" s="57" t="s">
        <v>3151</v>
      </c>
      <c r="I2130" s="57" t="s">
        <v>3149</v>
      </c>
      <c r="J2130" s="57" t="s">
        <v>3148</v>
      </c>
      <c r="K2130" s="57" t="s">
        <v>3150</v>
      </c>
      <c r="L2130" s="57" t="s">
        <v>3150</v>
      </c>
      <c r="M2130" s="57" t="s">
        <v>3150</v>
      </c>
      <c r="N2130" t="s">
        <v>3322</v>
      </c>
    </row>
    <row r="2131" spans="1:14" x14ac:dyDescent="0.25">
      <c r="A2131" t="s">
        <v>3319</v>
      </c>
      <c r="B2131" t="s">
        <v>3468</v>
      </c>
      <c r="C2131" t="s">
        <v>3469</v>
      </c>
      <c r="D2131" s="52">
        <v>1838.18434404045</v>
      </c>
      <c r="E2131" s="13">
        <v>2.3555952716592699</v>
      </c>
      <c r="F2131">
        <v>7</v>
      </c>
      <c r="G2131" s="57" t="s">
        <v>3160</v>
      </c>
      <c r="H2131" s="57" t="s">
        <v>3160</v>
      </c>
      <c r="I2131" s="57" t="s">
        <v>3160</v>
      </c>
      <c r="J2131" s="57" t="s">
        <v>3160</v>
      </c>
      <c r="K2131" s="57" t="s">
        <v>3160</v>
      </c>
      <c r="L2131" s="57" t="s">
        <v>3160</v>
      </c>
      <c r="M2131" s="57" t="s">
        <v>3160</v>
      </c>
      <c r="N2131" t="s">
        <v>3152</v>
      </c>
    </row>
    <row r="2132" spans="1:14" x14ac:dyDescent="0.25">
      <c r="A2132" t="s">
        <v>3319</v>
      </c>
      <c r="B2132" t="s">
        <v>3470</v>
      </c>
      <c r="C2132" t="s">
        <v>3471</v>
      </c>
      <c r="D2132" s="52">
        <v>265.44900819706498</v>
      </c>
      <c r="E2132" s="13">
        <v>2.3555952716592699</v>
      </c>
      <c r="F2132">
        <v>7</v>
      </c>
      <c r="G2132" s="57" t="s">
        <v>3160</v>
      </c>
      <c r="H2132" s="57" t="s">
        <v>3160</v>
      </c>
      <c r="I2132" s="57" t="s">
        <v>3160</v>
      </c>
      <c r="J2132" s="57" t="s">
        <v>3160</v>
      </c>
      <c r="K2132" s="57" t="s">
        <v>3160</v>
      </c>
      <c r="L2132" s="57" t="s">
        <v>3160</v>
      </c>
      <c r="M2132" s="57" t="s">
        <v>3160</v>
      </c>
      <c r="N2132" t="s">
        <v>3152</v>
      </c>
    </row>
    <row r="2133" spans="1:14" x14ac:dyDescent="0.25">
      <c r="A2133" t="s">
        <v>3319</v>
      </c>
      <c r="B2133" t="s">
        <v>3472</v>
      </c>
      <c r="C2133" t="s">
        <v>3473</v>
      </c>
      <c r="D2133" s="52">
        <v>1208.8934057444701</v>
      </c>
      <c r="E2133" s="13">
        <v>1.0869003451586701</v>
      </c>
      <c r="F2133">
        <v>73</v>
      </c>
      <c r="G2133" s="57" t="s">
        <v>3151</v>
      </c>
      <c r="H2133" s="57" t="s">
        <v>3149</v>
      </c>
      <c r="I2133" s="57" t="s">
        <v>3148</v>
      </c>
      <c r="J2133" s="57" t="s">
        <v>3149</v>
      </c>
      <c r="K2133" s="57" t="s">
        <v>3155</v>
      </c>
      <c r="L2133" s="57" t="s">
        <v>3155</v>
      </c>
      <c r="M2133" s="57" t="s">
        <v>3150</v>
      </c>
      <c r="N2133" t="s">
        <v>3322</v>
      </c>
    </row>
    <row r="2134" spans="1:14" x14ac:dyDescent="0.25">
      <c r="A2134" t="s">
        <v>3319</v>
      </c>
      <c r="B2134" t="s">
        <v>3474</v>
      </c>
      <c r="C2134" t="s">
        <v>3475</v>
      </c>
      <c r="D2134" s="52">
        <v>520.75485323958003</v>
      </c>
      <c r="E2134" s="13">
        <v>0.92595753708427098</v>
      </c>
      <c r="F2134">
        <v>87</v>
      </c>
      <c r="G2134" s="57" t="s">
        <v>3160</v>
      </c>
      <c r="H2134" s="57" t="s">
        <v>3160</v>
      </c>
      <c r="I2134" s="57" t="s">
        <v>3160</v>
      </c>
      <c r="J2134" s="57" t="s">
        <v>3160</v>
      </c>
      <c r="K2134" s="57" t="s">
        <v>3160</v>
      </c>
      <c r="L2134" s="57" t="s">
        <v>3160</v>
      </c>
      <c r="M2134" s="57" t="s">
        <v>3160</v>
      </c>
      <c r="N2134" t="s">
        <v>3152</v>
      </c>
    </row>
    <row r="2135" spans="1:14" x14ac:dyDescent="0.25">
      <c r="A2135" t="s">
        <v>3319</v>
      </c>
      <c r="B2135" t="s">
        <v>3476</v>
      </c>
      <c r="C2135" t="s">
        <v>3477</v>
      </c>
      <c r="D2135" s="52">
        <v>1221.5607016809699</v>
      </c>
      <c r="E2135" s="13">
        <v>0.91747383840878804</v>
      </c>
      <c r="F2135">
        <v>88</v>
      </c>
      <c r="G2135" s="57" t="s">
        <v>3151</v>
      </c>
      <c r="H2135" s="57" t="s">
        <v>3151</v>
      </c>
      <c r="I2135" s="57" t="s">
        <v>3155</v>
      </c>
      <c r="J2135" s="57" t="s">
        <v>3148</v>
      </c>
      <c r="K2135" s="57" t="s">
        <v>3155</v>
      </c>
      <c r="L2135" s="57" t="s">
        <v>3155</v>
      </c>
      <c r="M2135" s="57" t="s">
        <v>3155</v>
      </c>
      <c r="N2135" t="s">
        <v>3322</v>
      </c>
    </row>
    <row r="2136" spans="1:14" x14ac:dyDescent="0.25">
      <c r="A2136" t="s">
        <v>3319</v>
      </c>
      <c r="B2136" t="s">
        <v>3478</v>
      </c>
      <c r="C2136" t="s">
        <v>3479</v>
      </c>
      <c r="D2136" s="52">
        <v>3032.4614146973499</v>
      </c>
      <c r="E2136" s="13">
        <v>0.82851125933619496</v>
      </c>
      <c r="F2136">
        <v>99</v>
      </c>
      <c r="G2136" s="57" t="s">
        <v>3151</v>
      </c>
      <c r="H2136" s="57" t="s">
        <v>3151</v>
      </c>
      <c r="I2136" s="57" t="s">
        <v>3155</v>
      </c>
      <c r="J2136" s="57" t="s">
        <v>3148</v>
      </c>
      <c r="K2136" s="57" t="s">
        <v>3151</v>
      </c>
      <c r="L2136" s="57" t="s">
        <v>3149</v>
      </c>
      <c r="M2136" s="57" t="s">
        <v>3150</v>
      </c>
      <c r="N2136" t="s">
        <v>3322</v>
      </c>
    </row>
    <row r="2137" spans="1:14" x14ac:dyDescent="0.25">
      <c r="A2137" t="s">
        <v>3319</v>
      </c>
      <c r="B2137" t="s">
        <v>3480</v>
      </c>
      <c r="C2137" t="s">
        <v>3481</v>
      </c>
      <c r="D2137" s="52">
        <v>4227.2270618852299</v>
      </c>
      <c r="E2137" s="13">
        <v>0.84154303428253596</v>
      </c>
      <c r="F2137">
        <v>96</v>
      </c>
      <c r="G2137" s="57" t="s">
        <v>3151</v>
      </c>
      <c r="H2137" s="57" t="s">
        <v>3148</v>
      </c>
      <c r="I2137" s="57" t="s">
        <v>3155</v>
      </c>
      <c r="J2137" s="57" t="s">
        <v>3148</v>
      </c>
      <c r="K2137" s="57" t="s">
        <v>3151</v>
      </c>
      <c r="L2137" s="57" t="s">
        <v>3149</v>
      </c>
      <c r="M2137" s="57" t="s">
        <v>3150</v>
      </c>
      <c r="N2137" t="s">
        <v>3322</v>
      </c>
    </row>
    <row r="2138" spans="1:14" x14ac:dyDescent="0.25">
      <c r="A2138" t="s">
        <v>3319</v>
      </c>
      <c r="B2138" t="s">
        <v>3482</v>
      </c>
      <c r="C2138" t="s">
        <v>3483</v>
      </c>
      <c r="D2138" s="52">
        <v>1133.2251216642301</v>
      </c>
      <c r="E2138" s="13">
        <v>0.61417465891969902</v>
      </c>
      <c r="F2138">
        <v>110</v>
      </c>
      <c r="G2138" s="57" t="s">
        <v>3160</v>
      </c>
      <c r="H2138" s="57" t="s">
        <v>3160</v>
      </c>
      <c r="I2138" s="57" t="s">
        <v>3160</v>
      </c>
      <c r="J2138" s="57" t="s">
        <v>3160</v>
      </c>
      <c r="K2138" s="57" t="s">
        <v>3160</v>
      </c>
      <c r="L2138" s="57" t="s">
        <v>3160</v>
      </c>
      <c r="M2138" s="57" t="s">
        <v>3160</v>
      </c>
      <c r="N2138" t="s">
        <v>3152</v>
      </c>
    </row>
    <row r="2139" spans="1:14" x14ac:dyDescent="0.25">
      <c r="A2139" t="s">
        <v>3319</v>
      </c>
      <c r="B2139" t="s">
        <v>3484</v>
      </c>
      <c r="C2139" t="s">
        <v>3485</v>
      </c>
      <c r="D2139" s="52">
        <v>848.22631040604597</v>
      </c>
      <c r="E2139" s="13">
        <v>0.91122438014896001</v>
      </c>
      <c r="F2139">
        <v>89</v>
      </c>
      <c r="G2139" s="57" t="s">
        <v>3151</v>
      </c>
      <c r="H2139" s="57" t="s">
        <v>3151</v>
      </c>
      <c r="I2139" s="57" t="s">
        <v>3155</v>
      </c>
      <c r="J2139" s="57" t="s">
        <v>3150</v>
      </c>
      <c r="K2139" s="57" t="s">
        <v>3148</v>
      </c>
      <c r="L2139" s="57" t="s">
        <v>3148</v>
      </c>
      <c r="M2139" s="57" t="s">
        <v>3151</v>
      </c>
      <c r="N2139" t="s">
        <v>3322</v>
      </c>
    </row>
    <row r="2140" spans="1:14" x14ac:dyDescent="0.25">
      <c r="A2140" t="s">
        <v>3319</v>
      </c>
      <c r="B2140" t="s">
        <v>3486</v>
      </c>
      <c r="C2140" t="s">
        <v>3487</v>
      </c>
      <c r="D2140" s="52">
        <v>1214.6865882649299</v>
      </c>
      <c r="E2140" s="13">
        <v>1.8422256978588001</v>
      </c>
      <c r="F2140">
        <v>22</v>
      </c>
      <c r="G2140" s="57" t="s">
        <v>3151</v>
      </c>
      <c r="H2140" s="57" t="s">
        <v>3151</v>
      </c>
      <c r="I2140" s="57" t="s">
        <v>3155</v>
      </c>
      <c r="J2140" s="57" t="s">
        <v>3148</v>
      </c>
      <c r="K2140" s="57" t="s">
        <v>3148</v>
      </c>
      <c r="L2140" s="57" t="s">
        <v>3149</v>
      </c>
      <c r="M2140" s="57" t="s">
        <v>3149</v>
      </c>
      <c r="N2140" t="s">
        <v>3322</v>
      </c>
    </row>
    <row r="2141" spans="1:14" x14ac:dyDescent="0.25">
      <c r="A2141" t="s">
        <v>3319</v>
      </c>
      <c r="B2141" t="s">
        <v>3488</v>
      </c>
      <c r="C2141" t="s">
        <v>3489</v>
      </c>
      <c r="D2141" s="52">
        <v>2158.9336526987699</v>
      </c>
      <c r="E2141" s="13">
        <v>0.83005483428982296</v>
      </c>
      <c r="F2141">
        <v>98</v>
      </c>
      <c r="G2141" s="57" t="s">
        <v>3151</v>
      </c>
      <c r="H2141" s="57" t="s">
        <v>3151</v>
      </c>
      <c r="I2141" s="57" t="s">
        <v>3155</v>
      </c>
      <c r="J2141" s="57" t="s">
        <v>3155</v>
      </c>
      <c r="K2141" s="57" t="s">
        <v>3151</v>
      </c>
      <c r="L2141" s="57" t="s">
        <v>3151</v>
      </c>
      <c r="M2141" s="57" t="s">
        <v>3150</v>
      </c>
      <c r="N2141" t="s">
        <v>3322</v>
      </c>
    </row>
    <row r="2142" spans="1:14" x14ac:dyDescent="0.25">
      <c r="A2142" t="s">
        <v>3319</v>
      </c>
      <c r="B2142" t="s">
        <v>3490</v>
      </c>
      <c r="C2142" t="s">
        <v>3491</v>
      </c>
      <c r="D2142" s="52">
        <v>2782.0011446668</v>
      </c>
      <c r="E2142" s="13">
        <v>1.2916269433513701</v>
      </c>
      <c r="F2142">
        <v>61</v>
      </c>
      <c r="G2142" s="57" t="s">
        <v>3151</v>
      </c>
      <c r="H2142" s="57" t="s">
        <v>3151</v>
      </c>
      <c r="I2142" s="57" t="s">
        <v>3149</v>
      </c>
      <c r="J2142" s="57" t="s">
        <v>3148</v>
      </c>
      <c r="K2142" s="57" t="s">
        <v>3148</v>
      </c>
      <c r="L2142" s="57" t="s">
        <v>3149</v>
      </c>
      <c r="M2142" s="57" t="s">
        <v>3149</v>
      </c>
      <c r="N2142" t="s">
        <v>3322</v>
      </c>
    </row>
    <row r="2143" spans="1:14" x14ac:dyDescent="0.25">
      <c r="A2143" t="s">
        <v>3319</v>
      </c>
      <c r="B2143" t="s">
        <v>3492</v>
      </c>
      <c r="C2143" t="s">
        <v>3493</v>
      </c>
      <c r="D2143" s="52">
        <v>861.00834573725604</v>
      </c>
      <c r="E2143" s="13">
        <v>0.157503849736567</v>
      </c>
      <c r="F2143">
        <v>144</v>
      </c>
      <c r="G2143" s="57" t="s">
        <v>3149</v>
      </c>
      <c r="H2143" s="57" t="s">
        <v>3151</v>
      </c>
      <c r="I2143" s="57" t="s">
        <v>3148</v>
      </c>
      <c r="J2143" s="57" t="s">
        <v>3148</v>
      </c>
      <c r="K2143" s="57" t="s">
        <v>3151</v>
      </c>
      <c r="L2143" s="57" t="s">
        <v>3151</v>
      </c>
      <c r="M2143" s="57" t="s">
        <v>3151</v>
      </c>
      <c r="N2143" t="s">
        <v>3322</v>
      </c>
    </row>
    <row r="2144" spans="1:14" x14ac:dyDescent="0.25">
      <c r="A2144" t="s">
        <v>3319</v>
      </c>
      <c r="B2144" t="s">
        <v>3494</v>
      </c>
      <c r="C2144" t="s">
        <v>3230</v>
      </c>
      <c r="D2144" s="52">
        <v>127.238286868584</v>
      </c>
      <c r="E2144" s="13">
        <v>1.0471299292968801</v>
      </c>
      <c r="F2144">
        <v>76</v>
      </c>
      <c r="G2144" s="57" t="s">
        <v>3160</v>
      </c>
      <c r="H2144" s="57" t="s">
        <v>3160</v>
      </c>
      <c r="I2144" s="57" t="s">
        <v>3160</v>
      </c>
      <c r="J2144" s="57" t="s">
        <v>3160</v>
      </c>
      <c r="K2144" s="57" t="s">
        <v>3160</v>
      </c>
      <c r="L2144" s="57" t="s">
        <v>3160</v>
      </c>
      <c r="M2144" s="57" t="s">
        <v>3160</v>
      </c>
      <c r="N2144" t="s">
        <v>3152</v>
      </c>
    </row>
    <row r="2145" spans="1:14" x14ac:dyDescent="0.25">
      <c r="A2145" t="s">
        <v>3319</v>
      </c>
      <c r="B2145" t="s">
        <v>3495</v>
      </c>
      <c r="C2145" t="s">
        <v>3496</v>
      </c>
      <c r="D2145" s="52">
        <v>119.892198869086</v>
      </c>
      <c r="E2145" s="13">
        <v>1.0471299292968801</v>
      </c>
      <c r="F2145">
        <v>76</v>
      </c>
      <c r="G2145" s="57" t="s">
        <v>3160</v>
      </c>
      <c r="H2145" s="57" t="s">
        <v>3160</v>
      </c>
      <c r="I2145" s="57" t="s">
        <v>3160</v>
      </c>
      <c r="J2145" s="57" t="s">
        <v>3160</v>
      </c>
      <c r="K2145" s="57" t="s">
        <v>3160</v>
      </c>
      <c r="L2145" s="57" t="s">
        <v>3160</v>
      </c>
      <c r="M2145" s="57" t="s">
        <v>3160</v>
      </c>
      <c r="N2145" t="s">
        <v>3152</v>
      </c>
    </row>
    <row r="2146" spans="1:14" x14ac:dyDescent="0.25">
      <c r="A2146" t="s">
        <v>3319</v>
      </c>
      <c r="B2146" t="s">
        <v>3497</v>
      </c>
      <c r="C2146" t="s">
        <v>3498</v>
      </c>
      <c r="D2146" s="52">
        <v>837.51534868323802</v>
      </c>
      <c r="E2146" s="13">
        <v>1.0471299292968801</v>
      </c>
      <c r="F2146">
        <v>76</v>
      </c>
      <c r="G2146" s="57" t="s">
        <v>3160</v>
      </c>
      <c r="H2146" s="57" t="s">
        <v>3160</v>
      </c>
      <c r="I2146" s="57" t="s">
        <v>3160</v>
      </c>
      <c r="J2146" s="57" t="s">
        <v>3160</v>
      </c>
      <c r="K2146" s="57" t="s">
        <v>3160</v>
      </c>
      <c r="L2146" s="57" t="s">
        <v>3160</v>
      </c>
      <c r="M2146" s="57" t="s">
        <v>3160</v>
      </c>
      <c r="N2146" t="s">
        <v>3152</v>
      </c>
    </row>
    <row r="2147" spans="1:14" x14ac:dyDescent="0.25">
      <c r="A2147" t="s">
        <v>3319</v>
      </c>
      <c r="B2147" t="s">
        <v>3499</v>
      </c>
      <c r="C2147" t="s">
        <v>3500</v>
      </c>
      <c r="D2147" s="52">
        <v>192.387504888899</v>
      </c>
      <c r="E2147" s="13">
        <v>-0.93571848730881202</v>
      </c>
      <c r="F2147">
        <v>177</v>
      </c>
      <c r="G2147" s="57" t="s">
        <v>3155</v>
      </c>
      <c r="H2147" s="57" t="s">
        <v>3148</v>
      </c>
      <c r="I2147" s="57" t="s">
        <v>3155</v>
      </c>
      <c r="J2147" s="57" t="s">
        <v>3155</v>
      </c>
      <c r="K2147" s="57" t="s">
        <v>3150</v>
      </c>
      <c r="L2147" s="57" t="s">
        <v>3151</v>
      </c>
      <c r="M2147" s="57" t="s">
        <v>3151</v>
      </c>
      <c r="N2147" t="s">
        <v>3322</v>
      </c>
    </row>
    <row r="2148" spans="1:14" x14ac:dyDescent="0.25">
      <c r="A2148" t="s">
        <v>3319</v>
      </c>
      <c r="B2148" t="s">
        <v>3501</v>
      </c>
      <c r="C2148" t="s">
        <v>3502</v>
      </c>
      <c r="D2148" s="52">
        <v>504.32523080265202</v>
      </c>
      <c r="E2148" s="13">
        <v>-2.21397444416081E-2</v>
      </c>
      <c r="F2148">
        <v>150</v>
      </c>
      <c r="G2148" s="57" t="s">
        <v>3160</v>
      </c>
      <c r="H2148" s="57" t="s">
        <v>3160</v>
      </c>
      <c r="I2148" s="57" t="s">
        <v>3160</v>
      </c>
      <c r="J2148" s="57" t="s">
        <v>3160</v>
      </c>
      <c r="K2148" s="57" t="s">
        <v>3160</v>
      </c>
      <c r="L2148" s="57" t="s">
        <v>3160</v>
      </c>
      <c r="M2148" s="57" t="s">
        <v>3160</v>
      </c>
      <c r="N2148" t="s">
        <v>3152</v>
      </c>
    </row>
    <row r="2149" spans="1:14" x14ac:dyDescent="0.25">
      <c r="A2149" t="s">
        <v>3319</v>
      </c>
      <c r="B2149" t="s">
        <v>3503</v>
      </c>
      <c r="C2149" t="s">
        <v>3504</v>
      </c>
      <c r="D2149" s="52">
        <v>474.82181019910303</v>
      </c>
      <c r="E2149" s="13">
        <v>-1.0172416207169901</v>
      </c>
      <c r="F2149">
        <v>180</v>
      </c>
      <c r="G2149" s="57" t="s">
        <v>3155</v>
      </c>
      <c r="H2149" s="57" t="s">
        <v>3151</v>
      </c>
      <c r="I2149" s="57" t="s">
        <v>3155</v>
      </c>
      <c r="J2149" s="57" t="s">
        <v>3155</v>
      </c>
      <c r="K2149" s="57" t="s">
        <v>3151</v>
      </c>
      <c r="L2149" s="57" t="s">
        <v>3150</v>
      </c>
      <c r="M2149" s="57" t="s">
        <v>3148</v>
      </c>
      <c r="N2149" t="s">
        <v>3322</v>
      </c>
    </row>
    <row r="2150" spans="1:14" x14ac:dyDescent="0.25">
      <c r="A2150" t="s">
        <v>3319</v>
      </c>
      <c r="B2150" t="s">
        <v>3505</v>
      </c>
      <c r="C2150" t="s">
        <v>3506</v>
      </c>
      <c r="D2150" s="52">
        <v>532.56595843589798</v>
      </c>
      <c r="E2150" s="13">
        <v>-2.21397444416081E-2</v>
      </c>
      <c r="F2150">
        <v>150</v>
      </c>
      <c r="G2150" s="57" t="s">
        <v>3160</v>
      </c>
      <c r="H2150" s="57" t="s">
        <v>3160</v>
      </c>
      <c r="I2150" s="57" t="s">
        <v>3160</v>
      </c>
      <c r="J2150" s="57" t="s">
        <v>3160</v>
      </c>
      <c r="K2150" s="57" t="s">
        <v>3160</v>
      </c>
      <c r="L2150" s="57" t="s">
        <v>3160</v>
      </c>
      <c r="M2150" s="57" t="s">
        <v>3160</v>
      </c>
      <c r="N2150" t="s">
        <v>3152</v>
      </c>
    </row>
    <row r="2151" spans="1:14" x14ac:dyDescent="0.25">
      <c r="A2151" t="s">
        <v>3319</v>
      </c>
      <c r="B2151" t="s">
        <v>3507</v>
      </c>
      <c r="C2151" t="s">
        <v>3508</v>
      </c>
      <c r="D2151" s="52">
        <v>222.71826914643299</v>
      </c>
      <c r="E2151" s="13">
        <v>0.43334502414491899</v>
      </c>
      <c r="F2151">
        <v>120</v>
      </c>
      <c r="G2151" s="57" t="s">
        <v>3160</v>
      </c>
      <c r="H2151" s="57" t="s">
        <v>3160</v>
      </c>
      <c r="I2151" s="57" t="s">
        <v>3160</v>
      </c>
      <c r="J2151" s="57" t="s">
        <v>3160</v>
      </c>
      <c r="K2151" s="57" t="s">
        <v>3160</v>
      </c>
      <c r="L2151" s="57" t="s">
        <v>3160</v>
      </c>
      <c r="M2151" s="57" t="s">
        <v>3160</v>
      </c>
      <c r="N2151" t="s">
        <v>3337</v>
      </c>
    </row>
    <row r="2152" spans="1:14" x14ac:dyDescent="0.25">
      <c r="A2152" t="s">
        <v>3319</v>
      </c>
      <c r="B2152" t="s">
        <v>3509</v>
      </c>
      <c r="C2152" t="s">
        <v>3510</v>
      </c>
      <c r="D2152" s="52">
        <v>89.480013163976494</v>
      </c>
      <c r="E2152" s="13">
        <v>0.46786084820784601</v>
      </c>
      <c r="F2152">
        <v>116</v>
      </c>
      <c r="G2152" s="57" t="s">
        <v>3160</v>
      </c>
      <c r="H2152" s="57" t="s">
        <v>3160</v>
      </c>
      <c r="I2152" s="57" t="s">
        <v>3160</v>
      </c>
      <c r="J2152" s="57" t="s">
        <v>3160</v>
      </c>
      <c r="K2152" s="57" t="s">
        <v>3160</v>
      </c>
      <c r="L2152" s="57" t="s">
        <v>3160</v>
      </c>
      <c r="M2152" s="57" t="s">
        <v>3160</v>
      </c>
      <c r="N2152" t="s">
        <v>3180</v>
      </c>
    </row>
    <row r="2153" spans="1:14" x14ac:dyDescent="0.25">
      <c r="A2153" t="s">
        <v>3319</v>
      </c>
      <c r="B2153" t="s">
        <v>3511</v>
      </c>
      <c r="C2153" t="s">
        <v>3512</v>
      </c>
      <c r="D2153" s="52">
        <v>522.31345881955497</v>
      </c>
      <c r="E2153" s="13">
        <v>0.46310913883050697</v>
      </c>
      <c r="F2153">
        <v>117</v>
      </c>
      <c r="G2153" s="57" t="s">
        <v>3160</v>
      </c>
      <c r="H2153" s="57" t="s">
        <v>3160</v>
      </c>
      <c r="I2153" s="57" t="s">
        <v>3160</v>
      </c>
      <c r="J2153" s="57" t="s">
        <v>3160</v>
      </c>
      <c r="K2153" s="57" t="s">
        <v>3160</v>
      </c>
      <c r="L2153" s="57" t="s">
        <v>3160</v>
      </c>
      <c r="M2153" s="57" t="s">
        <v>3160</v>
      </c>
      <c r="N2153" t="s">
        <v>3337</v>
      </c>
    </row>
    <row r="2154" spans="1:14" x14ac:dyDescent="0.25">
      <c r="A2154" t="s">
        <v>3319</v>
      </c>
      <c r="B2154" t="s">
        <v>3513</v>
      </c>
      <c r="C2154" t="s">
        <v>3514</v>
      </c>
      <c r="D2154" s="52">
        <v>5160.4651613156602</v>
      </c>
      <c r="E2154" s="13">
        <v>-0.35273416127539597</v>
      </c>
      <c r="F2154">
        <v>163</v>
      </c>
      <c r="G2154" s="57" t="s">
        <v>3150</v>
      </c>
      <c r="H2154" s="57" t="s">
        <v>3151</v>
      </c>
      <c r="I2154" s="57" t="s">
        <v>3155</v>
      </c>
      <c r="J2154" s="57" t="s">
        <v>3155</v>
      </c>
      <c r="K2154" s="57" t="s">
        <v>3148</v>
      </c>
      <c r="L2154" s="57" t="s">
        <v>3155</v>
      </c>
      <c r="M2154" s="57" t="s">
        <v>3155</v>
      </c>
      <c r="N2154" t="s">
        <v>3322</v>
      </c>
    </row>
    <row r="2155" spans="1:14" x14ac:dyDescent="0.25">
      <c r="A2155" t="s">
        <v>3319</v>
      </c>
      <c r="B2155" t="s">
        <v>3515</v>
      </c>
      <c r="C2155" t="s">
        <v>3238</v>
      </c>
      <c r="D2155" s="52">
        <v>3678.9038821675299</v>
      </c>
      <c r="E2155" s="13">
        <v>1.0183042808307501</v>
      </c>
      <c r="F2155">
        <v>83</v>
      </c>
      <c r="G2155" s="57" t="s">
        <v>3151</v>
      </c>
      <c r="H2155" s="57" t="s">
        <v>3148</v>
      </c>
      <c r="I2155" s="57" t="s">
        <v>3151</v>
      </c>
      <c r="J2155" s="57" t="s">
        <v>3149</v>
      </c>
      <c r="K2155" s="57" t="s">
        <v>3150</v>
      </c>
      <c r="L2155" s="57" t="s">
        <v>3155</v>
      </c>
      <c r="M2155" s="57" t="s">
        <v>3155</v>
      </c>
      <c r="N2155" t="s">
        <v>3322</v>
      </c>
    </row>
    <row r="2156" spans="1:14" x14ac:dyDescent="0.25">
      <c r="A2156" t="s">
        <v>3319</v>
      </c>
      <c r="B2156" t="s">
        <v>3516</v>
      </c>
      <c r="C2156" t="s">
        <v>3517</v>
      </c>
      <c r="D2156" s="52">
        <v>751.15867679242899</v>
      </c>
      <c r="E2156" s="13">
        <v>-0.53522578294121903</v>
      </c>
      <c r="F2156">
        <v>165</v>
      </c>
      <c r="G2156" s="57" t="s">
        <v>3150</v>
      </c>
      <c r="H2156" s="57" t="s">
        <v>3151</v>
      </c>
      <c r="I2156" s="57" t="s">
        <v>3155</v>
      </c>
      <c r="J2156" s="57" t="s">
        <v>3155</v>
      </c>
      <c r="K2156" s="57" t="s">
        <v>3151</v>
      </c>
      <c r="L2156" s="57" t="s">
        <v>3150</v>
      </c>
      <c r="M2156" s="57" t="s">
        <v>3150</v>
      </c>
      <c r="N2156" t="s">
        <v>3322</v>
      </c>
    </row>
    <row r="2157" spans="1:14" x14ac:dyDescent="0.25">
      <c r="A2157" t="s">
        <v>3319</v>
      </c>
      <c r="B2157" t="s">
        <v>3518</v>
      </c>
      <c r="C2157" t="s">
        <v>3519</v>
      </c>
      <c r="D2157" s="52">
        <v>2741.98325055028</v>
      </c>
      <c r="E2157" s="13">
        <v>-0.54835167982942901</v>
      </c>
      <c r="F2157">
        <v>167</v>
      </c>
      <c r="G2157" s="57" t="s">
        <v>3150</v>
      </c>
      <c r="H2157" s="57" t="s">
        <v>3149</v>
      </c>
      <c r="I2157" s="57" t="s">
        <v>3155</v>
      </c>
      <c r="J2157" s="57" t="s">
        <v>3150</v>
      </c>
      <c r="K2157" s="57" t="s">
        <v>3148</v>
      </c>
      <c r="L2157" s="57" t="s">
        <v>3155</v>
      </c>
      <c r="M2157" s="57" t="s">
        <v>3151</v>
      </c>
      <c r="N2157" t="s">
        <v>3322</v>
      </c>
    </row>
    <row r="2158" spans="1:14" x14ac:dyDescent="0.25">
      <c r="A2158" t="s">
        <v>3319</v>
      </c>
      <c r="B2158" t="s">
        <v>3520</v>
      </c>
      <c r="C2158" t="s">
        <v>3242</v>
      </c>
      <c r="D2158" s="52">
        <v>1547.3708596896299</v>
      </c>
      <c r="E2158" s="13">
        <v>-1.03296658380496</v>
      </c>
      <c r="F2158">
        <v>181</v>
      </c>
      <c r="G2158" s="57" t="s">
        <v>3155</v>
      </c>
      <c r="H2158" s="57" t="s">
        <v>3151</v>
      </c>
      <c r="I2158" s="57" t="s">
        <v>3148</v>
      </c>
      <c r="J2158" s="57" t="s">
        <v>3155</v>
      </c>
      <c r="K2158" s="57" t="s">
        <v>3150</v>
      </c>
      <c r="L2158" s="57" t="s">
        <v>3155</v>
      </c>
      <c r="M2158" s="57" t="s">
        <v>3155</v>
      </c>
      <c r="N2158" t="s">
        <v>3322</v>
      </c>
    </row>
    <row r="2159" spans="1:14" x14ac:dyDescent="0.25">
      <c r="A2159" t="s">
        <v>3319</v>
      </c>
      <c r="B2159" t="s">
        <v>3521</v>
      </c>
      <c r="C2159" t="s">
        <v>3522</v>
      </c>
      <c r="D2159" s="52">
        <v>3221.0147530542299</v>
      </c>
      <c r="E2159" s="13">
        <v>0.188904549121649</v>
      </c>
      <c r="F2159">
        <v>140</v>
      </c>
      <c r="G2159" s="57" t="s">
        <v>3149</v>
      </c>
      <c r="H2159" s="57" t="s">
        <v>3155</v>
      </c>
      <c r="I2159" s="57" t="s">
        <v>3155</v>
      </c>
      <c r="J2159" s="57" t="s">
        <v>3151</v>
      </c>
      <c r="K2159" s="57" t="s">
        <v>3150</v>
      </c>
      <c r="L2159" s="57" t="s">
        <v>3155</v>
      </c>
      <c r="M2159" s="57" t="s">
        <v>3150</v>
      </c>
      <c r="N2159" t="s">
        <v>3322</v>
      </c>
    </row>
    <row r="2160" spans="1:14" x14ac:dyDescent="0.25">
      <c r="A2160" t="s">
        <v>3319</v>
      </c>
      <c r="B2160" t="s">
        <v>3523</v>
      </c>
      <c r="C2160" t="s">
        <v>3524</v>
      </c>
      <c r="D2160" s="52">
        <v>1365.0200425266801</v>
      </c>
      <c r="E2160" s="13">
        <v>1.0253133629220501</v>
      </c>
      <c r="F2160">
        <v>81</v>
      </c>
      <c r="G2160" s="57" t="s">
        <v>3151</v>
      </c>
      <c r="H2160" s="57" t="s">
        <v>3149</v>
      </c>
      <c r="I2160" s="57" t="s">
        <v>3151</v>
      </c>
      <c r="J2160" s="57" t="s">
        <v>3151</v>
      </c>
      <c r="K2160" s="57" t="s">
        <v>3155</v>
      </c>
      <c r="L2160" s="57" t="s">
        <v>3155</v>
      </c>
      <c r="M2160" s="57" t="s">
        <v>3150</v>
      </c>
      <c r="N2160" t="s">
        <v>3322</v>
      </c>
    </row>
    <row r="2161" spans="1:14" x14ac:dyDescent="0.25">
      <c r="A2161" t="s">
        <v>3319</v>
      </c>
      <c r="B2161" t="s">
        <v>3525</v>
      </c>
      <c r="C2161" t="s">
        <v>3526</v>
      </c>
      <c r="D2161" s="52">
        <v>3398.8050486848201</v>
      </c>
      <c r="E2161" s="13">
        <v>1.3192507363434001</v>
      </c>
      <c r="F2161">
        <v>57</v>
      </c>
      <c r="G2161" s="57" t="s">
        <v>3151</v>
      </c>
      <c r="H2161" s="57" t="s">
        <v>3151</v>
      </c>
      <c r="I2161" s="57" t="s">
        <v>3155</v>
      </c>
      <c r="J2161" s="57" t="s">
        <v>3148</v>
      </c>
      <c r="K2161" s="57" t="s">
        <v>3155</v>
      </c>
      <c r="L2161" s="57" t="s">
        <v>3155</v>
      </c>
      <c r="M2161" s="57" t="s">
        <v>3155</v>
      </c>
      <c r="N2161" t="s">
        <v>3322</v>
      </c>
    </row>
    <row r="2162" spans="1:14" x14ac:dyDescent="0.25">
      <c r="A2162" t="s">
        <v>3319</v>
      </c>
      <c r="B2162" t="s">
        <v>3527</v>
      </c>
      <c r="C2162" t="s">
        <v>3528</v>
      </c>
      <c r="D2162" s="52">
        <v>222.30271226842299</v>
      </c>
      <c r="E2162" s="13">
        <v>1.10829919242655</v>
      </c>
      <c r="F2162">
        <v>70</v>
      </c>
      <c r="G2162" s="57" t="s">
        <v>3151</v>
      </c>
      <c r="H2162" s="57" t="s">
        <v>3151</v>
      </c>
      <c r="I2162" s="57" t="s">
        <v>3151</v>
      </c>
      <c r="J2162" s="57" t="s">
        <v>3155</v>
      </c>
      <c r="K2162" s="57" t="s">
        <v>3155</v>
      </c>
      <c r="L2162" s="57" t="s">
        <v>3155</v>
      </c>
      <c r="M2162" s="57" t="s">
        <v>3155</v>
      </c>
      <c r="N2162" t="s">
        <v>3322</v>
      </c>
    </row>
    <row r="2163" spans="1:14" x14ac:dyDescent="0.25">
      <c r="A2163" t="s">
        <v>3319</v>
      </c>
      <c r="B2163" t="s">
        <v>3529</v>
      </c>
      <c r="C2163" t="s">
        <v>3530</v>
      </c>
      <c r="D2163" s="52">
        <v>637.46030878008196</v>
      </c>
      <c r="E2163" s="13">
        <v>0.43253968199062598</v>
      </c>
      <c r="F2163">
        <v>121</v>
      </c>
      <c r="G2163" s="57" t="s">
        <v>3149</v>
      </c>
      <c r="H2163" s="57" t="s">
        <v>3151</v>
      </c>
      <c r="I2163" s="57" t="s">
        <v>3149</v>
      </c>
      <c r="J2163" s="57" t="s">
        <v>3155</v>
      </c>
      <c r="K2163" s="57" t="s">
        <v>3155</v>
      </c>
      <c r="L2163" s="57" t="s">
        <v>3155</v>
      </c>
      <c r="M2163" s="57" t="s">
        <v>3155</v>
      </c>
      <c r="N2163" t="s">
        <v>3322</v>
      </c>
    </row>
    <row r="2164" spans="1:14" x14ac:dyDescent="0.25">
      <c r="A2164" t="s">
        <v>3319</v>
      </c>
      <c r="B2164" t="s">
        <v>3531</v>
      </c>
      <c r="C2164" t="s">
        <v>3532</v>
      </c>
      <c r="D2164" s="52">
        <v>248.20575364464</v>
      </c>
      <c r="E2164" s="13">
        <v>-0.20556615874803999</v>
      </c>
      <c r="F2164">
        <v>158</v>
      </c>
      <c r="G2164" s="57" t="s">
        <v>3148</v>
      </c>
      <c r="H2164" s="57" t="s">
        <v>3151</v>
      </c>
      <c r="I2164" s="57" t="s">
        <v>3148</v>
      </c>
      <c r="J2164" s="57" t="s">
        <v>3155</v>
      </c>
      <c r="K2164" s="57" t="s">
        <v>3155</v>
      </c>
      <c r="L2164" s="57" t="s">
        <v>3150</v>
      </c>
      <c r="M2164" s="57" t="s">
        <v>3150</v>
      </c>
      <c r="N2164" t="s">
        <v>3322</v>
      </c>
    </row>
    <row r="2165" spans="1:14" x14ac:dyDescent="0.25">
      <c r="A2165" t="s">
        <v>3319</v>
      </c>
      <c r="B2165" t="s">
        <v>3533</v>
      </c>
      <c r="C2165" t="s">
        <v>3534</v>
      </c>
      <c r="D2165" s="52">
        <v>652.57850147159002</v>
      </c>
      <c r="E2165" s="13">
        <v>-0.254076921211153</v>
      </c>
      <c r="F2165">
        <v>160</v>
      </c>
      <c r="G2165" s="57" t="s">
        <v>3148</v>
      </c>
      <c r="H2165" s="57" t="s">
        <v>3151</v>
      </c>
      <c r="I2165" s="57" t="s">
        <v>3151</v>
      </c>
      <c r="J2165" s="57" t="s">
        <v>3148</v>
      </c>
      <c r="K2165" s="57" t="s">
        <v>3155</v>
      </c>
      <c r="L2165" s="57" t="s">
        <v>3155</v>
      </c>
      <c r="M2165" s="57" t="s">
        <v>3148</v>
      </c>
      <c r="N2165" t="s">
        <v>3322</v>
      </c>
    </row>
    <row r="2166" spans="1:14" x14ac:dyDescent="0.25">
      <c r="A2166" t="s">
        <v>3319</v>
      </c>
      <c r="B2166" t="s">
        <v>3535</v>
      </c>
      <c r="C2166" t="s">
        <v>3536</v>
      </c>
      <c r="D2166" s="52">
        <v>751.47507642922005</v>
      </c>
      <c r="E2166" s="13">
        <v>4.1971453380765598E-2</v>
      </c>
      <c r="F2166">
        <v>147</v>
      </c>
      <c r="G2166" s="57" t="s">
        <v>3148</v>
      </c>
      <c r="H2166" s="57" t="s">
        <v>3149</v>
      </c>
      <c r="I2166" s="57" t="s">
        <v>3151</v>
      </c>
      <c r="J2166" s="57" t="s">
        <v>3148</v>
      </c>
      <c r="K2166" s="57" t="s">
        <v>3155</v>
      </c>
      <c r="L2166" s="57" t="s">
        <v>3155</v>
      </c>
      <c r="M2166" s="57" t="s">
        <v>3149</v>
      </c>
      <c r="N2166" t="s">
        <v>3322</v>
      </c>
    </row>
    <row r="2167" spans="1:14" x14ac:dyDescent="0.25">
      <c r="A2167" t="s">
        <v>3319</v>
      </c>
      <c r="B2167" t="s">
        <v>3537</v>
      </c>
      <c r="C2167" t="s">
        <v>3538</v>
      </c>
      <c r="D2167" s="52">
        <v>1669.1154533704</v>
      </c>
      <c r="E2167" s="13">
        <v>1.1004781324418</v>
      </c>
      <c r="F2167">
        <v>71</v>
      </c>
      <c r="G2167" s="57" t="s">
        <v>3151</v>
      </c>
      <c r="H2167" s="57" t="s">
        <v>3151</v>
      </c>
      <c r="I2167" s="57" t="s">
        <v>3151</v>
      </c>
      <c r="J2167" s="57" t="s">
        <v>3150</v>
      </c>
      <c r="K2167" s="57" t="s">
        <v>3155</v>
      </c>
      <c r="L2167" s="57" t="s">
        <v>3155</v>
      </c>
      <c r="M2167" s="57" t="s">
        <v>3150</v>
      </c>
      <c r="N2167" t="s">
        <v>3322</v>
      </c>
    </row>
    <row r="2168" spans="1:14" x14ac:dyDescent="0.25">
      <c r="A2168" t="s">
        <v>3319</v>
      </c>
      <c r="B2168" t="s">
        <v>3539</v>
      </c>
      <c r="C2168" t="s">
        <v>3540</v>
      </c>
      <c r="D2168" s="52">
        <v>99.250326255503097</v>
      </c>
      <c r="E2168" s="13">
        <v>0.98964374762116103</v>
      </c>
      <c r="F2168">
        <v>84</v>
      </c>
      <c r="G2168" s="57" t="s">
        <v>3160</v>
      </c>
      <c r="H2168" s="57" t="s">
        <v>3160</v>
      </c>
      <c r="I2168" s="57" t="s">
        <v>3160</v>
      </c>
      <c r="J2168" s="57" t="s">
        <v>3160</v>
      </c>
      <c r="K2168" s="57" t="s">
        <v>3160</v>
      </c>
      <c r="L2168" s="57" t="s">
        <v>3160</v>
      </c>
      <c r="M2168" s="57" t="s">
        <v>3160</v>
      </c>
      <c r="N2168" t="s">
        <v>3152</v>
      </c>
    </row>
    <row r="2169" spans="1:14" x14ac:dyDescent="0.25">
      <c r="A2169" t="s">
        <v>3319</v>
      </c>
      <c r="B2169" t="s">
        <v>3541</v>
      </c>
      <c r="C2169" t="s">
        <v>3542</v>
      </c>
      <c r="D2169" s="52">
        <v>30.6519262116439</v>
      </c>
      <c r="E2169" s="13">
        <v>0.98964374762116103</v>
      </c>
      <c r="F2169">
        <v>84</v>
      </c>
      <c r="G2169" s="57" t="s">
        <v>3160</v>
      </c>
      <c r="H2169" s="57" t="s">
        <v>3160</v>
      </c>
      <c r="I2169" s="57" t="s">
        <v>3160</v>
      </c>
      <c r="J2169" s="57" t="s">
        <v>3160</v>
      </c>
      <c r="K2169" s="57" t="s">
        <v>3160</v>
      </c>
      <c r="L2169" s="57" t="s">
        <v>3160</v>
      </c>
      <c r="M2169" s="57" t="s">
        <v>3160</v>
      </c>
      <c r="N2169" t="s">
        <v>3152</v>
      </c>
    </row>
    <row r="2170" spans="1:14" x14ac:dyDescent="0.25">
      <c r="A2170" t="s">
        <v>3319</v>
      </c>
      <c r="B2170" t="s">
        <v>3543</v>
      </c>
      <c r="C2170" t="s">
        <v>3544</v>
      </c>
      <c r="D2170" s="52">
        <v>2217.0570390358198</v>
      </c>
      <c r="E2170" s="13">
        <v>0.78162160274594294</v>
      </c>
      <c r="F2170">
        <v>102</v>
      </c>
      <c r="G2170" s="57" t="s">
        <v>3151</v>
      </c>
      <c r="H2170" s="57" t="s">
        <v>3151</v>
      </c>
      <c r="I2170" s="57" t="s">
        <v>3149</v>
      </c>
      <c r="J2170" s="57" t="s">
        <v>3149</v>
      </c>
      <c r="K2170" s="57" t="s">
        <v>3155</v>
      </c>
      <c r="L2170" s="57" t="s">
        <v>3155</v>
      </c>
      <c r="M2170" s="57" t="s">
        <v>3155</v>
      </c>
      <c r="N2170" t="s">
        <v>3322</v>
      </c>
    </row>
    <row r="2171" spans="1:14" x14ac:dyDescent="0.25">
      <c r="A2171" t="s">
        <v>3319</v>
      </c>
      <c r="B2171" t="s">
        <v>3545</v>
      </c>
      <c r="C2171" t="s">
        <v>3546</v>
      </c>
      <c r="D2171" s="52">
        <v>252.77607949758499</v>
      </c>
      <c r="E2171" s="13">
        <v>0.53075178591871397</v>
      </c>
      <c r="F2171">
        <v>115</v>
      </c>
      <c r="G2171" s="57" t="s">
        <v>3160</v>
      </c>
      <c r="H2171" s="57" t="s">
        <v>3160</v>
      </c>
      <c r="I2171" s="57" t="s">
        <v>3160</v>
      </c>
      <c r="J2171" s="57" t="s">
        <v>3160</v>
      </c>
      <c r="K2171" s="57" t="s">
        <v>3160</v>
      </c>
      <c r="L2171" s="57" t="s">
        <v>3160</v>
      </c>
      <c r="M2171" s="57" t="s">
        <v>3160</v>
      </c>
      <c r="N2171" t="s">
        <v>3152</v>
      </c>
    </row>
    <row r="2172" spans="1:14" x14ac:dyDescent="0.25">
      <c r="A2172" t="s">
        <v>3319</v>
      </c>
      <c r="B2172" t="s">
        <v>3547</v>
      </c>
      <c r="C2172" t="s">
        <v>3256</v>
      </c>
      <c r="D2172" s="52">
        <v>2529.08607676052</v>
      </c>
      <c r="E2172" s="13">
        <v>-1.07540888605491</v>
      </c>
      <c r="F2172">
        <v>182</v>
      </c>
      <c r="G2172" s="57" t="s">
        <v>3155</v>
      </c>
      <c r="H2172" s="57" t="s">
        <v>3150</v>
      </c>
      <c r="I2172" s="57" t="s">
        <v>3149</v>
      </c>
      <c r="J2172" s="57" t="s">
        <v>3151</v>
      </c>
      <c r="K2172" s="57" t="s">
        <v>3150</v>
      </c>
      <c r="L2172" s="57" t="s">
        <v>3150</v>
      </c>
      <c r="M2172" s="57" t="s">
        <v>3148</v>
      </c>
      <c r="N2172" t="s">
        <v>3322</v>
      </c>
    </row>
    <row r="2173" spans="1:14" x14ac:dyDescent="0.25">
      <c r="A2173" t="s">
        <v>3319</v>
      </c>
      <c r="B2173" t="s">
        <v>3548</v>
      </c>
      <c r="C2173" t="s">
        <v>3549</v>
      </c>
      <c r="D2173" s="52">
        <v>773.96934607759295</v>
      </c>
      <c r="E2173" s="13">
        <v>1.21775983770926</v>
      </c>
      <c r="F2173">
        <v>65</v>
      </c>
      <c r="G2173" s="57" t="s">
        <v>3151</v>
      </c>
      <c r="H2173" s="57" t="s">
        <v>3155</v>
      </c>
      <c r="I2173" s="57" t="s">
        <v>3149</v>
      </c>
      <c r="J2173" s="57" t="s">
        <v>3148</v>
      </c>
      <c r="K2173" s="57" t="s">
        <v>3155</v>
      </c>
      <c r="L2173" s="57" t="s">
        <v>3150</v>
      </c>
      <c r="M2173" s="57" t="s">
        <v>3149</v>
      </c>
      <c r="N2173" t="s">
        <v>3322</v>
      </c>
    </row>
    <row r="2174" spans="1:14" x14ac:dyDescent="0.25">
      <c r="A2174" t="s">
        <v>3319</v>
      </c>
      <c r="B2174" t="s">
        <v>3550</v>
      </c>
      <c r="C2174" t="s">
        <v>3551</v>
      </c>
      <c r="D2174" s="52">
        <v>690.94757839966996</v>
      </c>
      <c r="E2174" s="13">
        <v>1.29974880986758</v>
      </c>
      <c r="F2174">
        <v>59</v>
      </c>
      <c r="G2174" s="57" t="s">
        <v>3160</v>
      </c>
      <c r="H2174" s="57" t="s">
        <v>3160</v>
      </c>
      <c r="I2174" s="57" t="s">
        <v>3160</v>
      </c>
      <c r="J2174" s="57" t="s">
        <v>3160</v>
      </c>
      <c r="K2174" s="57" t="s">
        <v>3160</v>
      </c>
      <c r="L2174" s="57" t="s">
        <v>3160</v>
      </c>
      <c r="M2174" s="57" t="s">
        <v>3160</v>
      </c>
      <c r="N2174" t="s">
        <v>3152</v>
      </c>
    </row>
    <row r="2175" spans="1:14" x14ac:dyDescent="0.25">
      <c r="A2175" t="s">
        <v>3319</v>
      </c>
      <c r="B2175" t="s">
        <v>3552</v>
      </c>
      <c r="C2175" t="s">
        <v>3553</v>
      </c>
      <c r="D2175" s="52">
        <v>1346.76704313594</v>
      </c>
      <c r="E2175" s="13">
        <v>1.36080180538301</v>
      </c>
      <c r="F2175">
        <v>51</v>
      </c>
      <c r="G2175" s="57" t="s">
        <v>3151</v>
      </c>
      <c r="H2175" s="57" t="s">
        <v>3155</v>
      </c>
      <c r="I2175" s="57" t="s">
        <v>3149</v>
      </c>
      <c r="J2175" s="57" t="s">
        <v>3151</v>
      </c>
      <c r="K2175" s="57" t="s">
        <v>3155</v>
      </c>
      <c r="L2175" s="57" t="s">
        <v>3155</v>
      </c>
      <c r="M2175" s="57" t="s">
        <v>3151</v>
      </c>
      <c r="N2175" t="s">
        <v>3322</v>
      </c>
    </row>
    <row r="2176" spans="1:14" x14ac:dyDescent="0.25">
      <c r="A2176" t="s">
        <v>3319</v>
      </c>
      <c r="B2176" t="s">
        <v>3554</v>
      </c>
      <c r="C2176" t="s">
        <v>3555</v>
      </c>
      <c r="D2176" s="52">
        <v>281.14757640097099</v>
      </c>
      <c r="E2176" s="13">
        <v>1.11835717400364</v>
      </c>
      <c r="F2176">
        <v>69</v>
      </c>
      <c r="G2176" s="57" t="s">
        <v>3160</v>
      </c>
      <c r="H2176" s="57" t="s">
        <v>3160</v>
      </c>
      <c r="I2176" s="57" t="s">
        <v>3160</v>
      </c>
      <c r="J2176" s="57" t="s">
        <v>3160</v>
      </c>
      <c r="K2176" s="57" t="s">
        <v>3160</v>
      </c>
      <c r="L2176" s="57" t="s">
        <v>3160</v>
      </c>
      <c r="M2176" s="57" t="s">
        <v>3160</v>
      </c>
      <c r="N2176" t="s">
        <v>3152</v>
      </c>
    </row>
    <row r="2177" spans="1:14" x14ac:dyDescent="0.25">
      <c r="A2177" t="s">
        <v>3319</v>
      </c>
      <c r="B2177" t="s">
        <v>3556</v>
      </c>
      <c r="C2177" t="s">
        <v>3557</v>
      </c>
      <c r="D2177" s="52">
        <v>1078.8988425341499</v>
      </c>
      <c r="E2177" s="13">
        <v>-0.149590060600195</v>
      </c>
      <c r="F2177">
        <v>154</v>
      </c>
      <c r="G2177" s="57" t="s">
        <v>3148</v>
      </c>
      <c r="H2177" s="57" t="s">
        <v>3151</v>
      </c>
      <c r="I2177" s="57" t="s">
        <v>3155</v>
      </c>
      <c r="J2177" s="57" t="s">
        <v>3155</v>
      </c>
      <c r="K2177" s="57" t="s">
        <v>3150</v>
      </c>
      <c r="L2177" s="57" t="s">
        <v>3151</v>
      </c>
      <c r="M2177" s="57" t="s">
        <v>3150</v>
      </c>
      <c r="N2177" t="s">
        <v>3322</v>
      </c>
    </row>
    <row r="2178" spans="1:14" x14ac:dyDescent="0.25">
      <c r="A2178" t="s">
        <v>3319</v>
      </c>
      <c r="B2178" t="s">
        <v>3558</v>
      </c>
      <c r="C2178" t="s">
        <v>3559</v>
      </c>
      <c r="D2178" s="52">
        <v>3026.40104416652</v>
      </c>
      <c r="E2178" s="13">
        <v>-0.15233706274880701</v>
      </c>
      <c r="F2178">
        <v>155</v>
      </c>
      <c r="G2178" s="57" t="s">
        <v>3148</v>
      </c>
      <c r="H2178" s="57" t="s">
        <v>3148</v>
      </c>
      <c r="I2178" s="57" t="s">
        <v>3155</v>
      </c>
      <c r="J2178" s="57" t="s">
        <v>3148</v>
      </c>
      <c r="K2178" s="57" t="s">
        <v>3149</v>
      </c>
      <c r="L2178" s="57" t="s">
        <v>3151</v>
      </c>
      <c r="M2178" s="57" t="s">
        <v>3155</v>
      </c>
      <c r="N2178" t="s">
        <v>3322</v>
      </c>
    </row>
    <row r="2179" spans="1:14" x14ac:dyDescent="0.25">
      <c r="A2179" t="s">
        <v>3319</v>
      </c>
      <c r="B2179" t="s">
        <v>3560</v>
      </c>
      <c r="C2179" t="s">
        <v>3561</v>
      </c>
      <c r="D2179" s="52">
        <v>3659.3933011661002</v>
      </c>
      <c r="E2179" s="13">
        <v>0.933525798902615</v>
      </c>
      <c r="F2179">
        <v>86</v>
      </c>
      <c r="G2179" s="57" t="s">
        <v>3151</v>
      </c>
      <c r="H2179" s="57" t="s">
        <v>3151</v>
      </c>
      <c r="I2179" s="57" t="s">
        <v>3155</v>
      </c>
      <c r="J2179" s="57" t="s">
        <v>3148</v>
      </c>
      <c r="K2179" s="57" t="s">
        <v>3148</v>
      </c>
      <c r="L2179" s="57" t="s">
        <v>3149</v>
      </c>
      <c r="M2179" s="57" t="s">
        <v>3155</v>
      </c>
      <c r="N2179" t="s">
        <v>3322</v>
      </c>
    </row>
    <row r="2180" spans="1:14" x14ac:dyDescent="0.25">
      <c r="A2180" t="s">
        <v>3319</v>
      </c>
      <c r="B2180" t="s">
        <v>3562</v>
      </c>
      <c r="C2180" t="s">
        <v>3563</v>
      </c>
      <c r="D2180" s="52">
        <v>2265.6556678924899</v>
      </c>
      <c r="E2180" s="13">
        <v>0.16983909390124599</v>
      </c>
      <c r="F2180">
        <v>142</v>
      </c>
      <c r="G2180" s="57" t="s">
        <v>3149</v>
      </c>
      <c r="H2180" s="57" t="s">
        <v>3149</v>
      </c>
      <c r="I2180" s="57" t="s">
        <v>3148</v>
      </c>
      <c r="J2180" s="57" t="s">
        <v>3148</v>
      </c>
      <c r="K2180" s="57" t="s">
        <v>3150</v>
      </c>
      <c r="L2180" s="57" t="s">
        <v>3150</v>
      </c>
      <c r="M2180" s="57" t="s">
        <v>3150</v>
      </c>
      <c r="N2180" t="s">
        <v>3322</v>
      </c>
    </row>
    <row r="2181" spans="1:14" x14ac:dyDescent="0.25">
      <c r="A2181" t="s">
        <v>3319</v>
      </c>
      <c r="B2181" t="s">
        <v>3564</v>
      </c>
      <c r="C2181" t="s">
        <v>3565</v>
      </c>
      <c r="D2181" s="52">
        <v>5713.6552361625099</v>
      </c>
      <c r="E2181" s="13">
        <v>6.4763746320292996E-3</v>
      </c>
      <c r="F2181">
        <v>149</v>
      </c>
      <c r="G2181" s="57" t="s">
        <v>3148</v>
      </c>
      <c r="H2181" s="57" t="s">
        <v>3148</v>
      </c>
      <c r="I2181" s="57" t="s">
        <v>3148</v>
      </c>
      <c r="J2181" s="57" t="s">
        <v>3155</v>
      </c>
      <c r="K2181" s="57" t="s">
        <v>3151</v>
      </c>
      <c r="L2181" s="57" t="s">
        <v>3149</v>
      </c>
      <c r="M2181" s="57" t="s">
        <v>3155</v>
      </c>
      <c r="N2181" t="s">
        <v>3322</v>
      </c>
    </row>
    <row r="2182" spans="1:14" x14ac:dyDescent="0.25">
      <c r="A2182" t="s">
        <v>3319</v>
      </c>
      <c r="B2182" t="s">
        <v>3566</v>
      </c>
      <c r="C2182" t="s">
        <v>3567</v>
      </c>
      <c r="D2182" s="52">
        <v>900.41576469701101</v>
      </c>
      <c r="E2182" s="13">
        <v>0.41070219426851401</v>
      </c>
      <c r="F2182">
        <v>122</v>
      </c>
      <c r="G2182" s="57" t="s">
        <v>3160</v>
      </c>
      <c r="H2182" s="57" t="s">
        <v>3160</v>
      </c>
      <c r="I2182" s="57" t="s">
        <v>3160</v>
      </c>
      <c r="J2182" s="57" t="s">
        <v>3160</v>
      </c>
      <c r="K2182" s="57" t="s">
        <v>3160</v>
      </c>
      <c r="L2182" s="57" t="s">
        <v>3160</v>
      </c>
      <c r="M2182" s="57" t="s">
        <v>3160</v>
      </c>
      <c r="N2182" t="s">
        <v>3152</v>
      </c>
    </row>
    <row r="2183" spans="1:14" x14ac:dyDescent="0.25">
      <c r="A2183" t="s">
        <v>3319</v>
      </c>
      <c r="B2183" t="s">
        <v>3568</v>
      </c>
      <c r="C2183" t="s">
        <v>3569</v>
      </c>
      <c r="D2183" s="52">
        <v>298.063803019452</v>
      </c>
      <c r="E2183" s="13">
        <v>0.41070219426851401</v>
      </c>
      <c r="F2183">
        <v>122</v>
      </c>
      <c r="G2183" s="57" t="s">
        <v>3160</v>
      </c>
      <c r="H2183" s="57" t="s">
        <v>3160</v>
      </c>
      <c r="I2183" s="57" t="s">
        <v>3160</v>
      </c>
      <c r="J2183" s="57" t="s">
        <v>3160</v>
      </c>
      <c r="K2183" s="57" t="s">
        <v>3160</v>
      </c>
      <c r="L2183" s="57" t="s">
        <v>3160</v>
      </c>
      <c r="M2183" s="57" t="s">
        <v>3160</v>
      </c>
      <c r="N2183" t="s">
        <v>3152</v>
      </c>
    </row>
    <row r="2184" spans="1:14" x14ac:dyDescent="0.25">
      <c r="A2184" t="s">
        <v>3319</v>
      </c>
      <c r="B2184" t="s">
        <v>3570</v>
      </c>
      <c r="C2184" t="s">
        <v>3571</v>
      </c>
      <c r="D2184" s="52">
        <v>4219.4218309366997</v>
      </c>
      <c r="E2184" s="13">
        <v>0.396583486863751</v>
      </c>
      <c r="F2184">
        <v>125</v>
      </c>
      <c r="G2184" s="57" t="s">
        <v>3149</v>
      </c>
      <c r="H2184" s="57" t="s">
        <v>3150</v>
      </c>
      <c r="I2184" s="57" t="s">
        <v>3148</v>
      </c>
      <c r="J2184" s="57" t="s">
        <v>3149</v>
      </c>
      <c r="K2184" s="57" t="s">
        <v>3155</v>
      </c>
      <c r="L2184" s="57" t="s">
        <v>3150</v>
      </c>
      <c r="M2184" s="57" t="s">
        <v>3150</v>
      </c>
      <c r="N2184" t="s">
        <v>3322</v>
      </c>
    </row>
    <row r="2185" spans="1:14" x14ac:dyDescent="0.25">
      <c r="A2185" t="s">
        <v>3319</v>
      </c>
      <c r="B2185" t="s">
        <v>3572</v>
      </c>
      <c r="C2185" t="s">
        <v>3573</v>
      </c>
      <c r="D2185" s="52">
        <v>1343.05907064847</v>
      </c>
      <c r="E2185" s="13">
        <v>-0.19124929962228901</v>
      </c>
      <c r="F2185">
        <v>157</v>
      </c>
      <c r="G2185" s="57" t="s">
        <v>3148</v>
      </c>
      <c r="H2185" s="57" t="s">
        <v>3148</v>
      </c>
      <c r="I2185" s="57" t="s">
        <v>3148</v>
      </c>
      <c r="J2185" s="57" t="s">
        <v>3148</v>
      </c>
      <c r="K2185" s="57" t="s">
        <v>3155</v>
      </c>
      <c r="L2185" s="57" t="s">
        <v>3150</v>
      </c>
      <c r="M2185" s="57" t="s">
        <v>3149</v>
      </c>
      <c r="N2185" t="s">
        <v>3322</v>
      </c>
    </row>
    <row r="2186" spans="1:14" x14ac:dyDescent="0.25">
      <c r="A2186" t="s">
        <v>3319</v>
      </c>
      <c r="B2186" t="s">
        <v>3574</v>
      </c>
      <c r="C2186" t="s">
        <v>3575</v>
      </c>
      <c r="D2186" s="52">
        <v>3268.6818599504199</v>
      </c>
      <c r="E2186" s="13">
        <v>-0.18972215266090001</v>
      </c>
      <c r="F2186">
        <v>156</v>
      </c>
      <c r="G2186" s="57" t="s">
        <v>3148</v>
      </c>
      <c r="H2186" s="57" t="s">
        <v>3155</v>
      </c>
      <c r="I2186" s="57" t="s">
        <v>3148</v>
      </c>
      <c r="J2186" s="57" t="s">
        <v>3151</v>
      </c>
      <c r="K2186" s="57" t="s">
        <v>3155</v>
      </c>
      <c r="L2186" s="57" t="s">
        <v>3148</v>
      </c>
      <c r="M2186" s="57" t="s">
        <v>3149</v>
      </c>
      <c r="N2186" t="s">
        <v>3322</v>
      </c>
    </row>
    <row r="2187" spans="1:14" x14ac:dyDescent="0.25">
      <c r="A2187" t="s">
        <v>3319</v>
      </c>
      <c r="B2187" t="s">
        <v>3576</v>
      </c>
      <c r="C2187" t="s">
        <v>3577</v>
      </c>
      <c r="D2187" s="52">
        <v>967.30861304482596</v>
      </c>
      <c r="E2187" s="13">
        <v>0.16049479510505599</v>
      </c>
      <c r="F2187">
        <v>143</v>
      </c>
      <c r="G2187" s="57" t="s">
        <v>3160</v>
      </c>
      <c r="H2187" s="57" t="s">
        <v>3160</v>
      </c>
      <c r="I2187" s="57" t="s">
        <v>3160</v>
      </c>
      <c r="J2187" s="57" t="s">
        <v>3160</v>
      </c>
      <c r="K2187" s="57" t="s">
        <v>3160</v>
      </c>
      <c r="L2187" s="57" t="s">
        <v>3160</v>
      </c>
      <c r="M2187" s="57" t="s">
        <v>3160</v>
      </c>
      <c r="N2187" t="s">
        <v>3152</v>
      </c>
    </row>
    <row r="2188" spans="1:14" x14ac:dyDescent="0.25">
      <c r="A2188" t="s">
        <v>3319</v>
      </c>
      <c r="B2188" t="s">
        <v>3578</v>
      </c>
      <c r="C2188" t="s">
        <v>3579</v>
      </c>
      <c r="D2188" s="52">
        <v>2457.6384266210798</v>
      </c>
      <c r="E2188" s="13">
        <v>-0.62024078500666502</v>
      </c>
      <c r="F2188">
        <v>168</v>
      </c>
      <c r="G2188" s="57" t="s">
        <v>3155</v>
      </c>
      <c r="H2188" s="57" t="s">
        <v>3151</v>
      </c>
      <c r="I2188" s="57" t="s">
        <v>3149</v>
      </c>
      <c r="J2188" s="57" t="s">
        <v>3155</v>
      </c>
      <c r="K2188" s="57" t="s">
        <v>3155</v>
      </c>
      <c r="L2188" s="57" t="s">
        <v>3155</v>
      </c>
      <c r="M2188" s="57" t="s">
        <v>3155</v>
      </c>
      <c r="N2188" t="s">
        <v>3322</v>
      </c>
    </row>
    <row r="2189" spans="1:14" x14ac:dyDescent="0.25">
      <c r="A2189" t="s">
        <v>3319</v>
      </c>
      <c r="B2189" t="s">
        <v>3580</v>
      </c>
      <c r="C2189" t="s">
        <v>3581</v>
      </c>
      <c r="D2189" s="52">
        <v>1710.0982342811101</v>
      </c>
      <c r="E2189" s="13">
        <v>0.62363237547289696</v>
      </c>
      <c r="F2189">
        <v>109</v>
      </c>
      <c r="G2189" s="57" t="s">
        <v>3151</v>
      </c>
      <c r="H2189" s="57" t="s">
        <v>3148</v>
      </c>
      <c r="I2189" s="57" t="s">
        <v>3155</v>
      </c>
      <c r="J2189" s="57" t="s">
        <v>3149</v>
      </c>
      <c r="K2189" s="57" t="s">
        <v>3155</v>
      </c>
      <c r="L2189" s="57" t="s">
        <v>3155</v>
      </c>
      <c r="M2189" s="57" t="s">
        <v>3150</v>
      </c>
      <c r="N2189" t="s">
        <v>3322</v>
      </c>
    </row>
    <row r="2190" spans="1:14" x14ac:dyDescent="0.25">
      <c r="A2190" t="s">
        <v>3319</v>
      </c>
      <c r="B2190" t="s">
        <v>3582</v>
      </c>
      <c r="C2190" t="s">
        <v>3583</v>
      </c>
      <c r="D2190" s="52">
        <v>841.43581677437305</v>
      </c>
      <c r="E2190" s="13">
        <v>-1.1295044822532301</v>
      </c>
      <c r="F2190">
        <v>183</v>
      </c>
      <c r="G2190" s="57" t="s">
        <v>3155</v>
      </c>
      <c r="H2190" s="57" t="s">
        <v>3151</v>
      </c>
      <c r="I2190" s="57" t="s">
        <v>3149</v>
      </c>
      <c r="J2190" s="57" t="s">
        <v>3155</v>
      </c>
      <c r="K2190" s="57" t="s">
        <v>3155</v>
      </c>
      <c r="L2190" s="57" t="s">
        <v>3150</v>
      </c>
      <c r="M2190" s="57" t="s">
        <v>3148</v>
      </c>
      <c r="N2190" t="s">
        <v>3322</v>
      </c>
    </row>
    <row r="2191" spans="1:14" x14ac:dyDescent="0.25">
      <c r="A2191" t="s">
        <v>3319</v>
      </c>
      <c r="B2191" t="s">
        <v>3584</v>
      </c>
      <c r="C2191" t="s">
        <v>3585</v>
      </c>
      <c r="D2191" s="52">
        <v>578.44833758269101</v>
      </c>
      <c r="E2191" s="13">
        <v>1.9240260176284201</v>
      </c>
      <c r="F2191">
        <v>16</v>
      </c>
      <c r="G2191" s="57" t="s">
        <v>3151</v>
      </c>
      <c r="H2191" s="57" t="s">
        <v>3151</v>
      </c>
      <c r="I2191" s="57" t="s">
        <v>3148</v>
      </c>
      <c r="J2191" s="57" t="s">
        <v>3155</v>
      </c>
      <c r="K2191" s="57" t="s">
        <v>3150</v>
      </c>
      <c r="L2191" s="57" t="s">
        <v>3150</v>
      </c>
      <c r="M2191" s="57" t="s">
        <v>3155</v>
      </c>
      <c r="N2191" t="s">
        <v>3322</v>
      </c>
    </row>
    <row r="2192" spans="1:14" x14ac:dyDescent="0.25">
      <c r="A2192" t="s">
        <v>3319</v>
      </c>
      <c r="B2192" t="s">
        <v>3586</v>
      </c>
      <c r="C2192" t="s">
        <v>3587</v>
      </c>
      <c r="D2192" s="52">
        <v>420.624189314494</v>
      </c>
      <c r="E2192" s="13">
        <v>0.25739121908017798</v>
      </c>
      <c r="F2192">
        <v>135</v>
      </c>
      <c r="G2192" s="57" t="s">
        <v>3149</v>
      </c>
      <c r="H2192" s="57" t="s">
        <v>3151</v>
      </c>
      <c r="I2192" s="57" t="s">
        <v>3148</v>
      </c>
      <c r="J2192" s="57" t="s">
        <v>3148</v>
      </c>
      <c r="K2192" s="57" t="s">
        <v>3149</v>
      </c>
      <c r="L2192" s="57" t="s">
        <v>3149</v>
      </c>
      <c r="M2192" s="57" t="s">
        <v>3149</v>
      </c>
      <c r="N2192" t="s">
        <v>3322</v>
      </c>
    </row>
    <row r="2193" spans="1:14" x14ac:dyDescent="0.25">
      <c r="A2193" t="s">
        <v>3319</v>
      </c>
      <c r="B2193" t="s">
        <v>3588</v>
      </c>
      <c r="C2193" t="s">
        <v>3589</v>
      </c>
      <c r="D2193" s="52">
        <v>784.34539602309405</v>
      </c>
      <c r="E2193" s="13">
        <v>1.8231162245436801</v>
      </c>
      <c r="F2193">
        <v>23</v>
      </c>
      <c r="G2193" s="57" t="s">
        <v>3151</v>
      </c>
      <c r="H2193" s="57" t="s">
        <v>3148</v>
      </c>
      <c r="I2193" s="57" t="s">
        <v>3151</v>
      </c>
      <c r="J2193" s="57" t="s">
        <v>3149</v>
      </c>
      <c r="K2193" s="57" t="s">
        <v>3150</v>
      </c>
      <c r="L2193" s="57" t="s">
        <v>3151</v>
      </c>
      <c r="M2193" s="57" t="s">
        <v>3149</v>
      </c>
      <c r="N2193" t="s">
        <v>3322</v>
      </c>
    </row>
    <row r="2194" spans="1:14" x14ac:dyDescent="0.25">
      <c r="A2194" t="s">
        <v>3319</v>
      </c>
      <c r="B2194" t="s">
        <v>3590</v>
      </c>
      <c r="C2194" t="s">
        <v>3591</v>
      </c>
      <c r="D2194" s="52">
        <v>126.17109929514299</v>
      </c>
      <c r="E2194" s="13">
        <v>1.30066324417988</v>
      </c>
      <c r="F2194">
        <v>58</v>
      </c>
      <c r="G2194" s="57" t="s">
        <v>3160</v>
      </c>
      <c r="H2194" s="57" t="s">
        <v>3160</v>
      </c>
      <c r="I2194" s="57" t="s">
        <v>3160</v>
      </c>
      <c r="J2194" s="57" t="s">
        <v>3160</v>
      </c>
      <c r="K2194" s="57" t="s">
        <v>3160</v>
      </c>
      <c r="L2194" s="57" t="s">
        <v>3160</v>
      </c>
      <c r="M2194" s="57" t="s">
        <v>3160</v>
      </c>
      <c r="N2194" t="s">
        <v>3152</v>
      </c>
    </row>
    <row r="2195" spans="1:14" x14ac:dyDescent="0.25">
      <c r="A2195" t="s">
        <v>3319</v>
      </c>
      <c r="B2195" t="s">
        <v>3592</v>
      </c>
      <c r="C2195" t="s">
        <v>3593</v>
      </c>
      <c r="D2195" s="52">
        <v>881.93806111902302</v>
      </c>
      <c r="E2195" s="13">
        <v>1.38061688982501</v>
      </c>
      <c r="F2195">
        <v>50</v>
      </c>
      <c r="G2195" s="57" t="s">
        <v>3151</v>
      </c>
      <c r="H2195" s="57" t="s">
        <v>3151</v>
      </c>
      <c r="I2195" s="57" t="s">
        <v>3151</v>
      </c>
      <c r="J2195" s="57" t="s">
        <v>3150</v>
      </c>
      <c r="K2195" s="57" t="s">
        <v>3148</v>
      </c>
      <c r="L2195" s="57" t="s">
        <v>3151</v>
      </c>
      <c r="M2195" s="57" t="s">
        <v>3150</v>
      </c>
      <c r="N2195" t="s">
        <v>3322</v>
      </c>
    </row>
    <row r="2196" spans="1:14" x14ac:dyDescent="0.25">
      <c r="A2196" t="s">
        <v>3319</v>
      </c>
      <c r="B2196" t="s">
        <v>3594</v>
      </c>
      <c r="C2196" t="s">
        <v>3595</v>
      </c>
      <c r="D2196" s="52">
        <v>1405.19003283393</v>
      </c>
      <c r="E2196" s="13">
        <v>0.59011982422624398</v>
      </c>
      <c r="F2196">
        <v>112</v>
      </c>
      <c r="G2196" s="57" t="s">
        <v>3151</v>
      </c>
      <c r="H2196" s="57" t="s">
        <v>3151</v>
      </c>
      <c r="I2196" s="57" t="s">
        <v>3155</v>
      </c>
      <c r="J2196" s="57" t="s">
        <v>3155</v>
      </c>
      <c r="K2196" s="57" t="s">
        <v>3151</v>
      </c>
      <c r="L2196" s="57" t="s">
        <v>3151</v>
      </c>
      <c r="M2196" s="57" t="s">
        <v>3155</v>
      </c>
      <c r="N2196" t="s">
        <v>3322</v>
      </c>
    </row>
    <row r="2197" spans="1:14" x14ac:dyDescent="0.25">
      <c r="A2197" t="s">
        <v>3319</v>
      </c>
      <c r="B2197" t="s">
        <v>3596</v>
      </c>
      <c r="C2197" t="s">
        <v>3274</v>
      </c>
      <c r="D2197" s="52">
        <v>3572.63177064807</v>
      </c>
      <c r="E2197" s="13">
        <v>0.63823748359927601</v>
      </c>
      <c r="F2197">
        <v>108</v>
      </c>
      <c r="G2197" s="57" t="s">
        <v>3151</v>
      </c>
      <c r="H2197" s="57" t="s">
        <v>3151</v>
      </c>
      <c r="I2197" s="57" t="s">
        <v>3151</v>
      </c>
      <c r="J2197" s="57" t="s">
        <v>3150</v>
      </c>
      <c r="K2197" s="57" t="s">
        <v>3151</v>
      </c>
      <c r="L2197" s="57" t="s">
        <v>3151</v>
      </c>
      <c r="M2197" s="57" t="s">
        <v>3155</v>
      </c>
      <c r="N2197" t="s">
        <v>3322</v>
      </c>
    </row>
    <row r="2198" spans="1:14" x14ac:dyDescent="0.25">
      <c r="A2198" t="s">
        <v>3319</v>
      </c>
      <c r="B2198" t="s">
        <v>3597</v>
      </c>
      <c r="C2198" t="s">
        <v>3598</v>
      </c>
      <c r="D2198" s="52">
        <v>628.66831854766394</v>
      </c>
      <c r="E2198" s="13">
        <v>0.73093494095808997</v>
      </c>
      <c r="F2198">
        <v>104</v>
      </c>
      <c r="G2198" s="57" t="s">
        <v>3151</v>
      </c>
      <c r="H2198" s="57" t="s">
        <v>3151</v>
      </c>
      <c r="I2198" s="57" t="s">
        <v>3151</v>
      </c>
      <c r="J2198" s="57" t="s">
        <v>3155</v>
      </c>
      <c r="K2198" s="57" t="s">
        <v>3149</v>
      </c>
      <c r="L2198" s="57" t="s">
        <v>3151</v>
      </c>
      <c r="M2198" s="57" t="s">
        <v>3155</v>
      </c>
      <c r="N2198" t="s">
        <v>3322</v>
      </c>
    </row>
    <row r="2199" spans="1:14" x14ac:dyDescent="0.25">
      <c r="A2199" t="s">
        <v>3319</v>
      </c>
      <c r="B2199" t="s">
        <v>3599</v>
      </c>
      <c r="C2199" t="s">
        <v>3600</v>
      </c>
      <c r="D2199" s="52">
        <v>1932.8229990218299</v>
      </c>
      <c r="E2199" s="13">
        <v>0.88478070371435902</v>
      </c>
      <c r="F2199">
        <v>91</v>
      </c>
      <c r="G2199" s="57" t="s">
        <v>3151</v>
      </c>
      <c r="H2199" s="57" t="s">
        <v>3151</v>
      </c>
      <c r="I2199" s="57" t="s">
        <v>3155</v>
      </c>
      <c r="J2199" s="57" t="s">
        <v>3150</v>
      </c>
      <c r="K2199" s="57" t="s">
        <v>3151</v>
      </c>
      <c r="L2199" s="57" t="s">
        <v>3148</v>
      </c>
      <c r="M2199" s="57" t="s">
        <v>3150</v>
      </c>
      <c r="N2199" t="s">
        <v>3322</v>
      </c>
    </row>
    <row r="2200" spans="1:14" x14ac:dyDescent="0.25">
      <c r="A2200" t="s">
        <v>3319</v>
      </c>
      <c r="B2200" t="s">
        <v>3601</v>
      </c>
      <c r="C2200" t="s">
        <v>3602</v>
      </c>
      <c r="D2200" s="52">
        <v>3716.8316831657498</v>
      </c>
      <c r="E2200" s="13">
        <v>0.397302146090387</v>
      </c>
      <c r="F2200">
        <v>124</v>
      </c>
      <c r="G2200" s="57" t="s">
        <v>3149</v>
      </c>
      <c r="H2200" s="57" t="s">
        <v>3151</v>
      </c>
      <c r="I2200" s="57" t="s">
        <v>3155</v>
      </c>
      <c r="J2200" s="57" t="s">
        <v>3155</v>
      </c>
      <c r="K2200" s="57" t="s">
        <v>3151</v>
      </c>
      <c r="L2200" s="57" t="s">
        <v>3151</v>
      </c>
      <c r="M2200" s="57" t="s">
        <v>3155</v>
      </c>
      <c r="N2200" t="s">
        <v>3322</v>
      </c>
    </row>
    <row r="2201" spans="1:14" x14ac:dyDescent="0.25">
      <c r="A2201" t="s">
        <v>3319</v>
      </c>
      <c r="B2201" t="s">
        <v>3603</v>
      </c>
      <c r="C2201" t="s">
        <v>3604</v>
      </c>
      <c r="D2201" s="52">
        <v>745.96401620080496</v>
      </c>
      <c r="E2201" s="13">
        <v>0.17719379330715099</v>
      </c>
      <c r="F2201">
        <v>141</v>
      </c>
      <c r="G2201" s="57" t="s">
        <v>3149</v>
      </c>
      <c r="H2201" s="57" t="s">
        <v>3149</v>
      </c>
      <c r="I2201" s="57" t="s">
        <v>3151</v>
      </c>
      <c r="J2201" s="57" t="s">
        <v>3150</v>
      </c>
      <c r="K2201" s="57" t="s">
        <v>3151</v>
      </c>
      <c r="L2201" s="57" t="s">
        <v>3151</v>
      </c>
      <c r="M2201" s="57" t="s">
        <v>3148</v>
      </c>
      <c r="N2201" t="s">
        <v>3322</v>
      </c>
    </row>
    <row r="2202" spans="1:14" x14ac:dyDescent="0.25">
      <c r="A2202" t="s">
        <v>3319</v>
      </c>
      <c r="B2202" t="s">
        <v>3605</v>
      </c>
      <c r="C2202" t="s">
        <v>3606</v>
      </c>
      <c r="D2202" s="52">
        <v>352.76016754689903</v>
      </c>
      <c r="E2202" s="13">
        <v>0.27654064964561798</v>
      </c>
      <c r="F2202">
        <v>133</v>
      </c>
      <c r="G2202" s="57" t="s">
        <v>3149</v>
      </c>
      <c r="H2202" s="57" t="s">
        <v>3151</v>
      </c>
      <c r="I2202" s="57" t="s">
        <v>3149</v>
      </c>
      <c r="J2202" s="57" t="s">
        <v>3148</v>
      </c>
      <c r="K2202" s="57" t="s">
        <v>3151</v>
      </c>
      <c r="L2202" s="57" t="s">
        <v>3148</v>
      </c>
      <c r="M2202" s="57" t="s">
        <v>3151</v>
      </c>
      <c r="N2202" t="s">
        <v>3322</v>
      </c>
    </row>
    <row r="2203" spans="1:14" x14ac:dyDescent="0.25">
      <c r="A2203" t="s">
        <v>3319</v>
      </c>
      <c r="B2203" t="s">
        <v>3607</v>
      </c>
      <c r="C2203" t="s">
        <v>3608</v>
      </c>
      <c r="D2203" s="52">
        <v>763.09537902939906</v>
      </c>
      <c r="E2203" s="13">
        <v>0.65345919985195</v>
      </c>
      <c r="F2203">
        <v>106</v>
      </c>
      <c r="G2203" s="57" t="s">
        <v>3151</v>
      </c>
      <c r="H2203" s="57" t="s">
        <v>3149</v>
      </c>
      <c r="I2203" s="57" t="s">
        <v>3155</v>
      </c>
      <c r="J2203" s="57" t="s">
        <v>3155</v>
      </c>
      <c r="K2203" s="57" t="s">
        <v>3148</v>
      </c>
      <c r="L2203" s="57" t="s">
        <v>3150</v>
      </c>
      <c r="M2203" s="57" t="s">
        <v>3148</v>
      </c>
      <c r="N2203" t="s">
        <v>3322</v>
      </c>
    </row>
    <row r="2204" spans="1:14" x14ac:dyDescent="0.25">
      <c r="A2204" t="s">
        <v>3319</v>
      </c>
      <c r="B2204" t="s">
        <v>3609</v>
      </c>
      <c r="C2204" t="s">
        <v>3280</v>
      </c>
      <c r="D2204" s="52">
        <v>1714.1540000889099</v>
      </c>
      <c r="E2204" s="13">
        <v>0.232923747143369</v>
      </c>
      <c r="F2204">
        <v>138</v>
      </c>
      <c r="G2204" s="57" t="s">
        <v>3149</v>
      </c>
      <c r="H2204" s="57" t="s">
        <v>3151</v>
      </c>
      <c r="I2204" s="57" t="s">
        <v>3151</v>
      </c>
      <c r="J2204" s="57" t="s">
        <v>3155</v>
      </c>
      <c r="K2204" s="57" t="s">
        <v>3148</v>
      </c>
      <c r="L2204" s="57" t="s">
        <v>3148</v>
      </c>
      <c r="M2204" s="57" t="s">
        <v>3155</v>
      </c>
      <c r="N2204" t="s">
        <v>3322</v>
      </c>
    </row>
    <row r="2205" spans="1:14" x14ac:dyDescent="0.25">
      <c r="A2205" t="s">
        <v>3319</v>
      </c>
      <c r="B2205" t="s">
        <v>3610</v>
      </c>
      <c r="C2205" t="s">
        <v>3611</v>
      </c>
      <c r="D2205" s="52">
        <v>2005.45780386251</v>
      </c>
      <c r="E2205" s="13">
        <v>1.58949248088325</v>
      </c>
      <c r="F2205">
        <v>37</v>
      </c>
      <c r="G2205" s="57" t="s">
        <v>3151</v>
      </c>
      <c r="H2205" s="57" t="s">
        <v>3151</v>
      </c>
      <c r="I2205" s="57" t="s">
        <v>3155</v>
      </c>
      <c r="J2205" s="57" t="s">
        <v>3155</v>
      </c>
      <c r="K2205" s="57" t="s">
        <v>3148</v>
      </c>
      <c r="L2205" s="57" t="s">
        <v>3148</v>
      </c>
      <c r="M2205" s="57" t="s">
        <v>3149</v>
      </c>
      <c r="N2205" t="s">
        <v>3322</v>
      </c>
    </row>
    <row r="2206" spans="1:14" x14ac:dyDescent="0.25">
      <c r="A2206" t="s">
        <v>3319</v>
      </c>
      <c r="B2206" t="s">
        <v>3612</v>
      </c>
      <c r="C2206" t="s">
        <v>3284</v>
      </c>
      <c r="D2206" s="52">
        <v>4845.0697219324002</v>
      </c>
      <c r="E2206" s="13">
        <v>1.5010371749081699</v>
      </c>
      <c r="F2206">
        <v>44</v>
      </c>
      <c r="G2206" s="57" t="s">
        <v>3151</v>
      </c>
      <c r="H2206" s="57" t="s">
        <v>3148</v>
      </c>
      <c r="I2206" s="57" t="s">
        <v>3155</v>
      </c>
      <c r="J2206" s="57" t="s">
        <v>3149</v>
      </c>
      <c r="K2206" s="57" t="s">
        <v>3150</v>
      </c>
      <c r="L2206" s="57" t="s">
        <v>3149</v>
      </c>
      <c r="M2206" s="57" t="s">
        <v>3148</v>
      </c>
      <c r="N2206" t="s">
        <v>3322</v>
      </c>
    </row>
    <row r="2207" spans="1:14" x14ac:dyDescent="0.25">
      <c r="A2207" t="s">
        <v>3319</v>
      </c>
      <c r="B2207" t="s">
        <v>3613</v>
      </c>
      <c r="C2207" t="s">
        <v>3286</v>
      </c>
      <c r="D2207" s="52">
        <v>5164.7396417644604</v>
      </c>
      <c r="E2207" s="13">
        <v>1.2768025248503401</v>
      </c>
      <c r="F2207">
        <v>62</v>
      </c>
      <c r="G2207" s="57" t="s">
        <v>3151</v>
      </c>
      <c r="H2207" s="57" t="s">
        <v>3148</v>
      </c>
      <c r="I2207" s="57" t="s">
        <v>3155</v>
      </c>
      <c r="J2207" s="57" t="s">
        <v>3148</v>
      </c>
      <c r="K2207" s="57" t="s">
        <v>3149</v>
      </c>
      <c r="L2207" s="57" t="s">
        <v>3150</v>
      </c>
      <c r="M2207" s="57" t="s">
        <v>3149</v>
      </c>
      <c r="N2207" t="s">
        <v>3322</v>
      </c>
    </row>
    <row r="2208" spans="1:14" x14ac:dyDescent="0.25">
      <c r="A2208" t="s">
        <v>3319</v>
      </c>
      <c r="B2208" t="s">
        <v>3614</v>
      </c>
      <c r="C2208" t="s">
        <v>3615</v>
      </c>
      <c r="D2208" s="52">
        <v>369.42083698361199</v>
      </c>
      <c r="E2208" s="13">
        <v>0.22140218047435301</v>
      </c>
      <c r="F2208">
        <v>139</v>
      </c>
      <c r="G2208" s="57" t="s">
        <v>3160</v>
      </c>
      <c r="H2208" s="57" t="s">
        <v>3160</v>
      </c>
      <c r="I2208" s="57" t="s">
        <v>3160</v>
      </c>
      <c r="J2208" s="57" t="s">
        <v>3160</v>
      </c>
      <c r="K2208" s="57" t="s">
        <v>3160</v>
      </c>
      <c r="L2208" s="57" t="s">
        <v>3160</v>
      </c>
      <c r="M2208" s="57" t="s">
        <v>3160</v>
      </c>
      <c r="N2208" t="s">
        <v>3152</v>
      </c>
    </row>
    <row r="2209" spans="1:14" x14ac:dyDescent="0.25">
      <c r="A2209" t="s">
        <v>3319</v>
      </c>
      <c r="B2209" t="s">
        <v>3616</v>
      </c>
      <c r="C2209" t="s">
        <v>3617</v>
      </c>
      <c r="D2209" s="52">
        <v>1202.0184774654599</v>
      </c>
      <c r="E2209" s="13">
        <v>0.802980546061272</v>
      </c>
      <c r="F2209">
        <v>101</v>
      </c>
      <c r="G2209" s="57" t="s">
        <v>3151</v>
      </c>
      <c r="H2209" s="57" t="s">
        <v>3151</v>
      </c>
      <c r="I2209" s="57" t="s">
        <v>3155</v>
      </c>
      <c r="J2209" s="57" t="s">
        <v>3155</v>
      </c>
      <c r="K2209" s="57" t="s">
        <v>3149</v>
      </c>
      <c r="L2209" s="57" t="s">
        <v>3148</v>
      </c>
      <c r="M2209" s="57" t="s">
        <v>3148</v>
      </c>
      <c r="N2209" t="s">
        <v>3322</v>
      </c>
    </row>
    <row r="2210" spans="1:14" x14ac:dyDescent="0.25">
      <c r="A2210" t="s">
        <v>3319</v>
      </c>
      <c r="B2210" t="s">
        <v>3618</v>
      </c>
      <c r="C2210" t="s">
        <v>3619</v>
      </c>
      <c r="D2210" s="52">
        <v>10124.084414085801</v>
      </c>
      <c r="E2210" s="13">
        <v>0.33630493980049597</v>
      </c>
      <c r="F2210">
        <v>131</v>
      </c>
      <c r="G2210" s="57" t="s">
        <v>3149</v>
      </c>
      <c r="H2210" s="57" t="s">
        <v>3150</v>
      </c>
      <c r="I2210" s="57" t="s">
        <v>3155</v>
      </c>
      <c r="J2210" s="57" t="s">
        <v>3149</v>
      </c>
      <c r="K2210" s="57" t="s">
        <v>3151</v>
      </c>
      <c r="L2210" s="57" t="s">
        <v>3148</v>
      </c>
      <c r="M2210" s="57" t="s">
        <v>3149</v>
      </c>
      <c r="N2210" t="s">
        <v>3322</v>
      </c>
    </row>
    <row r="2211" spans="1:14" x14ac:dyDescent="0.25">
      <c r="A2211" t="s">
        <v>3319</v>
      </c>
      <c r="B2211" t="s">
        <v>3620</v>
      </c>
      <c r="C2211" t="s">
        <v>3621</v>
      </c>
      <c r="D2211" s="52">
        <v>2931.26902013574</v>
      </c>
      <c r="E2211" s="13">
        <v>-0.47326796928077802</v>
      </c>
      <c r="F2211">
        <v>164</v>
      </c>
      <c r="G2211" s="57" t="s">
        <v>3150</v>
      </c>
      <c r="H2211" s="57" t="s">
        <v>3155</v>
      </c>
      <c r="I2211" s="57" t="s">
        <v>3155</v>
      </c>
      <c r="J2211" s="57" t="s">
        <v>3149</v>
      </c>
      <c r="K2211" s="57" t="s">
        <v>3149</v>
      </c>
      <c r="L2211" s="57" t="s">
        <v>3151</v>
      </c>
      <c r="M2211" s="57" t="s">
        <v>3148</v>
      </c>
      <c r="N2211" t="s">
        <v>3322</v>
      </c>
    </row>
    <row r="2212" spans="1:14" x14ac:dyDescent="0.25">
      <c r="A2212" t="s">
        <v>3319</v>
      </c>
      <c r="B2212" t="s">
        <v>3622</v>
      </c>
      <c r="C2212" t="s">
        <v>3623</v>
      </c>
      <c r="D2212" s="52">
        <v>475.83464329351301</v>
      </c>
      <c r="E2212" s="13">
        <v>-5.26985290397309E-2</v>
      </c>
      <c r="F2212">
        <v>153</v>
      </c>
      <c r="G2212" s="57" t="s">
        <v>3148</v>
      </c>
      <c r="H2212" s="57" t="s">
        <v>3151</v>
      </c>
      <c r="I2212" s="57" t="s">
        <v>3155</v>
      </c>
      <c r="J2212" s="57" t="s">
        <v>3150</v>
      </c>
      <c r="K2212" s="57" t="s">
        <v>3148</v>
      </c>
      <c r="L2212" s="57" t="s">
        <v>3151</v>
      </c>
      <c r="M2212" s="57" t="s">
        <v>3148</v>
      </c>
      <c r="N2212" t="s">
        <v>3322</v>
      </c>
    </row>
    <row r="2213" spans="1:14" x14ac:dyDescent="0.25">
      <c r="A2213" t="s">
        <v>3319</v>
      </c>
      <c r="B2213" t="s">
        <v>3624</v>
      </c>
      <c r="C2213" t="s">
        <v>3292</v>
      </c>
      <c r="D2213" s="52">
        <v>338.66882633883699</v>
      </c>
      <c r="E2213" s="13">
        <v>0.35141758288008701</v>
      </c>
      <c r="F2213">
        <v>127</v>
      </c>
      <c r="G2213" s="57" t="s">
        <v>3149</v>
      </c>
      <c r="H2213" s="57" t="s">
        <v>3151</v>
      </c>
      <c r="I2213" s="57" t="s">
        <v>3155</v>
      </c>
      <c r="J2213" s="57" t="s">
        <v>3155</v>
      </c>
      <c r="K2213" s="57" t="s">
        <v>3151</v>
      </c>
      <c r="L2213" s="57" t="s">
        <v>3150</v>
      </c>
      <c r="M2213" s="57" t="s">
        <v>3150</v>
      </c>
      <c r="N2213" t="s">
        <v>3322</v>
      </c>
    </row>
    <row r="2214" spans="1:14" x14ac:dyDescent="0.25">
      <c r="A2214" t="s">
        <v>3319</v>
      </c>
      <c r="B2214" t="s">
        <v>3625</v>
      </c>
      <c r="C2214" t="s">
        <v>3626</v>
      </c>
      <c r="D2214" s="52">
        <v>468.87837975606698</v>
      </c>
      <c r="E2214" s="13">
        <v>-1.3249841785133001</v>
      </c>
      <c r="F2214">
        <v>185</v>
      </c>
      <c r="G2214" s="57" t="s">
        <v>3155</v>
      </c>
      <c r="H2214" s="57" t="s">
        <v>3151</v>
      </c>
      <c r="I2214" s="57" t="s">
        <v>3149</v>
      </c>
      <c r="J2214" s="57" t="s">
        <v>3155</v>
      </c>
      <c r="K2214" s="57" t="s">
        <v>3155</v>
      </c>
      <c r="L2214" s="57" t="s">
        <v>3155</v>
      </c>
      <c r="M2214" s="57" t="s">
        <v>3155</v>
      </c>
      <c r="N2214" t="s">
        <v>3322</v>
      </c>
    </row>
    <row r="2215" spans="1:14" x14ac:dyDescent="0.25">
      <c r="A2215" t="s">
        <v>3319</v>
      </c>
      <c r="B2215" t="s">
        <v>3627</v>
      </c>
      <c r="C2215" t="s">
        <v>3628</v>
      </c>
      <c r="D2215" s="52">
        <v>21.728575910084601</v>
      </c>
      <c r="E2215" s="13">
        <v>-0.69749245699867102</v>
      </c>
      <c r="F2215">
        <v>169</v>
      </c>
      <c r="G2215" s="57" t="s">
        <v>3160</v>
      </c>
      <c r="H2215" s="57" t="s">
        <v>3160</v>
      </c>
      <c r="I2215" s="57" t="s">
        <v>3160</v>
      </c>
      <c r="J2215" s="57" t="s">
        <v>3160</v>
      </c>
      <c r="K2215" s="57" t="s">
        <v>3160</v>
      </c>
      <c r="L2215" s="57" t="s">
        <v>3160</v>
      </c>
      <c r="M2215" s="57" t="s">
        <v>3160</v>
      </c>
      <c r="N2215" t="s">
        <v>3152</v>
      </c>
    </row>
    <row r="2216" spans="1:14" x14ac:dyDescent="0.25">
      <c r="A2216" t="s">
        <v>3319</v>
      </c>
      <c r="B2216" t="s">
        <v>3629</v>
      </c>
      <c r="C2216" t="s">
        <v>3630</v>
      </c>
      <c r="D2216" s="52">
        <v>292.21832770351898</v>
      </c>
      <c r="E2216" s="13">
        <v>-0.69749245699867102</v>
      </c>
      <c r="F2216">
        <v>169</v>
      </c>
      <c r="G2216" s="57" t="s">
        <v>3160</v>
      </c>
      <c r="H2216" s="57" t="s">
        <v>3160</v>
      </c>
      <c r="I2216" s="57" t="s">
        <v>3160</v>
      </c>
      <c r="J2216" s="57" t="s">
        <v>3160</v>
      </c>
      <c r="K2216" s="57" t="s">
        <v>3160</v>
      </c>
      <c r="L2216" s="57" t="s">
        <v>3160</v>
      </c>
      <c r="M2216" s="57" t="s">
        <v>3160</v>
      </c>
      <c r="N2216" t="s">
        <v>3152</v>
      </c>
    </row>
    <row r="2217" spans="1:14" x14ac:dyDescent="0.25">
      <c r="A2217" t="s">
        <v>3319</v>
      </c>
      <c r="B2217" t="s">
        <v>3631</v>
      </c>
      <c r="C2217" t="s">
        <v>3632</v>
      </c>
      <c r="D2217" s="52">
        <v>57.590765237002898</v>
      </c>
      <c r="E2217" s="13">
        <v>-0.69749245699867102</v>
      </c>
      <c r="F2217">
        <v>169</v>
      </c>
      <c r="G2217" s="57" t="s">
        <v>3160</v>
      </c>
      <c r="H2217" s="57" t="s">
        <v>3160</v>
      </c>
      <c r="I2217" s="57" t="s">
        <v>3160</v>
      </c>
      <c r="J2217" s="57" t="s">
        <v>3160</v>
      </c>
      <c r="K2217" s="57" t="s">
        <v>3160</v>
      </c>
      <c r="L2217" s="57" t="s">
        <v>3160</v>
      </c>
      <c r="M2217" s="57" t="s">
        <v>3160</v>
      </c>
      <c r="N2217" t="s">
        <v>3152</v>
      </c>
    </row>
    <row r="2218" spans="1:14" x14ac:dyDescent="0.25">
      <c r="A2218" t="s">
        <v>3319</v>
      </c>
      <c r="B2218" t="s">
        <v>3633</v>
      </c>
      <c r="C2218" t="s">
        <v>3634</v>
      </c>
      <c r="D2218" s="52">
        <v>215.116243262784</v>
      </c>
      <c r="E2218" s="13">
        <v>-0.69749245699867102</v>
      </c>
      <c r="F2218">
        <v>169</v>
      </c>
      <c r="G2218" s="57" t="s">
        <v>3160</v>
      </c>
      <c r="H2218" s="57" t="s">
        <v>3160</v>
      </c>
      <c r="I2218" s="57" t="s">
        <v>3160</v>
      </c>
      <c r="J2218" s="57" t="s">
        <v>3160</v>
      </c>
      <c r="K2218" s="57" t="s">
        <v>3160</v>
      </c>
      <c r="L2218" s="57" t="s">
        <v>3160</v>
      </c>
      <c r="M2218" s="57" t="s">
        <v>3160</v>
      </c>
      <c r="N2218" t="s">
        <v>3152</v>
      </c>
    </row>
    <row r="2219" spans="1:14" x14ac:dyDescent="0.25">
      <c r="A2219" t="s">
        <v>3319</v>
      </c>
      <c r="B2219" t="s">
        <v>3635</v>
      </c>
      <c r="C2219" t="s">
        <v>3636</v>
      </c>
      <c r="D2219" s="52">
        <v>714.46004875621998</v>
      </c>
      <c r="E2219" s="13">
        <v>-0.74497192929470402</v>
      </c>
      <c r="F2219">
        <v>175</v>
      </c>
      <c r="G2219" s="57" t="s">
        <v>3155</v>
      </c>
      <c r="H2219" s="57" t="s">
        <v>3150</v>
      </c>
      <c r="I2219" s="57" t="s">
        <v>3148</v>
      </c>
      <c r="J2219" s="57" t="s">
        <v>3155</v>
      </c>
      <c r="K2219" s="57" t="s">
        <v>3150</v>
      </c>
      <c r="L2219" s="57" t="s">
        <v>3150</v>
      </c>
      <c r="M2219" s="57" t="s">
        <v>3155</v>
      </c>
      <c r="N2219" t="s">
        <v>3322</v>
      </c>
    </row>
    <row r="2220" spans="1:14" x14ac:dyDescent="0.25">
      <c r="A2220" t="s">
        <v>3319</v>
      </c>
      <c r="B2220" t="s">
        <v>3637</v>
      </c>
      <c r="C2220" t="s">
        <v>3638</v>
      </c>
      <c r="D2220" s="52">
        <v>32.776354651812298</v>
      </c>
      <c r="E2220" s="13">
        <v>0.25065520548248998</v>
      </c>
      <c r="F2220">
        <v>137</v>
      </c>
      <c r="G2220" s="57" t="s">
        <v>3149</v>
      </c>
      <c r="H2220" s="57" t="s">
        <v>3151</v>
      </c>
      <c r="I2220" s="57" t="s">
        <v>3148</v>
      </c>
      <c r="J2220" s="57" t="s">
        <v>3155</v>
      </c>
      <c r="K2220" s="57" t="s">
        <v>3151</v>
      </c>
      <c r="L2220" s="57" t="s">
        <v>3151</v>
      </c>
      <c r="M2220" s="57" t="s">
        <v>3151</v>
      </c>
      <c r="N2220" t="s">
        <v>3322</v>
      </c>
    </row>
    <row r="2221" spans="1:14" x14ac:dyDescent="0.25">
      <c r="A2221" t="s">
        <v>3319</v>
      </c>
      <c r="B2221" t="s">
        <v>3639</v>
      </c>
      <c r="C2221" t="s">
        <v>3640</v>
      </c>
      <c r="D2221" s="52">
        <v>695.13454026705494</v>
      </c>
      <c r="E2221" s="13">
        <v>-0.53798456147107798</v>
      </c>
      <c r="F2221">
        <v>166</v>
      </c>
      <c r="G2221" s="57" t="s">
        <v>3150</v>
      </c>
      <c r="H2221" s="57" t="s">
        <v>3149</v>
      </c>
      <c r="I2221" s="57" t="s">
        <v>3149</v>
      </c>
      <c r="J2221" s="57" t="s">
        <v>3155</v>
      </c>
      <c r="K2221" s="57" t="s">
        <v>3155</v>
      </c>
      <c r="L2221" s="57" t="s">
        <v>3150</v>
      </c>
      <c r="M2221" s="57" t="s">
        <v>3155</v>
      </c>
      <c r="N2221" t="s">
        <v>3322</v>
      </c>
    </row>
    <row r="2222" spans="1:14" x14ac:dyDescent="0.25">
      <c r="A2222" t="s">
        <v>3319</v>
      </c>
      <c r="B2222" t="s">
        <v>3641</v>
      </c>
      <c r="C2222" t="s">
        <v>3642</v>
      </c>
      <c r="D2222" s="52">
        <v>708.75368357607601</v>
      </c>
      <c r="E2222" s="13">
        <v>-1.5424093807236701</v>
      </c>
      <c r="F2222">
        <v>186</v>
      </c>
      <c r="G2222" s="57" t="s">
        <v>3155</v>
      </c>
      <c r="H2222" s="57" t="s">
        <v>3149</v>
      </c>
      <c r="I2222" s="57" t="s">
        <v>3149</v>
      </c>
      <c r="J2222" s="57" t="s">
        <v>3155</v>
      </c>
      <c r="K2222" s="57" t="s">
        <v>3151</v>
      </c>
      <c r="L2222" s="57" t="s">
        <v>3148</v>
      </c>
      <c r="M2222" s="57" t="s">
        <v>3151</v>
      </c>
      <c r="N2222" t="s">
        <v>3322</v>
      </c>
    </row>
    <row r="2223" spans="1:14" x14ac:dyDescent="0.25">
      <c r="A2223" t="s">
        <v>3319</v>
      </c>
      <c r="B2223" t="s">
        <v>3643</v>
      </c>
      <c r="C2223" t="s">
        <v>3644</v>
      </c>
      <c r="D2223" s="52">
        <v>8.5203017696576708</v>
      </c>
      <c r="E2223" s="13">
        <v>-0.96651750942932602</v>
      </c>
      <c r="F2223">
        <v>178</v>
      </c>
      <c r="G2223" s="57" t="s">
        <v>3160</v>
      </c>
      <c r="H2223" s="57" t="s">
        <v>3160</v>
      </c>
      <c r="I2223" s="57" t="s">
        <v>3160</v>
      </c>
      <c r="J2223" s="57" t="s">
        <v>3160</v>
      </c>
      <c r="K2223" s="57" t="s">
        <v>3160</v>
      </c>
      <c r="L2223" s="57" t="s">
        <v>3160</v>
      </c>
      <c r="M2223" s="57" t="s">
        <v>3160</v>
      </c>
      <c r="N2223" t="s">
        <v>3152</v>
      </c>
    </row>
    <row r="2224" spans="1:14" x14ac:dyDescent="0.25">
      <c r="A2224" t="s">
        <v>3319</v>
      </c>
      <c r="B2224" t="s">
        <v>3645</v>
      </c>
      <c r="C2224" t="s">
        <v>3646</v>
      </c>
      <c r="D2224" s="52">
        <v>92.771788868176102</v>
      </c>
      <c r="E2224" s="13">
        <v>-0.96651750942932602</v>
      </c>
      <c r="F2224">
        <v>178</v>
      </c>
      <c r="G2224" s="57" t="s">
        <v>3160</v>
      </c>
      <c r="H2224" s="57" t="s">
        <v>3160</v>
      </c>
      <c r="I2224" s="57" t="s">
        <v>3160</v>
      </c>
      <c r="J2224" s="57" t="s">
        <v>3160</v>
      </c>
      <c r="K2224" s="57" t="s">
        <v>3160</v>
      </c>
      <c r="L2224" s="57" t="s">
        <v>3160</v>
      </c>
      <c r="M2224" s="57" t="s">
        <v>3160</v>
      </c>
      <c r="N2224" t="s">
        <v>3152</v>
      </c>
    </row>
    <row r="2225" spans="1:14" x14ac:dyDescent="0.25">
      <c r="A2225" t="s">
        <v>3319</v>
      </c>
      <c r="B2225" t="s">
        <v>3647</v>
      </c>
      <c r="C2225" t="s">
        <v>3298</v>
      </c>
      <c r="D2225" s="52">
        <v>7157.6309341905198</v>
      </c>
      <c r="E2225" s="13">
        <v>1.3431905692007999</v>
      </c>
      <c r="F2225">
        <v>55</v>
      </c>
      <c r="G2225" s="57" t="s">
        <v>3151</v>
      </c>
      <c r="H2225" s="57" t="s">
        <v>3149</v>
      </c>
      <c r="I2225" s="57" t="s">
        <v>3151</v>
      </c>
      <c r="J2225" s="57" t="s">
        <v>3149</v>
      </c>
      <c r="K2225" s="57" t="s">
        <v>3150</v>
      </c>
      <c r="L2225" s="57" t="s">
        <v>3149</v>
      </c>
      <c r="M2225" s="57" t="s">
        <v>3155</v>
      </c>
      <c r="N2225" t="s">
        <v>3322</v>
      </c>
    </row>
    <row r="2226" spans="1:14" x14ac:dyDescent="0.25">
      <c r="A2226" t="s">
        <v>3319</v>
      </c>
      <c r="B2226" t="s">
        <v>3648</v>
      </c>
      <c r="C2226" t="s">
        <v>3649</v>
      </c>
      <c r="D2226" s="52">
        <v>5432.1220758118898</v>
      </c>
      <c r="E2226" s="13">
        <v>1.1948708933751799</v>
      </c>
      <c r="F2226">
        <v>66</v>
      </c>
      <c r="G2226" s="57" t="s">
        <v>3151</v>
      </c>
      <c r="H2226" s="57" t="s">
        <v>3149</v>
      </c>
      <c r="I2226" s="57" t="s">
        <v>3151</v>
      </c>
      <c r="J2226" s="57" t="s">
        <v>3151</v>
      </c>
      <c r="K2226" s="57" t="s">
        <v>3150</v>
      </c>
      <c r="L2226" s="57" t="s">
        <v>3148</v>
      </c>
      <c r="M2226" s="57" t="s">
        <v>3155</v>
      </c>
      <c r="N2226" t="s">
        <v>3322</v>
      </c>
    </row>
    <row r="2227" spans="1:14" x14ac:dyDescent="0.25">
      <c r="A2227" t="s">
        <v>3319</v>
      </c>
      <c r="B2227" t="s">
        <v>3650</v>
      </c>
      <c r="C2227" t="s">
        <v>3651</v>
      </c>
      <c r="D2227" s="52">
        <v>242.22317343003101</v>
      </c>
      <c r="E2227" s="13">
        <v>1.22286473436596</v>
      </c>
      <c r="F2227">
        <v>64</v>
      </c>
      <c r="G2227" s="57" t="s">
        <v>3160</v>
      </c>
      <c r="H2227" s="57" t="s">
        <v>3160</v>
      </c>
      <c r="I2227" s="57" t="s">
        <v>3160</v>
      </c>
      <c r="J2227" s="57" t="s">
        <v>3160</v>
      </c>
      <c r="K2227" s="57" t="s">
        <v>3160</v>
      </c>
      <c r="L2227" s="57" t="s">
        <v>3160</v>
      </c>
      <c r="M2227" s="57" t="s">
        <v>3160</v>
      </c>
      <c r="N2227" t="s">
        <v>3152</v>
      </c>
    </row>
    <row r="2228" spans="1:14" x14ac:dyDescent="0.25">
      <c r="A2228" t="s">
        <v>3319</v>
      </c>
      <c r="B2228" t="s">
        <v>3652</v>
      </c>
      <c r="C2228" t="s">
        <v>3653</v>
      </c>
      <c r="D2228" s="52">
        <v>1752.8879051091101</v>
      </c>
      <c r="E2228" s="13">
        <v>1.34922734023821</v>
      </c>
      <c r="F2228">
        <v>53</v>
      </c>
      <c r="G2228" s="57" t="s">
        <v>3151</v>
      </c>
      <c r="H2228" s="57" t="s">
        <v>3155</v>
      </c>
      <c r="I2228" s="57" t="s">
        <v>3151</v>
      </c>
      <c r="J2228" s="57" t="s">
        <v>3151</v>
      </c>
      <c r="K2228" s="57" t="s">
        <v>3150</v>
      </c>
      <c r="L2228" s="57" t="s">
        <v>3149</v>
      </c>
      <c r="M2228" s="57" t="s">
        <v>3150</v>
      </c>
      <c r="N2228" t="s">
        <v>3322</v>
      </c>
    </row>
    <row r="2229" spans="1:14" x14ac:dyDescent="0.25">
      <c r="A2229" t="s">
        <v>3319</v>
      </c>
      <c r="B2229" t="s">
        <v>3654</v>
      </c>
      <c r="C2229" t="s">
        <v>3655</v>
      </c>
      <c r="D2229" s="52">
        <v>543.34067951285999</v>
      </c>
      <c r="E2229" s="13">
        <v>1.9208448842594401</v>
      </c>
      <c r="F2229">
        <v>17</v>
      </c>
      <c r="G2229" s="57" t="s">
        <v>3151</v>
      </c>
      <c r="H2229" s="57" t="s">
        <v>3148</v>
      </c>
      <c r="I2229" s="57" t="s">
        <v>3151</v>
      </c>
      <c r="J2229" s="57" t="s">
        <v>3149</v>
      </c>
      <c r="K2229" s="57" t="s">
        <v>3155</v>
      </c>
      <c r="L2229" s="57" t="s">
        <v>3148</v>
      </c>
      <c r="M2229" s="57" t="s">
        <v>3149</v>
      </c>
      <c r="N2229" t="s">
        <v>3322</v>
      </c>
    </row>
    <row r="2230" spans="1:14" x14ac:dyDescent="0.25">
      <c r="A2230" t="s">
        <v>3319</v>
      </c>
      <c r="B2230" t="s">
        <v>3656</v>
      </c>
      <c r="C2230" t="s">
        <v>3657</v>
      </c>
      <c r="D2230" s="52">
        <v>592.62167392504796</v>
      </c>
      <c r="E2230" s="13">
        <v>-0.82563866791820295</v>
      </c>
      <c r="F2230">
        <v>176</v>
      </c>
      <c r="G2230" s="57" t="s">
        <v>3155</v>
      </c>
      <c r="H2230" s="57" t="s">
        <v>3151</v>
      </c>
      <c r="I2230" s="57" t="s">
        <v>3151</v>
      </c>
      <c r="J2230" s="57" t="s">
        <v>3148</v>
      </c>
      <c r="K2230" s="57" t="s">
        <v>3148</v>
      </c>
      <c r="L2230" s="57" t="s">
        <v>3155</v>
      </c>
      <c r="M2230" s="57" t="s">
        <v>3150</v>
      </c>
      <c r="N2230" t="s">
        <v>3322</v>
      </c>
    </row>
    <row r="2231" spans="1:14" x14ac:dyDescent="0.25">
      <c r="A2231" t="s">
        <v>3319</v>
      </c>
      <c r="B2231" t="s">
        <v>3658</v>
      </c>
      <c r="C2231" t="s">
        <v>3659</v>
      </c>
      <c r="D2231" s="52">
        <v>332.77487541424199</v>
      </c>
      <c r="E2231" s="13">
        <v>0.89717875611888298</v>
      </c>
      <c r="F2231">
        <v>90</v>
      </c>
      <c r="G2231" s="57" t="s">
        <v>3160</v>
      </c>
      <c r="H2231" s="57" t="s">
        <v>3160</v>
      </c>
      <c r="I2231" s="57" t="s">
        <v>3160</v>
      </c>
      <c r="J2231" s="57" t="s">
        <v>3160</v>
      </c>
      <c r="K2231" s="57" t="s">
        <v>3160</v>
      </c>
      <c r="L2231" s="57" t="s">
        <v>3160</v>
      </c>
      <c r="M2231" s="57" t="s">
        <v>3160</v>
      </c>
      <c r="N2231" t="s">
        <v>3152</v>
      </c>
    </row>
    <row r="2232" spans="1:14" x14ac:dyDescent="0.25">
      <c r="A2232" t="s">
        <v>3319</v>
      </c>
      <c r="B2232" t="s">
        <v>3660</v>
      </c>
      <c r="C2232" t="s">
        <v>3661</v>
      </c>
      <c r="D2232" s="52">
        <v>88.841362207164494</v>
      </c>
      <c r="E2232" s="13">
        <v>1.35784340616054</v>
      </c>
      <c r="F2232">
        <v>52</v>
      </c>
      <c r="G2232" s="57" t="s">
        <v>3160</v>
      </c>
      <c r="H2232" s="57" t="s">
        <v>3160</v>
      </c>
      <c r="I2232" s="57" t="s">
        <v>3160</v>
      </c>
      <c r="J2232" s="57" t="s">
        <v>3160</v>
      </c>
      <c r="K2232" s="57" t="s">
        <v>3160</v>
      </c>
      <c r="L2232" s="57" t="s">
        <v>3160</v>
      </c>
      <c r="M2232" s="57" t="s">
        <v>3160</v>
      </c>
      <c r="N2232" t="s">
        <v>3152</v>
      </c>
    </row>
    <row r="2233" spans="1:14" x14ac:dyDescent="0.25">
      <c r="A2233" t="s">
        <v>3319</v>
      </c>
      <c r="B2233" t="s">
        <v>3662</v>
      </c>
      <c r="C2233" t="s">
        <v>3663</v>
      </c>
      <c r="D2233" s="52">
        <v>2587.3342443747702</v>
      </c>
      <c r="E2233" s="13">
        <v>1.5544403519230101</v>
      </c>
      <c r="F2233">
        <v>40</v>
      </c>
      <c r="G2233" s="57" t="s">
        <v>3151</v>
      </c>
      <c r="H2233" s="57" t="s">
        <v>3151</v>
      </c>
      <c r="I2233" s="57" t="s">
        <v>3151</v>
      </c>
      <c r="J2233" s="57" t="s">
        <v>3149</v>
      </c>
      <c r="K2233" s="57" t="s">
        <v>3150</v>
      </c>
      <c r="L2233" s="57" t="s">
        <v>3155</v>
      </c>
      <c r="M2233" s="57" t="s">
        <v>3155</v>
      </c>
      <c r="N2233" t="s">
        <v>3322</v>
      </c>
    </row>
    <row r="2234" spans="1:14" x14ac:dyDescent="0.25">
      <c r="A2234" t="s">
        <v>3319</v>
      </c>
      <c r="B2234" t="s">
        <v>3664</v>
      </c>
      <c r="C2234" t="s">
        <v>3665</v>
      </c>
      <c r="D2234" s="52">
        <v>907.03275910781701</v>
      </c>
      <c r="E2234" s="13">
        <v>0.81973702610778898</v>
      </c>
      <c r="F2234">
        <v>100</v>
      </c>
      <c r="G2234" s="57" t="s">
        <v>3151</v>
      </c>
      <c r="H2234" s="57" t="s">
        <v>3148</v>
      </c>
      <c r="I2234" s="57" t="s">
        <v>3151</v>
      </c>
      <c r="J2234" s="57" t="s">
        <v>3149</v>
      </c>
      <c r="K2234" s="57" t="s">
        <v>3150</v>
      </c>
      <c r="L2234" s="57" t="s">
        <v>3155</v>
      </c>
      <c r="M2234" s="57" t="s">
        <v>3155</v>
      </c>
      <c r="N2234" t="s">
        <v>3322</v>
      </c>
    </row>
    <row r="2235" spans="1:14" x14ac:dyDescent="0.25">
      <c r="A2235" t="s">
        <v>3319</v>
      </c>
      <c r="B2235" t="s">
        <v>3666</v>
      </c>
      <c r="C2235" t="s">
        <v>3667</v>
      </c>
      <c r="D2235" s="52">
        <v>2136.2754929767998</v>
      </c>
      <c r="E2235" s="13">
        <v>0.87630840455672399</v>
      </c>
      <c r="F2235">
        <v>93</v>
      </c>
      <c r="G2235" s="57" t="s">
        <v>3151</v>
      </c>
      <c r="H2235" s="57" t="s">
        <v>3151</v>
      </c>
      <c r="I2235" s="57" t="s">
        <v>3155</v>
      </c>
      <c r="J2235" s="57" t="s">
        <v>3148</v>
      </c>
      <c r="K2235" s="57" t="s">
        <v>3151</v>
      </c>
      <c r="L2235" s="57" t="s">
        <v>3150</v>
      </c>
      <c r="M2235" s="57" t="s">
        <v>3155</v>
      </c>
      <c r="N2235" t="s">
        <v>3322</v>
      </c>
    </row>
    <row r="2236" spans="1:14" x14ac:dyDescent="0.25">
      <c r="A2236" t="s">
        <v>3319</v>
      </c>
      <c r="B2236" t="s">
        <v>3668</v>
      </c>
      <c r="C2236" t="s">
        <v>3669</v>
      </c>
      <c r="D2236" s="52">
        <v>1700.42752843021</v>
      </c>
      <c r="E2236" s="13">
        <v>-2.71749520579176E-2</v>
      </c>
      <c r="F2236">
        <v>152</v>
      </c>
      <c r="G2236" s="57" t="s">
        <v>3148</v>
      </c>
      <c r="H2236" s="57" t="s">
        <v>3149</v>
      </c>
      <c r="I2236" s="57" t="s">
        <v>3149</v>
      </c>
      <c r="J2236" s="57" t="s">
        <v>3148</v>
      </c>
      <c r="K2236" s="57" t="s">
        <v>3151</v>
      </c>
      <c r="L2236" s="57" t="s">
        <v>3148</v>
      </c>
      <c r="M2236" s="57" t="s">
        <v>3155</v>
      </c>
      <c r="N2236" t="s">
        <v>3322</v>
      </c>
    </row>
    <row r="2237" spans="1:14" x14ac:dyDescent="0.25">
      <c r="A2237" t="s">
        <v>3319</v>
      </c>
      <c r="B2237" t="s">
        <v>3670</v>
      </c>
      <c r="C2237" t="s">
        <v>3671</v>
      </c>
      <c r="D2237" s="52">
        <v>1288.5319482160901</v>
      </c>
      <c r="E2237" s="13">
        <v>0.39024702281332302</v>
      </c>
      <c r="F2237">
        <v>126</v>
      </c>
      <c r="G2237" s="57" t="s">
        <v>3149</v>
      </c>
      <c r="H2237" s="57" t="s">
        <v>3148</v>
      </c>
      <c r="I2237" s="57" t="s">
        <v>3155</v>
      </c>
      <c r="J2237" s="57" t="s">
        <v>3148</v>
      </c>
      <c r="K2237" s="57" t="s">
        <v>3150</v>
      </c>
      <c r="L2237" s="57" t="s">
        <v>3155</v>
      </c>
      <c r="M2237" s="57" t="s">
        <v>3148</v>
      </c>
      <c r="N2237" t="s">
        <v>3322</v>
      </c>
    </row>
    <row r="2238" spans="1:14" x14ac:dyDescent="0.25">
      <c r="A2238" t="s">
        <v>3319</v>
      </c>
      <c r="B2238" t="s">
        <v>3672</v>
      </c>
      <c r="C2238" t="s">
        <v>3308</v>
      </c>
      <c r="D2238" s="52">
        <v>1092.53727559143</v>
      </c>
      <c r="E2238" s="13">
        <v>1.1819306963285701</v>
      </c>
      <c r="F2238">
        <v>67</v>
      </c>
      <c r="G2238" s="57" t="s">
        <v>3151</v>
      </c>
      <c r="H2238" s="57" t="s">
        <v>3151</v>
      </c>
      <c r="I2238" s="57" t="s">
        <v>3155</v>
      </c>
      <c r="J2238" s="57" t="s">
        <v>3148</v>
      </c>
      <c r="K2238" s="57" t="s">
        <v>3155</v>
      </c>
      <c r="L2238" s="57" t="s">
        <v>3155</v>
      </c>
      <c r="M2238" s="57" t="s">
        <v>3155</v>
      </c>
      <c r="N2238" t="s">
        <v>3322</v>
      </c>
    </row>
  </sheetData>
  <autoFilter ref="A6:N2238">
    <sortState ref="A7:N2238">
      <sortCondition ref="A6:A2238"/>
    </sortState>
  </autoFilter>
  <mergeCells count="1">
    <mergeCell ref="A2:M2"/>
  </mergeCells>
  <conditionalFormatting sqref="G7">
    <cfRule type="cellIs" dxfId="44" priority="41" operator="equal">
      <formula>"5"</formula>
    </cfRule>
    <cfRule type="cellIs" dxfId="43" priority="42" operator="equal">
      <formula>"4"</formula>
    </cfRule>
    <cfRule type="cellIs" dxfId="42" priority="43" operator="equal">
      <formula>"2"</formula>
    </cfRule>
    <cfRule type="cellIs" dxfId="41" priority="44" operator="equal">
      <formula>"1"</formula>
    </cfRule>
    <cfRule type="cellIs" dxfId="40" priority="45" operator="equal">
      <formula>"3"</formula>
    </cfRule>
  </conditionalFormatting>
  <conditionalFormatting sqref="H7:M7">
    <cfRule type="cellIs" dxfId="39" priority="36" operator="equal">
      <formula>"5"</formula>
    </cfRule>
    <cfRule type="cellIs" dxfId="38" priority="37" operator="equal">
      <formula>"4"</formula>
    </cfRule>
    <cfRule type="cellIs" dxfId="37" priority="38" operator="equal">
      <formula>"2"</formula>
    </cfRule>
    <cfRule type="cellIs" dxfId="36" priority="39" operator="equal">
      <formula>"1"</formula>
    </cfRule>
    <cfRule type="cellIs" dxfId="35" priority="40" operator="equal">
      <formula>"3"</formula>
    </cfRule>
  </conditionalFormatting>
  <conditionalFormatting sqref="G8:G2238">
    <cfRule type="cellIs" dxfId="34" priority="31" operator="equal">
      <formula>"5"</formula>
    </cfRule>
    <cfRule type="cellIs" dxfId="33" priority="32" operator="equal">
      <formula>"4"</formula>
    </cfRule>
    <cfRule type="cellIs" dxfId="32" priority="33" operator="equal">
      <formula>"2"</formula>
    </cfRule>
    <cfRule type="cellIs" dxfId="31" priority="34" operator="equal">
      <formula>"1"</formula>
    </cfRule>
    <cfRule type="cellIs" dxfId="30" priority="35" operator="equal">
      <formula>"3"</formula>
    </cfRule>
  </conditionalFormatting>
  <conditionalFormatting sqref="H8:H2238">
    <cfRule type="cellIs" dxfId="29" priority="26" operator="equal">
      <formula>"5"</formula>
    </cfRule>
    <cfRule type="cellIs" dxfId="28" priority="27" operator="equal">
      <formula>"4"</formula>
    </cfRule>
    <cfRule type="cellIs" dxfId="27" priority="28" operator="equal">
      <formula>"2"</formula>
    </cfRule>
    <cfRule type="cellIs" dxfId="26" priority="29" operator="equal">
      <formula>"1"</formula>
    </cfRule>
    <cfRule type="cellIs" dxfId="25" priority="30" operator="equal">
      <formula>"3"</formula>
    </cfRule>
  </conditionalFormatting>
  <conditionalFormatting sqref="I8:I2238">
    <cfRule type="cellIs" dxfId="24" priority="21" operator="equal">
      <formula>"5"</formula>
    </cfRule>
    <cfRule type="cellIs" dxfId="23" priority="22" operator="equal">
      <formula>"4"</formula>
    </cfRule>
    <cfRule type="cellIs" dxfId="22" priority="23" operator="equal">
      <formula>"2"</formula>
    </cfRule>
    <cfRule type="cellIs" dxfId="21" priority="24" operator="equal">
      <formula>"1"</formula>
    </cfRule>
    <cfRule type="cellIs" dxfId="20" priority="25" operator="equal">
      <formula>"3"</formula>
    </cfRule>
  </conditionalFormatting>
  <conditionalFormatting sqref="J8:J2238">
    <cfRule type="cellIs" dxfId="19" priority="16" operator="equal">
      <formula>"5"</formula>
    </cfRule>
    <cfRule type="cellIs" dxfId="18" priority="17" operator="equal">
      <formula>"4"</formula>
    </cfRule>
    <cfRule type="cellIs" dxfId="17" priority="18" operator="equal">
      <formula>"2"</formula>
    </cfRule>
    <cfRule type="cellIs" dxfId="16" priority="19" operator="equal">
      <formula>"1"</formula>
    </cfRule>
    <cfRule type="cellIs" dxfId="15" priority="20" operator="equal">
      <formula>"3"</formula>
    </cfRule>
  </conditionalFormatting>
  <conditionalFormatting sqref="K8:K2238">
    <cfRule type="cellIs" dxfId="14" priority="11" operator="equal">
      <formula>"5"</formula>
    </cfRule>
    <cfRule type="cellIs" dxfId="13" priority="12" operator="equal">
      <formula>"4"</formula>
    </cfRule>
    <cfRule type="cellIs" dxfId="12" priority="13" operator="equal">
      <formula>"2"</formula>
    </cfRule>
    <cfRule type="cellIs" dxfId="11" priority="14" operator="equal">
      <formula>"1"</formula>
    </cfRule>
    <cfRule type="cellIs" dxfId="10" priority="15" operator="equal">
      <formula>"3"</formula>
    </cfRule>
  </conditionalFormatting>
  <conditionalFormatting sqref="L8:L2238">
    <cfRule type="cellIs" dxfId="9" priority="6" operator="equal">
      <formula>"5"</formula>
    </cfRule>
    <cfRule type="cellIs" dxfId="8" priority="7" operator="equal">
      <formula>"4"</formula>
    </cfRule>
    <cfRule type="cellIs" dxfId="7" priority="8" operator="equal">
      <formula>"2"</formula>
    </cfRule>
    <cfRule type="cellIs" dxfId="6" priority="9" operator="equal">
      <formula>"1"</formula>
    </cfRule>
    <cfRule type="cellIs" dxfId="5" priority="10" operator="equal">
      <formula>"3"</formula>
    </cfRule>
  </conditionalFormatting>
  <conditionalFormatting sqref="M8:M2238">
    <cfRule type="cellIs" dxfId="4" priority="1" operator="equal">
      <formula>"5"</formula>
    </cfRule>
    <cfRule type="cellIs" dxfId="3" priority="2" operator="equal">
      <formula>"4"</formula>
    </cfRule>
    <cfRule type="cellIs" dxfId="2" priority="3" operator="equal">
      <formula>"2"</formula>
    </cfRule>
    <cfRule type="cellIs" dxfId="1" priority="4" operator="equal">
      <formula>"1"</formula>
    </cfRule>
    <cfRule type="cellIs" dxfId="0" priority="5" operator="equal">
      <formula>"3"</formula>
    </cfRule>
  </conditionalFormatting>
  <pageMargins left="0.7" right="0.7" top="0.75" bottom="0.75" header="0.3" footer="0.3"/>
  <pageSetup paperSize="9" scale="3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7"/>
  <sheetViews>
    <sheetView workbookViewId="0">
      <selection activeCell="A19" sqref="A19"/>
    </sheetView>
  </sheetViews>
  <sheetFormatPr baseColWidth="10" defaultRowHeight="15" x14ac:dyDescent="0.25"/>
  <cols>
    <col min="1" max="1" width="27.42578125" customWidth="1"/>
    <col min="4" max="4" width="101.42578125" customWidth="1"/>
    <col min="6" max="6" width="91.42578125" customWidth="1"/>
    <col min="7" max="7" width="9" customWidth="1"/>
    <col min="8" max="8" width="60.7109375" customWidth="1"/>
    <col min="10" max="10" width="72.140625" customWidth="1"/>
  </cols>
  <sheetData>
    <row r="1" spans="1:10" x14ac:dyDescent="0.25">
      <c r="A1" t="s">
        <v>518</v>
      </c>
      <c r="B1" s="60" t="s">
        <v>0</v>
      </c>
      <c r="D1" t="s">
        <v>519</v>
      </c>
      <c r="E1" t="s">
        <v>520</v>
      </c>
      <c r="F1" t="s">
        <v>521</v>
      </c>
      <c r="H1" t="s">
        <v>521</v>
      </c>
      <c r="I1" t="s">
        <v>519</v>
      </c>
      <c r="J1" t="s">
        <v>520</v>
      </c>
    </row>
    <row r="2" spans="1:10" x14ac:dyDescent="0.25">
      <c r="A2" t="s">
        <v>3066</v>
      </c>
      <c r="B2" s="60" t="s">
        <v>1</v>
      </c>
      <c r="D2" t="s">
        <v>522</v>
      </c>
      <c r="E2" t="s">
        <v>447</v>
      </c>
      <c r="F2" t="s">
        <v>448</v>
      </c>
      <c r="H2" t="s">
        <v>710</v>
      </c>
      <c r="I2" s="61" t="s">
        <v>2</v>
      </c>
      <c r="J2" s="61" t="s">
        <v>3</v>
      </c>
    </row>
    <row r="3" spans="1:10" x14ac:dyDescent="0.25">
      <c r="A3" t="s">
        <v>3067</v>
      </c>
      <c r="B3" s="60" t="s">
        <v>4</v>
      </c>
      <c r="D3" t="s">
        <v>523</v>
      </c>
      <c r="E3" t="s">
        <v>338</v>
      </c>
      <c r="F3" t="s">
        <v>339</v>
      </c>
      <c r="H3" t="s">
        <v>711</v>
      </c>
      <c r="I3" s="61" t="s">
        <v>15</v>
      </c>
      <c r="J3" s="61" t="s">
        <v>16</v>
      </c>
    </row>
    <row r="4" spans="1:10" x14ac:dyDescent="0.25">
      <c r="A4" t="s">
        <v>3068</v>
      </c>
      <c r="B4" s="60" t="s">
        <v>5</v>
      </c>
      <c r="D4" t="s">
        <v>524</v>
      </c>
      <c r="E4" t="s">
        <v>367</v>
      </c>
      <c r="F4" t="s">
        <v>368</v>
      </c>
      <c r="H4" t="s">
        <v>712</v>
      </c>
      <c r="I4" s="61" t="s">
        <v>17</v>
      </c>
      <c r="J4" s="61" t="s">
        <v>18</v>
      </c>
    </row>
    <row r="5" spans="1:10" x14ac:dyDescent="0.25">
      <c r="A5" t="s">
        <v>3069</v>
      </c>
      <c r="B5" s="60" t="s">
        <v>6</v>
      </c>
      <c r="D5" t="s">
        <v>525</v>
      </c>
      <c r="E5" t="s">
        <v>369</v>
      </c>
      <c r="F5" t="s">
        <v>370</v>
      </c>
      <c r="H5" t="s">
        <v>713</v>
      </c>
      <c r="I5" s="61" t="s">
        <v>20</v>
      </c>
      <c r="J5" s="61" t="s">
        <v>21</v>
      </c>
    </row>
    <row r="6" spans="1:10" x14ac:dyDescent="0.25">
      <c r="A6" t="s">
        <v>3070</v>
      </c>
      <c r="B6" s="60" t="s">
        <v>7</v>
      </c>
      <c r="D6" t="s">
        <v>526</v>
      </c>
      <c r="E6" t="s">
        <v>327</v>
      </c>
      <c r="F6" t="s">
        <v>328</v>
      </c>
      <c r="H6" t="s">
        <v>3050</v>
      </c>
      <c r="I6" s="61" t="s">
        <v>22</v>
      </c>
      <c r="J6" s="61" t="s">
        <v>23</v>
      </c>
    </row>
    <row r="7" spans="1:10" x14ac:dyDescent="0.25">
      <c r="A7" t="s">
        <v>3071</v>
      </c>
      <c r="B7" s="60" t="s">
        <v>8</v>
      </c>
      <c r="D7" t="s">
        <v>527</v>
      </c>
      <c r="E7" t="s">
        <v>397</v>
      </c>
      <c r="F7" t="s">
        <v>398</v>
      </c>
      <c r="H7" t="s">
        <v>3051</v>
      </c>
      <c r="I7" s="61" t="s">
        <v>24</v>
      </c>
      <c r="J7" s="61" t="s">
        <v>25</v>
      </c>
    </row>
    <row r="8" spans="1:10" x14ac:dyDescent="0.25">
      <c r="A8" t="s">
        <v>3072</v>
      </c>
      <c r="B8" s="60" t="s">
        <v>9</v>
      </c>
      <c r="D8" t="s">
        <v>528</v>
      </c>
      <c r="E8" t="s">
        <v>501</v>
      </c>
      <c r="F8" t="s">
        <v>502</v>
      </c>
      <c r="H8" t="s">
        <v>714</v>
      </c>
      <c r="I8" s="61" t="s">
        <v>26</v>
      </c>
      <c r="J8" s="61" t="s">
        <v>27</v>
      </c>
    </row>
    <row r="9" spans="1:10" x14ac:dyDescent="0.25">
      <c r="A9" t="s">
        <v>3073</v>
      </c>
      <c r="B9" s="60" t="s">
        <v>10</v>
      </c>
      <c r="D9" t="s">
        <v>529</v>
      </c>
      <c r="E9" t="s">
        <v>365</v>
      </c>
      <c r="F9" t="s">
        <v>366</v>
      </c>
      <c r="H9" t="s">
        <v>715</v>
      </c>
      <c r="I9" s="61" t="s">
        <v>28</v>
      </c>
      <c r="J9" s="61" t="s">
        <v>29</v>
      </c>
    </row>
    <row r="10" spans="1:10" x14ac:dyDescent="0.25">
      <c r="A10" t="s">
        <v>3074</v>
      </c>
      <c r="B10" s="60" t="s">
        <v>11</v>
      </c>
      <c r="D10" t="s">
        <v>530</v>
      </c>
      <c r="E10" t="s">
        <v>411</v>
      </c>
      <c r="F10" t="s">
        <v>412</v>
      </c>
      <c r="H10" t="s">
        <v>716</v>
      </c>
      <c r="I10" s="61" t="s">
        <v>30</v>
      </c>
      <c r="J10" s="61" t="s">
        <v>31</v>
      </c>
    </row>
    <row r="11" spans="1:10" x14ac:dyDescent="0.25">
      <c r="A11" t="s">
        <v>3075</v>
      </c>
      <c r="B11" s="60" t="s">
        <v>12</v>
      </c>
      <c r="D11" t="s">
        <v>531</v>
      </c>
      <c r="E11" t="s">
        <v>474</v>
      </c>
      <c r="F11" t="s">
        <v>475</v>
      </c>
      <c r="H11" t="s">
        <v>717</v>
      </c>
      <c r="I11" s="61" t="s">
        <v>32</v>
      </c>
      <c r="J11" s="61" t="s">
        <v>33</v>
      </c>
    </row>
    <row r="12" spans="1:10" x14ac:dyDescent="0.25">
      <c r="A12" t="s">
        <v>3076</v>
      </c>
      <c r="B12" s="60" t="s">
        <v>13</v>
      </c>
      <c r="D12" t="s">
        <v>532</v>
      </c>
      <c r="E12" t="s">
        <v>476</v>
      </c>
      <c r="F12" t="s">
        <v>477</v>
      </c>
      <c r="H12" t="s">
        <v>3052</v>
      </c>
      <c r="I12" s="61" t="s">
        <v>34</v>
      </c>
      <c r="J12" s="61" t="s">
        <v>35</v>
      </c>
    </row>
    <row r="13" spans="1:10" x14ac:dyDescent="0.25">
      <c r="A13" t="s">
        <v>3077</v>
      </c>
      <c r="B13" s="60" t="s">
        <v>14</v>
      </c>
      <c r="D13" t="s">
        <v>533</v>
      </c>
      <c r="E13" t="s">
        <v>478</v>
      </c>
      <c r="F13" t="s">
        <v>479</v>
      </c>
      <c r="H13" t="s">
        <v>718</v>
      </c>
      <c r="I13" s="61" t="s">
        <v>36</v>
      </c>
      <c r="J13" s="61" t="s">
        <v>37</v>
      </c>
    </row>
    <row r="14" spans="1:10" x14ac:dyDescent="0.25">
      <c r="B14" s="60"/>
      <c r="D14" t="s">
        <v>534</v>
      </c>
      <c r="E14" t="s">
        <v>393</v>
      </c>
      <c r="F14" t="s">
        <v>394</v>
      </c>
      <c r="H14" t="s">
        <v>719</v>
      </c>
      <c r="I14" s="61" t="s">
        <v>38</v>
      </c>
      <c r="J14" s="61" t="s">
        <v>39</v>
      </c>
    </row>
    <row r="15" spans="1:10" x14ac:dyDescent="0.25">
      <c r="D15" t="s">
        <v>535</v>
      </c>
      <c r="E15" t="s">
        <v>233</v>
      </c>
      <c r="F15" t="s">
        <v>234</v>
      </c>
      <c r="H15" t="s">
        <v>720</v>
      </c>
      <c r="I15" s="61" t="s">
        <v>40</v>
      </c>
      <c r="J15" s="61" t="s">
        <v>41</v>
      </c>
    </row>
    <row r="16" spans="1:10" x14ac:dyDescent="0.25">
      <c r="D16" t="s">
        <v>536</v>
      </c>
      <c r="E16" t="s">
        <v>226</v>
      </c>
      <c r="F16" t="s">
        <v>25</v>
      </c>
      <c r="H16" t="s">
        <v>3053</v>
      </c>
      <c r="I16" s="61" t="s">
        <v>42</v>
      </c>
      <c r="J16" s="61" t="s">
        <v>43</v>
      </c>
    </row>
    <row r="17" spans="4:10" x14ac:dyDescent="0.25">
      <c r="D17" t="s">
        <v>537</v>
      </c>
      <c r="E17" t="s">
        <v>231</v>
      </c>
      <c r="F17" t="s">
        <v>232</v>
      </c>
      <c r="H17" t="s">
        <v>3054</v>
      </c>
      <c r="I17" s="61" t="s">
        <v>44</v>
      </c>
      <c r="J17" s="61" t="s">
        <v>45</v>
      </c>
    </row>
    <row r="18" spans="4:10" x14ac:dyDescent="0.25">
      <c r="D18" t="s">
        <v>538</v>
      </c>
      <c r="E18" t="s">
        <v>262</v>
      </c>
      <c r="F18" t="s">
        <v>263</v>
      </c>
      <c r="H18" t="s">
        <v>721</v>
      </c>
      <c r="I18" s="61" t="s">
        <v>46</v>
      </c>
      <c r="J18" s="61" t="s">
        <v>47</v>
      </c>
    </row>
    <row r="19" spans="4:10" x14ac:dyDescent="0.25">
      <c r="D19" t="s">
        <v>539</v>
      </c>
      <c r="E19" t="s">
        <v>264</v>
      </c>
      <c r="F19" t="s">
        <v>265</v>
      </c>
      <c r="H19" t="s">
        <v>722</v>
      </c>
      <c r="I19" s="61" t="s">
        <v>48</v>
      </c>
      <c r="J19" s="61" t="s">
        <v>49</v>
      </c>
    </row>
    <row r="20" spans="4:10" x14ac:dyDescent="0.25">
      <c r="D20" t="s">
        <v>540</v>
      </c>
      <c r="E20" t="s">
        <v>334</v>
      </c>
      <c r="F20" t="s">
        <v>335</v>
      </c>
      <c r="H20" t="s">
        <v>723</v>
      </c>
      <c r="I20" s="61" t="s">
        <v>50</v>
      </c>
      <c r="J20" s="61" t="s">
        <v>51</v>
      </c>
    </row>
    <row r="21" spans="4:10" x14ac:dyDescent="0.25">
      <c r="D21" t="s">
        <v>541</v>
      </c>
      <c r="E21" t="s">
        <v>266</v>
      </c>
      <c r="F21" t="s">
        <v>267</v>
      </c>
      <c r="H21" t="s">
        <v>724</v>
      </c>
      <c r="I21" s="61" t="s">
        <v>52</v>
      </c>
      <c r="J21" s="61" t="s">
        <v>53</v>
      </c>
    </row>
    <row r="22" spans="4:10" x14ac:dyDescent="0.25">
      <c r="D22" t="s">
        <v>542</v>
      </c>
      <c r="E22" t="s">
        <v>278</v>
      </c>
      <c r="F22" t="s">
        <v>29</v>
      </c>
      <c r="H22" t="s">
        <v>725</v>
      </c>
      <c r="I22" s="61" t="s">
        <v>54</v>
      </c>
      <c r="J22" s="61" t="s">
        <v>55</v>
      </c>
    </row>
    <row r="23" spans="4:10" x14ac:dyDescent="0.25">
      <c r="D23" t="s">
        <v>543</v>
      </c>
      <c r="E23" t="s">
        <v>321</v>
      </c>
      <c r="F23" t="s">
        <v>322</v>
      </c>
      <c r="H23" t="s">
        <v>726</v>
      </c>
      <c r="I23" s="61" t="s">
        <v>56</v>
      </c>
      <c r="J23" s="61" t="s">
        <v>57</v>
      </c>
    </row>
    <row r="24" spans="4:10" x14ac:dyDescent="0.25">
      <c r="D24" t="s">
        <v>544</v>
      </c>
      <c r="E24" t="s">
        <v>195</v>
      </c>
      <c r="F24" t="s">
        <v>196</v>
      </c>
      <c r="H24" t="s">
        <v>727</v>
      </c>
      <c r="I24" s="61" t="s">
        <v>58</v>
      </c>
      <c r="J24" s="61" t="s">
        <v>59</v>
      </c>
    </row>
    <row r="25" spans="4:10" x14ac:dyDescent="0.25">
      <c r="D25" t="s">
        <v>545</v>
      </c>
      <c r="E25" t="s">
        <v>361</v>
      </c>
      <c r="F25" t="s">
        <v>362</v>
      </c>
      <c r="H25" t="s">
        <v>728</v>
      </c>
      <c r="I25" s="61" t="s">
        <v>60</v>
      </c>
      <c r="J25" s="61" t="s">
        <v>61</v>
      </c>
    </row>
    <row r="26" spans="4:10" x14ac:dyDescent="0.25">
      <c r="D26" t="s">
        <v>546</v>
      </c>
      <c r="E26" t="s">
        <v>314</v>
      </c>
      <c r="F26" t="s">
        <v>315</v>
      </c>
      <c r="H26" t="s">
        <v>729</v>
      </c>
      <c r="I26" s="61" t="s">
        <v>62</v>
      </c>
      <c r="J26" s="61" t="s">
        <v>63</v>
      </c>
    </row>
    <row r="27" spans="4:10" x14ac:dyDescent="0.25">
      <c r="D27" t="s">
        <v>547</v>
      </c>
      <c r="E27" t="s">
        <v>358</v>
      </c>
      <c r="F27" t="s">
        <v>33</v>
      </c>
      <c r="H27" t="s">
        <v>730</v>
      </c>
      <c r="I27" s="61" t="s">
        <v>64</v>
      </c>
      <c r="J27" s="61" t="s">
        <v>65</v>
      </c>
    </row>
    <row r="28" spans="4:10" x14ac:dyDescent="0.25">
      <c r="D28" t="s">
        <v>548</v>
      </c>
      <c r="E28" t="s">
        <v>302</v>
      </c>
      <c r="F28" t="s">
        <v>303</v>
      </c>
      <c r="H28" t="s">
        <v>3055</v>
      </c>
      <c r="I28" s="61" t="s">
        <v>66</v>
      </c>
      <c r="J28" s="61" t="s">
        <v>67</v>
      </c>
    </row>
    <row r="29" spans="4:10" x14ac:dyDescent="0.25">
      <c r="D29" t="s">
        <v>549</v>
      </c>
      <c r="E29" t="s">
        <v>464</v>
      </c>
      <c r="F29" t="s">
        <v>465</v>
      </c>
      <c r="H29" t="s">
        <v>731</v>
      </c>
      <c r="I29" s="61" t="s">
        <v>68</v>
      </c>
      <c r="J29" s="61" t="s">
        <v>69</v>
      </c>
    </row>
    <row r="30" spans="4:10" x14ac:dyDescent="0.25">
      <c r="D30" t="s">
        <v>550</v>
      </c>
      <c r="E30" t="s">
        <v>304</v>
      </c>
      <c r="F30" t="s">
        <v>305</v>
      </c>
      <c r="H30" t="s">
        <v>732</v>
      </c>
      <c r="I30" s="61" t="s">
        <v>70</v>
      </c>
      <c r="J30" s="61" t="s">
        <v>71</v>
      </c>
    </row>
    <row r="31" spans="4:10" x14ac:dyDescent="0.25">
      <c r="D31" t="s">
        <v>551</v>
      </c>
      <c r="E31" t="s">
        <v>239</v>
      </c>
      <c r="F31" t="s">
        <v>240</v>
      </c>
      <c r="H31" t="s">
        <v>3056</v>
      </c>
      <c r="I31" s="61" t="s">
        <v>72</v>
      </c>
      <c r="J31" s="61" t="s">
        <v>73</v>
      </c>
    </row>
    <row r="32" spans="4:10" x14ac:dyDescent="0.25">
      <c r="D32" t="s">
        <v>552</v>
      </c>
      <c r="E32" t="s">
        <v>255</v>
      </c>
      <c r="F32" t="s">
        <v>256</v>
      </c>
      <c r="H32" t="s">
        <v>733</v>
      </c>
      <c r="I32" s="61" t="s">
        <v>74</v>
      </c>
      <c r="J32" s="61" t="s">
        <v>75</v>
      </c>
    </row>
    <row r="33" spans="4:10" x14ac:dyDescent="0.25">
      <c r="D33" t="s">
        <v>553</v>
      </c>
      <c r="E33" t="s">
        <v>207</v>
      </c>
      <c r="F33" t="s">
        <v>208</v>
      </c>
      <c r="H33" t="s">
        <v>734</v>
      </c>
      <c r="I33" s="61" t="s">
        <v>76</v>
      </c>
      <c r="J33" s="61" t="s">
        <v>77</v>
      </c>
    </row>
    <row r="34" spans="4:10" x14ac:dyDescent="0.25">
      <c r="D34" t="s">
        <v>554</v>
      </c>
      <c r="E34" t="s">
        <v>318</v>
      </c>
      <c r="F34" t="s">
        <v>39</v>
      </c>
      <c r="H34" t="s">
        <v>735</v>
      </c>
      <c r="I34" s="61" t="s">
        <v>78</v>
      </c>
      <c r="J34" s="61" t="s">
        <v>79</v>
      </c>
    </row>
    <row r="35" spans="4:10" x14ac:dyDescent="0.25">
      <c r="D35" t="s">
        <v>555</v>
      </c>
      <c r="E35" t="s">
        <v>237</v>
      </c>
      <c r="F35" t="s">
        <v>41</v>
      </c>
      <c r="H35" t="s">
        <v>736</v>
      </c>
      <c r="I35" s="61" t="s">
        <v>80</v>
      </c>
      <c r="J35" s="61" t="s">
        <v>81</v>
      </c>
    </row>
    <row r="36" spans="4:10" x14ac:dyDescent="0.25">
      <c r="D36" t="s">
        <v>556</v>
      </c>
      <c r="E36" t="s">
        <v>218</v>
      </c>
      <c r="F36" t="s">
        <v>219</v>
      </c>
      <c r="H36" t="s">
        <v>737</v>
      </c>
      <c r="I36" s="61" t="s">
        <v>82</v>
      </c>
      <c r="J36" s="61" t="s">
        <v>83</v>
      </c>
    </row>
    <row r="37" spans="4:10" x14ac:dyDescent="0.25">
      <c r="D37" t="s">
        <v>557</v>
      </c>
      <c r="E37" t="s">
        <v>168</v>
      </c>
      <c r="F37" t="s">
        <v>169</v>
      </c>
      <c r="H37" t="s">
        <v>738</v>
      </c>
      <c r="I37" s="61" t="s">
        <v>84</v>
      </c>
      <c r="J37" s="61" t="s">
        <v>85</v>
      </c>
    </row>
    <row r="38" spans="4:10" x14ac:dyDescent="0.25">
      <c r="D38" t="s">
        <v>558</v>
      </c>
      <c r="E38" t="s">
        <v>227</v>
      </c>
      <c r="F38" t="s">
        <v>228</v>
      </c>
      <c r="H38" t="s">
        <v>739</v>
      </c>
      <c r="I38" s="61" t="s">
        <v>86</v>
      </c>
      <c r="J38" s="61" t="s">
        <v>87</v>
      </c>
    </row>
    <row r="39" spans="4:10" x14ac:dyDescent="0.25">
      <c r="D39" t="s">
        <v>559</v>
      </c>
      <c r="E39" t="s">
        <v>182</v>
      </c>
      <c r="F39" t="s">
        <v>45</v>
      </c>
      <c r="H39" t="s">
        <v>740</v>
      </c>
      <c r="I39" s="61" t="s">
        <v>88</v>
      </c>
      <c r="J39" s="61" t="s">
        <v>89</v>
      </c>
    </row>
    <row r="40" spans="4:10" x14ac:dyDescent="0.25">
      <c r="D40" t="s">
        <v>560</v>
      </c>
      <c r="E40" t="s">
        <v>180</v>
      </c>
      <c r="F40" t="s">
        <v>181</v>
      </c>
      <c r="H40" t="s">
        <v>3057</v>
      </c>
      <c r="I40" s="61" t="s">
        <v>90</v>
      </c>
      <c r="J40" s="61" t="s">
        <v>91</v>
      </c>
    </row>
    <row r="41" spans="4:10" x14ac:dyDescent="0.25">
      <c r="D41" t="s">
        <v>561</v>
      </c>
      <c r="E41" t="s">
        <v>183</v>
      </c>
      <c r="F41" t="s">
        <v>47</v>
      </c>
      <c r="H41" t="s">
        <v>3058</v>
      </c>
      <c r="I41" s="61" t="s">
        <v>92</v>
      </c>
      <c r="J41" s="61" t="s">
        <v>93</v>
      </c>
    </row>
    <row r="42" spans="4:10" x14ac:dyDescent="0.25">
      <c r="D42" t="s">
        <v>562</v>
      </c>
      <c r="E42" t="s">
        <v>201</v>
      </c>
      <c r="F42" t="s">
        <v>202</v>
      </c>
      <c r="H42" t="s">
        <v>743</v>
      </c>
      <c r="I42" s="61" t="s">
        <v>94</v>
      </c>
      <c r="J42" s="61" t="s">
        <v>95</v>
      </c>
    </row>
    <row r="43" spans="4:10" x14ac:dyDescent="0.25">
      <c r="D43" t="s">
        <v>563</v>
      </c>
      <c r="E43" t="s">
        <v>205</v>
      </c>
      <c r="F43" t="s">
        <v>206</v>
      </c>
      <c r="H43" t="s">
        <v>744</v>
      </c>
      <c r="I43" s="61" t="s">
        <v>96</v>
      </c>
      <c r="J43" s="61" t="s">
        <v>97</v>
      </c>
    </row>
    <row r="44" spans="4:10" x14ac:dyDescent="0.25">
      <c r="D44" t="s">
        <v>564</v>
      </c>
      <c r="E44" t="s">
        <v>209</v>
      </c>
      <c r="F44" t="s">
        <v>210</v>
      </c>
      <c r="H44" t="s">
        <v>745</v>
      </c>
      <c r="I44" s="61" t="s">
        <v>98</v>
      </c>
      <c r="J44" s="61" t="s">
        <v>99</v>
      </c>
    </row>
    <row r="45" spans="4:10" x14ac:dyDescent="0.25">
      <c r="D45" t="s">
        <v>565</v>
      </c>
      <c r="E45" t="s">
        <v>356</v>
      </c>
      <c r="F45" t="s">
        <v>357</v>
      </c>
      <c r="H45" t="s">
        <v>746</v>
      </c>
      <c r="I45" s="61" t="s">
        <v>100</v>
      </c>
      <c r="J45" s="61" t="s">
        <v>101</v>
      </c>
    </row>
    <row r="46" spans="4:10" x14ac:dyDescent="0.25">
      <c r="D46" t="s">
        <v>566</v>
      </c>
      <c r="E46" t="s">
        <v>453</v>
      </c>
      <c r="F46" t="s">
        <v>454</v>
      </c>
      <c r="H46" t="s">
        <v>3059</v>
      </c>
      <c r="I46" s="61" t="s">
        <v>102</v>
      </c>
      <c r="J46" s="61" t="s">
        <v>103</v>
      </c>
    </row>
    <row r="47" spans="4:10" x14ac:dyDescent="0.25">
      <c r="D47" t="s">
        <v>567</v>
      </c>
      <c r="E47" t="s">
        <v>409</v>
      </c>
      <c r="F47" t="s">
        <v>410</v>
      </c>
      <c r="H47" t="s">
        <v>747</v>
      </c>
      <c r="I47" s="61" t="s">
        <v>104</v>
      </c>
      <c r="J47" s="61" t="s">
        <v>105</v>
      </c>
    </row>
    <row r="48" spans="4:10" x14ac:dyDescent="0.25">
      <c r="D48" t="s">
        <v>568</v>
      </c>
      <c r="E48" t="s">
        <v>170</v>
      </c>
      <c r="F48" t="s">
        <v>171</v>
      </c>
      <c r="H48" t="s">
        <v>750</v>
      </c>
      <c r="I48" s="61" t="s">
        <v>106</v>
      </c>
      <c r="J48" s="61" t="s">
        <v>107</v>
      </c>
    </row>
    <row r="49" spans="4:10" x14ac:dyDescent="0.25">
      <c r="D49" t="s">
        <v>569</v>
      </c>
      <c r="E49" t="s">
        <v>199</v>
      </c>
      <c r="F49" t="s">
        <v>200</v>
      </c>
      <c r="H49" t="s">
        <v>751</v>
      </c>
      <c r="I49" s="61" t="s">
        <v>108</v>
      </c>
      <c r="J49" s="61" t="s">
        <v>109</v>
      </c>
    </row>
    <row r="50" spans="4:10" x14ac:dyDescent="0.25">
      <c r="D50" t="s">
        <v>570</v>
      </c>
      <c r="E50" t="s">
        <v>172</v>
      </c>
      <c r="F50" t="s">
        <v>173</v>
      </c>
      <c r="H50" t="s">
        <v>752</v>
      </c>
      <c r="I50" s="61" t="s">
        <v>110</v>
      </c>
      <c r="J50" s="61" t="s">
        <v>111</v>
      </c>
    </row>
    <row r="51" spans="4:10" x14ac:dyDescent="0.25">
      <c r="D51" t="s">
        <v>571</v>
      </c>
      <c r="E51" t="s">
        <v>472</v>
      </c>
      <c r="F51" t="s">
        <v>473</v>
      </c>
      <c r="H51" t="s">
        <v>753</v>
      </c>
      <c r="I51" s="61" t="s">
        <v>112</v>
      </c>
      <c r="J51" s="61" t="s">
        <v>113</v>
      </c>
    </row>
    <row r="52" spans="4:10" x14ac:dyDescent="0.25">
      <c r="D52" t="s">
        <v>572</v>
      </c>
      <c r="E52" t="s">
        <v>434</v>
      </c>
      <c r="F52" t="s">
        <v>435</v>
      </c>
      <c r="H52" t="s">
        <v>761</v>
      </c>
      <c r="I52" s="61" t="s">
        <v>114</v>
      </c>
      <c r="J52" s="61" t="s">
        <v>115</v>
      </c>
    </row>
    <row r="53" spans="4:10" x14ac:dyDescent="0.25">
      <c r="D53" t="s">
        <v>573</v>
      </c>
      <c r="E53" t="s">
        <v>443</v>
      </c>
      <c r="F53" t="s">
        <v>444</v>
      </c>
      <c r="H53" t="s">
        <v>762</v>
      </c>
      <c r="I53" s="61" t="s">
        <v>116</v>
      </c>
      <c r="J53" s="61" t="s">
        <v>117</v>
      </c>
    </row>
    <row r="54" spans="4:10" x14ac:dyDescent="0.25">
      <c r="D54" t="s">
        <v>574</v>
      </c>
      <c r="E54" t="s">
        <v>445</v>
      </c>
      <c r="F54" t="s">
        <v>446</v>
      </c>
      <c r="H54" t="s">
        <v>763</v>
      </c>
      <c r="I54" s="61" t="s">
        <v>118</v>
      </c>
      <c r="J54" s="61" t="s">
        <v>119</v>
      </c>
    </row>
    <row r="55" spans="4:10" x14ac:dyDescent="0.25">
      <c r="D55" t="s">
        <v>575</v>
      </c>
      <c r="E55" t="s">
        <v>248</v>
      </c>
      <c r="F55" t="s">
        <v>249</v>
      </c>
      <c r="H55" t="s">
        <v>764</v>
      </c>
      <c r="I55" s="61" t="s">
        <v>120</v>
      </c>
      <c r="J55" s="61" t="s">
        <v>121</v>
      </c>
    </row>
    <row r="56" spans="4:10" x14ac:dyDescent="0.25">
      <c r="D56" t="s">
        <v>576</v>
      </c>
      <c r="E56" t="s">
        <v>373</v>
      </c>
      <c r="F56" t="s">
        <v>374</v>
      </c>
      <c r="H56" t="s">
        <v>765</v>
      </c>
      <c r="I56" s="61" t="s">
        <v>122</v>
      </c>
      <c r="J56" s="61" t="s">
        <v>123</v>
      </c>
    </row>
    <row r="57" spans="4:10" x14ac:dyDescent="0.25">
      <c r="D57" t="s">
        <v>577</v>
      </c>
      <c r="E57" t="s">
        <v>346</v>
      </c>
      <c r="F57" t="s">
        <v>347</v>
      </c>
      <c r="H57" t="s">
        <v>766</v>
      </c>
      <c r="I57" s="61" t="s">
        <v>124</v>
      </c>
      <c r="J57" s="61" t="s">
        <v>125</v>
      </c>
    </row>
    <row r="58" spans="4:10" x14ac:dyDescent="0.25">
      <c r="D58" t="s">
        <v>578</v>
      </c>
      <c r="E58" t="s">
        <v>193</v>
      </c>
      <c r="F58" t="s">
        <v>194</v>
      </c>
      <c r="H58" t="s">
        <v>767</v>
      </c>
      <c r="I58" s="61" t="s">
        <v>126</v>
      </c>
      <c r="J58" s="61" t="s">
        <v>127</v>
      </c>
    </row>
    <row r="59" spans="4:10" x14ac:dyDescent="0.25">
      <c r="D59" t="s">
        <v>579</v>
      </c>
      <c r="E59" t="s">
        <v>375</v>
      </c>
      <c r="F59" t="s">
        <v>376</v>
      </c>
      <c r="H59" t="s">
        <v>768</v>
      </c>
      <c r="I59" s="61" t="s">
        <v>128</v>
      </c>
      <c r="J59" s="61" t="s">
        <v>129</v>
      </c>
    </row>
    <row r="60" spans="4:10" x14ac:dyDescent="0.25">
      <c r="D60" t="s">
        <v>580</v>
      </c>
      <c r="E60" t="s">
        <v>377</v>
      </c>
      <c r="F60" t="s">
        <v>378</v>
      </c>
      <c r="H60" t="s">
        <v>769</v>
      </c>
      <c r="I60" s="61" t="s">
        <v>130</v>
      </c>
      <c r="J60" s="61" t="s">
        <v>131</v>
      </c>
    </row>
    <row r="61" spans="4:10" x14ac:dyDescent="0.25">
      <c r="D61" t="s">
        <v>581</v>
      </c>
      <c r="E61" t="s">
        <v>379</v>
      </c>
      <c r="F61" t="s">
        <v>380</v>
      </c>
      <c r="H61" t="s">
        <v>770</v>
      </c>
      <c r="I61" s="61" t="s">
        <v>132</v>
      </c>
      <c r="J61" s="61" t="s">
        <v>133</v>
      </c>
    </row>
    <row r="62" spans="4:10" x14ac:dyDescent="0.25">
      <c r="D62" t="s">
        <v>582</v>
      </c>
      <c r="E62" t="s">
        <v>197</v>
      </c>
      <c r="F62" t="s">
        <v>198</v>
      </c>
      <c r="H62" t="s">
        <v>3060</v>
      </c>
      <c r="I62" s="61" t="s">
        <v>134</v>
      </c>
      <c r="J62" s="61" t="s">
        <v>135</v>
      </c>
    </row>
    <row r="63" spans="4:10" x14ac:dyDescent="0.25">
      <c r="D63" t="s">
        <v>583</v>
      </c>
      <c r="E63" t="s">
        <v>268</v>
      </c>
      <c r="F63" t="s">
        <v>269</v>
      </c>
      <c r="H63" t="s">
        <v>771</v>
      </c>
      <c r="I63" s="61" t="s">
        <v>136</v>
      </c>
      <c r="J63" s="61" t="s">
        <v>137</v>
      </c>
    </row>
    <row r="64" spans="4:10" x14ac:dyDescent="0.25">
      <c r="D64" t="s">
        <v>584</v>
      </c>
      <c r="E64" t="s">
        <v>235</v>
      </c>
      <c r="F64" t="s">
        <v>236</v>
      </c>
      <c r="H64" t="s">
        <v>772</v>
      </c>
      <c r="I64" s="61" t="s">
        <v>138</v>
      </c>
      <c r="J64" s="61" t="s">
        <v>139</v>
      </c>
    </row>
    <row r="65" spans="4:10" x14ac:dyDescent="0.25">
      <c r="D65" t="s">
        <v>585</v>
      </c>
      <c r="E65" t="s">
        <v>413</v>
      </c>
      <c r="F65" t="s">
        <v>63</v>
      </c>
      <c r="H65" t="s">
        <v>773</v>
      </c>
      <c r="I65" s="61" t="s">
        <v>140</v>
      </c>
      <c r="J65" s="61" t="s">
        <v>141</v>
      </c>
    </row>
    <row r="66" spans="4:10" x14ac:dyDescent="0.25">
      <c r="D66" t="s">
        <v>586</v>
      </c>
      <c r="E66" t="s">
        <v>229</v>
      </c>
      <c r="F66" t="s">
        <v>230</v>
      </c>
      <c r="H66" t="s">
        <v>774</v>
      </c>
      <c r="I66" s="61" t="s">
        <v>142</v>
      </c>
      <c r="J66" s="61" t="s">
        <v>143</v>
      </c>
    </row>
    <row r="67" spans="4:10" x14ac:dyDescent="0.25">
      <c r="D67" t="s">
        <v>587</v>
      </c>
      <c r="E67" t="s">
        <v>332</v>
      </c>
      <c r="F67" t="s">
        <v>333</v>
      </c>
      <c r="H67" t="s">
        <v>775</v>
      </c>
      <c r="I67" s="61" t="s">
        <v>144</v>
      </c>
      <c r="J67" s="61" t="s">
        <v>145</v>
      </c>
    </row>
    <row r="68" spans="4:10" x14ac:dyDescent="0.25">
      <c r="D68" t="s">
        <v>588</v>
      </c>
      <c r="E68" t="s">
        <v>342</v>
      </c>
      <c r="F68" t="s">
        <v>67</v>
      </c>
      <c r="H68" t="s">
        <v>776</v>
      </c>
      <c r="I68" s="61" t="s">
        <v>146</v>
      </c>
      <c r="J68" s="61" t="s">
        <v>147</v>
      </c>
    </row>
    <row r="69" spans="4:10" x14ac:dyDescent="0.25">
      <c r="D69" t="s">
        <v>589</v>
      </c>
      <c r="E69" t="s">
        <v>254</v>
      </c>
      <c r="F69" t="s">
        <v>69</v>
      </c>
      <c r="H69" t="s">
        <v>777</v>
      </c>
      <c r="I69" s="61" t="s">
        <v>148</v>
      </c>
      <c r="J69" s="61" t="s">
        <v>149</v>
      </c>
    </row>
    <row r="70" spans="4:10" x14ac:dyDescent="0.25">
      <c r="D70" t="s">
        <v>590</v>
      </c>
      <c r="E70" t="s">
        <v>414</v>
      </c>
      <c r="F70" t="s">
        <v>415</v>
      </c>
      <c r="H70" t="s">
        <v>778</v>
      </c>
      <c r="I70" s="61" t="s">
        <v>150</v>
      </c>
      <c r="J70" s="61" t="s">
        <v>151</v>
      </c>
    </row>
    <row r="71" spans="4:10" x14ac:dyDescent="0.25">
      <c r="D71" t="s">
        <v>591</v>
      </c>
      <c r="E71" t="s">
        <v>336</v>
      </c>
      <c r="F71" t="s">
        <v>337</v>
      </c>
      <c r="H71" t="s">
        <v>779</v>
      </c>
      <c r="I71" s="61" t="s">
        <v>152</v>
      </c>
      <c r="J71" s="61" t="s">
        <v>153</v>
      </c>
    </row>
    <row r="72" spans="4:10" x14ac:dyDescent="0.25">
      <c r="D72" t="s">
        <v>592</v>
      </c>
      <c r="E72" t="s">
        <v>257</v>
      </c>
      <c r="F72" t="s">
        <v>73</v>
      </c>
      <c r="H72" t="s">
        <v>780</v>
      </c>
      <c r="I72" s="61" t="s">
        <v>154</v>
      </c>
      <c r="J72" s="61" t="s">
        <v>155</v>
      </c>
    </row>
    <row r="73" spans="4:10" x14ac:dyDescent="0.25">
      <c r="D73" t="s">
        <v>593</v>
      </c>
      <c r="E73" t="s">
        <v>224</v>
      </c>
      <c r="F73" t="s">
        <v>225</v>
      </c>
      <c r="H73" t="s">
        <v>781</v>
      </c>
      <c r="I73" s="61" t="s">
        <v>156</v>
      </c>
      <c r="J73" s="61" t="s">
        <v>157</v>
      </c>
    </row>
    <row r="74" spans="4:10" x14ac:dyDescent="0.25">
      <c r="D74" t="s">
        <v>594</v>
      </c>
      <c r="E74" t="s">
        <v>312</v>
      </c>
      <c r="F74" t="s">
        <v>313</v>
      </c>
      <c r="H74" t="s">
        <v>782</v>
      </c>
      <c r="I74" s="61" t="s">
        <v>158</v>
      </c>
      <c r="J74" s="61" t="s">
        <v>159</v>
      </c>
    </row>
    <row r="75" spans="4:10" x14ac:dyDescent="0.25">
      <c r="D75" t="s">
        <v>595</v>
      </c>
      <c r="E75" t="s">
        <v>316</v>
      </c>
      <c r="F75" t="s">
        <v>317</v>
      </c>
      <c r="H75" t="s">
        <v>786</v>
      </c>
      <c r="I75" s="61" t="s">
        <v>160</v>
      </c>
      <c r="J75" s="61" t="s">
        <v>161</v>
      </c>
    </row>
    <row r="76" spans="4:10" x14ac:dyDescent="0.25">
      <c r="D76" t="s">
        <v>596</v>
      </c>
      <c r="E76" t="s">
        <v>458</v>
      </c>
      <c r="F76" t="s">
        <v>459</v>
      </c>
      <c r="H76" t="s">
        <v>787</v>
      </c>
      <c r="I76" s="61" t="s">
        <v>162</v>
      </c>
      <c r="J76" s="61" t="s">
        <v>163</v>
      </c>
    </row>
    <row r="77" spans="4:10" x14ac:dyDescent="0.25">
      <c r="D77" t="s">
        <v>597</v>
      </c>
      <c r="E77" t="s">
        <v>184</v>
      </c>
      <c r="F77" t="s">
        <v>185</v>
      </c>
      <c r="H77" t="s">
        <v>3061</v>
      </c>
      <c r="I77" s="61" t="s">
        <v>164</v>
      </c>
      <c r="J77" s="61" t="s">
        <v>165</v>
      </c>
    </row>
    <row r="78" spans="4:10" x14ac:dyDescent="0.25">
      <c r="D78" t="s">
        <v>598</v>
      </c>
      <c r="E78" t="s">
        <v>178</v>
      </c>
      <c r="F78" t="s">
        <v>179</v>
      </c>
      <c r="H78" t="s">
        <v>793</v>
      </c>
      <c r="I78" s="61" t="s">
        <v>166</v>
      </c>
      <c r="J78" s="61" t="s">
        <v>167</v>
      </c>
    </row>
    <row r="79" spans="4:10" x14ac:dyDescent="0.25">
      <c r="D79" t="s">
        <v>599</v>
      </c>
      <c r="E79" t="s">
        <v>174</v>
      </c>
      <c r="F79" t="s">
        <v>175</v>
      </c>
      <c r="H79" t="s">
        <v>780</v>
      </c>
      <c r="I79" t="s">
        <v>154</v>
      </c>
      <c r="J79" t="s">
        <v>155</v>
      </c>
    </row>
    <row r="80" spans="4:10" x14ac:dyDescent="0.25">
      <c r="D80" t="s">
        <v>600</v>
      </c>
      <c r="E80" t="s">
        <v>272</v>
      </c>
      <c r="F80" t="s">
        <v>273</v>
      </c>
      <c r="H80" t="s">
        <v>781</v>
      </c>
      <c r="I80" t="s">
        <v>156</v>
      </c>
      <c r="J80" t="s">
        <v>157</v>
      </c>
    </row>
    <row r="81" spans="4:10" x14ac:dyDescent="0.25">
      <c r="D81" t="s">
        <v>601</v>
      </c>
      <c r="E81" t="s">
        <v>274</v>
      </c>
      <c r="F81" t="s">
        <v>275</v>
      </c>
      <c r="H81" t="s">
        <v>782</v>
      </c>
      <c r="I81" t="s">
        <v>158</v>
      </c>
      <c r="J81" t="s">
        <v>159</v>
      </c>
    </row>
    <row r="82" spans="4:10" x14ac:dyDescent="0.25">
      <c r="D82" t="s">
        <v>602</v>
      </c>
      <c r="E82" t="s">
        <v>203</v>
      </c>
      <c r="F82" t="s">
        <v>204</v>
      </c>
      <c r="H82" t="s">
        <v>785</v>
      </c>
      <c r="I82" t="s">
        <v>783</v>
      </c>
      <c r="J82" t="s">
        <v>784</v>
      </c>
    </row>
    <row r="83" spans="4:10" x14ac:dyDescent="0.25">
      <c r="D83" t="s">
        <v>603</v>
      </c>
      <c r="E83" t="s">
        <v>186</v>
      </c>
      <c r="F83" t="s">
        <v>187</v>
      </c>
      <c r="H83" t="s">
        <v>786</v>
      </c>
      <c r="I83" t="s">
        <v>160</v>
      </c>
      <c r="J83" t="s">
        <v>161</v>
      </c>
    </row>
    <row r="84" spans="4:10" x14ac:dyDescent="0.25">
      <c r="D84" t="s">
        <v>604</v>
      </c>
      <c r="E84" t="s">
        <v>188</v>
      </c>
      <c r="F84" t="s">
        <v>189</v>
      </c>
      <c r="H84" t="s">
        <v>787</v>
      </c>
      <c r="I84" t="s">
        <v>162</v>
      </c>
      <c r="J84" t="s">
        <v>163</v>
      </c>
    </row>
    <row r="85" spans="4:10" x14ac:dyDescent="0.25">
      <c r="D85" t="s">
        <v>605</v>
      </c>
      <c r="E85" t="s">
        <v>403</v>
      </c>
      <c r="F85" t="s">
        <v>404</v>
      </c>
      <c r="H85" t="s">
        <v>789</v>
      </c>
      <c r="I85" t="s">
        <v>164</v>
      </c>
      <c r="J85" t="s">
        <v>788</v>
      </c>
    </row>
    <row r="86" spans="4:10" x14ac:dyDescent="0.25">
      <c r="D86" t="s">
        <v>606</v>
      </c>
      <c r="E86" t="s">
        <v>460</v>
      </c>
      <c r="F86" t="s">
        <v>461</v>
      </c>
      <c r="H86" t="s">
        <v>792</v>
      </c>
      <c r="I86" t="s">
        <v>790</v>
      </c>
      <c r="J86" t="s">
        <v>791</v>
      </c>
    </row>
    <row r="87" spans="4:10" x14ac:dyDescent="0.25">
      <c r="D87" t="s">
        <v>607</v>
      </c>
      <c r="E87" t="s">
        <v>430</v>
      </c>
      <c r="F87" t="s">
        <v>431</v>
      </c>
      <c r="H87" t="s">
        <v>793</v>
      </c>
      <c r="I87" t="s">
        <v>166</v>
      </c>
      <c r="J87" t="s">
        <v>167</v>
      </c>
    </row>
    <row r="88" spans="4:10" x14ac:dyDescent="0.25">
      <c r="D88" t="s">
        <v>608</v>
      </c>
      <c r="E88" t="s">
        <v>270</v>
      </c>
      <c r="F88" t="s">
        <v>271</v>
      </c>
      <c r="H88" t="s">
        <v>796</v>
      </c>
      <c r="I88" t="s">
        <v>794</v>
      </c>
      <c r="J88" t="s">
        <v>795</v>
      </c>
    </row>
    <row r="89" spans="4:10" x14ac:dyDescent="0.25">
      <c r="D89" t="s">
        <v>609</v>
      </c>
      <c r="E89" t="s">
        <v>191</v>
      </c>
      <c r="F89" t="s">
        <v>192</v>
      </c>
    </row>
    <row r="90" spans="4:10" x14ac:dyDescent="0.25">
      <c r="D90" t="s">
        <v>610</v>
      </c>
      <c r="E90" t="s">
        <v>371</v>
      </c>
      <c r="F90" t="s">
        <v>372</v>
      </c>
    </row>
    <row r="91" spans="4:10" x14ac:dyDescent="0.25">
      <c r="D91" t="s">
        <v>611</v>
      </c>
      <c r="E91" t="s">
        <v>215</v>
      </c>
      <c r="F91" t="s">
        <v>216</v>
      </c>
    </row>
    <row r="92" spans="4:10" x14ac:dyDescent="0.25">
      <c r="D92" t="s">
        <v>612</v>
      </c>
      <c r="E92" t="s">
        <v>260</v>
      </c>
      <c r="F92" t="s">
        <v>261</v>
      </c>
    </row>
    <row r="93" spans="4:10" x14ac:dyDescent="0.25">
      <c r="D93" t="s">
        <v>613</v>
      </c>
      <c r="E93" t="s">
        <v>243</v>
      </c>
      <c r="F93" t="s">
        <v>89</v>
      </c>
    </row>
    <row r="94" spans="4:10" x14ac:dyDescent="0.25">
      <c r="D94" t="s">
        <v>614</v>
      </c>
      <c r="E94" t="s">
        <v>244</v>
      </c>
      <c r="F94" t="s">
        <v>245</v>
      </c>
    </row>
    <row r="95" spans="4:10" x14ac:dyDescent="0.25">
      <c r="D95" t="s">
        <v>615</v>
      </c>
      <c r="E95" t="s">
        <v>246</v>
      </c>
      <c r="F95" t="s">
        <v>247</v>
      </c>
    </row>
    <row r="96" spans="4:10" x14ac:dyDescent="0.25">
      <c r="D96" t="s">
        <v>616</v>
      </c>
      <c r="E96" t="s">
        <v>422</v>
      </c>
      <c r="F96" t="s">
        <v>423</v>
      </c>
    </row>
    <row r="97" spans="4:6" x14ac:dyDescent="0.25">
      <c r="D97" t="s">
        <v>617</v>
      </c>
      <c r="E97" t="s">
        <v>424</v>
      </c>
      <c r="F97" t="s">
        <v>425</v>
      </c>
    </row>
    <row r="98" spans="4:6" x14ac:dyDescent="0.25">
      <c r="D98" t="s">
        <v>618</v>
      </c>
      <c r="E98" t="s">
        <v>484</v>
      </c>
      <c r="F98" t="s">
        <v>485</v>
      </c>
    </row>
    <row r="99" spans="4:6" x14ac:dyDescent="0.25">
      <c r="D99" t="s">
        <v>619</v>
      </c>
      <c r="E99" t="s">
        <v>426</v>
      </c>
      <c r="F99" t="s">
        <v>427</v>
      </c>
    </row>
    <row r="100" spans="4:6" x14ac:dyDescent="0.25">
      <c r="D100" t="s">
        <v>620</v>
      </c>
      <c r="E100" t="s">
        <v>295</v>
      </c>
      <c r="F100" t="s">
        <v>296</v>
      </c>
    </row>
    <row r="101" spans="4:6" x14ac:dyDescent="0.25">
      <c r="D101" t="s">
        <v>621</v>
      </c>
      <c r="E101" t="s">
        <v>354</v>
      </c>
      <c r="F101" t="s">
        <v>355</v>
      </c>
    </row>
    <row r="102" spans="4:6" x14ac:dyDescent="0.25">
      <c r="D102" t="s">
        <v>622</v>
      </c>
      <c r="E102" t="s">
        <v>391</v>
      </c>
      <c r="F102" t="s">
        <v>392</v>
      </c>
    </row>
    <row r="103" spans="4:6" x14ac:dyDescent="0.25">
      <c r="D103" t="s">
        <v>623</v>
      </c>
      <c r="E103" t="s">
        <v>451</v>
      </c>
      <c r="F103" t="s">
        <v>452</v>
      </c>
    </row>
    <row r="104" spans="4:6" x14ac:dyDescent="0.25">
      <c r="D104" t="s">
        <v>624</v>
      </c>
      <c r="E104" t="s">
        <v>503</v>
      </c>
      <c r="F104" t="s">
        <v>97</v>
      </c>
    </row>
    <row r="105" spans="4:6" x14ac:dyDescent="0.25">
      <c r="D105" t="s">
        <v>625</v>
      </c>
      <c r="E105" t="s">
        <v>480</v>
      </c>
      <c r="F105" t="s">
        <v>481</v>
      </c>
    </row>
    <row r="106" spans="4:6" x14ac:dyDescent="0.25">
      <c r="D106" t="s">
        <v>626</v>
      </c>
      <c r="E106" t="s">
        <v>449</v>
      </c>
      <c r="F106" t="s">
        <v>450</v>
      </c>
    </row>
    <row r="107" spans="4:6" x14ac:dyDescent="0.25">
      <c r="D107" t="s">
        <v>627</v>
      </c>
      <c r="E107" t="s">
        <v>455</v>
      </c>
      <c r="F107" t="s">
        <v>101</v>
      </c>
    </row>
    <row r="108" spans="4:6" x14ac:dyDescent="0.25">
      <c r="D108" t="s">
        <v>628</v>
      </c>
      <c r="E108" t="s">
        <v>308</v>
      </c>
      <c r="F108" t="s">
        <v>309</v>
      </c>
    </row>
    <row r="109" spans="4:6" x14ac:dyDescent="0.25">
      <c r="D109" t="s">
        <v>629</v>
      </c>
      <c r="E109" t="s">
        <v>310</v>
      </c>
      <c r="F109" t="s">
        <v>311</v>
      </c>
    </row>
    <row r="110" spans="4:6" x14ac:dyDescent="0.25">
      <c r="D110" t="s">
        <v>630</v>
      </c>
      <c r="E110" t="s">
        <v>250</v>
      </c>
      <c r="F110" t="s">
        <v>251</v>
      </c>
    </row>
    <row r="111" spans="4:6" x14ac:dyDescent="0.25">
      <c r="D111" t="s">
        <v>631</v>
      </c>
      <c r="E111" t="s">
        <v>252</v>
      </c>
      <c r="F111" t="s">
        <v>253</v>
      </c>
    </row>
    <row r="112" spans="4:6" x14ac:dyDescent="0.25">
      <c r="D112" t="s">
        <v>632</v>
      </c>
      <c r="E112" t="s">
        <v>287</v>
      </c>
      <c r="F112" t="s">
        <v>288</v>
      </c>
    </row>
    <row r="113" spans="4:6" x14ac:dyDescent="0.25">
      <c r="D113" t="s">
        <v>633</v>
      </c>
      <c r="E113" t="s">
        <v>428</v>
      </c>
      <c r="F113" t="s">
        <v>429</v>
      </c>
    </row>
    <row r="114" spans="4:6" x14ac:dyDescent="0.25">
      <c r="D114" t="s">
        <v>634</v>
      </c>
      <c r="E114" t="s">
        <v>213</v>
      </c>
      <c r="F114" t="s">
        <v>214</v>
      </c>
    </row>
    <row r="115" spans="4:6" x14ac:dyDescent="0.25">
      <c r="D115" t="s">
        <v>635</v>
      </c>
      <c r="E115" t="s">
        <v>211</v>
      </c>
      <c r="F115" t="s">
        <v>212</v>
      </c>
    </row>
    <row r="116" spans="4:6" x14ac:dyDescent="0.25">
      <c r="D116" t="s">
        <v>636</v>
      </c>
      <c r="E116" t="s">
        <v>363</v>
      </c>
      <c r="F116" t="s">
        <v>364</v>
      </c>
    </row>
    <row r="117" spans="4:6" x14ac:dyDescent="0.25">
      <c r="D117" t="s">
        <v>637</v>
      </c>
      <c r="E117" t="s">
        <v>387</v>
      </c>
      <c r="F117" t="s">
        <v>388</v>
      </c>
    </row>
    <row r="118" spans="4:6" x14ac:dyDescent="0.25">
      <c r="D118" t="s">
        <v>638</v>
      </c>
      <c r="E118" t="s">
        <v>389</v>
      </c>
      <c r="F118" t="s">
        <v>390</v>
      </c>
    </row>
    <row r="119" spans="4:6" x14ac:dyDescent="0.25">
      <c r="D119" t="s">
        <v>639</v>
      </c>
      <c r="E119" t="s">
        <v>276</v>
      </c>
      <c r="F119" t="s">
        <v>277</v>
      </c>
    </row>
    <row r="120" spans="4:6" x14ac:dyDescent="0.25">
      <c r="D120" t="s">
        <v>640</v>
      </c>
      <c r="E120" t="s">
        <v>291</v>
      </c>
      <c r="F120" t="s">
        <v>292</v>
      </c>
    </row>
    <row r="121" spans="4:6" x14ac:dyDescent="0.25">
      <c r="D121" t="s">
        <v>641</v>
      </c>
      <c r="E121" t="s">
        <v>442</v>
      </c>
      <c r="F121" t="s">
        <v>115</v>
      </c>
    </row>
    <row r="122" spans="4:6" x14ac:dyDescent="0.25">
      <c r="D122" t="s">
        <v>642</v>
      </c>
      <c r="E122" t="s">
        <v>432</v>
      </c>
      <c r="F122" t="s">
        <v>433</v>
      </c>
    </row>
    <row r="123" spans="4:6" x14ac:dyDescent="0.25">
      <c r="D123" t="s">
        <v>643</v>
      </c>
      <c r="E123" t="s">
        <v>405</v>
      </c>
      <c r="F123" t="s">
        <v>406</v>
      </c>
    </row>
    <row r="124" spans="4:6" x14ac:dyDescent="0.25">
      <c r="D124" t="s">
        <v>644</v>
      </c>
      <c r="E124" t="s">
        <v>456</v>
      </c>
      <c r="F124" t="s">
        <v>457</v>
      </c>
    </row>
    <row r="125" spans="4:6" x14ac:dyDescent="0.25">
      <c r="D125" t="s">
        <v>645</v>
      </c>
      <c r="E125" t="s">
        <v>486</v>
      </c>
      <c r="F125" t="s">
        <v>487</v>
      </c>
    </row>
    <row r="126" spans="4:6" x14ac:dyDescent="0.25">
      <c r="D126" t="s">
        <v>646</v>
      </c>
      <c r="E126" t="s">
        <v>499</v>
      </c>
      <c r="F126" t="s">
        <v>500</v>
      </c>
    </row>
    <row r="127" spans="4:6" x14ac:dyDescent="0.25">
      <c r="D127" t="s">
        <v>647</v>
      </c>
      <c r="E127" t="s">
        <v>482</v>
      </c>
      <c r="F127" t="s">
        <v>483</v>
      </c>
    </row>
    <row r="128" spans="4:6" x14ac:dyDescent="0.25">
      <c r="D128" t="s">
        <v>648</v>
      </c>
      <c r="E128" t="s">
        <v>438</v>
      </c>
      <c r="F128" t="s">
        <v>439</v>
      </c>
    </row>
    <row r="129" spans="4:6" x14ac:dyDescent="0.25">
      <c r="D129" t="s">
        <v>649</v>
      </c>
      <c r="E129" t="s">
        <v>436</v>
      </c>
      <c r="F129" t="s">
        <v>437</v>
      </c>
    </row>
    <row r="130" spans="4:6" x14ac:dyDescent="0.25">
      <c r="D130" t="s">
        <v>650</v>
      </c>
      <c r="E130" t="s">
        <v>340</v>
      </c>
      <c r="F130" t="s">
        <v>341</v>
      </c>
    </row>
    <row r="131" spans="4:6" x14ac:dyDescent="0.25">
      <c r="D131" t="s">
        <v>651</v>
      </c>
      <c r="E131" t="s">
        <v>399</v>
      </c>
      <c r="F131" t="s">
        <v>400</v>
      </c>
    </row>
    <row r="132" spans="4:6" x14ac:dyDescent="0.25">
      <c r="D132" t="s">
        <v>652</v>
      </c>
      <c r="E132" t="s">
        <v>401</v>
      </c>
      <c r="F132" t="s">
        <v>402</v>
      </c>
    </row>
    <row r="133" spans="4:6" x14ac:dyDescent="0.25">
      <c r="D133" t="s">
        <v>653</v>
      </c>
      <c r="E133" t="s">
        <v>241</v>
      </c>
      <c r="F133" t="s">
        <v>242</v>
      </c>
    </row>
    <row r="134" spans="4:6" x14ac:dyDescent="0.25">
      <c r="D134" t="s">
        <v>654</v>
      </c>
      <c r="E134" t="s">
        <v>220</v>
      </c>
      <c r="F134" t="s">
        <v>221</v>
      </c>
    </row>
    <row r="135" spans="4:6" x14ac:dyDescent="0.25">
      <c r="D135" t="s">
        <v>655</v>
      </c>
      <c r="E135" t="s">
        <v>258</v>
      </c>
      <c r="F135" t="s">
        <v>259</v>
      </c>
    </row>
    <row r="136" spans="4:6" x14ac:dyDescent="0.25">
      <c r="D136" t="s">
        <v>656</v>
      </c>
      <c r="E136" t="s">
        <v>319</v>
      </c>
      <c r="F136" t="s">
        <v>320</v>
      </c>
    </row>
    <row r="137" spans="4:6" x14ac:dyDescent="0.25">
      <c r="D137" t="s">
        <v>657</v>
      </c>
      <c r="E137" t="s">
        <v>407</v>
      </c>
      <c r="F137" t="s">
        <v>408</v>
      </c>
    </row>
    <row r="138" spans="4:6" x14ac:dyDescent="0.25">
      <c r="D138" t="s">
        <v>658</v>
      </c>
      <c r="E138" t="s">
        <v>281</v>
      </c>
      <c r="F138" t="s">
        <v>282</v>
      </c>
    </row>
    <row r="139" spans="4:6" x14ac:dyDescent="0.25">
      <c r="D139" t="s">
        <v>659</v>
      </c>
      <c r="E139" t="s">
        <v>383</v>
      </c>
      <c r="F139" t="s">
        <v>384</v>
      </c>
    </row>
    <row r="140" spans="4:6" x14ac:dyDescent="0.25">
      <c r="D140" t="s">
        <v>660</v>
      </c>
      <c r="E140" t="s">
        <v>352</v>
      </c>
      <c r="F140" t="s">
        <v>353</v>
      </c>
    </row>
    <row r="141" spans="4:6" x14ac:dyDescent="0.25">
      <c r="D141" t="s">
        <v>661</v>
      </c>
      <c r="E141" t="s">
        <v>418</v>
      </c>
      <c r="F141" t="s">
        <v>419</v>
      </c>
    </row>
    <row r="142" spans="4:6" x14ac:dyDescent="0.25">
      <c r="D142" t="s">
        <v>662</v>
      </c>
      <c r="E142" t="s">
        <v>504</v>
      </c>
      <c r="F142" t="s">
        <v>505</v>
      </c>
    </row>
    <row r="143" spans="4:6" x14ac:dyDescent="0.25">
      <c r="D143" t="s">
        <v>663</v>
      </c>
      <c r="E143" t="s">
        <v>462</v>
      </c>
      <c r="F143" t="s">
        <v>463</v>
      </c>
    </row>
    <row r="144" spans="4:6" x14ac:dyDescent="0.25">
      <c r="D144" t="s">
        <v>664</v>
      </c>
      <c r="E144" t="s">
        <v>385</v>
      </c>
      <c r="F144" t="s">
        <v>386</v>
      </c>
    </row>
    <row r="145" spans="4:6" x14ac:dyDescent="0.25">
      <c r="D145" t="s">
        <v>665</v>
      </c>
      <c r="E145" t="s">
        <v>344</v>
      </c>
      <c r="F145" t="s">
        <v>345</v>
      </c>
    </row>
    <row r="146" spans="4:6" x14ac:dyDescent="0.25">
      <c r="D146" t="s">
        <v>666</v>
      </c>
      <c r="E146" t="s">
        <v>301</v>
      </c>
      <c r="F146" t="s">
        <v>133</v>
      </c>
    </row>
    <row r="147" spans="4:6" x14ac:dyDescent="0.25">
      <c r="D147" t="s">
        <v>667</v>
      </c>
      <c r="E147" t="s">
        <v>306</v>
      </c>
      <c r="F147" t="s">
        <v>307</v>
      </c>
    </row>
    <row r="148" spans="4:6" x14ac:dyDescent="0.25">
      <c r="D148" t="s">
        <v>668</v>
      </c>
      <c r="E148" t="s">
        <v>416</v>
      </c>
      <c r="F148" t="s">
        <v>417</v>
      </c>
    </row>
    <row r="149" spans="4:6" x14ac:dyDescent="0.25">
      <c r="D149" t="s">
        <v>669</v>
      </c>
      <c r="E149" t="s">
        <v>297</v>
      </c>
      <c r="F149" t="s">
        <v>298</v>
      </c>
    </row>
    <row r="150" spans="4:6" x14ac:dyDescent="0.25">
      <c r="D150" t="s">
        <v>670</v>
      </c>
      <c r="E150" t="s">
        <v>323</v>
      </c>
      <c r="F150" t="s">
        <v>324</v>
      </c>
    </row>
    <row r="151" spans="4:6" x14ac:dyDescent="0.25">
      <c r="D151" t="s">
        <v>671</v>
      </c>
      <c r="E151" t="s">
        <v>325</v>
      </c>
      <c r="F151" t="s">
        <v>326</v>
      </c>
    </row>
    <row r="152" spans="4:6" x14ac:dyDescent="0.25">
      <c r="D152" t="s">
        <v>672</v>
      </c>
      <c r="E152" t="s">
        <v>293</v>
      </c>
      <c r="F152" t="s">
        <v>294</v>
      </c>
    </row>
    <row r="153" spans="4:6" x14ac:dyDescent="0.25">
      <c r="D153" t="s">
        <v>673</v>
      </c>
      <c r="E153" t="s">
        <v>190</v>
      </c>
      <c r="F153" t="s">
        <v>139</v>
      </c>
    </row>
    <row r="154" spans="4:6" x14ac:dyDescent="0.25">
      <c r="D154" t="s">
        <v>674</v>
      </c>
      <c r="E154" t="s">
        <v>395</v>
      </c>
      <c r="F154" t="s">
        <v>396</v>
      </c>
    </row>
    <row r="155" spans="4:6" x14ac:dyDescent="0.25">
      <c r="D155" t="s">
        <v>675</v>
      </c>
      <c r="E155" t="s">
        <v>217</v>
      </c>
      <c r="F155" t="s">
        <v>143</v>
      </c>
    </row>
    <row r="156" spans="4:6" x14ac:dyDescent="0.25">
      <c r="D156" t="s">
        <v>676</v>
      </c>
      <c r="E156" t="s">
        <v>331</v>
      </c>
      <c r="F156" t="s">
        <v>145</v>
      </c>
    </row>
    <row r="157" spans="4:6" x14ac:dyDescent="0.25">
      <c r="D157" t="s">
        <v>677</v>
      </c>
      <c r="E157" t="s">
        <v>279</v>
      </c>
      <c r="F157" t="s">
        <v>280</v>
      </c>
    </row>
    <row r="158" spans="4:6" x14ac:dyDescent="0.25">
      <c r="D158" t="s">
        <v>678</v>
      </c>
      <c r="E158" t="s">
        <v>222</v>
      </c>
      <c r="F158" t="s">
        <v>223</v>
      </c>
    </row>
    <row r="159" spans="4:6" x14ac:dyDescent="0.25">
      <c r="D159" t="s">
        <v>679</v>
      </c>
      <c r="E159" t="s">
        <v>359</v>
      </c>
      <c r="F159" t="s">
        <v>360</v>
      </c>
    </row>
    <row r="160" spans="4:6" x14ac:dyDescent="0.25">
      <c r="D160" t="s">
        <v>680</v>
      </c>
      <c r="E160" t="s">
        <v>381</v>
      </c>
      <c r="F160" t="s">
        <v>382</v>
      </c>
    </row>
    <row r="161" spans="4:6" x14ac:dyDescent="0.25">
      <c r="D161" t="s">
        <v>681</v>
      </c>
      <c r="E161" t="s">
        <v>420</v>
      </c>
      <c r="F161" t="s">
        <v>421</v>
      </c>
    </row>
    <row r="162" spans="4:6" x14ac:dyDescent="0.25">
      <c r="D162" t="s">
        <v>682</v>
      </c>
      <c r="E162" t="s">
        <v>498</v>
      </c>
      <c r="F162" t="s">
        <v>151</v>
      </c>
    </row>
    <row r="163" spans="4:6" x14ac:dyDescent="0.25">
      <c r="D163" t="s">
        <v>683</v>
      </c>
      <c r="E163" t="s">
        <v>488</v>
      </c>
      <c r="F163" t="s">
        <v>489</v>
      </c>
    </row>
    <row r="164" spans="4:6" x14ac:dyDescent="0.25">
      <c r="D164" t="s">
        <v>684</v>
      </c>
      <c r="E164" t="s">
        <v>490</v>
      </c>
      <c r="F164" t="s">
        <v>491</v>
      </c>
    </row>
    <row r="165" spans="4:6" x14ac:dyDescent="0.25">
      <c r="D165" t="s">
        <v>685</v>
      </c>
      <c r="E165" t="s">
        <v>492</v>
      </c>
      <c r="F165" t="s">
        <v>493</v>
      </c>
    </row>
    <row r="166" spans="4:6" x14ac:dyDescent="0.25">
      <c r="D166" t="s">
        <v>686</v>
      </c>
      <c r="E166" t="s">
        <v>494</v>
      </c>
      <c r="F166" t="s">
        <v>495</v>
      </c>
    </row>
    <row r="167" spans="4:6" x14ac:dyDescent="0.25">
      <c r="D167" t="s">
        <v>687</v>
      </c>
      <c r="E167" t="s">
        <v>496</v>
      </c>
      <c r="F167" t="s">
        <v>497</v>
      </c>
    </row>
    <row r="168" spans="4:6" x14ac:dyDescent="0.25">
      <c r="D168" t="s">
        <v>688</v>
      </c>
      <c r="E168" t="s">
        <v>506</v>
      </c>
      <c r="F168" t="s">
        <v>507</v>
      </c>
    </row>
    <row r="169" spans="4:6" x14ac:dyDescent="0.25">
      <c r="D169" t="s">
        <v>689</v>
      </c>
      <c r="E169" t="s">
        <v>508</v>
      </c>
      <c r="F169" t="s">
        <v>509</v>
      </c>
    </row>
    <row r="170" spans="4:6" x14ac:dyDescent="0.25">
      <c r="D170" t="s">
        <v>690</v>
      </c>
      <c r="E170" t="s">
        <v>510</v>
      </c>
      <c r="F170" t="s">
        <v>511</v>
      </c>
    </row>
    <row r="171" spans="4:6" x14ac:dyDescent="0.25">
      <c r="D171" t="s">
        <v>691</v>
      </c>
      <c r="E171" t="s">
        <v>512</v>
      </c>
      <c r="F171" t="s">
        <v>513</v>
      </c>
    </row>
    <row r="172" spans="4:6" x14ac:dyDescent="0.25">
      <c r="D172" t="s">
        <v>692</v>
      </c>
      <c r="E172" t="s">
        <v>514</v>
      </c>
      <c r="F172" t="s">
        <v>515</v>
      </c>
    </row>
    <row r="173" spans="4:6" x14ac:dyDescent="0.25">
      <c r="D173" t="s">
        <v>693</v>
      </c>
      <c r="E173" t="s">
        <v>516</v>
      </c>
      <c r="F173" t="s">
        <v>517</v>
      </c>
    </row>
    <row r="174" spans="4:6" x14ac:dyDescent="0.25">
      <c r="D174" t="s">
        <v>694</v>
      </c>
      <c r="E174" t="s">
        <v>343</v>
      </c>
      <c r="F174" t="s">
        <v>157</v>
      </c>
    </row>
    <row r="175" spans="4:6" x14ac:dyDescent="0.25">
      <c r="D175" t="s">
        <v>695</v>
      </c>
      <c r="E175" t="s">
        <v>289</v>
      </c>
      <c r="F175" t="s">
        <v>290</v>
      </c>
    </row>
    <row r="176" spans="4:6" x14ac:dyDescent="0.25">
      <c r="D176" t="s">
        <v>696</v>
      </c>
      <c r="E176" t="s">
        <v>299</v>
      </c>
      <c r="F176" t="s">
        <v>300</v>
      </c>
    </row>
    <row r="177" spans="4:6" x14ac:dyDescent="0.25">
      <c r="D177" t="s">
        <v>697</v>
      </c>
      <c r="E177" t="s">
        <v>440</v>
      </c>
      <c r="F177" t="s">
        <v>441</v>
      </c>
    </row>
    <row r="178" spans="4:6" x14ac:dyDescent="0.25">
      <c r="D178" t="s">
        <v>698</v>
      </c>
      <c r="E178" t="s">
        <v>283</v>
      </c>
      <c r="F178" t="s">
        <v>284</v>
      </c>
    </row>
    <row r="179" spans="4:6" x14ac:dyDescent="0.25">
      <c r="D179" t="s">
        <v>699</v>
      </c>
      <c r="E179" t="s">
        <v>176</v>
      </c>
      <c r="F179" t="s">
        <v>177</v>
      </c>
    </row>
    <row r="180" spans="4:6" x14ac:dyDescent="0.25">
      <c r="D180" t="s">
        <v>700</v>
      </c>
      <c r="E180" t="s">
        <v>285</v>
      </c>
      <c r="F180" t="s">
        <v>286</v>
      </c>
    </row>
    <row r="181" spans="4:6" x14ac:dyDescent="0.25">
      <c r="D181" t="s">
        <v>701</v>
      </c>
      <c r="E181" t="s">
        <v>348</v>
      </c>
      <c r="F181" t="s">
        <v>349</v>
      </c>
    </row>
    <row r="182" spans="4:6" x14ac:dyDescent="0.25">
      <c r="D182" t="s">
        <v>702</v>
      </c>
      <c r="E182" t="s">
        <v>329</v>
      </c>
      <c r="F182" t="s">
        <v>330</v>
      </c>
    </row>
    <row r="183" spans="4:6" x14ac:dyDescent="0.25">
      <c r="D183" t="s">
        <v>703</v>
      </c>
      <c r="E183" t="s">
        <v>350</v>
      </c>
      <c r="F183" t="s">
        <v>351</v>
      </c>
    </row>
    <row r="184" spans="4:6" x14ac:dyDescent="0.25">
      <c r="D184" t="s">
        <v>704</v>
      </c>
      <c r="E184" t="s">
        <v>470</v>
      </c>
      <c r="F184" t="s">
        <v>471</v>
      </c>
    </row>
    <row r="185" spans="4:6" x14ac:dyDescent="0.25">
      <c r="D185" t="s">
        <v>705</v>
      </c>
      <c r="E185" t="s">
        <v>466</v>
      </c>
      <c r="F185" t="s">
        <v>467</v>
      </c>
    </row>
    <row r="186" spans="4:6" x14ac:dyDescent="0.25">
      <c r="D186" t="s">
        <v>706</v>
      </c>
      <c r="E186" t="s">
        <v>468</v>
      </c>
      <c r="F186" t="s">
        <v>469</v>
      </c>
    </row>
    <row r="187" spans="4:6" x14ac:dyDescent="0.25">
      <c r="D187" t="s">
        <v>707</v>
      </c>
      <c r="E187" t="s">
        <v>238</v>
      </c>
      <c r="F187" t="s">
        <v>167</v>
      </c>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2"/>
  <sheetViews>
    <sheetView topLeftCell="A61" zoomScaleNormal="100" zoomScaleSheetLayoutView="100" workbookViewId="0">
      <selection activeCell="H81" sqref="H81"/>
    </sheetView>
  </sheetViews>
  <sheetFormatPr baseColWidth="10" defaultRowHeight="15" x14ac:dyDescent="0.25"/>
  <cols>
    <col min="1" max="1" width="8.85546875" customWidth="1"/>
    <col min="2" max="2" width="57.7109375" customWidth="1"/>
    <col min="3" max="3" width="5.7109375" customWidth="1"/>
    <col min="4" max="4" width="65.85546875" customWidth="1"/>
    <col min="5" max="5" width="6.5703125" customWidth="1"/>
    <col min="6" max="6" width="12.5703125" customWidth="1"/>
    <col min="7" max="7" width="63.28515625" customWidth="1"/>
    <col min="257" max="257" width="8.85546875" customWidth="1"/>
    <col min="258" max="258" width="57.7109375" customWidth="1"/>
    <col min="259" max="259" width="5.7109375" customWidth="1"/>
    <col min="260" max="260" width="65.85546875" customWidth="1"/>
    <col min="261" max="261" width="6.5703125" customWidth="1"/>
    <col min="262" max="262" width="12.5703125" customWidth="1"/>
    <col min="263" max="263" width="63.28515625" customWidth="1"/>
    <col min="513" max="513" width="8.85546875" customWidth="1"/>
    <col min="514" max="514" width="57.7109375" customWidth="1"/>
    <col min="515" max="515" width="5.7109375" customWidth="1"/>
    <col min="516" max="516" width="65.85546875" customWidth="1"/>
    <col min="517" max="517" width="6.5703125" customWidth="1"/>
    <col min="518" max="518" width="12.5703125" customWidth="1"/>
    <col min="519" max="519" width="63.28515625" customWidth="1"/>
    <col min="769" max="769" width="8.85546875" customWidth="1"/>
    <col min="770" max="770" width="57.7109375" customWidth="1"/>
    <col min="771" max="771" width="5.7109375" customWidth="1"/>
    <col min="772" max="772" width="65.85546875" customWidth="1"/>
    <col min="773" max="773" width="6.5703125" customWidth="1"/>
    <col min="774" max="774" width="12.5703125" customWidth="1"/>
    <col min="775" max="775" width="63.28515625" customWidth="1"/>
    <col min="1025" max="1025" width="8.85546875" customWidth="1"/>
    <col min="1026" max="1026" width="57.7109375" customWidth="1"/>
    <col min="1027" max="1027" width="5.7109375" customWidth="1"/>
    <col min="1028" max="1028" width="65.85546875" customWidth="1"/>
    <col min="1029" max="1029" width="6.5703125" customWidth="1"/>
    <col min="1030" max="1030" width="12.5703125" customWidth="1"/>
    <col min="1031" max="1031" width="63.28515625" customWidth="1"/>
    <col min="1281" max="1281" width="8.85546875" customWidth="1"/>
    <col min="1282" max="1282" width="57.7109375" customWidth="1"/>
    <col min="1283" max="1283" width="5.7109375" customWidth="1"/>
    <col min="1284" max="1284" width="65.85546875" customWidth="1"/>
    <col min="1285" max="1285" width="6.5703125" customWidth="1"/>
    <col min="1286" max="1286" width="12.5703125" customWidth="1"/>
    <col min="1287" max="1287" width="63.28515625" customWidth="1"/>
    <col min="1537" max="1537" width="8.85546875" customWidth="1"/>
    <col min="1538" max="1538" width="57.7109375" customWidth="1"/>
    <col min="1539" max="1539" width="5.7109375" customWidth="1"/>
    <col min="1540" max="1540" width="65.85546875" customWidth="1"/>
    <col min="1541" max="1541" width="6.5703125" customWidth="1"/>
    <col min="1542" max="1542" width="12.5703125" customWidth="1"/>
    <col min="1543" max="1543" width="63.28515625" customWidth="1"/>
    <col min="1793" max="1793" width="8.85546875" customWidth="1"/>
    <col min="1794" max="1794" width="57.7109375" customWidth="1"/>
    <col min="1795" max="1795" width="5.7109375" customWidth="1"/>
    <col min="1796" max="1796" width="65.85546875" customWidth="1"/>
    <col min="1797" max="1797" width="6.5703125" customWidth="1"/>
    <col min="1798" max="1798" width="12.5703125" customWidth="1"/>
    <col min="1799" max="1799" width="63.28515625" customWidth="1"/>
    <col min="2049" max="2049" width="8.85546875" customWidth="1"/>
    <col min="2050" max="2050" width="57.7109375" customWidth="1"/>
    <col min="2051" max="2051" width="5.7109375" customWidth="1"/>
    <col min="2052" max="2052" width="65.85546875" customWidth="1"/>
    <col min="2053" max="2053" width="6.5703125" customWidth="1"/>
    <col min="2054" max="2054" width="12.5703125" customWidth="1"/>
    <col min="2055" max="2055" width="63.28515625" customWidth="1"/>
    <col min="2305" max="2305" width="8.85546875" customWidth="1"/>
    <col min="2306" max="2306" width="57.7109375" customWidth="1"/>
    <col min="2307" max="2307" width="5.7109375" customWidth="1"/>
    <col min="2308" max="2308" width="65.85546875" customWidth="1"/>
    <col min="2309" max="2309" width="6.5703125" customWidth="1"/>
    <col min="2310" max="2310" width="12.5703125" customWidth="1"/>
    <col min="2311" max="2311" width="63.28515625" customWidth="1"/>
    <col min="2561" max="2561" width="8.85546875" customWidth="1"/>
    <col min="2562" max="2562" width="57.7109375" customWidth="1"/>
    <col min="2563" max="2563" width="5.7109375" customWidth="1"/>
    <col min="2564" max="2564" width="65.85546875" customWidth="1"/>
    <col min="2565" max="2565" width="6.5703125" customWidth="1"/>
    <col min="2566" max="2566" width="12.5703125" customWidth="1"/>
    <col min="2567" max="2567" width="63.28515625" customWidth="1"/>
    <col min="2817" max="2817" width="8.85546875" customWidth="1"/>
    <col min="2818" max="2818" width="57.7109375" customWidth="1"/>
    <col min="2819" max="2819" width="5.7109375" customWidth="1"/>
    <col min="2820" max="2820" width="65.85546875" customWidth="1"/>
    <col min="2821" max="2821" width="6.5703125" customWidth="1"/>
    <col min="2822" max="2822" width="12.5703125" customWidth="1"/>
    <col min="2823" max="2823" width="63.28515625" customWidth="1"/>
    <col min="3073" max="3073" width="8.85546875" customWidth="1"/>
    <col min="3074" max="3074" width="57.7109375" customWidth="1"/>
    <col min="3075" max="3075" width="5.7109375" customWidth="1"/>
    <col min="3076" max="3076" width="65.85546875" customWidth="1"/>
    <col min="3077" max="3077" width="6.5703125" customWidth="1"/>
    <col min="3078" max="3078" width="12.5703125" customWidth="1"/>
    <col min="3079" max="3079" width="63.28515625" customWidth="1"/>
    <col min="3329" max="3329" width="8.85546875" customWidth="1"/>
    <col min="3330" max="3330" width="57.7109375" customWidth="1"/>
    <col min="3331" max="3331" width="5.7109375" customWidth="1"/>
    <col min="3332" max="3332" width="65.85546875" customWidth="1"/>
    <col min="3333" max="3333" width="6.5703125" customWidth="1"/>
    <col min="3334" max="3334" width="12.5703125" customWidth="1"/>
    <col min="3335" max="3335" width="63.28515625" customWidth="1"/>
    <col min="3585" max="3585" width="8.85546875" customWidth="1"/>
    <col min="3586" max="3586" width="57.7109375" customWidth="1"/>
    <col min="3587" max="3587" width="5.7109375" customWidth="1"/>
    <col min="3588" max="3588" width="65.85546875" customWidth="1"/>
    <col min="3589" max="3589" width="6.5703125" customWidth="1"/>
    <col min="3590" max="3590" width="12.5703125" customWidth="1"/>
    <col min="3591" max="3591" width="63.28515625" customWidth="1"/>
    <col min="3841" max="3841" width="8.85546875" customWidth="1"/>
    <col min="3842" max="3842" width="57.7109375" customWidth="1"/>
    <col min="3843" max="3843" width="5.7109375" customWidth="1"/>
    <col min="3844" max="3844" width="65.85546875" customWidth="1"/>
    <col min="3845" max="3845" width="6.5703125" customWidth="1"/>
    <col min="3846" max="3846" width="12.5703125" customWidth="1"/>
    <col min="3847" max="3847" width="63.28515625" customWidth="1"/>
    <col min="4097" max="4097" width="8.85546875" customWidth="1"/>
    <col min="4098" max="4098" width="57.7109375" customWidth="1"/>
    <col min="4099" max="4099" width="5.7109375" customWidth="1"/>
    <col min="4100" max="4100" width="65.85546875" customWidth="1"/>
    <col min="4101" max="4101" width="6.5703125" customWidth="1"/>
    <col min="4102" max="4102" width="12.5703125" customWidth="1"/>
    <col min="4103" max="4103" width="63.28515625" customWidth="1"/>
    <col min="4353" max="4353" width="8.85546875" customWidth="1"/>
    <col min="4354" max="4354" width="57.7109375" customWidth="1"/>
    <col min="4355" max="4355" width="5.7109375" customWidth="1"/>
    <col min="4356" max="4356" width="65.85546875" customWidth="1"/>
    <col min="4357" max="4357" width="6.5703125" customWidth="1"/>
    <col min="4358" max="4358" width="12.5703125" customWidth="1"/>
    <col min="4359" max="4359" width="63.28515625" customWidth="1"/>
    <col min="4609" max="4609" width="8.85546875" customWidth="1"/>
    <col min="4610" max="4610" width="57.7109375" customWidth="1"/>
    <col min="4611" max="4611" width="5.7109375" customWidth="1"/>
    <col min="4612" max="4612" width="65.85546875" customWidth="1"/>
    <col min="4613" max="4613" width="6.5703125" customWidth="1"/>
    <col min="4614" max="4614" width="12.5703125" customWidth="1"/>
    <col min="4615" max="4615" width="63.28515625" customWidth="1"/>
    <col min="4865" max="4865" width="8.85546875" customWidth="1"/>
    <col min="4866" max="4866" width="57.7109375" customWidth="1"/>
    <col min="4867" max="4867" width="5.7109375" customWidth="1"/>
    <col min="4868" max="4868" width="65.85546875" customWidth="1"/>
    <col min="4869" max="4869" width="6.5703125" customWidth="1"/>
    <col min="4870" max="4870" width="12.5703125" customWidth="1"/>
    <col min="4871" max="4871" width="63.28515625" customWidth="1"/>
    <col min="5121" max="5121" width="8.85546875" customWidth="1"/>
    <col min="5122" max="5122" width="57.7109375" customWidth="1"/>
    <col min="5123" max="5123" width="5.7109375" customWidth="1"/>
    <col min="5124" max="5124" width="65.85546875" customWidth="1"/>
    <col min="5125" max="5125" width="6.5703125" customWidth="1"/>
    <col min="5126" max="5126" width="12.5703125" customWidth="1"/>
    <col min="5127" max="5127" width="63.28515625" customWidth="1"/>
    <col min="5377" max="5377" width="8.85546875" customWidth="1"/>
    <col min="5378" max="5378" width="57.7109375" customWidth="1"/>
    <col min="5379" max="5379" width="5.7109375" customWidth="1"/>
    <col min="5380" max="5380" width="65.85546875" customWidth="1"/>
    <col min="5381" max="5381" width="6.5703125" customWidth="1"/>
    <col min="5382" max="5382" width="12.5703125" customWidth="1"/>
    <col min="5383" max="5383" width="63.28515625" customWidth="1"/>
    <col min="5633" max="5633" width="8.85546875" customWidth="1"/>
    <col min="5634" max="5634" width="57.7109375" customWidth="1"/>
    <col min="5635" max="5635" width="5.7109375" customWidth="1"/>
    <col min="5636" max="5636" width="65.85546875" customWidth="1"/>
    <col min="5637" max="5637" width="6.5703125" customWidth="1"/>
    <col min="5638" max="5638" width="12.5703125" customWidth="1"/>
    <col min="5639" max="5639" width="63.28515625" customWidth="1"/>
    <col min="5889" max="5889" width="8.85546875" customWidth="1"/>
    <col min="5890" max="5890" width="57.7109375" customWidth="1"/>
    <col min="5891" max="5891" width="5.7109375" customWidth="1"/>
    <col min="5892" max="5892" width="65.85546875" customWidth="1"/>
    <col min="5893" max="5893" width="6.5703125" customWidth="1"/>
    <col min="5894" max="5894" width="12.5703125" customWidth="1"/>
    <col min="5895" max="5895" width="63.28515625" customWidth="1"/>
    <col min="6145" max="6145" width="8.85546875" customWidth="1"/>
    <col min="6146" max="6146" width="57.7109375" customWidth="1"/>
    <col min="6147" max="6147" width="5.7109375" customWidth="1"/>
    <col min="6148" max="6148" width="65.85546875" customWidth="1"/>
    <col min="6149" max="6149" width="6.5703125" customWidth="1"/>
    <col min="6150" max="6150" width="12.5703125" customWidth="1"/>
    <col min="6151" max="6151" width="63.28515625" customWidth="1"/>
    <col min="6401" max="6401" width="8.85546875" customWidth="1"/>
    <col min="6402" max="6402" width="57.7109375" customWidth="1"/>
    <col min="6403" max="6403" width="5.7109375" customWidth="1"/>
    <col min="6404" max="6404" width="65.85546875" customWidth="1"/>
    <col min="6405" max="6405" width="6.5703125" customWidth="1"/>
    <col min="6406" max="6406" width="12.5703125" customWidth="1"/>
    <col min="6407" max="6407" width="63.28515625" customWidth="1"/>
    <col min="6657" max="6657" width="8.85546875" customWidth="1"/>
    <col min="6658" max="6658" width="57.7109375" customWidth="1"/>
    <col min="6659" max="6659" width="5.7109375" customWidth="1"/>
    <col min="6660" max="6660" width="65.85546875" customWidth="1"/>
    <col min="6661" max="6661" width="6.5703125" customWidth="1"/>
    <col min="6662" max="6662" width="12.5703125" customWidth="1"/>
    <col min="6663" max="6663" width="63.28515625" customWidth="1"/>
    <col min="6913" max="6913" width="8.85546875" customWidth="1"/>
    <col min="6914" max="6914" width="57.7109375" customWidth="1"/>
    <col min="6915" max="6915" width="5.7109375" customWidth="1"/>
    <col min="6916" max="6916" width="65.85546875" customWidth="1"/>
    <col min="6917" max="6917" width="6.5703125" customWidth="1"/>
    <col min="6918" max="6918" width="12.5703125" customWidth="1"/>
    <col min="6919" max="6919" width="63.28515625" customWidth="1"/>
    <col min="7169" max="7169" width="8.85546875" customWidth="1"/>
    <col min="7170" max="7170" width="57.7109375" customWidth="1"/>
    <col min="7171" max="7171" width="5.7109375" customWidth="1"/>
    <col min="7172" max="7172" width="65.85546875" customWidth="1"/>
    <col min="7173" max="7173" width="6.5703125" customWidth="1"/>
    <col min="7174" max="7174" width="12.5703125" customWidth="1"/>
    <col min="7175" max="7175" width="63.28515625" customWidth="1"/>
    <col min="7425" max="7425" width="8.85546875" customWidth="1"/>
    <col min="7426" max="7426" width="57.7109375" customWidth="1"/>
    <col min="7427" max="7427" width="5.7109375" customWidth="1"/>
    <col min="7428" max="7428" width="65.85546875" customWidth="1"/>
    <col min="7429" max="7429" width="6.5703125" customWidth="1"/>
    <col min="7430" max="7430" width="12.5703125" customWidth="1"/>
    <col min="7431" max="7431" width="63.28515625" customWidth="1"/>
    <col min="7681" max="7681" width="8.85546875" customWidth="1"/>
    <col min="7682" max="7682" width="57.7109375" customWidth="1"/>
    <col min="7683" max="7683" width="5.7109375" customWidth="1"/>
    <col min="7684" max="7684" width="65.85546875" customWidth="1"/>
    <col min="7685" max="7685" width="6.5703125" customWidth="1"/>
    <col min="7686" max="7686" width="12.5703125" customWidth="1"/>
    <col min="7687" max="7687" width="63.28515625" customWidth="1"/>
    <col min="7937" max="7937" width="8.85546875" customWidth="1"/>
    <col min="7938" max="7938" width="57.7109375" customWidth="1"/>
    <col min="7939" max="7939" width="5.7109375" customWidth="1"/>
    <col min="7940" max="7940" width="65.85546875" customWidth="1"/>
    <col min="7941" max="7941" width="6.5703125" customWidth="1"/>
    <col min="7942" max="7942" width="12.5703125" customWidth="1"/>
    <col min="7943" max="7943" width="63.28515625" customWidth="1"/>
    <col min="8193" max="8193" width="8.85546875" customWidth="1"/>
    <col min="8194" max="8194" width="57.7109375" customWidth="1"/>
    <col min="8195" max="8195" width="5.7109375" customWidth="1"/>
    <col min="8196" max="8196" width="65.85546875" customWidth="1"/>
    <col min="8197" max="8197" width="6.5703125" customWidth="1"/>
    <col min="8198" max="8198" width="12.5703125" customWidth="1"/>
    <col min="8199" max="8199" width="63.28515625" customWidth="1"/>
    <col min="8449" max="8449" width="8.85546875" customWidth="1"/>
    <col min="8450" max="8450" width="57.7109375" customWidth="1"/>
    <col min="8451" max="8451" width="5.7109375" customWidth="1"/>
    <col min="8452" max="8452" width="65.85546875" customWidth="1"/>
    <col min="8453" max="8453" width="6.5703125" customWidth="1"/>
    <col min="8454" max="8454" width="12.5703125" customWidth="1"/>
    <col min="8455" max="8455" width="63.28515625" customWidth="1"/>
    <col min="8705" max="8705" width="8.85546875" customWidth="1"/>
    <col min="8706" max="8706" width="57.7109375" customWidth="1"/>
    <col min="8707" max="8707" width="5.7109375" customWidth="1"/>
    <col min="8708" max="8708" width="65.85546875" customWidth="1"/>
    <col min="8709" max="8709" width="6.5703125" customWidth="1"/>
    <col min="8710" max="8710" width="12.5703125" customWidth="1"/>
    <col min="8711" max="8711" width="63.28515625" customWidth="1"/>
    <col min="8961" max="8961" width="8.85546875" customWidth="1"/>
    <col min="8962" max="8962" width="57.7109375" customWidth="1"/>
    <col min="8963" max="8963" width="5.7109375" customWidth="1"/>
    <col min="8964" max="8964" width="65.85546875" customWidth="1"/>
    <col min="8965" max="8965" width="6.5703125" customWidth="1"/>
    <col min="8966" max="8966" width="12.5703125" customWidth="1"/>
    <col min="8967" max="8967" width="63.28515625" customWidth="1"/>
    <col min="9217" max="9217" width="8.85546875" customWidth="1"/>
    <col min="9218" max="9218" width="57.7109375" customWidth="1"/>
    <col min="9219" max="9219" width="5.7109375" customWidth="1"/>
    <col min="9220" max="9220" width="65.85546875" customWidth="1"/>
    <col min="9221" max="9221" width="6.5703125" customWidth="1"/>
    <col min="9222" max="9222" width="12.5703125" customWidth="1"/>
    <col min="9223" max="9223" width="63.28515625" customWidth="1"/>
    <col min="9473" max="9473" width="8.85546875" customWidth="1"/>
    <col min="9474" max="9474" width="57.7109375" customWidth="1"/>
    <col min="9475" max="9475" width="5.7109375" customWidth="1"/>
    <col min="9476" max="9476" width="65.85546875" customWidth="1"/>
    <col min="9477" max="9477" width="6.5703125" customWidth="1"/>
    <col min="9478" max="9478" width="12.5703125" customWidth="1"/>
    <col min="9479" max="9479" width="63.28515625" customWidth="1"/>
    <col min="9729" max="9729" width="8.85546875" customWidth="1"/>
    <col min="9730" max="9730" width="57.7109375" customWidth="1"/>
    <col min="9731" max="9731" width="5.7109375" customWidth="1"/>
    <col min="9732" max="9732" width="65.85546875" customWidth="1"/>
    <col min="9733" max="9733" width="6.5703125" customWidth="1"/>
    <col min="9734" max="9734" width="12.5703125" customWidth="1"/>
    <col min="9735" max="9735" width="63.28515625" customWidth="1"/>
    <col min="9985" max="9985" width="8.85546875" customWidth="1"/>
    <col min="9986" max="9986" width="57.7109375" customWidth="1"/>
    <col min="9987" max="9987" width="5.7109375" customWidth="1"/>
    <col min="9988" max="9988" width="65.85546875" customWidth="1"/>
    <col min="9989" max="9989" width="6.5703125" customWidth="1"/>
    <col min="9990" max="9990" width="12.5703125" customWidth="1"/>
    <col min="9991" max="9991" width="63.28515625" customWidth="1"/>
    <col min="10241" max="10241" width="8.85546875" customWidth="1"/>
    <col min="10242" max="10242" width="57.7109375" customWidth="1"/>
    <col min="10243" max="10243" width="5.7109375" customWidth="1"/>
    <col min="10244" max="10244" width="65.85546875" customWidth="1"/>
    <col min="10245" max="10245" width="6.5703125" customWidth="1"/>
    <col min="10246" max="10246" width="12.5703125" customWidth="1"/>
    <col min="10247" max="10247" width="63.28515625" customWidth="1"/>
    <col min="10497" max="10497" width="8.85546875" customWidth="1"/>
    <col min="10498" max="10498" width="57.7109375" customWidth="1"/>
    <col min="10499" max="10499" width="5.7109375" customWidth="1"/>
    <col min="10500" max="10500" width="65.85546875" customWidth="1"/>
    <col min="10501" max="10501" width="6.5703125" customWidth="1"/>
    <col min="10502" max="10502" width="12.5703125" customWidth="1"/>
    <col min="10503" max="10503" width="63.28515625" customWidth="1"/>
    <col min="10753" max="10753" width="8.85546875" customWidth="1"/>
    <col min="10754" max="10754" width="57.7109375" customWidth="1"/>
    <col min="10755" max="10755" width="5.7109375" customWidth="1"/>
    <col min="10756" max="10756" width="65.85546875" customWidth="1"/>
    <col min="10757" max="10757" width="6.5703125" customWidth="1"/>
    <col min="10758" max="10758" width="12.5703125" customWidth="1"/>
    <col min="10759" max="10759" width="63.28515625" customWidth="1"/>
    <col min="11009" max="11009" width="8.85546875" customWidth="1"/>
    <col min="11010" max="11010" width="57.7109375" customWidth="1"/>
    <col min="11011" max="11011" width="5.7109375" customWidth="1"/>
    <col min="11012" max="11012" width="65.85546875" customWidth="1"/>
    <col min="11013" max="11013" width="6.5703125" customWidth="1"/>
    <col min="11014" max="11014" width="12.5703125" customWidth="1"/>
    <col min="11015" max="11015" width="63.28515625" customWidth="1"/>
    <col min="11265" max="11265" width="8.85546875" customWidth="1"/>
    <col min="11266" max="11266" width="57.7109375" customWidth="1"/>
    <col min="11267" max="11267" width="5.7109375" customWidth="1"/>
    <col min="11268" max="11268" width="65.85546875" customWidth="1"/>
    <col min="11269" max="11269" width="6.5703125" customWidth="1"/>
    <col min="11270" max="11270" width="12.5703125" customWidth="1"/>
    <col min="11271" max="11271" width="63.28515625" customWidth="1"/>
    <col min="11521" max="11521" width="8.85546875" customWidth="1"/>
    <col min="11522" max="11522" width="57.7109375" customWidth="1"/>
    <col min="11523" max="11523" width="5.7109375" customWidth="1"/>
    <col min="11524" max="11524" width="65.85546875" customWidth="1"/>
    <col min="11525" max="11525" width="6.5703125" customWidth="1"/>
    <col min="11526" max="11526" width="12.5703125" customWidth="1"/>
    <col min="11527" max="11527" width="63.28515625" customWidth="1"/>
    <col min="11777" max="11777" width="8.85546875" customWidth="1"/>
    <col min="11778" max="11778" width="57.7109375" customWidth="1"/>
    <col min="11779" max="11779" width="5.7109375" customWidth="1"/>
    <col min="11780" max="11780" width="65.85546875" customWidth="1"/>
    <col min="11781" max="11781" width="6.5703125" customWidth="1"/>
    <col min="11782" max="11782" width="12.5703125" customWidth="1"/>
    <col min="11783" max="11783" width="63.28515625" customWidth="1"/>
    <col min="12033" max="12033" width="8.85546875" customWidth="1"/>
    <col min="12034" max="12034" width="57.7109375" customWidth="1"/>
    <col min="12035" max="12035" width="5.7109375" customWidth="1"/>
    <col min="12036" max="12036" width="65.85546875" customWidth="1"/>
    <col min="12037" max="12037" width="6.5703125" customWidth="1"/>
    <col min="12038" max="12038" width="12.5703125" customWidth="1"/>
    <col min="12039" max="12039" width="63.28515625" customWidth="1"/>
    <col min="12289" max="12289" width="8.85546875" customWidth="1"/>
    <col min="12290" max="12290" width="57.7109375" customWidth="1"/>
    <col min="12291" max="12291" width="5.7109375" customWidth="1"/>
    <col min="12292" max="12292" width="65.85546875" customWidth="1"/>
    <col min="12293" max="12293" width="6.5703125" customWidth="1"/>
    <col min="12294" max="12294" width="12.5703125" customWidth="1"/>
    <col min="12295" max="12295" width="63.28515625" customWidth="1"/>
    <col min="12545" max="12545" width="8.85546875" customWidth="1"/>
    <col min="12546" max="12546" width="57.7109375" customWidth="1"/>
    <col min="12547" max="12547" width="5.7109375" customWidth="1"/>
    <col min="12548" max="12548" width="65.85546875" customWidth="1"/>
    <col min="12549" max="12549" width="6.5703125" customWidth="1"/>
    <col min="12550" max="12550" width="12.5703125" customWidth="1"/>
    <col min="12551" max="12551" width="63.28515625" customWidth="1"/>
    <col min="12801" max="12801" width="8.85546875" customWidth="1"/>
    <col min="12802" max="12802" width="57.7109375" customWidth="1"/>
    <col min="12803" max="12803" width="5.7109375" customWidth="1"/>
    <col min="12804" max="12804" width="65.85546875" customWidth="1"/>
    <col min="12805" max="12805" width="6.5703125" customWidth="1"/>
    <col min="12806" max="12806" width="12.5703125" customWidth="1"/>
    <col min="12807" max="12807" width="63.28515625" customWidth="1"/>
    <col min="13057" max="13057" width="8.85546875" customWidth="1"/>
    <col min="13058" max="13058" width="57.7109375" customWidth="1"/>
    <col min="13059" max="13059" width="5.7109375" customWidth="1"/>
    <col min="13060" max="13060" width="65.85546875" customWidth="1"/>
    <col min="13061" max="13061" width="6.5703125" customWidth="1"/>
    <col min="13062" max="13062" width="12.5703125" customWidth="1"/>
    <col min="13063" max="13063" width="63.28515625" customWidth="1"/>
    <col min="13313" max="13313" width="8.85546875" customWidth="1"/>
    <col min="13314" max="13314" width="57.7109375" customWidth="1"/>
    <col min="13315" max="13315" width="5.7109375" customWidth="1"/>
    <col min="13316" max="13316" width="65.85546875" customWidth="1"/>
    <col min="13317" max="13317" width="6.5703125" customWidth="1"/>
    <col min="13318" max="13318" width="12.5703125" customWidth="1"/>
    <col min="13319" max="13319" width="63.28515625" customWidth="1"/>
    <col min="13569" max="13569" width="8.85546875" customWidth="1"/>
    <col min="13570" max="13570" width="57.7109375" customWidth="1"/>
    <col min="13571" max="13571" width="5.7109375" customWidth="1"/>
    <col min="13572" max="13572" width="65.85546875" customWidth="1"/>
    <col min="13573" max="13573" width="6.5703125" customWidth="1"/>
    <col min="13574" max="13574" width="12.5703125" customWidth="1"/>
    <col min="13575" max="13575" width="63.28515625" customWidth="1"/>
    <col min="13825" max="13825" width="8.85546875" customWidth="1"/>
    <col min="13826" max="13826" width="57.7109375" customWidth="1"/>
    <col min="13827" max="13827" width="5.7109375" customWidth="1"/>
    <col min="13828" max="13828" width="65.85546875" customWidth="1"/>
    <col min="13829" max="13829" width="6.5703125" customWidth="1"/>
    <col min="13830" max="13830" width="12.5703125" customWidth="1"/>
    <col min="13831" max="13831" width="63.28515625" customWidth="1"/>
    <col min="14081" max="14081" width="8.85546875" customWidth="1"/>
    <col min="14082" max="14082" width="57.7109375" customWidth="1"/>
    <col min="14083" max="14083" width="5.7109375" customWidth="1"/>
    <col min="14084" max="14084" width="65.85546875" customWidth="1"/>
    <col min="14085" max="14085" width="6.5703125" customWidth="1"/>
    <col min="14086" max="14086" width="12.5703125" customWidth="1"/>
    <col min="14087" max="14087" width="63.28515625" customWidth="1"/>
    <col min="14337" max="14337" width="8.85546875" customWidth="1"/>
    <col min="14338" max="14338" width="57.7109375" customWidth="1"/>
    <col min="14339" max="14339" width="5.7109375" customWidth="1"/>
    <col min="14340" max="14340" width="65.85546875" customWidth="1"/>
    <col min="14341" max="14341" width="6.5703125" customWidth="1"/>
    <col min="14342" max="14342" width="12.5703125" customWidth="1"/>
    <col min="14343" max="14343" width="63.28515625" customWidth="1"/>
    <col min="14593" max="14593" width="8.85546875" customWidth="1"/>
    <col min="14594" max="14594" width="57.7109375" customWidth="1"/>
    <col min="14595" max="14595" width="5.7109375" customWidth="1"/>
    <col min="14596" max="14596" width="65.85546875" customWidth="1"/>
    <col min="14597" max="14597" width="6.5703125" customWidth="1"/>
    <col min="14598" max="14598" width="12.5703125" customWidth="1"/>
    <col min="14599" max="14599" width="63.28515625" customWidth="1"/>
    <col min="14849" max="14849" width="8.85546875" customWidth="1"/>
    <col min="14850" max="14850" width="57.7109375" customWidth="1"/>
    <col min="14851" max="14851" width="5.7109375" customWidth="1"/>
    <col min="14852" max="14852" width="65.85546875" customWidth="1"/>
    <col min="14853" max="14853" width="6.5703125" customWidth="1"/>
    <col min="14854" max="14854" width="12.5703125" customWidth="1"/>
    <col min="14855" max="14855" width="63.28515625" customWidth="1"/>
    <col min="15105" max="15105" width="8.85546875" customWidth="1"/>
    <col min="15106" max="15106" width="57.7109375" customWidth="1"/>
    <col min="15107" max="15107" width="5.7109375" customWidth="1"/>
    <col min="15108" max="15108" width="65.85546875" customWidth="1"/>
    <col min="15109" max="15109" width="6.5703125" customWidth="1"/>
    <col min="15110" max="15110" width="12.5703125" customWidth="1"/>
    <col min="15111" max="15111" width="63.28515625" customWidth="1"/>
    <col min="15361" max="15361" width="8.85546875" customWidth="1"/>
    <col min="15362" max="15362" width="57.7109375" customWidth="1"/>
    <col min="15363" max="15363" width="5.7109375" customWidth="1"/>
    <col min="15364" max="15364" width="65.85546875" customWidth="1"/>
    <col min="15365" max="15365" width="6.5703125" customWidth="1"/>
    <col min="15366" max="15366" width="12.5703125" customWidth="1"/>
    <col min="15367" max="15367" width="63.28515625" customWidth="1"/>
    <col min="15617" max="15617" width="8.85546875" customWidth="1"/>
    <col min="15618" max="15618" width="57.7109375" customWidth="1"/>
    <col min="15619" max="15619" width="5.7109375" customWidth="1"/>
    <col min="15620" max="15620" width="65.85546875" customWidth="1"/>
    <col min="15621" max="15621" width="6.5703125" customWidth="1"/>
    <col min="15622" max="15622" width="12.5703125" customWidth="1"/>
    <col min="15623" max="15623" width="63.28515625" customWidth="1"/>
    <col min="15873" max="15873" width="8.85546875" customWidth="1"/>
    <col min="15874" max="15874" width="57.7109375" customWidth="1"/>
    <col min="15875" max="15875" width="5.7109375" customWidth="1"/>
    <col min="15876" max="15876" width="65.85546875" customWidth="1"/>
    <col min="15877" max="15877" width="6.5703125" customWidth="1"/>
    <col min="15878" max="15878" width="12.5703125" customWidth="1"/>
    <col min="15879" max="15879" width="63.28515625" customWidth="1"/>
    <col min="16129" max="16129" width="8.85546875" customWidth="1"/>
    <col min="16130" max="16130" width="57.7109375" customWidth="1"/>
    <col min="16131" max="16131" width="5.7109375" customWidth="1"/>
    <col min="16132" max="16132" width="65.85546875" customWidth="1"/>
    <col min="16133" max="16133" width="6.5703125" customWidth="1"/>
    <col min="16134" max="16134" width="12.5703125" customWidth="1"/>
    <col min="16135" max="16135" width="63.28515625" customWidth="1"/>
  </cols>
  <sheetData>
    <row r="1" spans="1:9" x14ac:dyDescent="0.25">
      <c r="A1" s="142" t="s">
        <v>520</v>
      </c>
      <c r="B1" s="63" t="s">
        <v>807</v>
      </c>
      <c r="C1" s="144" t="s">
        <v>808</v>
      </c>
      <c r="D1" s="64" t="s">
        <v>809</v>
      </c>
      <c r="E1" s="142" t="s">
        <v>810</v>
      </c>
      <c r="F1" s="146" t="s">
        <v>811</v>
      </c>
      <c r="G1" s="65" t="s">
        <v>812</v>
      </c>
      <c r="I1" s="66"/>
    </row>
    <row r="2" spans="1:9" ht="13.5" customHeight="1" x14ac:dyDescent="0.25">
      <c r="A2" s="143"/>
      <c r="B2" s="67" t="s">
        <v>813</v>
      </c>
      <c r="C2" s="145"/>
      <c r="D2" s="68" t="s">
        <v>814</v>
      </c>
      <c r="E2" s="143"/>
      <c r="F2" s="147"/>
      <c r="G2" s="69" t="s">
        <v>815</v>
      </c>
      <c r="I2" s="66"/>
    </row>
    <row r="3" spans="1:9" x14ac:dyDescent="0.25">
      <c r="A3" s="70"/>
      <c r="B3" s="70"/>
      <c r="C3" s="71"/>
      <c r="D3" s="71"/>
      <c r="E3" s="72"/>
      <c r="F3" s="73"/>
      <c r="G3" s="72"/>
      <c r="I3" s="66"/>
    </row>
    <row r="4" spans="1:9" x14ac:dyDescent="0.25">
      <c r="A4" s="74" t="s">
        <v>816</v>
      </c>
      <c r="B4" s="75"/>
      <c r="C4" s="76"/>
      <c r="D4" s="77"/>
      <c r="E4" s="78"/>
      <c r="F4" s="79"/>
      <c r="G4" s="78" t="s">
        <v>816</v>
      </c>
      <c r="I4" s="66"/>
    </row>
    <row r="5" spans="1:9" ht="45" customHeight="1" x14ac:dyDescent="0.25">
      <c r="A5" s="80" t="s">
        <v>817</v>
      </c>
      <c r="B5" s="148" t="s">
        <v>818</v>
      </c>
      <c r="C5" s="148"/>
      <c r="D5" s="148"/>
      <c r="E5" s="148"/>
      <c r="F5" s="148"/>
      <c r="G5" s="148"/>
      <c r="I5" s="66"/>
    </row>
    <row r="6" spans="1:9" x14ac:dyDescent="0.25">
      <c r="A6" s="74" t="s">
        <v>816</v>
      </c>
      <c r="B6" s="75"/>
      <c r="C6" s="76"/>
      <c r="D6" s="77"/>
      <c r="E6" s="78"/>
      <c r="F6" s="79"/>
      <c r="G6" s="78" t="s">
        <v>816</v>
      </c>
      <c r="I6" s="66"/>
    </row>
    <row r="7" spans="1:9" x14ac:dyDescent="0.25">
      <c r="A7" s="81" t="s">
        <v>816</v>
      </c>
      <c r="B7" s="82"/>
      <c r="C7" s="83"/>
      <c r="D7" s="84"/>
      <c r="E7" s="85"/>
      <c r="F7" s="86"/>
      <c r="G7" s="85" t="s">
        <v>816</v>
      </c>
      <c r="I7" s="66"/>
    </row>
    <row r="8" spans="1:9" ht="18" customHeight="1" x14ac:dyDescent="0.25">
      <c r="A8" s="62" t="s">
        <v>2</v>
      </c>
      <c r="B8" s="140" t="s">
        <v>3</v>
      </c>
      <c r="C8" s="140"/>
      <c r="D8" s="140"/>
      <c r="E8" s="140"/>
      <c r="F8" s="140"/>
      <c r="G8" s="140"/>
      <c r="I8" s="66"/>
    </row>
    <row r="9" spans="1:9" x14ac:dyDescent="0.25">
      <c r="A9" s="87" t="s">
        <v>816</v>
      </c>
      <c r="B9" s="82"/>
      <c r="C9" s="83"/>
      <c r="D9" s="84"/>
      <c r="E9" s="85"/>
      <c r="F9" s="86"/>
      <c r="G9" s="85" t="s">
        <v>816</v>
      </c>
      <c r="I9" s="66"/>
    </row>
    <row r="10" spans="1:9" x14ac:dyDescent="0.25">
      <c r="A10" s="87" t="s">
        <v>819</v>
      </c>
      <c r="B10" s="82" t="s">
        <v>820</v>
      </c>
      <c r="C10" s="83" t="s">
        <v>821</v>
      </c>
      <c r="D10" s="84" t="s">
        <v>822</v>
      </c>
      <c r="E10" s="85"/>
      <c r="F10" s="86"/>
      <c r="G10" s="85" t="s">
        <v>816</v>
      </c>
      <c r="I10" s="66"/>
    </row>
    <row r="11" spans="1:9" x14ac:dyDescent="0.25">
      <c r="A11" s="87" t="s">
        <v>816</v>
      </c>
      <c r="B11" s="82"/>
      <c r="C11" s="83" t="s">
        <v>823</v>
      </c>
      <c r="D11" s="84" t="s">
        <v>824</v>
      </c>
      <c r="E11" s="85"/>
      <c r="F11" s="86"/>
      <c r="G11" s="85" t="s">
        <v>816</v>
      </c>
      <c r="I11" s="66"/>
    </row>
    <row r="12" spans="1:9" x14ac:dyDescent="0.25">
      <c r="A12" s="87" t="s">
        <v>816</v>
      </c>
      <c r="B12" s="82"/>
      <c r="C12" s="83" t="s">
        <v>825</v>
      </c>
      <c r="D12" s="84" t="s">
        <v>826</v>
      </c>
      <c r="E12" s="85"/>
      <c r="F12" s="86"/>
      <c r="G12" s="85" t="s">
        <v>816</v>
      </c>
      <c r="I12" s="66"/>
    </row>
    <row r="13" spans="1:9" x14ac:dyDescent="0.25">
      <c r="A13" s="87" t="s">
        <v>816</v>
      </c>
      <c r="B13" s="82"/>
      <c r="C13" s="83" t="s">
        <v>827</v>
      </c>
      <c r="D13" s="84" t="s">
        <v>828</v>
      </c>
      <c r="E13" s="85"/>
      <c r="F13" s="86"/>
      <c r="G13" s="85" t="s">
        <v>816</v>
      </c>
      <c r="I13" s="66"/>
    </row>
    <row r="14" spans="1:9" x14ac:dyDescent="0.25">
      <c r="A14" s="87" t="s">
        <v>816</v>
      </c>
      <c r="B14" s="82"/>
      <c r="C14" s="83" t="s">
        <v>829</v>
      </c>
      <c r="D14" s="84" t="s">
        <v>830</v>
      </c>
      <c r="E14" s="85"/>
      <c r="F14" s="86"/>
      <c r="G14" s="85" t="s">
        <v>816</v>
      </c>
      <c r="I14" s="66"/>
    </row>
    <row r="15" spans="1:9" x14ac:dyDescent="0.25">
      <c r="A15" s="87" t="s">
        <v>816</v>
      </c>
      <c r="B15" s="88"/>
      <c r="C15" s="83" t="s">
        <v>831</v>
      </c>
      <c r="D15" s="84" t="s">
        <v>832</v>
      </c>
      <c r="E15" s="85"/>
      <c r="F15" s="86"/>
      <c r="G15" s="85" t="s">
        <v>816</v>
      </c>
      <c r="I15" s="66"/>
    </row>
    <row r="16" spans="1:9" x14ac:dyDescent="0.25">
      <c r="A16" s="87" t="s">
        <v>816</v>
      </c>
      <c r="B16" s="82"/>
      <c r="C16" s="83" t="s">
        <v>833</v>
      </c>
      <c r="D16" s="84" t="s">
        <v>834</v>
      </c>
      <c r="E16" s="85"/>
      <c r="F16" s="86"/>
      <c r="G16" s="85" t="s">
        <v>816</v>
      </c>
      <c r="I16" s="66"/>
    </row>
    <row r="17" spans="1:9" x14ac:dyDescent="0.25">
      <c r="A17" s="87" t="s">
        <v>816</v>
      </c>
      <c r="B17" s="82"/>
      <c r="C17" s="83"/>
      <c r="D17" s="84"/>
      <c r="E17" s="85"/>
      <c r="F17" s="86"/>
      <c r="G17" s="85" t="s">
        <v>816</v>
      </c>
      <c r="I17" s="66"/>
    </row>
    <row r="18" spans="1:9" x14ac:dyDescent="0.25">
      <c r="A18" s="87" t="s">
        <v>835</v>
      </c>
      <c r="B18" s="82" t="s">
        <v>836</v>
      </c>
      <c r="C18" s="83" t="s">
        <v>837</v>
      </c>
      <c r="D18" s="84" t="s">
        <v>838</v>
      </c>
      <c r="E18" s="85"/>
      <c r="F18" s="86"/>
      <c r="G18" s="85" t="s">
        <v>816</v>
      </c>
      <c r="I18" s="66"/>
    </row>
    <row r="19" spans="1:9" x14ac:dyDescent="0.25">
      <c r="A19" s="87" t="s">
        <v>816</v>
      </c>
      <c r="B19" s="82" t="s">
        <v>816</v>
      </c>
      <c r="C19" s="83" t="s">
        <v>839</v>
      </c>
      <c r="D19" s="84" t="s">
        <v>840</v>
      </c>
      <c r="E19" s="85"/>
      <c r="F19" s="86"/>
      <c r="G19" s="85" t="s">
        <v>816</v>
      </c>
      <c r="I19" s="66"/>
    </row>
    <row r="20" spans="1:9" x14ac:dyDescent="0.25">
      <c r="A20" s="87" t="s">
        <v>816</v>
      </c>
      <c r="B20" s="82" t="s">
        <v>816</v>
      </c>
      <c r="C20" s="83" t="s">
        <v>841</v>
      </c>
      <c r="D20" s="84" t="s">
        <v>842</v>
      </c>
      <c r="E20" s="85"/>
      <c r="F20" s="86"/>
      <c r="G20" s="85" t="s">
        <v>816</v>
      </c>
      <c r="I20" s="66"/>
    </row>
    <row r="21" spans="1:9" x14ac:dyDescent="0.25">
      <c r="A21" s="87" t="s">
        <v>816</v>
      </c>
      <c r="B21" s="82" t="s">
        <v>816</v>
      </c>
      <c r="C21" s="83" t="s">
        <v>843</v>
      </c>
      <c r="D21" s="84" t="s">
        <v>844</v>
      </c>
      <c r="E21" s="85"/>
      <c r="F21" s="86"/>
      <c r="G21" s="85" t="s">
        <v>816</v>
      </c>
      <c r="I21" s="66"/>
    </row>
    <row r="22" spans="1:9" x14ac:dyDescent="0.25">
      <c r="A22" s="87" t="s">
        <v>816</v>
      </c>
      <c r="B22" s="82" t="s">
        <v>816</v>
      </c>
      <c r="C22" s="83" t="s">
        <v>845</v>
      </c>
      <c r="D22" s="84" t="s">
        <v>846</v>
      </c>
      <c r="E22" s="85"/>
      <c r="F22" s="86"/>
      <c r="G22" s="85" t="s">
        <v>816</v>
      </c>
      <c r="I22" s="66"/>
    </row>
    <row r="23" spans="1:9" x14ac:dyDescent="0.25">
      <c r="A23" s="87" t="s">
        <v>816</v>
      </c>
      <c r="B23" s="82"/>
      <c r="C23" s="83" t="s">
        <v>847</v>
      </c>
      <c r="D23" s="84" t="s">
        <v>848</v>
      </c>
      <c r="E23" s="85"/>
      <c r="F23" s="86"/>
      <c r="G23" s="85" t="s">
        <v>816</v>
      </c>
      <c r="I23" s="66"/>
    </row>
    <row r="24" spans="1:9" x14ac:dyDescent="0.25">
      <c r="A24" s="87" t="s">
        <v>816</v>
      </c>
      <c r="B24" s="82"/>
      <c r="C24" s="83"/>
      <c r="D24" s="84"/>
      <c r="E24" s="85"/>
      <c r="F24" s="86"/>
      <c r="G24" s="85" t="s">
        <v>816</v>
      </c>
      <c r="I24" s="66"/>
    </row>
    <row r="25" spans="1:9" x14ac:dyDescent="0.25">
      <c r="A25" s="87" t="s">
        <v>849</v>
      </c>
      <c r="B25" s="82" t="s">
        <v>850</v>
      </c>
      <c r="C25" s="83" t="s">
        <v>851</v>
      </c>
      <c r="D25" s="84" t="s">
        <v>852</v>
      </c>
      <c r="E25" s="85"/>
      <c r="F25" s="86"/>
      <c r="G25" s="85" t="s">
        <v>816</v>
      </c>
      <c r="I25" s="66"/>
    </row>
    <row r="26" spans="1:9" x14ac:dyDescent="0.25">
      <c r="A26" s="87" t="s">
        <v>816</v>
      </c>
      <c r="B26" s="82"/>
      <c r="C26" s="83"/>
      <c r="D26" s="84"/>
      <c r="E26" s="85"/>
      <c r="F26" s="86"/>
      <c r="G26" s="85" t="s">
        <v>816</v>
      </c>
      <c r="I26" s="66"/>
    </row>
    <row r="27" spans="1:9" x14ac:dyDescent="0.25">
      <c r="A27" s="87" t="s">
        <v>447</v>
      </c>
      <c r="B27" s="82" t="s">
        <v>448</v>
      </c>
      <c r="C27" s="83" t="s">
        <v>853</v>
      </c>
      <c r="D27" s="84" t="s">
        <v>854</v>
      </c>
      <c r="E27" s="85" t="s">
        <v>855</v>
      </c>
      <c r="F27" s="86" t="s">
        <v>856</v>
      </c>
      <c r="G27" s="85" t="s">
        <v>857</v>
      </c>
      <c r="I27" s="66"/>
    </row>
    <row r="28" spans="1:9" x14ac:dyDescent="0.25">
      <c r="A28" s="87" t="s">
        <v>816</v>
      </c>
      <c r="B28" s="82"/>
      <c r="C28" s="83" t="s">
        <v>816</v>
      </c>
      <c r="D28" s="84"/>
      <c r="E28" s="85"/>
      <c r="F28" s="86"/>
      <c r="G28" s="85" t="s">
        <v>816</v>
      </c>
      <c r="I28" s="66"/>
    </row>
    <row r="29" spans="1:9" x14ac:dyDescent="0.25">
      <c r="A29" s="87" t="s">
        <v>338</v>
      </c>
      <c r="B29" s="82" t="s">
        <v>339</v>
      </c>
      <c r="C29" s="83" t="s">
        <v>858</v>
      </c>
      <c r="D29" s="84" t="s">
        <v>859</v>
      </c>
      <c r="E29" s="85" t="s">
        <v>860</v>
      </c>
      <c r="F29" s="86"/>
      <c r="G29" s="85" t="s">
        <v>861</v>
      </c>
      <c r="I29" s="66"/>
    </row>
    <row r="30" spans="1:9" x14ac:dyDescent="0.25">
      <c r="A30" s="87" t="s">
        <v>816</v>
      </c>
      <c r="B30" s="82"/>
      <c r="C30" s="83" t="s">
        <v>816</v>
      </c>
      <c r="D30" s="84"/>
      <c r="E30" s="85" t="s">
        <v>862</v>
      </c>
      <c r="F30" s="86"/>
      <c r="G30" s="85" t="s">
        <v>863</v>
      </c>
      <c r="I30" s="66"/>
    </row>
    <row r="31" spans="1:9" x14ac:dyDescent="0.25">
      <c r="A31" s="87" t="s">
        <v>816</v>
      </c>
      <c r="B31" s="82"/>
      <c r="C31" s="83" t="s">
        <v>816</v>
      </c>
      <c r="D31" s="84"/>
      <c r="E31" s="85" t="s">
        <v>864</v>
      </c>
      <c r="F31" s="86"/>
      <c r="G31" s="85" t="s">
        <v>865</v>
      </c>
      <c r="I31" s="66"/>
    </row>
    <row r="32" spans="1:9" x14ac:dyDescent="0.25">
      <c r="A32" s="87" t="s">
        <v>816</v>
      </c>
      <c r="B32" s="82"/>
      <c r="C32" s="83" t="s">
        <v>816</v>
      </c>
      <c r="D32" s="84"/>
      <c r="E32" s="85" t="s">
        <v>866</v>
      </c>
      <c r="F32" s="86"/>
      <c r="G32" s="85" t="s">
        <v>867</v>
      </c>
      <c r="I32" s="66"/>
    </row>
    <row r="33" spans="1:9" x14ac:dyDescent="0.25">
      <c r="A33" s="87" t="s">
        <v>816</v>
      </c>
      <c r="B33" s="82"/>
      <c r="C33" s="83" t="s">
        <v>816</v>
      </c>
      <c r="D33" s="84"/>
      <c r="E33" s="85" t="s">
        <v>868</v>
      </c>
      <c r="F33" s="86"/>
      <c r="G33" s="85" t="s">
        <v>869</v>
      </c>
      <c r="I33" s="66"/>
    </row>
    <row r="34" spans="1:9" x14ac:dyDescent="0.25">
      <c r="A34" s="87" t="s">
        <v>816</v>
      </c>
      <c r="B34" s="82"/>
      <c r="C34" s="83" t="s">
        <v>816</v>
      </c>
      <c r="D34" s="84"/>
      <c r="E34" s="85" t="s">
        <v>870</v>
      </c>
      <c r="F34" s="86"/>
      <c r="G34" s="85" t="s">
        <v>871</v>
      </c>
      <c r="I34" s="66"/>
    </row>
    <row r="35" spans="1:9" x14ac:dyDescent="0.25">
      <c r="A35" s="87" t="s">
        <v>816</v>
      </c>
      <c r="B35" s="82"/>
      <c r="C35" s="83"/>
      <c r="D35" s="84"/>
      <c r="E35" s="85"/>
      <c r="F35" s="86"/>
      <c r="G35" s="85" t="s">
        <v>816</v>
      </c>
      <c r="I35" s="66"/>
    </row>
    <row r="36" spans="1:9" x14ac:dyDescent="0.25">
      <c r="A36" s="87" t="s">
        <v>816</v>
      </c>
      <c r="B36" s="82"/>
      <c r="C36" s="83"/>
      <c r="D36" s="84"/>
      <c r="F36" s="86"/>
      <c r="I36" s="66"/>
    </row>
    <row r="37" spans="1:9" x14ac:dyDescent="0.25">
      <c r="A37" s="87" t="s">
        <v>367</v>
      </c>
      <c r="B37" s="82" t="s">
        <v>368</v>
      </c>
      <c r="C37" s="83" t="s">
        <v>872</v>
      </c>
      <c r="D37" s="84" t="s">
        <v>873</v>
      </c>
      <c r="E37" s="85" t="s">
        <v>874</v>
      </c>
      <c r="F37" s="86"/>
      <c r="G37" s="85" t="s">
        <v>875</v>
      </c>
      <c r="I37" s="66"/>
    </row>
    <row r="38" spans="1:9" x14ac:dyDescent="0.25">
      <c r="A38" s="87" t="s">
        <v>816</v>
      </c>
      <c r="B38" s="82"/>
      <c r="C38" s="83" t="s">
        <v>876</v>
      </c>
      <c r="D38" s="84" t="s">
        <v>877</v>
      </c>
      <c r="E38" s="85" t="s">
        <v>878</v>
      </c>
      <c r="F38" s="86" t="s">
        <v>879</v>
      </c>
      <c r="G38" s="85" t="s">
        <v>880</v>
      </c>
      <c r="I38" s="66"/>
    </row>
    <row r="39" spans="1:9" x14ac:dyDescent="0.25">
      <c r="A39" s="87" t="s">
        <v>816</v>
      </c>
      <c r="B39" s="82"/>
      <c r="C39" s="83"/>
      <c r="D39" s="84"/>
      <c r="E39" s="85" t="s">
        <v>881</v>
      </c>
      <c r="F39" s="86"/>
      <c r="G39" s="85" t="s">
        <v>882</v>
      </c>
      <c r="I39" s="66"/>
    </row>
    <row r="40" spans="1:9" x14ac:dyDescent="0.25">
      <c r="A40" s="87" t="s">
        <v>816</v>
      </c>
      <c r="B40" s="82"/>
      <c r="C40" s="83"/>
      <c r="D40" s="84"/>
      <c r="E40" s="85"/>
      <c r="F40" s="86"/>
      <c r="G40" s="85" t="s">
        <v>816</v>
      </c>
      <c r="I40" s="66"/>
    </row>
    <row r="41" spans="1:9" x14ac:dyDescent="0.25">
      <c r="A41" s="87" t="s">
        <v>369</v>
      </c>
      <c r="B41" s="82" t="s">
        <v>883</v>
      </c>
      <c r="C41" s="83" t="s">
        <v>884</v>
      </c>
      <c r="D41" s="84" t="s">
        <v>885</v>
      </c>
      <c r="E41" s="85" t="s">
        <v>886</v>
      </c>
      <c r="F41" s="86"/>
      <c r="G41" s="85" t="s">
        <v>887</v>
      </c>
      <c r="I41" s="66"/>
    </row>
    <row r="42" spans="1:9" x14ac:dyDescent="0.25">
      <c r="A42" s="90" t="s">
        <v>816</v>
      </c>
      <c r="B42" s="91"/>
      <c r="C42" s="83"/>
      <c r="D42" s="84"/>
      <c r="E42" s="92"/>
      <c r="F42" s="93"/>
      <c r="G42" s="92" t="s">
        <v>816</v>
      </c>
      <c r="I42" s="66"/>
    </row>
    <row r="43" spans="1:9" x14ac:dyDescent="0.25">
      <c r="A43" s="134" t="s">
        <v>888</v>
      </c>
      <c r="B43" s="135"/>
      <c r="C43" s="135"/>
      <c r="D43" s="135"/>
      <c r="E43" s="135"/>
      <c r="F43" s="135"/>
      <c r="G43" s="136"/>
      <c r="I43" s="66"/>
    </row>
    <row r="44" spans="1:9" x14ac:dyDescent="0.25">
      <c r="A44" s="137" t="s">
        <v>889</v>
      </c>
      <c r="B44" s="138"/>
      <c r="C44" s="138"/>
      <c r="D44" s="138"/>
      <c r="E44" s="138"/>
      <c r="F44" s="138"/>
      <c r="G44" s="139"/>
      <c r="I44" s="66"/>
    </row>
    <row r="45" spans="1:9" x14ac:dyDescent="0.25">
      <c r="A45" s="87" t="s">
        <v>816</v>
      </c>
      <c r="B45" s="82"/>
      <c r="C45" s="83"/>
      <c r="D45" s="84"/>
      <c r="E45" s="85"/>
      <c r="F45" s="86"/>
      <c r="G45" s="85" t="s">
        <v>816</v>
      </c>
      <c r="I45" s="66"/>
    </row>
    <row r="46" spans="1:9" ht="18" customHeight="1" x14ac:dyDescent="0.25">
      <c r="A46" s="62" t="s">
        <v>15</v>
      </c>
      <c r="B46" s="140" t="s">
        <v>16</v>
      </c>
      <c r="C46" s="140"/>
      <c r="D46" s="140"/>
      <c r="E46" s="140"/>
      <c r="F46" s="140"/>
      <c r="G46" s="140"/>
      <c r="I46" s="66"/>
    </row>
    <row r="47" spans="1:9" x14ac:dyDescent="0.25">
      <c r="A47" s="87" t="s">
        <v>816</v>
      </c>
      <c r="B47" s="82"/>
      <c r="C47" s="83"/>
      <c r="D47" s="84"/>
      <c r="E47" s="85"/>
      <c r="F47" s="86"/>
      <c r="G47" s="85" t="s">
        <v>816</v>
      </c>
      <c r="I47" s="66"/>
    </row>
    <row r="48" spans="1:9" x14ac:dyDescent="0.25">
      <c r="A48" s="87" t="s">
        <v>890</v>
      </c>
      <c r="B48" s="82" t="s">
        <v>891</v>
      </c>
      <c r="C48" s="83" t="s">
        <v>892</v>
      </c>
      <c r="D48" s="84" t="s">
        <v>893</v>
      </c>
      <c r="E48" s="85"/>
      <c r="F48" s="86"/>
      <c r="G48" s="85" t="s">
        <v>816</v>
      </c>
      <c r="I48" s="66"/>
    </row>
    <row r="49" spans="1:9" x14ac:dyDescent="0.25">
      <c r="A49" s="87" t="s">
        <v>816</v>
      </c>
      <c r="B49" s="82"/>
      <c r="C49" s="83" t="s">
        <v>894</v>
      </c>
      <c r="D49" s="84" t="s">
        <v>895</v>
      </c>
      <c r="E49" s="85"/>
      <c r="F49" s="86"/>
      <c r="G49" s="85" t="s">
        <v>816</v>
      </c>
      <c r="I49" s="66"/>
    </row>
    <row r="50" spans="1:9" x14ac:dyDescent="0.25">
      <c r="A50" s="87" t="s">
        <v>816</v>
      </c>
      <c r="B50" s="82"/>
      <c r="C50" s="83" t="s">
        <v>896</v>
      </c>
      <c r="D50" s="84" t="s">
        <v>897</v>
      </c>
      <c r="E50" s="85"/>
      <c r="F50" s="86"/>
      <c r="G50" s="85" t="s">
        <v>816</v>
      </c>
      <c r="I50" s="66"/>
    </row>
    <row r="51" spans="1:9" x14ac:dyDescent="0.25">
      <c r="A51" s="87" t="s">
        <v>816</v>
      </c>
      <c r="B51" s="82"/>
      <c r="C51" s="83"/>
      <c r="D51" s="84"/>
      <c r="E51" s="85"/>
      <c r="F51" s="86"/>
      <c r="G51" s="85" t="s">
        <v>816</v>
      </c>
      <c r="I51" s="66"/>
    </row>
    <row r="52" spans="1:9" x14ac:dyDescent="0.25">
      <c r="A52" s="87" t="s">
        <v>898</v>
      </c>
      <c r="B52" s="82" t="s">
        <v>899</v>
      </c>
      <c r="C52" s="83" t="s">
        <v>900</v>
      </c>
      <c r="D52" s="84" t="s">
        <v>901</v>
      </c>
      <c r="E52" s="85"/>
      <c r="F52" s="86"/>
      <c r="G52" s="85" t="s">
        <v>816</v>
      </c>
      <c r="I52" s="66"/>
    </row>
    <row r="53" spans="1:9" x14ac:dyDescent="0.25">
      <c r="A53" s="87" t="s">
        <v>816</v>
      </c>
      <c r="B53" s="82"/>
      <c r="C53" s="83" t="s">
        <v>902</v>
      </c>
      <c r="D53" s="84" t="s">
        <v>903</v>
      </c>
      <c r="E53" s="85"/>
      <c r="F53" s="86"/>
      <c r="G53" s="85" t="s">
        <v>816</v>
      </c>
      <c r="I53" s="66"/>
    </row>
    <row r="54" spans="1:9" x14ac:dyDescent="0.25">
      <c r="A54" s="87" t="s">
        <v>816</v>
      </c>
      <c r="B54" s="82"/>
      <c r="C54" s="83" t="s">
        <v>904</v>
      </c>
      <c r="D54" s="84" t="s">
        <v>905</v>
      </c>
      <c r="E54" s="85"/>
      <c r="F54" s="86"/>
      <c r="G54" s="85" t="s">
        <v>816</v>
      </c>
      <c r="I54" s="66"/>
    </row>
    <row r="55" spans="1:9" x14ac:dyDescent="0.25">
      <c r="A55" s="87" t="s">
        <v>816</v>
      </c>
      <c r="B55" s="82"/>
      <c r="C55" s="83"/>
      <c r="D55" s="84"/>
      <c r="E55" s="85"/>
      <c r="F55" s="86"/>
      <c r="G55" s="85" t="s">
        <v>816</v>
      </c>
      <c r="I55" s="66"/>
    </row>
    <row r="56" spans="1:9" x14ac:dyDescent="0.25">
      <c r="A56" s="87" t="s">
        <v>327</v>
      </c>
      <c r="B56" s="82" t="s">
        <v>328</v>
      </c>
      <c r="C56" s="83" t="s">
        <v>906</v>
      </c>
      <c r="D56" s="84" t="s">
        <v>907</v>
      </c>
      <c r="E56" s="85" t="s">
        <v>908</v>
      </c>
      <c r="F56" s="86"/>
      <c r="G56" s="85" t="s">
        <v>909</v>
      </c>
      <c r="I56" s="66"/>
    </row>
    <row r="57" spans="1:9" x14ac:dyDescent="0.25">
      <c r="A57" s="87" t="s">
        <v>816</v>
      </c>
      <c r="B57" s="82"/>
      <c r="C57" s="83"/>
      <c r="D57" s="84"/>
      <c r="E57" s="85" t="s">
        <v>910</v>
      </c>
      <c r="F57" s="86"/>
      <c r="G57" s="85" t="s">
        <v>911</v>
      </c>
      <c r="I57" s="66"/>
    </row>
    <row r="58" spans="1:9" x14ac:dyDescent="0.25">
      <c r="A58" s="87" t="s">
        <v>816</v>
      </c>
      <c r="B58" s="82"/>
      <c r="C58" s="83"/>
      <c r="D58" s="84"/>
      <c r="E58" s="85"/>
      <c r="F58" s="86"/>
      <c r="G58" s="85" t="s">
        <v>816</v>
      </c>
      <c r="I58" s="66"/>
    </row>
    <row r="59" spans="1:9" x14ac:dyDescent="0.25">
      <c r="A59" s="87" t="s">
        <v>397</v>
      </c>
      <c r="B59" s="82" t="s">
        <v>398</v>
      </c>
      <c r="C59" s="83" t="s">
        <v>912</v>
      </c>
      <c r="D59" s="84" t="s">
        <v>913</v>
      </c>
      <c r="E59" s="85" t="s">
        <v>914</v>
      </c>
      <c r="F59" s="86"/>
      <c r="G59" s="85" t="s">
        <v>915</v>
      </c>
      <c r="I59" s="66"/>
    </row>
    <row r="60" spans="1:9" x14ac:dyDescent="0.25">
      <c r="A60" s="87" t="s">
        <v>816</v>
      </c>
      <c r="B60" s="82"/>
      <c r="C60" s="83"/>
      <c r="D60" s="84"/>
      <c r="E60" s="85" t="s">
        <v>916</v>
      </c>
      <c r="F60" s="86"/>
      <c r="G60" s="85" t="s">
        <v>917</v>
      </c>
      <c r="I60" s="66"/>
    </row>
    <row r="61" spans="1:9" x14ac:dyDescent="0.25">
      <c r="A61" s="87" t="s">
        <v>816</v>
      </c>
      <c r="B61" s="82"/>
      <c r="C61" s="83"/>
      <c r="D61" s="84"/>
      <c r="E61" s="85" t="s">
        <v>918</v>
      </c>
      <c r="F61" s="86" t="s">
        <v>856</v>
      </c>
      <c r="G61" s="85" t="s">
        <v>919</v>
      </c>
      <c r="I61" s="66"/>
    </row>
    <row r="62" spans="1:9" x14ac:dyDescent="0.25">
      <c r="A62" s="87"/>
      <c r="B62" s="82"/>
      <c r="C62" s="83"/>
      <c r="D62" s="84"/>
      <c r="E62" s="85"/>
      <c r="F62" s="86"/>
      <c r="G62" s="85"/>
      <c r="I62" s="66"/>
    </row>
    <row r="63" spans="1:9" x14ac:dyDescent="0.25">
      <c r="A63" s="141" t="s">
        <v>920</v>
      </c>
      <c r="B63" s="141"/>
      <c r="C63" s="141"/>
      <c r="D63" s="141"/>
      <c r="E63" s="141"/>
      <c r="F63" s="141"/>
      <c r="G63" s="141"/>
      <c r="I63" s="66"/>
    </row>
    <row r="64" spans="1:9" x14ac:dyDescent="0.25">
      <c r="A64" s="87" t="s">
        <v>816</v>
      </c>
      <c r="B64" s="82"/>
      <c r="C64" s="83"/>
      <c r="D64" s="84"/>
      <c r="E64" s="85"/>
      <c r="F64" s="86"/>
      <c r="G64" s="85" t="s">
        <v>816</v>
      </c>
      <c r="I64" s="66"/>
    </row>
    <row r="65" spans="1:9" x14ac:dyDescent="0.25">
      <c r="A65" s="87" t="s">
        <v>501</v>
      </c>
      <c r="B65" s="82" t="s">
        <v>502</v>
      </c>
      <c r="C65" s="83" t="s">
        <v>921</v>
      </c>
      <c r="D65" s="84" t="s">
        <v>922</v>
      </c>
      <c r="E65" s="85" t="s">
        <v>923</v>
      </c>
      <c r="F65" s="86"/>
      <c r="G65" s="85" t="s">
        <v>924</v>
      </c>
      <c r="I65" s="66"/>
    </row>
    <row r="66" spans="1:9" x14ac:dyDescent="0.25">
      <c r="A66" s="87" t="s">
        <v>816</v>
      </c>
      <c r="B66" s="82"/>
      <c r="C66" s="83" t="s">
        <v>816</v>
      </c>
      <c r="D66" s="84"/>
      <c r="E66" s="85" t="s">
        <v>925</v>
      </c>
      <c r="F66" s="86"/>
      <c r="G66" s="85" t="s">
        <v>926</v>
      </c>
      <c r="I66" s="66"/>
    </row>
    <row r="67" spans="1:9" x14ac:dyDescent="0.25">
      <c r="A67" s="90" t="s">
        <v>816</v>
      </c>
      <c r="B67" s="91"/>
      <c r="C67" s="83"/>
      <c r="D67" s="84"/>
      <c r="E67" s="92"/>
      <c r="F67" s="93"/>
      <c r="G67" s="92" t="s">
        <v>816</v>
      </c>
      <c r="I67" s="66"/>
    </row>
    <row r="68" spans="1:9" ht="18" customHeight="1" x14ac:dyDescent="0.25">
      <c r="A68" s="87" t="s">
        <v>816</v>
      </c>
      <c r="B68" s="82"/>
      <c r="C68" s="83"/>
      <c r="D68" s="84"/>
      <c r="E68" s="85"/>
      <c r="F68" s="86"/>
      <c r="G68" s="85" t="s">
        <v>816</v>
      </c>
      <c r="I68" s="66"/>
    </row>
    <row r="69" spans="1:9" ht="18" customHeight="1" x14ac:dyDescent="0.25">
      <c r="A69" s="62" t="s">
        <v>17</v>
      </c>
      <c r="B69" s="140" t="s">
        <v>18</v>
      </c>
      <c r="C69" s="140"/>
      <c r="D69" s="140"/>
      <c r="E69" s="140"/>
      <c r="F69" s="140"/>
      <c r="G69" s="140" t="s">
        <v>816</v>
      </c>
      <c r="I69" s="66"/>
    </row>
    <row r="70" spans="1:9" x14ac:dyDescent="0.25">
      <c r="A70" s="87" t="s">
        <v>816</v>
      </c>
      <c r="B70" s="82"/>
      <c r="C70" s="83"/>
      <c r="D70" s="84"/>
      <c r="E70" s="85"/>
      <c r="F70" s="86"/>
      <c r="G70" s="85" t="s">
        <v>816</v>
      </c>
      <c r="I70" s="66"/>
    </row>
    <row r="71" spans="1:9" ht="25.5" customHeight="1" x14ac:dyDescent="0.25">
      <c r="A71" s="87" t="s">
        <v>365</v>
      </c>
      <c r="B71" s="82" t="s">
        <v>366</v>
      </c>
      <c r="C71" s="83" t="s">
        <v>927</v>
      </c>
      <c r="D71" s="84" t="s">
        <v>928</v>
      </c>
      <c r="E71" s="85" t="s">
        <v>929</v>
      </c>
      <c r="F71" s="86" t="s">
        <v>930</v>
      </c>
      <c r="G71" s="85" t="s">
        <v>931</v>
      </c>
      <c r="I71" s="66"/>
    </row>
    <row r="72" spans="1:9" ht="25.5" customHeight="1" x14ac:dyDescent="0.25">
      <c r="A72" s="87" t="s">
        <v>816</v>
      </c>
      <c r="B72" s="82"/>
      <c r="C72" s="83" t="s">
        <v>932</v>
      </c>
      <c r="D72" s="84" t="s">
        <v>933</v>
      </c>
      <c r="E72" s="85" t="s">
        <v>934</v>
      </c>
      <c r="F72" s="86" t="s">
        <v>930</v>
      </c>
      <c r="G72" s="85" t="s">
        <v>935</v>
      </c>
      <c r="I72" s="66"/>
    </row>
    <row r="73" spans="1:9" ht="25.5" customHeight="1" x14ac:dyDescent="0.25">
      <c r="A73" s="87" t="s">
        <v>816</v>
      </c>
      <c r="B73" s="82"/>
      <c r="C73" s="83" t="s">
        <v>936</v>
      </c>
      <c r="D73" s="84" t="s">
        <v>937</v>
      </c>
      <c r="E73" s="85" t="s">
        <v>938</v>
      </c>
      <c r="F73" s="86" t="s">
        <v>939</v>
      </c>
      <c r="G73" s="85" t="s">
        <v>940</v>
      </c>
      <c r="I73" s="66"/>
    </row>
    <row r="74" spans="1:9" x14ac:dyDescent="0.25">
      <c r="A74" s="87" t="s">
        <v>816</v>
      </c>
      <c r="B74" s="82"/>
      <c r="E74" s="85" t="s">
        <v>855</v>
      </c>
      <c r="F74" s="86" t="s">
        <v>941</v>
      </c>
      <c r="G74" s="85" t="s">
        <v>857</v>
      </c>
      <c r="I74" s="66"/>
    </row>
    <row r="75" spans="1:9" x14ac:dyDescent="0.25">
      <c r="A75" s="87" t="s">
        <v>816</v>
      </c>
      <c r="B75" s="82"/>
      <c r="F75" s="86"/>
      <c r="I75" s="66"/>
    </row>
    <row r="76" spans="1:9" x14ac:dyDescent="0.25">
      <c r="A76" s="87" t="s">
        <v>816</v>
      </c>
      <c r="B76" s="82"/>
      <c r="C76" s="83"/>
      <c r="D76" s="84"/>
      <c r="E76" s="85"/>
      <c r="F76" s="86"/>
      <c r="G76" s="85" t="s">
        <v>816</v>
      </c>
      <c r="I76" s="66"/>
    </row>
    <row r="77" spans="1:9" ht="25.5" customHeight="1" x14ac:dyDescent="0.25">
      <c r="A77" s="87" t="s">
        <v>411</v>
      </c>
      <c r="B77" s="82" t="s">
        <v>412</v>
      </c>
      <c r="C77" s="83" t="s">
        <v>942</v>
      </c>
      <c r="D77" s="84" t="s">
        <v>943</v>
      </c>
      <c r="E77" s="85" t="s">
        <v>929</v>
      </c>
      <c r="F77" s="86" t="s">
        <v>944</v>
      </c>
      <c r="G77" s="85" t="s">
        <v>931</v>
      </c>
      <c r="I77" s="66"/>
    </row>
    <row r="78" spans="1:9" x14ac:dyDescent="0.25">
      <c r="A78" s="87" t="s">
        <v>816</v>
      </c>
      <c r="B78" s="82"/>
      <c r="C78" s="83" t="s">
        <v>816</v>
      </c>
      <c r="D78" s="84"/>
      <c r="E78" s="85" t="s">
        <v>934</v>
      </c>
      <c r="F78" s="86" t="s">
        <v>944</v>
      </c>
      <c r="G78" s="85" t="s">
        <v>935</v>
      </c>
      <c r="I78" s="66"/>
    </row>
    <row r="79" spans="1:9" x14ac:dyDescent="0.25">
      <c r="A79" s="87" t="s">
        <v>816</v>
      </c>
      <c r="B79" s="82"/>
      <c r="C79" s="83" t="s">
        <v>816</v>
      </c>
      <c r="D79" s="84"/>
      <c r="E79" s="85" t="s">
        <v>938</v>
      </c>
      <c r="F79" s="86" t="s">
        <v>945</v>
      </c>
      <c r="G79" s="85" t="s">
        <v>940</v>
      </c>
      <c r="I79" s="66"/>
    </row>
    <row r="80" spans="1:9" x14ac:dyDescent="0.25">
      <c r="A80" s="87" t="s">
        <v>816</v>
      </c>
      <c r="B80" s="82"/>
      <c r="C80" s="83"/>
      <c r="D80" s="84"/>
      <c r="E80" s="85"/>
      <c r="F80" s="86"/>
      <c r="G80" s="85" t="s">
        <v>816</v>
      </c>
      <c r="I80" s="66"/>
    </row>
    <row r="81" spans="1:9" ht="18" customHeight="1" x14ac:dyDescent="0.25">
      <c r="A81" s="87" t="s">
        <v>816</v>
      </c>
      <c r="B81" s="82"/>
      <c r="C81" s="83"/>
      <c r="D81" s="84"/>
      <c r="E81" s="85"/>
      <c r="F81" s="86"/>
      <c r="G81" s="85" t="s">
        <v>816</v>
      </c>
      <c r="I81" s="66"/>
    </row>
    <row r="82" spans="1:9" ht="18" customHeight="1" x14ac:dyDescent="0.25">
      <c r="A82" s="62" t="s">
        <v>20</v>
      </c>
      <c r="B82" s="140" t="s">
        <v>21</v>
      </c>
      <c r="C82" s="140"/>
      <c r="D82" s="140"/>
      <c r="E82" s="140"/>
      <c r="F82" s="140"/>
      <c r="G82" s="140" t="s">
        <v>816</v>
      </c>
      <c r="I82" s="66"/>
    </row>
    <row r="83" spans="1:9" x14ac:dyDescent="0.25">
      <c r="A83" s="87" t="s">
        <v>816</v>
      </c>
      <c r="B83" s="82"/>
      <c r="C83" s="83"/>
      <c r="D83" s="84"/>
      <c r="E83" s="85"/>
      <c r="F83" s="86"/>
      <c r="G83" s="85" t="s">
        <v>816</v>
      </c>
      <c r="I83" s="66"/>
    </row>
    <row r="84" spans="1:9" x14ac:dyDescent="0.25">
      <c r="A84" s="87" t="s">
        <v>946</v>
      </c>
      <c r="B84" s="82" t="s">
        <v>947</v>
      </c>
      <c r="C84" s="83" t="s">
        <v>948</v>
      </c>
      <c r="D84" s="84" t="s">
        <v>949</v>
      </c>
      <c r="E84" s="85"/>
      <c r="F84" s="86"/>
      <c r="G84" s="85" t="s">
        <v>816</v>
      </c>
      <c r="I84" s="66"/>
    </row>
    <row r="85" spans="1:9" x14ac:dyDescent="0.25">
      <c r="A85" s="87" t="s">
        <v>816</v>
      </c>
      <c r="B85" s="82"/>
      <c r="C85" s="83"/>
      <c r="D85" s="84"/>
      <c r="E85" s="85"/>
      <c r="F85" s="86"/>
      <c r="G85" s="85" t="s">
        <v>816</v>
      </c>
      <c r="I85" s="66"/>
    </row>
    <row r="86" spans="1:9" x14ac:dyDescent="0.25">
      <c r="A86" s="87" t="s">
        <v>474</v>
      </c>
      <c r="B86" s="82" t="s">
        <v>475</v>
      </c>
      <c r="C86" s="83" t="s">
        <v>950</v>
      </c>
      <c r="D86" s="84" t="s">
        <v>951</v>
      </c>
      <c r="E86" s="85" t="s">
        <v>952</v>
      </c>
      <c r="F86" s="86"/>
      <c r="G86" s="85" t="s">
        <v>953</v>
      </c>
      <c r="I86" s="66"/>
    </row>
    <row r="87" spans="1:9" x14ac:dyDescent="0.25">
      <c r="A87" s="87" t="s">
        <v>816</v>
      </c>
      <c r="B87" s="82"/>
      <c r="C87" s="83" t="s">
        <v>816</v>
      </c>
      <c r="D87" s="84"/>
      <c r="E87" s="85" t="s">
        <v>954</v>
      </c>
      <c r="F87" s="86"/>
      <c r="G87" s="85" t="s">
        <v>955</v>
      </c>
      <c r="I87" s="66"/>
    </row>
    <row r="88" spans="1:9" x14ac:dyDescent="0.25">
      <c r="A88" s="87" t="s">
        <v>816</v>
      </c>
      <c r="B88" s="82"/>
      <c r="C88" s="83"/>
      <c r="D88" s="84"/>
      <c r="E88" s="85" t="s">
        <v>956</v>
      </c>
      <c r="F88" s="86"/>
      <c r="G88" s="85" t="s">
        <v>957</v>
      </c>
      <c r="I88" s="66"/>
    </row>
    <row r="89" spans="1:9" x14ac:dyDescent="0.25">
      <c r="A89" s="87" t="s">
        <v>816</v>
      </c>
      <c r="B89" s="82"/>
      <c r="C89" s="83"/>
      <c r="D89" s="84"/>
      <c r="E89" s="85"/>
      <c r="F89" s="86"/>
      <c r="G89" s="85" t="s">
        <v>816</v>
      </c>
      <c r="I89" s="66"/>
    </row>
    <row r="90" spans="1:9" ht="25.5" customHeight="1" x14ac:dyDescent="0.25">
      <c r="A90" s="87" t="s">
        <v>476</v>
      </c>
      <c r="B90" s="82" t="s">
        <v>477</v>
      </c>
      <c r="C90" s="83" t="s">
        <v>958</v>
      </c>
      <c r="D90" s="84" t="s">
        <v>959</v>
      </c>
      <c r="E90" s="85" t="s">
        <v>960</v>
      </c>
      <c r="F90" s="86" t="s">
        <v>961</v>
      </c>
      <c r="G90" s="85" t="s">
        <v>962</v>
      </c>
      <c r="I90" s="66"/>
    </row>
    <row r="91" spans="1:9" x14ac:dyDescent="0.25">
      <c r="A91" s="87" t="s">
        <v>816</v>
      </c>
      <c r="B91" s="82"/>
      <c r="C91" s="83" t="s">
        <v>816</v>
      </c>
      <c r="D91" s="84"/>
      <c r="E91" s="85" t="s">
        <v>963</v>
      </c>
      <c r="F91" s="86"/>
      <c r="G91" s="85" t="s">
        <v>964</v>
      </c>
      <c r="I91" s="66"/>
    </row>
    <row r="92" spans="1:9" x14ac:dyDescent="0.25">
      <c r="A92" s="87" t="s">
        <v>816</v>
      </c>
      <c r="B92" s="82"/>
      <c r="C92" s="83"/>
      <c r="D92" s="84"/>
      <c r="E92" s="85"/>
      <c r="F92" s="86"/>
      <c r="G92" s="85" t="s">
        <v>816</v>
      </c>
      <c r="I92" s="66"/>
    </row>
    <row r="93" spans="1:9" x14ac:dyDescent="0.25">
      <c r="A93" s="87" t="s">
        <v>478</v>
      </c>
      <c r="B93" s="82" t="s">
        <v>479</v>
      </c>
      <c r="C93" s="83" t="s">
        <v>965</v>
      </c>
      <c r="D93" s="84" t="s">
        <v>966</v>
      </c>
      <c r="E93" s="85" t="s">
        <v>967</v>
      </c>
      <c r="F93" s="86"/>
      <c r="G93" s="85" t="s">
        <v>968</v>
      </c>
      <c r="I93" s="66"/>
    </row>
    <row r="94" spans="1:9" x14ac:dyDescent="0.25">
      <c r="A94" s="87" t="s">
        <v>816</v>
      </c>
      <c r="B94" s="82"/>
      <c r="C94" s="83" t="s">
        <v>969</v>
      </c>
      <c r="D94" s="84" t="s">
        <v>970</v>
      </c>
      <c r="E94" s="85" t="s">
        <v>971</v>
      </c>
      <c r="F94" s="86"/>
      <c r="G94" s="85" t="s">
        <v>972</v>
      </c>
      <c r="I94" s="66"/>
    </row>
    <row r="95" spans="1:9" x14ac:dyDescent="0.25">
      <c r="A95" s="87" t="s">
        <v>816</v>
      </c>
      <c r="B95" s="82"/>
      <c r="C95" s="83"/>
      <c r="D95" s="84"/>
      <c r="E95" s="85" t="s">
        <v>960</v>
      </c>
      <c r="F95" s="86" t="s">
        <v>973</v>
      </c>
      <c r="G95" s="85" t="s">
        <v>962</v>
      </c>
      <c r="I95" s="66"/>
    </row>
    <row r="96" spans="1:9" x14ac:dyDescent="0.25">
      <c r="A96" s="87" t="s">
        <v>816</v>
      </c>
      <c r="B96" s="82"/>
      <c r="C96" s="83"/>
      <c r="D96" s="84"/>
      <c r="E96" s="85"/>
      <c r="F96" s="86"/>
      <c r="G96" s="85" t="s">
        <v>816</v>
      </c>
      <c r="I96" s="66"/>
    </row>
    <row r="97" spans="1:9" x14ac:dyDescent="0.25">
      <c r="A97" s="74"/>
      <c r="B97" s="75"/>
      <c r="C97" s="76"/>
      <c r="D97" s="77"/>
      <c r="E97" s="78"/>
      <c r="F97" s="79"/>
      <c r="G97" s="78" t="s">
        <v>816</v>
      </c>
      <c r="I97" s="66"/>
    </row>
    <row r="98" spans="1:9" ht="45" customHeight="1" x14ac:dyDescent="0.25">
      <c r="A98" s="80" t="s">
        <v>974</v>
      </c>
      <c r="B98" s="148" t="s">
        <v>975</v>
      </c>
      <c r="C98" s="148"/>
      <c r="D98" s="148"/>
      <c r="E98" s="148"/>
      <c r="F98" s="148"/>
      <c r="G98" s="148"/>
      <c r="I98" s="66"/>
    </row>
    <row r="99" spans="1:9" x14ac:dyDescent="0.25">
      <c r="A99" s="74" t="s">
        <v>816</v>
      </c>
      <c r="B99" s="75"/>
      <c r="C99" s="76"/>
      <c r="D99" s="77"/>
      <c r="E99" s="78"/>
      <c r="F99" s="79"/>
      <c r="G99" s="78" t="s">
        <v>816</v>
      </c>
      <c r="I99" s="66"/>
    </row>
    <row r="100" spans="1:9" ht="18" customHeight="1" x14ac:dyDescent="0.25">
      <c r="A100" s="81" t="s">
        <v>816</v>
      </c>
      <c r="B100" s="82"/>
      <c r="C100" s="83"/>
      <c r="D100" s="84"/>
      <c r="E100" s="85"/>
      <c r="F100" s="86"/>
      <c r="G100" s="85" t="s">
        <v>816</v>
      </c>
      <c r="I100" s="66"/>
    </row>
    <row r="101" spans="1:9" ht="18" customHeight="1" x14ac:dyDescent="0.25">
      <c r="A101" s="62" t="s">
        <v>22</v>
      </c>
      <c r="B101" s="140" t="s">
        <v>23</v>
      </c>
      <c r="C101" s="140"/>
      <c r="D101" s="140"/>
      <c r="E101" s="140"/>
      <c r="F101" s="140"/>
      <c r="G101" s="140"/>
      <c r="I101" s="66"/>
    </row>
    <row r="102" spans="1:9" x14ac:dyDescent="0.25">
      <c r="A102" s="87" t="s">
        <v>816</v>
      </c>
      <c r="B102" s="82"/>
      <c r="C102" s="83"/>
      <c r="D102" s="84"/>
      <c r="E102" s="85"/>
      <c r="F102" s="86"/>
      <c r="G102" s="85" t="s">
        <v>816</v>
      </c>
      <c r="I102" s="66"/>
    </row>
    <row r="103" spans="1:9" ht="25.5" customHeight="1" x14ac:dyDescent="0.25">
      <c r="A103" s="87" t="s">
        <v>393</v>
      </c>
      <c r="B103" s="82" t="s">
        <v>394</v>
      </c>
      <c r="C103" s="83" t="s">
        <v>976</v>
      </c>
      <c r="D103" s="84" t="s">
        <v>977</v>
      </c>
      <c r="E103" s="85" t="s">
        <v>978</v>
      </c>
      <c r="F103" s="86" t="s">
        <v>979</v>
      </c>
      <c r="G103" s="85" t="s">
        <v>980</v>
      </c>
      <c r="I103" s="66"/>
    </row>
    <row r="104" spans="1:9" ht="25.5" customHeight="1" x14ac:dyDescent="0.25">
      <c r="A104" s="87" t="s">
        <v>816</v>
      </c>
      <c r="B104" s="82"/>
      <c r="C104" s="83" t="s">
        <v>981</v>
      </c>
      <c r="D104" s="84" t="s">
        <v>982</v>
      </c>
      <c r="E104" s="85" t="s">
        <v>983</v>
      </c>
      <c r="F104" s="86" t="s">
        <v>979</v>
      </c>
      <c r="G104" s="85" t="s">
        <v>984</v>
      </c>
      <c r="I104" s="66"/>
    </row>
    <row r="105" spans="1:9" x14ac:dyDescent="0.25">
      <c r="A105" s="87" t="s">
        <v>816</v>
      </c>
      <c r="B105" s="82"/>
      <c r="E105" s="85" t="s">
        <v>985</v>
      </c>
      <c r="F105" s="86" t="s">
        <v>979</v>
      </c>
      <c r="G105" s="85" t="s">
        <v>986</v>
      </c>
      <c r="I105" s="66"/>
    </row>
    <row r="106" spans="1:9" x14ac:dyDescent="0.25">
      <c r="A106" s="87" t="s">
        <v>816</v>
      </c>
      <c r="B106" s="82"/>
      <c r="C106" s="83" t="s">
        <v>816</v>
      </c>
      <c r="D106" s="84"/>
      <c r="E106" s="85" t="s">
        <v>987</v>
      </c>
      <c r="F106" s="86" t="s">
        <v>979</v>
      </c>
      <c r="G106" s="85" t="s">
        <v>988</v>
      </c>
      <c r="I106" s="66"/>
    </row>
    <row r="107" spans="1:9" x14ac:dyDescent="0.25">
      <c r="A107" s="87" t="s">
        <v>816</v>
      </c>
      <c r="B107" s="82"/>
      <c r="C107" s="83" t="s">
        <v>816</v>
      </c>
      <c r="D107" s="84"/>
      <c r="E107" s="85" t="s">
        <v>989</v>
      </c>
      <c r="F107" s="86"/>
      <c r="G107" s="85" t="s">
        <v>990</v>
      </c>
      <c r="I107" s="66"/>
    </row>
    <row r="108" spans="1:9" x14ac:dyDescent="0.25">
      <c r="A108" s="87" t="s">
        <v>816</v>
      </c>
      <c r="B108" s="82"/>
      <c r="C108" s="83"/>
      <c r="D108" s="84"/>
      <c r="E108" s="85" t="s">
        <v>991</v>
      </c>
      <c r="F108" s="86" t="s">
        <v>979</v>
      </c>
      <c r="G108" s="85" t="s">
        <v>992</v>
      </c>
      <c r="I108" s="66"/>
    </row>
    <row r="109" spans="1:9" x14ac:dyDescent="0.25">
      <c r="A109" s="87" t="s">
        <v>816</v>
      </c>
      <c r="B109" s="82"/>
      <c r="C109" s="83"/>
      <c r="D109" s="84"/>
      <c r="E109" s="85" t="s">
        <v>993</v>
      </c>
      <c r="F109" s="86" t="s">
        <v>979</v>
      </c>
      <c r="G109" s="85" t="s">
        <v>994</v>
      </c>
      <c r="I109" s="66"/>
    </row>
    <row r="110" spans="1:9" x14ac:dyDescent="0.25">
      <c r="A110" s="87" t="s">
        <v>816</v>
      </c>
      <c r="B110" s="82"/>
      <c r="C110" s="83"/>
      <c r="D110" s="84"/>
      <c r="E110" s="85"/>
      <c r="F110" s="86"/>
      <c r="G110" s="85"/>
      <c r="I110" s="66"/>
    </row>
    <row r="111" spans="1:9" x14ac:dyDescent="0.25">
      <c r="A111" s="87" t="s">
        <v>233</v>
      </c>
      <c r="B111" s="82" t="s">
        <v>234</v>
      </c>
      <c r="C111" s="83" t="s">
        <v>995</v>
      </c>
      <c r="D111" s="84" t="s">
        <v>996</v>
      </c>
      <c r="E111" s="85" t="s">
        <v>997</v>
      </c>
      <c r="F111" s="86" t="s">
        <v>979</v>
      </c>
      <c r="G111" s="85" t="s">
        <v>998</v>
      </c>
      <c r="I111" s="66"/>
    </row>
    <row r="112" spans="1:9" x14ac:dyDescent="0.25">
      <c r="A112" s="87" t="s">
        <v>816</v>
      </c>
      <c r="B112" s="82"/>
      <c r="C112" s="83" t="s">
        <v>816</v>
      </c>
      <c r="D112" s="84"/>
      <c r="E112" s="85" t="s">
        <v>999</v>
      </c>
      <c r="F112" s="86" t="s">
        <v>979</v>
      </c>
      <c r="G112" s="85" t="s">
        <v>1000</v>
      </c>
      <c r="I112" s="66"/>
    </row>
    <row r="113" spans="1:9" x14ac:dyDescent="0.25">
      <c r="A113" s="81" t="s">
        <v>816</v>
      </c>
      <c r="B113" s="88"/>
      <c r="C113" s="83" t="s">
        <v>816</v>
      </c>
      <c r="D113" s="84"/>
      <c r="E113" s="85" t="s">
        <v>1001</v>
      </c>
      <c r="F113" s="86" t="s">
        <v>979</v>
      </c>
      <c r="G113" s="85" t="s">
        <v>1002</v>
      </c>
      <c r="I113" s="66"/>
    </row>
    <row r="114" spans="1:9" x14ac:dyDescent="0.25">
      <c r="A114" s="87" t="s">
        <v>816</v>
      </c>
      <c r="B114" s="82"/>
      <c r="C114" s="83" t="s">
        <v>816</v>
      </c>
      <c r="D114" s="84"/>
      <c r="E114" s="85" t="s">
        <v>1003</v>
      </c>
      <c r="F114" s="86" t="s">
        <v>979</v>
      </c>
      <c r="G114" s="85" t="s">
        <v>1004</v>
      </c>
      <c r="I114" s="66"/>
    </row>
    <row r="115" spans="1:9" x14ac:dyDescent="0.25">
      <c r="A115" s="87" t="s">
        <v>816</v>
      </c>
      <c r="B115" s="82"/>
      <c r="C115" s="83" t="s">
        <v>816</v>
      </c>
      <c r="D115" s="84"/>
      <c r="E115" s="85" t="s">
        <v>1005</v>
      </c>
      <c r="F115" s="86" t="s">
        <v>979</v>
      </c>
      <c r="G115" s="85" t="s">
        <v>1006</v>
      </c>
      <c r="I115" s="66"/>
    </row>
    <row r="116" spans="1:9" x14ac:dyDescent="0.25">
      <c r="A116" s="87" t="s">
        <v>816</v>
      </c>
      <c r="B116" s="82"/>
      <c r="C116" s="83" t="s">
        <v>816</v>
      </c>
      <c r="D116" s="84"/>
      <c r="E116" s="85" t="s">
        <v>1007</v>
      </c>
      <c r="F116" s="86" t="s">
        <v>979</v>
      </c>
      <c r="G116" s="85" t="s">
        <v>1008</v>
      </c>
      <c r="I116" s="66"/>
    </row>
    <row r="117" spans="1:9" x14ac:dyDescent="0.25">
      <c r="A117" s="87" t="s">
        <v>816</v>
      </c>
      <c r="B117" s="82"/>
      <c r="C117" s="83"/>
      <c r="D117" s="84"/>
      <c r="E117" s="85" t="s">
        <v>1009</v>
      </c>
      <c r="F117" s="86" t="s">
        <v>979</v>
      </c>
      <c r="G117" s="85" t="s">
        <v>1010</v>
      </c>
      <c r="I117" s="66"/>
    </row>
    <row r="118" spans="1:9" x14ac:dyDescent="0.25">
      <c r="A118" s="87" t="s">
        <v>816</v>
      </c>
      <c r="B118" s="82"/>
      <c r="C118" s="83"/>
      <c r="D118" s="84"/>
      <c r="E118" s="85" t="s">
        <v>1011</v>
      </c>
      <c r="F118" s="86" t="s">
        <v>979</v>
      </c>
      <c r="G118" s="85" t="s">
        <v>1012</v>
      </c>
      <c r="I118" s="66"/>
    </row>
    <row r="119" spans="1:9" ht="18" customHeight="1" x14ac:dyDescent="0.25">
      <c r="A119" s="87" t="s">
        <v>816</v>
      </c>
      <c r="B119" s="82"/>
      <c r="C119" s="83"/>
      <c r="D119" s="84"/>
      <c r="E119" s="85"/>
      <c r="F119" s="86"/>
      <c r="G119" s="85" t="s">
        <v>816</v>
      </c>
      <c r="I119" s="66"/>
    </row>
    <row r="120" spans="1:9" ht="18" customHeight="1" x14ac:dyDescent="0.25">
      <c r="A120" s="62" t="s">
        <v>24</v>
      </c>
      <c r="B120" s="140" t="s">
        <v>25</v>
      </c>
      <c r="C120" s="140"/>
      <c r="D120" s="140"/>
      <c r="E120" s="140"/>
      <c r="F120" s="140"/>
      <c r="G120" s="140"/>
      <c r="I120" s="66"/>
    </row>
    <row r="121" spans="1:9" x14ac:dyDescent="0.25">
      <c r="A121" s="87" t="s">
        <v>816</v>
      </c>
      <c r="B121" s="82"/>
      <c r="C121" s="83"/>
      <c r="D121" s="84"/>
      <c r="E121" s="85"/>
      <c r="F121" s="86"/>
      <c r="G121" s="85" t="s">
        <v>816</v>
      </c>
      <c r="I121" s="66"/>
    </row>
    <row r="122" spans="1:9" ht="25.5" customHeight="1" x14ac:dyDescent="0.25">
      <c r="A122" s="87" t="s">
        <v>226</v>
      </c>
      <c r="B122" s="82" t="s">
        <v>25</v>
      </c>
      <c r="C122" s="83" t="s">
        <v>1013</v>
      </c>
      <c r="D122" s="84" t="s">
        <v>1014</v>
      </c>
      <c r="E122" s="85" t="s">
        <v>978</v>
      </c>
      <c r="F122" s="86" t="s">
        <v>1015</v>
      </c>
      <c r="G122" s="85" t="s">
        <v>980</v>
      </c>
      <c r="I122" s="66"/>
    </row>
    <row r="123" spans="1:9" x14ac:dyDescent="0.25">
      <c r="A123" s="87" t="s">
        <v>816</v>
      </c>
      <c r="B123" s="82"/>
      <c r="C123" s="83" t="s">
        <v>1016</v>
      </c>
      <c r="D123" s="84" t="s">
        <v>1017</v>
      </c>
      <c r="E123" s="85" t="s">
        <v>983</v>
      </c>
      <c r="F123" s="86" t="s">
        <v>1015</v>
      </c>
      <c r="G123" s="85" t="s">
        <v>984</v>
      </c>
      <c r="I123" s="66"/>
    </row>
    <row r="124" spans="1:9" x14ac:dyDescent="0.25">
      <c r="A124" s="87" t="s">
        <v>816</v>
      </c>
      <c r="B124" s="82"/>
      <c r="C124" s="83" t="s">
        <v>1018</v>
      </c>
      <c r="D124" s="84" t="s">
        <v>1019</v>
      </c>
      <c r="E124" s="85" t="s">
        <v>985</v>
      </c>
      <c r="F124" s="86" t="s">
        <v>1015</v>
      </c>
      <c r="G124" s="85" t="s">
        <v>986</v>
      </c>
      <c r="I124" s="66"/>
    </row>
    <row r="125" spans="1:9" ht="25.5" customHeight="1" x14ac:dyDescent="0.25">
      <c r="A125" s="87" t="s">
        <v>816</v>
      </c>
      <c r="B125" s="82"/>
      <c r="C125" s="83" t="s">
        <v>1020</v>
      </c>
      <c r="D125" s="84" t="s">
        <v>1021</v>
      </c>
      <c r="E125" s="85" t="s">
        <v>987</v>
      </c>
      <c r="F125" s="86" t="s">
        <v>1015</v>
      </c>
      <c r="G125" s="85" t="s">
        <v>988</v>
      </c>
      <c r="I125" s="66"/>
    </row>
    <row r="126" spans="1:9" x14ac:dyDescent="0.25">
      <c r="A126" s="87" t="s">
        <v>816</v>
      </c>
      <c r="B126" s="82"/>
      <c r="C126" s="83" t="s">
        <v>1022</v>
      </c>
      <c r="D126" s="84" t="s">
        <v>1023</v>
      </c>
      <c r="E126" s="85" t="s">
        <v>991</v>
      </c>
      <c r="F126" s="86" t="s">
        <v>1015</v>
      </c>
      <c r="G126" s="85" t="s">
        <v>992</v>
      </c>
      <c r="I126" s="66"/>
    </row>
    <row r="127" spans="1:9" ht="25.5" customHeight="1" x14ac:dyDescent="0.25">
      <c r="A127" s="87" t="s">
        <v>816</v>
      </c>
      <c r="B127" s="82"/>
      <c r="C127" s="83" t="s">
        <v>1024</v>
      </c>
      <c r="D127" s="84" t="s">
        <v>1025</v>
      </c>
      <c r="E127" s="85" t="s">
        <v>993</v>
      </c>
      <c r="F127" s="86" t="s">
        <v>1015</v>
      </c>
      <c r="G127" s="85" t="s">
        <v>994</v>
      </c>
      <c r="I127" s="66"/>
    </row>
    <row r="128" spans="1:9" ht="25.5" customHeight="1" x14ac:dyDescent="0.25">
      <c r="A128" s="87" t="s">
        <v>816</v>
      </c>
      <c r="B128" s="82"/>
      <c r="C128" s="83" t="s">
        <v>1026</v>
      </c>
      <c r="D128" s="84" t="s">
        <v>1027</v>
      </c>
      <c r="E128" s="85"/>
      <c r="F128" s="86"/>
      <c r="G128" s="85" t="s">
        <v>816</v>
      </c>
      <c r="I128" s="66"/>
    </row>
    <row r="129" spans="1:9" ht="18" customHeight="1" x14ac:dyDescent="0.25">
      <c r="A129" s="87" t="s">
        <v>816</v>
      </c>
      <c r="B129" s="82"/>
      <c r="C129" s="89"/>
      <c r="D129" s="89"/>
      <c r="E129" s="89"/>
      <c r="F129" s="86"/>
      <c r="G129" s="89"/>
      <c r="I129" s="66"/>
    </row>
    <row r="130" spans="1:9" ht="18" customHeight="1" x14ac:dyDescent="0.25">
      <c r="A130" s="62" t="s">
        <v>26</v>
      </c>
      <c r="B130" s="140" t="s">
        <v>27</v>
      </c>
      <c r="C130" s="140"/>
      <c r="D130" s="140"/>
      <c r="E130" s="140"/>
      <c r="F130" s="140"/>
      <c r="G130" s="140"/>
      <c r="I130" s="66"/>
    </row>
    <row r="131" spans="1:9" x14ac:dyDescent="0.25">
      <c r="A131" s="87" t="s">
        <v>816</v>
      </c>
      <c r="B131" s="82"/>
      <c r="C131" s="83"/>
      <c r="D131" s="84"/>
      <c r="E131" s="85"/>
      <c r="F131" s="86"/>
      <c r="G131" s="85" t="s">
        <v>816</v>
      </c>
      <c r="I131" s="66"/>
    </row>
    <row r="132" spans="1:9" x14ac:dyDescent="0.25">
      <c r="A132" s="87" t="s">
        <v>231</v>
      </c>
      <c r="B132" s="82" t="s">
        <v>232</v>
      </c>
      <c r="C132" s="83" t="s">
        <v>1028</v>
      </c>
      <c r="D132" s="84" t="s">
        <v>1029</v>
      </c>
      <c r="E132" s="85" t="s">
        <v>1003</v>
      </c>
      <c r="F132" s="86" t="s">
        <v>1015</v>
      </c>
      <c r="G132" s="85" t="s">
        <v>1004</v>
      </c>
      <c r="I132" s="66"/>
    </row>
    <row r="133" spans="1:9" x14ac:dyDescent="0.25">
      <c r="A133" s="87" t="s">
        <v>816</v>
      </c>
      <c r="B133" s="82"/>
      <c r="C133" s="83" t="s">
        <v>1030</v>
      </c>
      <c r="D133" s="84" t="s">
        <v>1031</v>
      </c>
      <c r="E133" s="85" t="s">
        <v>1007</v>
      </c>
      <c r="F133" s="86" t="s">
        <v>1015</v>
      </c>
      <c r="G133" s="85" t="s">
        <v>1008</v>
      </c>
      <c r="I133" s="66"/>
    </row>
    <row r="134" spans="1:9" x14ac:dyDescent="0.25">
      <c r="A134" s="87" t="s">
        <v>816</v>
      </c>
      <c r="B134" s="82"/>
      <c r="C134" s="83"/>
      <c r="D134" s="84"/>
      <c r="E134" s="85" t="s">
        <v>1009</v>
      </c>
      <c r="F134" s="86" t="s">
        <v>1015</v>
      </c>
      <c r="G134" s="85" t="s">
        <v>1010</v>
      </c>
      <c r="I134" s="66"/>
    </row>
    <row r="135" spans="1:9" x14ac:dyDescent="0.25">
      <c r="A135" s="87"/>
      <c r="B135" s="82"/>
      <c r="C135" s="83"/>
      <c r="D135" s="84"/>
      <c r="E135" s="85" t="s">
        <v>1011</v>
      </c>
      <c r="F135" s="86" t="s">
        <v>1015</v>
      </c>
      <c r="G135" s="85" t="s">
        <v>1012</v>
      </c>
      <c r="I135" s="66"/>
    </row>
    <row r="136" spans="1:9" x14ac:dyDescent="0.25">
      <c r="A136" s="87" t="s">
        <v>816</v>
      </c>
      <c r="B136" s="82"/>
      <c r="C136" s="83"/>
      <c r="D136" s="84"/>
      <c r="E136" s="85"/>
      <c r="F136" s="86"/>
      <c r="G136" s="85" t="s">
        <v>816</v>
      </c>
      <c r="I136" s="66"/>
    </row>
    <row r="137" spans="1:9" ht="25.5" customHeight="1" x14ac:dyDescent="0.25">
      <c r="A137" s="87" t="s">
        <v>262</v>
      </c>
      <c r="B137" s="82" t="s">
        <v>263</v>
      </c>
      <c r="C137" s="83" t="s">
        <v>1032</v>
      </c>
      <c r="D137" s="84" t="s">
        <v>1033</v>
      </c>
      <c r="E137" s="85" t="s">
        <v>1034</v>
      </c>
      <c r="F137" s="86"/>
      <c r="G137" s="85" t="s">
        <v>1035</v>
      </c>
      <c r="I137" s="66"/>
    </row>
    <row r="138" spans="1:9" x14ac:dyDescent="0.25">
      <c r="A138" s="87" t="s">
        <v>816</v>
      </c>
      <c r="B138" s="82"/>
      <c r="C138" s="83" t="s">
        <v>1036</v>
      </c>
      <c r="D138" s="84" t="s">
        <v>1037</v>
      </c>
      <c r="E138" s="85"/>
      <c r="F138" s="86"/>
      <c r="G138" s="85" t="s">
        <v>816</v>
      </c>
      <c r="I138" s="66"/>
    </row>
    <row r="139" spans="1:9" x14ac:dyDescent="0.25">
      <c r="A139" s="87" t="s">
        <v>816</v>
      </c>
      <c r="B139" s="82"/>
      <c r="C139" s="83"/>
      <c r="D139" s="84"/>
      <c r="E139" s="85"/>
      <c r="F139" s="86"/>
      <c r="G139" s="85" t="s">
        <v>816</v>
      </c>
      <c r="I139" s="66"/>
    </row>
    <row r="140" spans="1:9" x14ac:dyDescent="0.25">
      <c r="A140" s="87" t="s">
        <v>264</v>
      </c>
      <c r="B140" s="82" t="s">
        <v>265</v>
      </c>
      <c r="C140" s="83" t="s">
        <v>1038</v>
      </c>
      <c r="D140" s="84" t="s">
        <v>1039</v>
      </c>
      <c r="E140" s="85" t="s">
        <v>999</v>
      </c>
      <c r="F140" s="86" t="s">
        <v>1015</v>
      </c>
      <c r="G140" s="85" t="s">
        <v>1000</v>
      </c>
      <c r="I140" s="66"/>
    </row>
    <row r="141" spans="1:9" x14ac:dyDescent="0.25">
      <c r="A141" s="87" t="s">
        <v>816</v>
      </c>
      <c r="B141" s="82"/>
      <c r="C141" s="83" t="s">
        <v>816</v>
      </c>
      <c r="D141" s="84"/>
      <c r="E141" s="85"/>
      <c r="F141" s="86"/>
      <c r="G141" s="85" t="s">
        <v>816</v>
      </c>
      <c r="I141" s="66"/>
    </row>
    <row r="142" spans="1:9" x14ac:dyDescent="0.25">
      <c r="A142" s="87" t="s">
        <v>334</v>
      </c>
      <c r="B142" s="82" t="s">
        <v>1040</v>
      </c>
      <c r="C142" s="83" t="s">
        <v>1041</v>
      </c>
      <c r="D142" s="84" t="s">
        <v>1042</v>
      </c>
      <c r="E142" s="85" t="s">
        <v>997</v>
      </c>
      <c r="F142" s="86" t="s">
        <v>1015</v>
      </c>
      <c r="G142" s="85" t="s">
        <v>998</v>
      </c>
      <c r="I142" s="66"/>
    </row>
    <row r="143" spans="1:9" x14ac:dyDescent="0.25">
      <c r="A143" s="87" t="s">
        <v>816</v>
      </c>
      <c r="B143" s="82"/>
      <c r="C143" s="83"/>
      <c r="D143" s="84"/>
      <c r="E143" s="85" t="s">
        <v>1001</v>
      </c>
      <c r="F143" s="86" t="s">
        <v>1015</v>
      </c>
      <c r="G143" s="85" t="s">
        <v>1002</v>
      </c>
      <c r="I143" s="66"/>
    </row>
    <row r="144" spans="1:9" x14ac:dyDescent="0.25">
      <c r="A144" s="87" t="s">
        <v>816</v>
      </c>
      <c r="B144" s="82"/>
      <c r="C144" s="83"/>
      <c r="D144" s="84"/>
      <c r="E144" s="85"/>
      <c r="F144" s="86"/>
      <c r="G144" s="85" t="s">
        <v>816</v>
      </c>
      <c r="I144" s="66"/>
    </row>
    <row r="145" spans="1:9" x14ac:dyDescent="0.25">
      <c r="A145" s="87" t="s">
        <v>266</v>
      </c>
      <c r="B145" s="82" t="s">
        <v>267</v>
      </c>
      <c r="C145" s="83" t="s">
        <v>1043</v>
      </c>
      <c r="D145" s="84" t="s">
        <v>1044</v>
      </c>
      <c r="E145" s="85" t="s">
        <v>1005</v>
      </c>
      <c r="F145" s="86" t="s">
        <v>1015</v>
      </c>
      <c r="G145" s="85" t="s">
        <v>1006</v>
      </c>
      <c r="I145" s="66"/>
    </row>
    <row r="146" spans="1:9" x14ac:dyDescent="0.25">
      <c r="A146" s="87" t="s">
        <v>816</v>
      </c>
      <c r="B146" s="82"/>
      <c r="C146" s="83" t="s">
        <v>1045</v>
      </c>
      <c r="D146" s="84" t="s">
        <v>1046</v>
      </c>
      <c r="F146" s="86"/>
      <c r="I146" s="66"/>
    </row>
    <row r="147" spans="1:9" ht="18" customHeight="1" x14ac:dyDescent="0.25">
      <c r="A147" s="87" t="s">
        <v>816</v>
      </c>
      <c r="B147" s="82"/>
      <c r="C147" s="83"/>
      <c r="D147" s="84"/>
      <c r="E147" s="85"/>
      <c r="F147" s="86"/>
      <c r="G147" s="85" t="s">
        <v>816</v>
      </c>
      <c r="I147" s="66"/>
    </row>
    <row r="148" spans="1:9" ht="18" customHeight="1" x14ac:dyDescent="0.25">
      <c r="A148" s="62" t="s">
        <v>28</v>
      </c>
      <c r="B148" s="140" t="s">
        <v>29</v>
      </c>
      <c r="C148" s="140"/>
      <c r="D148" s="140"/>
      <c r="E148" s="94"/>
      <c r="F148" s="95"/>
      <c r="G148" s="94" t="s">
        <v>816</v>
      </c>
      <c r="I148" s="66"/>
    </row>
    <row r="149" spans="1:9" x14ac:dyDescent="0.25">
      <c r="A149" s="87" t="s">
        <v>816</v>
      </c>
      <c r="B149" s="82"/>
      <c r="C149" s="83"/>
      <c r="D149" s="84"/>
      <c r="E149" s="92"/>
      <c r="F149" s="93"/>
      <c r="G149" s="92" t="s">
        <v>816</v>
      </c>
      <c r="I149" s="66"/>
    </row>
    <row r="150" spans="1:9" x14ac:dyDescent="0.25">
      <c r="A150" s="87" t="s">
        <v>278</v>
      </c>
      <c r="B150" s="82" t="s">
        <v>29</v>
      </c>
      <c r="C150" s="83" t="s">
        <v>1047</v>
      </c>
      <c r="D150" s="84" t="s">
        <v>1048</v>
      </c>
      <c r="E150" s="85" t="s">
        <v>1049</v>
      </c>
      <c r="F150" s="86" t="s">
        <v>979</v>
      </c>
      <c r="G150" s="85" t="s">
        <v>1050</v>
      </c>
      <c r="I150" s="66"/>
    </row>
    <row r="151" spans="1:9" x14ac:dyDescent="0.25">
      <c r="A151" s="87" t="s">
        <v>816</v>
      </c>
      <c r="B151" s="82"/>
      <c r="C151" s="83" t="s">
        <v>816</v>
      </c>
      <c r="D151" s="84"/>
      <c r="E151" s="85" t="s">
        <v>1051</v>
      </c>
      <c r="F151" s="86" t="s">
        <v>979</v>
      </c>
      <c r="G151" s="85" t="s">
        <v>1052</v>
      </c>
      <c r="I151" s="66"/>
    </row>
    <row r="152" spans="1:9" x14ac:dyDescent="0.25">
      <c r="A152" s="87" t="s">
        <v>816</v>
      </c>
      <c r="B152" s="82"/>
      <c r="C152" s="83" t="s">
        <v>816</v>
      </c>
      <c r="D152" s="84"/>
      <c r="E152" s="85" t="s">
        <v>1053</v>
      </c>
      <c r="F152" s="86" t="s">
        <v>979</v>
      </c>
      <c r="G152" s="85" t="s">
        <v>1054</v>
      </c>
      <c r="I152" s="66"/>
    </row>
    <row r="153" spans="1:9" x14ac:dyDescent="0.25">
      <c r="A153" s="87" t="s">
        <v>816</v>
      </c>
      <c r="B153" s="82"/>
      <c r="C153" s="83" t="s">
        <v>816</v>
      </c>
      <c r="D153" s="84"/>
      <c r="E153" s="85" t="s">
        <v>1055</v>
      </c>
      <c r="F153" s="86" t="s">
        <v>979</v>
      </c>
      <c r="G153" s="85" t="s">
        <v>1056</v>
      </c>
      <c r="I153" s="66"/>
    </row>
    <row r="154" spans="1:9" x14ac:dyDescent="0.25">
      <c r="A154" s="87" t="s">
        <v>816</v>
      </c>
      <c r="B154" s="82"/>
      <c r="C154" s="83" t="s">
        <v>816</v>
      </c>
      <c r="D154" s="84"/>
      <c r="E154" s="85" t="s">
        <v>1057</v>
      </c>
      <c r="F154" s="86" t="s">
        <v>979</v>
      </c>
      <c r="G154" s="85" t="s">
        <v>1058</v>
      </c>
      <c r="I154" s="66"/>
    </row>
    <row r="155" spans="1:9" x14ac:dyDescent="0.25">
      <c r="A155" s="87" t="s">
        <v>816</v>
      </c>
      <c r="B155" s="82"/>
      <c r="C155" s="83" t="s">
        <v>816</v>
      </c>
      <c r="D155" s="84"/>
      <c r="E155" s="85" t="s">
        <v>1059</v>
      </c>
      <c r="F155" s="86" t="s">
        <v>979</v>
      </c>
      <c r="G155" s="85" t="s">
        <v>1060</v>
      </c>
      <c r="I155" s="66"/>
    </row>
    <row r="156" spans="1:9" x14ac:dyDescent="0.25">
      <c r="A156" s="87" t="s">
        <v>816</v>
      </c>
      <c r="B156" s="82"/>
      <c r="C156" s="83" t="s">
        <v>816</v>
      </c>
      <c r="D156" s="84"/>
      <c r="E156" s="85" t="s">
        <v>1061</v>
      </c>
      <c r="F156" s="86" t="s">
        <v>979</v>
      </c>
      <c r="G156" s="85" t="s">
        <v>1062</v>
      </c>
      <c r="I156" s="66"/>
    </row>
    <row r="157" spans="1:9" x14ac:dyDescent="0.25">
      <c r="A157" s="87" t="s">
        <v>816</v>
      </c>
      <c r="B157" s="82"/>
      <c r="C157" s="83"/>
      <c r="D157" s="84"/>
      <c r="E157" s="85" t="s">
        <v>1063</v>
      </c>
      <c r="F157" s="86" t="s">
        <v>979</v>
      </c>
      <c r="G157" s="85" t="s">
        <v>1064</v>
      </c>
      <c r="I157" s="66"/>
    </row>
    <row r="158" spans="1:9" x14ac:dyDescent="0.25">
      <c r="A158" s="87" t="s">
        <v>816</v>
      </c>
      <c r="B158" s="82"/>
      <c r="C158" s="83"/>
      <c r="D158" s="84"/>
      <c r="E158" s="85" t="s">
        <v>1065</v>
      </c>
      <c r="F158" s="86" t="s">
        <v>979</v>
      </c>
      <c r="G158" s="85" t="s">
        <v>1066</v>
      </c>
      <c r="I158" s="66"/>
    </row>
    <row r="159" spans="1:9" ht="18" customHeight="1" x14ac:dyDescent="0.25">
      <c r="A159" s="87" t="s">
        <v>816</v>
      </c>
      <c r="B159" s="82"/>
      <c r="C159" s="83"/>
      <c r="D159" s="84"/>
      <c r="E159" s="89"/>
      <c r="F159" s="86"/>
      <c r="G159" s="89"/>
      <c r="I159" s="66"/>
    </row>
    <row r="160" spans="1:9" ht="18" customHeight="1" x14ac:dyDescent="0.25">
      <c r="A160" s="62" t="s">
        <v>30</v>
      </c>
      <c r="B160" s="140" t="s">
        <v>31</v>
      </c>
      <c r="C160" s="140"/>
      <c r="D160" s="140"/>
      <c r="E160" s="140"/>
      <c r="F160" s="140"/>
      <c r="G160" s="140"/>
      <c r="I160" s="66"/>
    </row>
    <row r="161" spans="1:9" x14ac:dyDescent="0.25">
      <c r="A161" s="87" t="s">
        <v>816</v>
      </c>
      <c r="B161" s="82"/>
      <c r="C161" s="83"/>
      <c r="D161" s="84"/>
      <c r="E161" s="85"/>
      <c r="F161" s="86"/>
      <c r="G161" s="85" t="s">
        <v>816</v>
      </c>
      <c r="I161" s="66"/>
    </row>
    <row r="162" spans="1:9" x14ac:dyDescent="0.25">
      <c r="A162" s="87" t="s">
        <v>321</v>
      </c>
      <c r="B162" s="82" t="s">
        <v>322</v>
      </c>
      <c r="C162" s="83" t="s">
        <v>1067</v>
      </c>
      <c r="D162" s="84" t="s">
        <v>1068</v>
      </c>
      <c r="E162" s="85" t="s">
        <v>1053</v>
      </c>
      <c r="F162" s="86" t="s">
        <v>1015</v>
      </c>
      <c r="G162" s="85" t="s">
        <v>1054</v>
      </c>
      <c r="I162" s="66"/>
    </row>
    <row r="163" spans="1:9" x14ac:dyDescent="0.25">
      <c r="A163" s="87" t="s">
        <v>816</v>
      </c>
      <c r="B163" s="82"/>
      <c r="C163" s="83" t="s">
        <v>1069</v>
      </c>
      <c r="D163" s="84" t="s">
        <v>1070</v>
      </c>
      <c r="E163" s="85"/>
      <c r="F163" s="86"/>
      <c r="G163" s="85" t="s">
        <v>816</v>
      </c>
      <c r="I163" s="66"/>
    </row>
    <row r="164" spans="1:9" x14ac:dyDescent="0.25">
      <c r="A164" s="87" t="s">
        <v>816</v>
      </c>
      <c r="B164" s="82"/>
      <c r="C164" s="83"/>
      <c r="D164" s="84"/>
      <c r="E164" s="85"/>
      <c r="F164" s="86"/>
      <c r="G164" s="85" t="s">
        <v>816</v>
      </c>
      <c r="I164" s="66"/>
    </row>
    <row r="165" spans="1:9" x14ac:dyDescent="0.25">
      <c r="A165" s="87" t="s">
        <v>195</v>
      </c>
      <c r="B165" s="87" t="s">
        <v>196</v>
      </c>
      <c r="C165" s="83" t="s">
        <v>1071</v>
      </c>
      <c r="D165" s="84" t="s">
        <v>1072</v>
      </c>
      <c r="E165" s="85" t="s">
        <v>1055</v>
      </c>
      <c r="F165" s="86" t="s">
        <v>1015</v>
      </c>
      <c r="G165" s="85" t="s">
        <v>1056</v>
      </c>
      <c r="I165" s="66"/>
    </row>
    <row r="166" spans="1:9" x14ac:dyDescent="0.25">
      <c r="A166" s="87" t="s">
        <v>816</v>
      </c>
      <c r="B166" s="87"/>
      <c r="C166" s="83" t="s">
        <v>1073</v>
      </c>
      <c r="D166" s="84" t="s">
        <v>1074</v>
      </c>
      <c r="E166" s="85" t="s">
        <v>1061</v>
      </c>
      <c r="F166" s="86" t="s">
        <v>1015</v>
      </c>
      <c r="G166" s="85" t="s">
        <v>1062</v>
      </c>
      <c r="I166" s="66"/>
    </row>
    <row r="167" spans="1:9" x14ac:dyDescent="0.25">
      <c r="A167" s="87" t="s">
        <v>816</v>
      </c>
      <c r="B167" s="82"/>
      <c r="C167" s="83" t="s">
        <v>1075</v>
      </c>
      <c r="D167" s="84" t="s">
        <v>1076</v>
      </c>
      <c r="E167" s="85" t="s">
        <v>1065</v>
      </c>
      <c r="F167" s="86" t="s">
        <v>1015</v>
      </c>
      <c r="G167" s="85" t="s">
        <v>1066</v>
      </c>
      <c r="I167" s="66"/>
    </row>
    <row r="168" spans="1:9" x14ac:dyDescent="0.25">
      <c r="A168" s="87" t="s">
        <v>816</v>
      </c>
      <c r="B168" s="82"/>
      <c r="C168" s="83"/>
      <c r="D168" s="84"/>
      <c r="F168" s="86"/>
      <c r="I168" s="66"/>
    </row>
    <row r="169" spans="1:9" x14ac:dyDescent="0.25">
      <c r="A169" s="87" t="s">
        <v>361</v>
      </c>
      <c r="B169" s="82" t="s">
        <v>362</v>
      </c>
      <c r="C169" s="83" t="s">
        <v>1077</v>
      </c>
      <c r="D169" s="84" t="s">
        <v>1078</v>
      </c>
      <c r="E169" s="85" t="s">
        <v>1051</v>
      </c>
      <c r="F169" s="86" t="s">
        <v>1015</v>
      </c>
      <c r="G169" s="85" t="s">
        <v>1052</v>
      </c>
      <c r="I169" s="66"/>
    </row>
    <row r="170" spans="1:9" x14ac:dyDescent="0.25">
      <c r="A170" s="87" t="s">
        <v>816</v>
      </c>
      <c r="B170" s="82"/>
      <c r="C170" s="83" t="s">
        <v>1079</v>
      </c>
      <c r="D170" s="84" t="s">
        <v>1080</v>
      </c>
      <c r="E170" s="85" t="s">
        <v>1057</v>
      </c>
      <c r="F170" s="86" t="s">
        <v>1015</v>
      </c>
      <c r="G170" s="85" t="s">
        <v>1058</v>
      </c>
      <c r="I170" s="66"/>
    </row>
    <row r="171" spans="1:9" x14ac:dyDescent="0.25">
      <c r="A171" s="87" t="s">
        <v>816</v>
      </c>
      <c r="B171" s="82"/>
      <c r="C171" s="83"/>
      <c r="D171" s="84"/>
      <c r="E171" s="85"/>
      <c r="F171" s="86"/>
      <c r="G171" s="85" t="s">
        <v>816</v>
      </c>
      <c r="I171" s="66"/>
    </row>
    <row r="172" spans="1:9" x14ac:dyDescent="0.25">
      <c r="A172" s="87" t="s">
        <v>314</v>
      </c>
      <c r="B172" s="82" t="s">
        <v>315</v>
      </c>
      <c r="C172" s="83" t="s">
        <v>1081</v>
      </c>
      <c r="D172" s="84" t="s">
        <v>1082</v>
      </c>
      <c r="E172" s="85" t="s">
        <v>1049</v>
      </c>
      <c r="F172" s="86" t="s">
        <v>1015</v>
      </c>
      <c r="G172" s="85" t="s">
        <v>1050</v>
      </c>
      <c r="I172" s="66"/>
    </row>
    <row r="173" spans="1:9" x14ac:dyDescent="0.25">
      <c r="A173" s="87" t="s">
        <v>816</v>
      </c>
      <c r="B173" s="82"/>
      <c r="C173" s="83" t="s">
        <v>1083</v>
      </c>
      <c r="D173" s="84" t="s">
        <v>1084</v>
      </c>
      <c r="E173" s="85" t="s">
        <v>1059</v>
      </c>
      <c r="F173" s="86" t="s">
        <v>1015</v>
      </c>
      <c r="G173" s="85" t="s">
        <v>1060</v>
      </c>
      <c r="I173" s="66"/>
    </row>
    <row r="174" spans="1:9" ht="25.5" customHeight="1" x14ac:dyDescent="0.25">
      <c r="A174" s="87" t="s">
        <v>816</v>
      </c>
      <c r="B174" s="82"/>
      <c r="C174" s="83" t="s">
        <v>1085</v>
      </c>
      <c r="D174" s="84" t="s">
        <v>1086</v>
      </c>
      <c r="E174" s="85" t="s">
        <v>1063</v>
      </c>
      <c r="F174" s="86" t="s">
        <v>1015</v>
      </c>
      <c r="G174" s="85" t="s">
        <v>1064</v>
      </c>
      <c r="I174" s="66"/>
    </row>
    <row r="175" spans="1:9" ht="18" customHeight="1" x14ac:dyDescent="0.25">
      <c r="A175" s="87" t="s">
        <v>816</v>
      </c>
      <c r="B175" s="82"/>
      <c r="C175" s="83"/>
      <c r="D175" s="84"/>
      <c r="E175" s="89"/>
      <c r="F175" s="86"/>
      <c r="G175" s="89"/>
      <c r="I175" s="66"/>
    </row>
    <row r="176" spans="1:9" ht="18" customHeight="1" x14ac:dyDescent="0.25">
      <c r="A176" s="62" t="s">
        <v>32</v>
      </c>
      <c r="B176" s="140" t="s">
        <v>33</v>
      </c>
      <c r="C176" s="140"/>
      <c r="D176" s="140"/>
      <c r="E176" s="140"/>
      <c r="F176" s="140"/>
      <c r="G176" s="140"/>
      <c r="I176" s="66"/>
    </row>
    <row r="177" spans="1:9" x14ac:dyDescent="0.25">
      <c r="A177" s="87" t="s">
        <v>816</v>
      </c>
      <c r="B177" s="82"/>
      <c r="C177" s="83"/>
      <c r="D177" s="84"/>
      <c r="E177" s="85"/>
      <c r="F177" s="86"/>
      <c r="G177" s="85" t="s">
        <v>816</v>
      </c>
      <c r="I177" s="66"/>
    </row>
    <row r="178" spans="1:9" ht="25.5" customHeight="1" x14ac:dyDescent="0.25">
      <c r="A178" s="87" t="s">
        <v>358</v>
      </c>
      <c r="B178" s="82" t="s">
        <v>33</v>
      </c>
      <c r="C178" s="83" t="s">
        <v>1087</v>
      </c>
      <c r="D178" s="84" t="s">
        <v>1088</v>
      </c>
      <c r="E178" s="85" t="s">
        <v>1089</v>
      </c>
      <c r="F178" s="86"/>
      <c r="G178" s="85" t="s">
        <v>1090</v>
      </c>
      <c r="I178" s="66"/>
    </row>
    <row r="179" spans="1:9" x14ac:dyDescent="0.25">
      <c r="A179" s="87" t="s">
        <v>816</v>
      </c>
      <c r="B179" s="82"/>
      <c r="C179" s="83" t="s">
        <v>1091</v>
      </c>
      <c r="D179" s="84" t="s">
        <v>1092</v>
      </c>
      <c r="E179" s="85" t="s">
        <v>1093</v>
      </c>
      <c r="F179" s="86"/>
      <c r="G179" s="85" t="s">
        <v>1094</v>
      </c>
      <c r="I179" s="66"/>
    </row>
    <row r="180" spans="1:9" x14ac:dyDescent="0.25">
      <c r="A180" s="87" t="s">
        <v>816</v>
      </c>
      <c r="B180" s="82"/>
      <c r="C180" s="83"/>
      <c r="D180" s="84"/>
      <c r="E180" s="85" t="s">
        <v>1095</v>
      </c>
      <c r="F180" s="86"/>
      <c r="G180" s="85" t="s">
        <v>1096</v>
      </c>
      <c r="I180" s="66"/>
    </row>
    <row r="181" spans="1:9" ht="18" customHeight="1" x14ac:dyDescent="0.25">
      <c r="A181" s="87" t="s">
        <v>816</v>
      </c>
      <c r="B181" s="82"/>
      <c r="C181" s="83"/>
      <c r="D181" s="84"/>
      <c r="E181" s="85"/>
      <c r="F181" s="86"/>
      <c r="G181" s="85" t="s">
        <v>816</v>
      </c>
      <c r="I181" s="66"/>
    </row>
    <row r="182" spans="1:9" ht="18" customHeight="1" x14ac:dyDescent="0.25">
      <c r="A182" s="62" t="s">
        <v>34</v>
      </c>
      <c r="B182" s="140" t="s">
        <v>35</v>
      </c>
      <c r="C182" s="140"/>
      <c r="D182" s="140"/>
      <c r="E182" s="140"/>
      <c r="F182" s="140"/>
      <c r="G182" s="140"/>
      <c r="I182" s="66"/>
    </row>
    <row r="183" spans="1:9" x14ac:dyDescent="0.25">
      <c r="A183" s="87" t="s">
        <v>816</v>
      </c>
      <c r="B183" s="82"/>
      <c r="C183" s="83"/>
      <c r="D183" s="84"/>
      <c r="E183" s="85"/>
      <c r="F183" s="86"/>
      <c r="G183" s="85" t="s">
        <v>816</v>
      </c>
      <c r="I183" s="66"/>
    </row>
    <row r="184" spans="1:9" x14ac:dyDescent="0.25">
      <c r="A184" s="87" t="s">
        <v>302</v>
      </c>
      <c r="B184" s="82" t="s">
        <v>303</v>
      </c>
      <c r="C184" s="83" t="s">
        <v>1097</v>
      </c>
      <c r="D184" s="84" t="s">
        <v>1098</v>
      </c>
      <c r="E184" s="85" t="s">
        <v>1099</v>
      </c>
      <c r="F184" s="86"/>
      <c r="G184" s="85" t="s">
        <v>1100</v>
      </c>
      <c r="I184" s="66"/>
    </row>
    <row r="185" spans="1:9" x14ac:dyDescent="0.25">
      <c r="A185" s="87" t="s">
        <v>816</v>
      </c>
      <c r="B185" s="82"/>
      <c r="C185" s="83"/>
      <c r="D185" s="84"/>
      <c r="E185" s="85"/>
      <c r="F185" s="86"/>
      <c r="G185" s="85" t="s">
        <v>816</v>
      </c>
      <c r="I185" s="66"/>
    </row>
    <row r="186" spans="1:9" ht="25.5" customHeight="1" x14ac:dyDescent="0.25">
      <c r="A186" s="87" t="s">
        <v>464</v>
      </c>
      <c r="B186" s="82" t="s">
        <v>465</v>
      </c>
      <c r="C186" s="83" t="s">
        <v>1101</v>
      </c>
      <c r="D186" s="84" t="s">
        <v>1102</v>
      </c>
      <c r="E186" s="85" t="s">
        <v>1103</v>
      </c>
      <c r="F186" s="86" t="s">
        <v>930</v>
      </c>
      <c r="G186" s="85" t="s">
        <v>1104</v>
      </c>
      <c r="I186" s="66"/>
    </row>
    <row r="187" spans="1:9" x14ac:dyDescent="0.25">
      <c r="A187" s="87" t="s">
        <v>816</v>
      </c>
      <c r="B187" s="82"/>
      <c r="C187" s="83" t="s">
        <v>1105</v>
      </c>
      <c r="D187" s="84" t="s">
        <v>1106</v>
      </c>
      <c r="E187" s="85" t="s">
        <v>1107</v>
      </c>
      <c r="F187" s="86" t="s">
        <v>930</v>
      </c>
      <c r="G187" s="85" t="s">
        <v>1108</v>
      </c>
      <c r="I187" s="66"/>
    </row>
    <row r="188" spans="1:9" x14ac:dyDescent="0.25">
      <c r="A188" s="87" t="s">
        <v>816</v>
      </c>
      <c r="B188" s="82"/>
      <c r="C188" s="83" t="s">
        <v>1109</v>
      </c>
      <c r="D188" s="84" t="s">
        <v>1110</v>
      </c>
      <c r="E188" s="85" t="s">
        <v>1111</v>
      </c>
      <c r="F188" s="86" t="s">
        <v>930</v>
      </c>
      <c r="G188" s="85" t="s">
        <v>1112</v>
      </c>
      <c r="I188" s="66"/>
    </row>
    <row r="189" spans="1:9" x14ac:dyDescent="0.25">
      <c r="A189" s="87" t="s">
        <v>816</v>
      </c>
      <c r="B189" s="82"/>
      <c r="C189" s="83" t="s">
        <v>816</v>
      </c>
      <c r="D189" s="84"/>
      <c r="E189" s="85" t="s">
        <v>1113</v>
      </c>
      <c r="F189" s="86" t="s">
        <v>930</v>
      </c>
      <c r="G189" s="85" t="s">
        <v>1114</v>
      </c>
      <c r="I189" s="66"/>
    </row>
    <row r="190" spans="1:9" x14ac:dyDescent="0.25">
      <c r="A190" s="87" t="s">
        <v>816</v>
      </c>
      <c r="B190" s="82"/>
      <c r="C190" s="83"/>
      <c r="D190" s="84"/>
      <c r="E190" s="85" t="s">
        <v>1115</v>
      </c>
      <c r="F190" s="86" t="s">
        <v>930</v>
      </c>
      <c r="G190" s="85" t="s">
        <v>1116</v>
      </c>
      <c r="I190" s="66"/>
    </row>
    <row r="191" spans="1:9" x14ac:dyDescent="0.25">
      <c r="A191" s="87" t="s">
        <v>816</v>
      </c>
      <c r="B191" s="82"/>
      <c r="C191" s="83"/>
      <c r="D191" s="84"/>
      <c r="E191" s="85"/>
      <c r="F191" s="86"/>
      <c r="G191" s="85" t="s">
        <v>816</v>
      </c>
      <c r="I191" s="66"/>
    </row>
    <row r="192" spans="1:9" x14ac:dyDescent="0.25">
      <c r="A192" s="87" t="s">
        <v>304</v>
      </c>
      <c r="B192" s="82" t="s">
        <v>305</v>
      </c>
      <c r="C192" s="83" t="s">
        <v>1117</v>
      </c>
      <c r="D192" s="84" t="s">
        <v>1118</v>
      </c>
      <c r="E192" s="85" t="s">
        <v>1119</v>
      </c>
      <c r="F192" s="86"/>
      <c r="G192" s="85" t="s">
        <v>1120</v>
      </c>
      <c r="I192" s="66"/>
    </row>
    <row r="193" spans="1:9" x14ac:dyDescent="0.25">
      <c r="A193" s="87" t="s">
        <v>816</v>
      </c>
      <c r="B193" s="82"/>
      <c r="C193" s="83"/>
      <c r="D193" s="84"/>
      <c r="E193" s="85"/>
      <c r="F193" s="86"/>
      <c r="G193" s="85" t="s">
        <v>816</v>
      </c>
      <c r="I193" s="66"/>
    </row>
    <row r="194" spans="1:9" x14ac:dyDescent="0.25">
      <c r="A194" s="87" t="s">
        <v>239</v>
      </c>
      <c r="B194" s="82" t="s">
        <v>240</v>
      </c>
      <c r="C194" s="83" t="s">
        <v>1121</v>
      </c>
      <c r="D194" s="84" t="s">
        <v>1122</v>
      </c>
      <c r="E194" s="85" t="s">
        <v>1123</v>
      </c>
      <c r="F194" s="86" t="s">
        <v>930</v>
      </c>
      <c r="G194" s="85" t="s">
        <v>1124</v>
      </c>
      <c r="I194" s="66"/>
    </row>
    <row r="195" spans="1:9" x14ac:dyDescent="0.25">
      <c r="A195" s="87" t="s">
        <v>816</v>
      </c>
      <c r="B195" s="82"/>
      <c r="C195" s="83" t="s">
        <v>1125</v>
      </c>
      <c r="D195" s="84" t="s">
        <v>1126</v>
      </c>
      <c r="E195" s="85" t="s">
        <v>1127</v>
      </c>
      <c r="F195" s="86" t="s">
        <v>930</v>
      </c>
      <c r="G195" s="85" t="s">
        <v>1128</v>
      </c>
      <c r="I195" s="66"/>
    </row>
    <row r="196" spans="1:9" ht="18" customHeight="1" x14ac:dyDescent="0.25">
      <c r="A196" s="87" t="s">
        <v>816</v>
      </c>
      <c r="B196" s="82"/>
      <c r="C196" s="83"/>
      <c r="D196" s="84"/>
      <c r="E196" s="85"/>
      <c r="F196" s="86"/>
      <c r="G196" s="85" t="s">
        <v>816</v>
      </c>
      <c r="I196" s="66"/>
    </row>
    <row r="197" spans="1:9" ht="18" customHeight="1" x14ac:dyDescent="0.25">
      <c r="A197" s="62" t="s">
        <v>36</v>
      </c>
      <c r="B197" s="140" t="s">
        <v>37</v>
      </c>
      <c r="C197" s="140"/>
      <c r="D197" s="140"/>
      <c r="E197" s="140"/>
      <c r="F197" s="140"/>
      <c r="G197" s="140" t="s">
        <v>816</v>
      </c>
      <c r="I197" s="66"/>
    </row>
    <row r="198" spans="1:9" x14ac:dyDescent="0.25">
      <c r="A198" s="87" t="s">
        <v>816</v>
      </c>
      <c r="B198" s="82"/>
      <c r="C198" s="83"/>
      <c r="D198" s="84"/>
      <c r="E198" s="85"/>
      <c r="F198" s="86"/>
      <c r="G198" s="85" t="s">
        <v>816</v>
      </c>
      <c r="I198" s="66"/>
    </row>
    <row r="199" spans="1:9" x14ac:dyDescent="0.25">
      <c r="A199" s="87" t="s">
        <v>255</v>
      </c>
      <c r="B199" s="82" t="s">
        <v>256</v>
      </c>
      <c r="C199" s="83" t="s">
        <v>1129</v>
      </c>
      <c r="D199" s="84" t="s">
        <v>1130</v>
      </c>
      <c r="E199" s="85" t="s">
        <v>918</v>
      </c>
      <c r="F199" s="86" t="s">
        <v>941</v>
      </c>
      <c r="G199" s="85" t="s">
        <v>1131</v>
      </c>
      <c r="I199" s="66"/>
    </row>
    <row r="200" spans="1:9" x14ac:dyDescent="0.25">
      <c r="A200" s="87" t="s">
        <v>816</v>
      </c>
      <c r="B200" s="82"/>
      <c r="C200" s="83" t="s">
        <v>1132</v>
      </c>
      <c r="D200" s="84" t="s">
        <v>1133</v>
      </c>
      <c r="E200" s="85" t="s">
        <v>1134</v>
      </c>
      <c r="F200" s="86" t="s">
        <v>941</v>
      </c>
      <c r="G200" s="85" t="s">
        <v>1135</v>
      </c>
      <c r="I200" s="66"/>
    </row>
    <row r="201" spans="1:9" x14ac:dyDescent="0.25">
      <c r="A201" s="87" t="s">
        <v>816</v>
      </c>
      <c r="B201" s="82"/>
      <c r="C201" s="83"/>
      <c r="D201" s="84"/>
      <c r="E201" s="85"/>
      <c r="F201" s="86"/>
      <c r="G201" s="85" t="s">
        <v>816</v>
      </c>
      <c r="I201" s="66"/>
    </row>
    <row r="202" spans="1:9" ht="25.5" customHeight="1" x14ac:dyDescent="0.25">
      <c r="A202" s="87" t="s">
        <v>207</v>
      </c>
      <c r="B202" s="82" t="s">
        <v>208</v>
      </c>
      <c r="C202" s="83" t="s">
        <v>1136</v>
      </c>
      <c r="D202" s="84" t="s">
        <v>1137</v>
      </c>
      <c r="E202" s="85" t="s">
        <v>1103</v>
      </c>
      <c r="F202" s="86" t="s">
        <v>944</v>
      </c>
      <c r="G202" s="85" t="s">
        <v>1104</v>
      </c>
      <c r="I202" s="66"/>
    </row>
    <row r="203" spans="1:9" ht="25.5" customHeight="1" x14ac:dyDescent="0.25">
      <c r="A203" s="87" t="s">
        <v>816</v>
      </c>
      <c r="B203" s="82"/>
      <c r="C203" s="83" t="s">
        <v>1138</v>
      </c>
      <c r="D203" s="84" t="s">
        <v>1139</v>
      </c>
      <c r="E203" s="85" t="s">
        <v>1107</v>
      </c>
      <c r="F203" s="86" t="s">
        <v>944</v>
      </c>
      <c r="G203" s="85" t="s">
        <v>1108</v>
      </c>
      <c r="I203" s="66"/>
    </row>
    <row r="204" spans="1:9" x14ac:dyDescent="0.25">
      <c r="A204" s="87" t="s">
        <v>816</v>
      </c>
      <c r="B204" s="82"/>
      <c r="C204" s="83" t="s">
        <v>816</v>
      </c>
      <c r="D204" s="84"/>
      <c r="E204" s="85" t="s">
        <v>1111</v>
      </c>
      <c r="F204" s="86" t="s">
        <v>944</v>
      </c>
      <c r="G204" s="85" t="s">
        <v>1112</v>
      </c>
      <c r="I204" s="66"/>
    </row>
    <row r="205" spans="1:9" x14ac:dyDescent="0.25">
      <c r="A205" s="87" t="s">
        <v>816</v>
      </c>
      <c r="B205" s="82"/>
      <c r="C205" s="83" t="s">
        <v>816</v>
      </c>
      <c r="D205" s="84"/>
      <c r="E205" s="85" t="s">
        <v>1113</v>
      </c>
      <c r="F205" s="86" t="s">
        <v>944</v>
      </c>
      <c r="G205" s="85" t="s">
        <v>1114</v>
      </c>
      <c r="I205" s="66"/>
    </row>
    <row r="206" spans="1:9" x14ac:dyDescent="0.25">
      <c r="A206" s="87" t="s">
        <v>816</v>
      </c>
      <c r="B206" s="82"/>
      <c r="C206" s="83" t="s">
        <v>816</v>
      </c>
      <c r="D206" s="84"/>
      <c r="E206" s="85" t="s">
        <v>1123</v>
      </c>
      <c r="F206" s="86" t="s">
        <v>944</v>
      </c>
      <c r="G206" s="85" t="s">
        <v>1124</v>
      </c>
      <c r="I206" s="66"/>
    </row>
    <row r="207" spans="1:9" x14ac:dyDescent="0.25">
      <c r="A207" s="87" t="s">
        <v>816</v>
      </c>
      <c r="B207" s="82"/>
      <c r="C207" s="83"/>
      <c r="D207" s="84"/>
      <c r="E207" s="85" t="s">
        <v>1127</v>
      </c>
      <c r="F207" s="86" t="s">
        <v>944</v>
      </c>
      <c r="G207" s="85" t="s">
        <v>1128</v>
      </c>
      <c r="I207" s="66"/>
    </row>
    <row r="208" spans="1:9" x14ac:dyDescent="0.25">
      <c r="A208" s="87" t="s">
        <v>816</v>
      </c>
      <c r="B208" s="82"/>
      <c r="C208" s="83"/>
      <c r="D208" s="84"/>
      <c r="E208" s="85" t="s">
        <v>1140</v>
      </c>
      <c r="F208" s="86"/>
      <c r="G208" s="85" t="s">
        <v>1141</v>
      </c>
      <c r="I208" s="66"/>
    </row>
    <row r="209" spans="1:9" x14ac:dyDescent="0.25">
      <c r="A209" s="87" t="s">
        <v>816</v>
      </c>
      <c r="B209" s="82"/>
      <c r="C209" s="83"/>
      <c r="D209" s="84"/>
      <c r="E209" s="85" t="s">
        <v>1115</v>
      </c>
      <c r="F209" s="86" t="s">
        <v>944</v>
      </c>
      <c r="G209" s="85" t="s">
        <v>1116</v>
      </c>
      <c r="I209" s="66"/>
    </row>
    <row r="210" spans="1:9" x14ac:dyDescent="0.25">
      <c r="A210" s="87" t="s">
        <v>816</v>
      </c>
      <c r="B210" s="82"/>
      <c r="C210" s="83"/>
      <c r="D210" s="84"/>
      <c r="E210" s="85" t="s">
        <v>1142</v>
      </c>
      <c r="F210" s="86"/>
      <c r="G210" s="85" t="s">
        <v>1143</v>
      </c>
      <c r="I210" s="66"/>
    </row>
    <row r="211" spans="1:9" x14ac:dyDescent="0.25">
      <c r="A211" s="87" t="s">
        <v>816</v>
      </c>
      <c r="B211" s="82"/>
      <c r="C211" s="83"/>
      <c r="D211" s="84"/>
      <c r="E211" s="85"/>
      <c r="F211" s="86"/>
      <c r="G211" s="85"/>
      <c r="I211" s="66"/>
    </row>
    <row r="212" spans="1:9" x14ac:dyDescent="0.25">
      <c r="A212" s="74" t="s">
        <v>816</v>
      </c>
      <c r="B212" s="75"/>
      <c r="C212" s="76"/>
      <c r="D212" s="77"/>
      <c r="E212" s="78"/>
      <c r="F212" s="79"/>
      <c r="G212" s="78" t="s">
        <v>816</v>
      </c>
      <c r="I212" s="66"/>
    </row>
    <row r="213" spans="1:9" ht="45" customHeight="1" x14ac:dyDescent="0.25">
      <c r="A213" s="80" t="s">
        <v>1144</v>
      </c>
      <c r="B213" s="148" t="s">
        <v>1145</v>
      </c>
      <c r="C213" s="148"/>
      <c r="D213" s="148"/>
      <c r="E213" s="148"/>
      <c r="F213" s="148"/>
      <c r="G213" s="148"/>
      <c r="I213" s="66"/>
    </row>
    <row r="214" spans="1:9" x14ac:dyDescent="0.25">
      <c r="A214" s="74" t="s">
        <v>816</v>
      </c>
      <c r="B214" s="75"/>
      <c r="C214" s="76"/>
      <c r="D214" s="77"/>
      <c r="E214" s="78"/>
      <c r="F214" s="79"/>
      <c r="G214" s="78" t="s">
        <v>816</v>
      </c>
      <c r="I214" s="66"/>
    </row>
    <row r="215" spans="1:9" ht="12.75" customHeight="1" x14ac:dyDescent="0.25">
      <c r="A215" s="81" t="s">
        <v>816</v>
      </c>
      <c r="B215" s="82"/>
      <c r="C215" s="83"/>
      <c r="D215" s="84"/>
      <c r="E215" s="85"/>
      <c r="F215" s="86"/>
      <c r="G215" s="85" t="s">
        <v>816</v>
      </c>
      <c r="I215" s="66"/>
    </row>
    <row r="216" spans="1:9" ht="12.75" customHeight="1" x14ac:dyDescent="0.25">
      <c r="A216" s="141" t="s">
        <v>1146</v>
      </c>
      <c r="B216" s="141"/>
      <c r="C216" s="141"/>
      <c r="D216" s="141"/>
      <c r="E216" s="141"/>
      <c r="F216" s="141"/>
      <c r="G216" s="141"/>
      <c r="I216" s="66"/>
    </row>
    <row r="217" spans="1:9" ht="12.75" customHeight="1" x14ac:dyDescent="0.25">
      <c r="A217" s="81" t="s">
        <v>816</v>
      </c>
      <c r="B217" s="82"/>
      <c r="C217" s="83"/>
      <c r="D217" s="84"/>
      <c r="E217" s="85"/>
      <c r="F217" s="86"/>
      <c r="G217" s="85" t="s">
        <v>816</v>
      </c>
      <c r="I217" s="66"/>
    </row>
    <row r="218" spans="1:9" ht="18" customHeight="1" x14ac:dyDescent="0.25">
      <c r="A218" s="62" t="s">
        <v>38</v>
      </c>
      <c r="B218" s="140" t="s">
        <v>39</v>
      </c>
      <c r="C218" s="140"/>
      <c r="D218" s="140"/>
      <c r="E218" s="140"/>
      <c r="F218" s="140"/>
      <c r="G218" s="140"/>
      <c r="I218" s="66"/>
    </row>
    <row r="219" spans="1:9" x14ac:dyDescent="0.25">
      <c r="A219" s="87" t="s">
        <v>816</v>
      </c>
      <c r="B219" s="82"/>
      <c r="C219" s="83"/>
      <c r="D219" s="84"/>
      <c r="E219" s="85"/>
      <c r="F219" s="86"/>
      <c r="G219" s="85" t="s">
        <v>816</v>
      </c>
      <c r="I219" s="66"/>
    </row>
    <row r="220" spans="1:9" x14ac:dyDescent="0.25">
      <c r="A220" s="87" t="s">
        <v>318</v>
      </c>
      <c r="B220" s="82" t="s">
        <v>39</v>
      </c>
      <c r="C220" s="83" t="s">
        <v>1147</v>
      </c>
      <c r="D220" s="84" t="s">
        <v>39</v>
      </c>
      <c r="E220" s="85" t="s">
        <v>1148</v>
      </c>
      <c r="F220" s="86" t="s">
        <v>979</v>
      </c>
      <c r="G220" s="85" t="s">
        <v>1149</v>
      </c>
      <c r="I220" s="66"/>
    </row>
    <row r="221" spans="1:9" x14ac:dyDescent="0.25">
      <c r="A221" s="87" t="s">
        <v>816</v>
      </c>
      <c r="B221" s="82"/>
      <c r="C221" s="83" t="s">
        <v>816</v>
      </c>
      <c r="D221" s="84"/>
      <c r="E221" s="85" t="s">
        <v>1150</v>
      </c>
      <c r="F221" s="86" t="s">
        <v>979</v>
      </c>
      <c r="G221" s="85" t="s">
        <v>1151</v>
      </c>
      <c r="I221" s="66"/>
    </row>
    <row r="222" spans="1:9" ht="25.5" customHeight="1" x14ac:dyDescent="0.25">
      <c r="A222" s="87" t="s">
        <v>816</v>
      </c>
      <c r="B222" s="82"/>
      <c r="C222" s="83"/>
      <c r="D222" s="84"/>
      <c r="E222" s="85" t="s">
        <v>1152</v>
      </c>
      <c r="F222" s="86" t="s">
        <v>979</v>
      </c>
      <c r="G222" s="85" t="s">
        <v>1153</v>
      </c>
      <c r="I222" s="66"/>
    </row>
    <row r="223" spans="1:9" x14ac:dyDescent="0.25">
      <c r="A223" s="87" t="s">
        <v>816</v>
      </c>
      <c r="B223" s="82"/>
      <c r="C223" s="83" t="s">
        <v>816</v>
      </c>
      <c r="D223" s="84"/>
      <c r="E223" s="85" t="s">
        <v>1154</v>
      </c>
      <c r="F223" s="86" t="s">
        <v>979</v>
      </c>
      <c r="G223" s="85" t="s">
        <v>1155</v>
      </c>
      <c r="I223" s="66"/>
    </row>
    <row r="224" spans="1:9" x14ac:dyDescent="0.25">
      <c r="A224" s="81" t="s">
        <v>816</v>
      </c>
      <c r="B224" s="88"/>
      <c r="C224" s="83" t="s">
        <v>816</v>
      </c>
      <c r="D224" s="84"/>
      <c r="E224" s="85" t="s">
        <v>1156</v>
      </c>
      <c r="F224" s="86" t="s">
        <v>979</v>
      </c>
      <c r="G224" s="85" t="s">
        <v>1157</v>
      </c>
      <c r="I224" s="66"/>
    </row>
    <row r="225" spans="1:9" ht="18" customHeight="1" x14ac:dyDescent="0.25">
      <c r="A225" s="87" t="s">
        <v>816</v>
      </c>
      <c r="B225" s="82"/>
      <c r="C225" s="83" t="s">
        <v>816</v>
      </c>
      <c r="D225" s="84"/>
      <c r="E225" s="92"/>
      <c r="F225" s="93"/>
      <c r="G225" s="92" t="s">
        <v>816</v>
      </c>
      <c r="I225" s="66"/>
    </row>
    <row r="226" spans="1:9" ht="18" customHeight="1" x14ac:dyDescent="0.25">
      <c r="A226" s="62" t="s">
        <v>40</v>
      </c>
      <c r="B226" s="140" t="s">
        <v>41</v>
      </c>
      <c r="C226" s="140"/>
      <c r="D226" s="140"/>
      <c r="E226" s="140"/>
      <c r="F226" s="140"/>
      <c r="G226" s="140"/>
      <c r="I226" s="66"/>
    </row>
    <row r="227" spans="1:9" x14ac:dyDescent="0.25">
      <c r="A227" s="87" t="s">
        <v>816</v>
      </c>
      <c r="B227" s="82"/>
      <c r="C227" s="83"/>
      <c r="D227" s="84"/>
      <c r="E227" s="85"/>
      <c r="F227" s="86"/>
      <c r="G227" s="85" t="s">
        <v>816</v>
      </c>
      <c r="I227" s="66"/>
    </row>
    <row r="228" spans="1:9" ht="25.5" customHeight="1" x14ac:dyDescent="0.25">
      <c r="A228" s="87" t="s">
        <v>237</v>
      </c>
      <c r="B228" s="82" t="s">
        <v>41</v>
      </c>
      <c r="C228" s="83" t="s">
        <v>1158</v>
      </c>
      <c r="D228" s="84" t="s">
        <v>1159</v>
      </c>
      <c r="E228" s="85" t="s">
        <v>1160</v>
      </c>
      <c r="F228" s="86" t="s">
        <v>856</v>
      </c>
      <c r="G228" s="85" t="s">
        <v>1161</v>
      </c>
      <c r="I228" s="66"/>
    </row>
    <row r="229" spans="1:9" ht="25.5" customHeight="1" x14ac:dyDescent="0.25">
      <c r="A229" s="87" t="s">
        <v>816</v>
      </c>
      <c r="B229" s="82"/>
      <c r="C229" s="83" t="s">
        <v>1162</v>
      </c>
      <c r="D229" s="84" t="s">
        <v>1163</v>
      </c>
      <c r="E229" s="85" t="s">
        <v>1148</v>
      </c>
      <c r="F229" s="86" t="s">
        <v>1015</v>
      </c>
      <c r="G229" s="85" t="s">
        <v>1149</v>
      </c>
      <c r="I229" s="66"/>
    </row>
    <row r="230" spans="1:9" x14ac:dyDescent="0.25">
      <c r="A230" s="87" t="s">
        <v>816</v>
      </c>
      <c r="B230" s="82"/>
      <c r="C230" s="83" t="s">
        <v>1164</v>
      </c>
      <c r="D230" s="84" t="s">
        <v>1165</v>
      </c>
      <c r="E230" s="85" t="s">
        <v>1150</v>
      </c>
      <c r="F230" s="86" t="s">
        <v>1015</v>
      </c>
      <c r="G230" s="85" t="s">
        <v>1151</v>
      </c>
      <c r="I230" s="66"/>
    </row>
    <row r="231" spans="1:9" ht="25.5" customHeight="1" x14ac:dyDescent="0.25">
      <c r="A231" s="87" t="s">
        <v>816</v>
      </c>
      <c r="B231" s="82"/>
      <c r="E231" s="85" t="s">
        <v>1152</v>
      </c>
      <c r="F231" s="86" t="s">
        <v>1015</v>
      </c>
      <c r="G231" s="85" t="s">
        <v>1153</v>
      </c>
      <c r="I231" s="66"/>
    </row>
    <row r="232" spans="1:9" x14ac:dyDescent="0.25">
      <c r="A232" s="87" t="s">
        <v>816</v>
      </c>
      <c r="B232" s="82"/>
      <c r="E232" s="85" t="s">
        <v>1154</v>
      </c>
      <c r="F232" s="86" t="s">
        <v>1015</v>
      </c>
      <c r="G232" s="85" t="s">
        <v>1155</v>
      </c>
      <c r="I232" s="66"/>
    </row>
    <row r="233" spans="1:9" x14ac:dyDescent="0.25">
      <c r="A233" s="87" t="s">
        <v>816</v>
      </c>
      <c r="B233" s="82"/>
      <c r="E233" s="85" t="s">
        <v>1156</v>
      </c>
      <c r="F233" s="86" t="s">
        <v>1015</v>
      </c>
      <c r="G233" s="85" t="s">
        <v>1157</v>
      </c>
      <c r="I233" s="66"/>
    </row>
    <row r="234" spans="1:9" ht="18" customHeight="1" x14ac:dyDescent="0.25">
      <c r="A234" s="87" t="s">
        <v>816</v>
      </c>
      <c r="B234" s="82"/>
      <c r="C234" s="83"/>
      <c r="D234" s="84"/>
      <c r="E234" s="85"/>
      <c r="F234" s="86"/>
      <c r="G234" s="85" t="s">
        <v>816</v>
      </c>
      <c r="I234" s="66"/>
    </row>
    <row r="235" spans="1:9" ht="18" customHeight="1" x14ac:dyDescent="0.25">
      <c r="A235" s="62" t="s">
        <v>42</v>
      </c>
      <c r="B235" s="140" t="s">
        <v>43</v>
      </c>
      <c r="C235" s="140"/>
      <c r="D235" s="140"/>
      <c r="E235" s="140"/>
      <c r="F235" s="140"/>
      <c r="G235" s="140"/>
      <c r="I235" s="66"/>
    </row>
    <row r="236" spans="1:9" x14ac:dyDescent="0.25">
      <c r="A236" s="87" t="s">
        <v>816</v>
      </c>
      <c r="B236" s="82"/>
      <c r="C236" s="83"/>
      <c r="D236" s="84"/>
      <c r="E236" s="85"/>
      <c r="F236" s="86"/>
      <c r="G236" s="85" t="s">
        <v>816</v>
      </c>
      <c r="I236" s="66"/>
    </row>
    <row r="237" spans="1:9" ht="25.5" customHeight="1" x14ac:dyDescent="0.25">
      <c r="A237" s="87" t="s">
        <v>218</v>
      </c>
      <c r="B237" s="82" t="s">
        <v>219</v>
      </c>
      <c r="C237" s="83" t="s">
        <v>1166</v>
      </c>
      <c r="D237" s="84" t="s">
        <v>1167</v>
      </c>
      <c r="E237" s="85" t="s">
        <v>1168</v>
      </c>
      <c r="F237" s="86"/>
      <c r="G237" s="85" t="s">
        <v>1169</v>
      </c>
      <c r="I237" s="66"/>
    </row>
    <row r="238" spans="1:9" ht="25.5" customHeight="1" x14ac:dyDescent="0.25">
      <c r="A238" s="90" t="s">
        <v>816</v>
      </c>
      <c r="C238" s="83" t="s">
        <v>1170</v>
      </c>
      <c r="D238" s="84" t="s">
        <v>1171</v>
      </c>
      <c r="E238" s="85" t="s">
        <v>1172</v>
      </c>
      <c r="F238" s="86"/>
      <c r="G238" s="85" t="s">
        <v>1173</v>
      </c>
      <c r="I238" s="66"/>
    </row>
    <row r="239" spans="1:9" ht="25.5" customHeight="1" x14ac:dyDescent="0.25">
      <c r="A239" s="87" t="s">
        <v>816</v>
      </c>
      <c r="B239" s="82"/>
      <c r="E239" s="85" t="s">
        <v>1160</v>
      </c>
      <c r="F239" s="86" t="s">
        <v>941</v>
      </c>
      <c r="G239" s="85" t="s">
        <v>1161</v>
      </c>
      <c r="I239" s="66"/>
    </row>
    <row r="240" spans="1:9" x14ac:dyDescent="0.25">
      <c r="A240" s="87" t="s">
        <v>816</v>
      </c>
      <c r="B240" s="82"/>
      <c r="C240" s="83"/>
      <c r="D240" s="84"/>
      <c r="E240" s="85"/>
      <c r="F240" s="86"/>
      <c r="G240" s="85" t="s">
        <v>816</v>
      </c>
      <c r="I240" s="66"/>
    </row>
    <row r="241" spans="1:9" x14ac:dyDescent="0.25">
      <c r="A241" s="134" t="s">
        <v>1174</v>
      </c>
      <c r="B241" s="135"/>
      <c r="C241" s="135"/>
      <c r="D241" s="135"/>
      <c r="E241" s="135"/>
      <c r="F241" s="135"/>
      <c r="G241" s="136"/>
      <c r="I241" s="66"/>
    </row>
    <row r="242" spans="1:9" x14ac:dyDescent="0.25">
      <c r="A242" s="137" t="s">
        <v>1175</v>
      </c>
      <c r="B242" s="138"/>
      <c r="C242" s="138"/>
      <c r="D242" s="138"/>
      <c r="E242" s="138"/>
      <c r="F242" s="138"/>
      <c r="G242" s="139"/>
      <c r="I242" s="66"/>
    </row>
    <row r="243" spans="1:9" x14ac:dyDescent="0.25">
      <c r="A243" s="87" t="s">
        <v>816</v>
      </c>
      <c r="B243" s="82"/>
      <c r="C243" s="83"/>
      <c r="D243" s="84"/>
      <c r="E243" s="85"/>
      <c r="F243" s="86"/>
      <c r="G243" s="85" t="s">
        <v>816</v>
      </c>
      <c r="I243" s="66"/>
    </row>
    <row r="244" spans="1:9" x14ac:dyDescent="0.25">
      <c r="A244" s="87" t="s">
        <v>168</v>
      </c>
      <c r="B244" s="82" t="s">
        <v>169</v>
      </c>
      <c r="C244" s="83" t="s">
        <v>1176</v>
      </c>
      <c r="D244" s="84" t="s">
        <v>1177</v>
      </c>
      <c r="E244" s="85" t="s">
        <v>1178</v>
      </c>
      <c r="F244" s="86"/>
      <c r="G244" s="85" t="s">
        <v>1179</v>
      </c>
      <c r="I244" s="66"/>
    </row>
    <row r="245" spans="1:9" x14ac:dyDescent="0.25">
      <c r="A245" s="87" t="s">
        <v>816</v>
      </c>
      <c r="B245" s="82"/>
      <c r="C245" s="83" t="s">
        <v>816</v>
      </c>
      <c r="D245" s="84"/>
      <c r="E245" s="85"/>
      <c r="F245" s="86"/>
      <c r="G245" s="85" t="s">
        <v>816</v>
      </c>
      <c r="I245" s="66"/>
    </row>
    <row r="246" spans="1:9" x14ac:dyDescent="0.25">
      <c r="A246" s="149" t="s">
        <v>1180</v>
      </c>
      <c r="B246" s="150"/>
      <c r="C246" s="150"/>
      <c r="D246" s="150"/>
      <c r="E246" s="150"/>
      <c r="F246" s="150"/>
      <c r="G246" s="151"/>
      <c r="I246" s="66"/>
    </row>
    <row r="247" spans="1:9" x14ac:dyDescent="0.25">
      <c r="A247" s="87" t="s">
        <v>816</v>
      </c>
      <c r="B247" s="82"/>
      <c r="C247" s="83"/>
      <c r="D247" s="84"/>
      <c r="E247" s="85"/>
      <c r="F247" s="86"/>
      <c r="G247" s="85" t="s">
        <v>816</v>
      </c>
      <c r="I247" s="66"/>
    </row>
    <row r="248" spans="1:9" ht="25.5" customHeight="1" x14ac:dyDescent="0.25">
      <c r="A248" s="87" t="s">
        <v>227</v>
      </c>
      <c r="B248" s="82" t="s">
        <v>228</v>
      </c>
      <c r="C248" s="83" t="s">
        <v>1181</v>
      </c>
      <c r="D248" s="84" t="s">
        <v>1182</v>
      </c>
      <c r="E248" s="85" t="s">
        <v>1183</v>
      </c>
      <c r="F248" s="86"/>
      <c r="G248" s="85" t="s">
        <v>1184</v>
      </c>
      <c r="I248" s="66"/>
    </row>
    <row r="249" spans="1:9" x14ac:dyDescent="0.25">
      <c r="A249" s="87" t="s">
        <v>816</v>
      </c>
      <c r="B249" s="82"/>
      <c r="C249" s="83"/>
      <c r="D249" s="84"/>
      <c r="E249" s="85"/>
      <c r="F249" s="86"/>
      <c r="G249" s="85" t="s">
        <v>816</v>
      </c>
      <c r="I249" s="66"/>
    </row>
    <row r="250" spans="1:9" x14ac:dyDescent="0.25">
      <c r="A250" s="74" t="s">
        <v>816</v>
      </c>
      <c r="B250" s="75"/>
      <c r="C250" s="76"/>
      <c r="D250" s="77"/>
      <c r="E250" s="78"/>
      <c r="F250" s="79"/>
      <c r="G250" s="78" t="s">
        <v>816</v>
      </c>
      <c r="I250" s="66"/>
    </row>
    <row r="251" spans="1:9" ht="45" customHeight="1" x14ac:dyDescent="0.25">
      <c r="A251" s="80" t="s">
        <v>1185</v>
      </c>
      <c r="B251" s="148" t="s">
        <v>1186</v>
      </c>
      <c r="C251" s="148"/>
      <c r="D251" s="148"/>
      <c r="E251" s="148"/>
      <c r="F251" s="148"/>
      <c r="G251" s="148"/>
      <c r="I251" s="66"/>
    </row>
    <row r="252" spans="1:9" x14ac:dyDescent="0.25">
      <c r="A252" s="74" t="s">
        <v>816</v>
      </c>
      <c r="B252" s="75"/>
      <c r="C252" s="76"/>
      <c r="D252" s="77"/>
      <c r="E252" s="78"/>
      <c r="F252" s="79"/>
      <c r="G252" s="78" t="s">
        <v>816</v>
      </c>
      <c r="I252" s="66"/>
    </row>
    <row r="253" spans="1:9" ht="12.75" customHeight="1" x14ac:dyDescent="0.25">
      <c r="A253" s="81" t="s">
        <v>816</v>
      </c>
      <c r="B253" s="82"/>
      <c r="C253" s="83"/>
      <c r="D253" s="84"/>
      <c r="E253" s="85"/>
      <c r="F253" s="86"/>
      <c r="G253" s="85" t="s">
        <v>816</v>
      </c>
      <c r="I253" s="66"/>
    </row>
    <row r="254" spans="1:9" ht="12.75" customHeight="1" x14ac:dyDescent="0.25">
      <c r="A254" s="141" t="s">
        <v>1187</v>
      </c>
      <c r="B254" s="141"/>
      <c r="C254" s="141"/>
      <c r="D254" s="141"/>
      <c r="E254" s="141"/>
      <c r="F254" s="141"/>
      <c r="G254" s="141"/>
      <c r="I254" s="66"/>
    </row>
    <row r="255" spans="1:9" ht="12.75" customHeight="1" x14ac:dyDescent="0.25">
      <c r="A255" s="81" t="s">
        <v>816</v>
      </c>
      <c r="B255" s="82"/>
      <c r="C255" s="83"/>
      <c r="D255" s="84"/>
      <c r="E255" s="85"/>
      <c r="F255" s="86"/>
      <c r="G255" s="85" t="s">
        <v>816</v>
      </c>
      <c r="I255" s="66"/>
    </row>
    <row r="256" spans="1:9" ht="18" customHeight="1" x14ac:dyDescent="0.25">
      <c r="A256" s="62" t="s">
        <v>44</v>
      </c>
      <c r="B256" s="140" t="s">
        <v>45</v>
      </c>
      <c r="C256" s="140"/>
      <c r="D256" s="140"/>
      <c r="E256" s="140"/>
      <c r="F256" s="140"/>
      <c r="G256" s="140"/>
      <c r="I256" s="66"/>
    </row>
    <row r="257" spans="1:9" x14ac:dyDescent="0.25">
      <c r="A257" s="87" t="s">
        <v>816</v>
      </c>
      <c r="B257" s="82"/>
      <c r="C257" s="83"/>
      <c r="D257" s="84"/>
      <c r="E257" s="85"/>
      <c r="F257" s="86"/>
      <c r="G257" s="85" t="s">
        <v>816</v>
      </c>
      <c r="I257" s="66"/>
    </row>
    <row r="258" spans="1:9" ht="25.5" customHeight="1" x14ac:dyDescent="0.25">
      <c r="A258" s="87" t="s">
        <v>182</v>
      </c>
      <c r="B258" s="82" t="s">
        <v>45</v>
      </c>
      <c r="C258" s="83" t="s">
        <v>1188</v>
      </c>
      <c r="D258" s="84" t="s">
        <v>1189</v>
      </c>
      <c r="E258" s="85" t="s">
        <v>1190</v>
      </c>
      <c r="F258" s="86" t="s">
        <v>979</v>
      </c>
      <c r="G258" s="85" t="s">
        <v>1191</v>
      </c>
      <c r="I258" s="66"/>
    </row>
    <row r="259" spans="1:9" x14ac:dyDescent="0.25">
      <c r="A259" s="87" t="s">
        <v>816</v>
      </c>
      <c r="B259" s="82"/>
      <c r="C259" s="83" t="s">
        <v>1192</v>
      </c>
      <c r="D259" s="84" t="s">
        <v>1193</v>
      </c>
      <c r="E259" s="85" t="s">
        <v>1194</v>
      </c>
      <c r="F259" s="86" t="s">
        <v>979</v>
      </c>
      <c r="G259" s="85" t="s">
        <v>1195</v>
      </c>
      <c r="I259" s="66"/>
    </row>
    <row r="260" spans="1:9" x14ac:dyDescent="0.25">
      <c r="A260" s="87" t="s">
        <v>816</v>
      </c>
      <c r="B260" s="82"/>
      <c r="C260" s="83"/>
      <c r="D260" s="84"/>
      <c r="E260" s="85" t="s">
        <v>1196</v>
      </c>
      <c r="F260" s="86" t="s">
        <v>979</v>
      </c>
      <c r="G260" s="85" t="s">
        <v>1197</v>
      </c>
      <c r="I260" s="66"/>
    </row>
    <row r="261" spans="1:9" x14ac:dyDescent="0.25">
      <c r="A261" s="87" t="s">
        <v>816</v>
      </c>
      <c r="B261" s="82"/>
      <c r="C261" s="83" t="s">
        <v>816</v>
      </c>
      <c r="D261" s="84"/>
      <c r="E261" s="85" t="s">
        <v>1198</v>
      </c>
      <c r="F261" s="86" t="s">
        <v>979</v>
      </c>
      <c r="G261" s="85" t="s">
        <v>1199</v>
      </c>
      <c r="I261" s="66"/>
    </row>
    <row r="262" spans="1:9" x14ac:dyDescent="0.25">
      <c r="A262" s="87" t="s">
        <v>816</v>
      </c>
      <c r="B262" s="82"/>
      <c r="C262" s="83" t="s">
        <v>816</v>
      </c>
      <c r="D262" s="84"/>
      <c r="E262" s="85" t="s">
        <v>1200</v>
      </c>
      <c r="F262" s="86" t="s">
        <v>979</v>
      </c>
      <c r="G262" s="85" t="s">
        <v>1201</v>
      </c>
      <c r="I262" s="66"/>
    </row>
    <row r="263" spans="1:9" x14ac:dyDescent="0.25">
      <c r="A263" s="87" t="s">
        <v>816</v>
      </c>
      <c r="B263" s="82"/>
      <c r="C263" s="83" t="s">
        <v>816</v>
      </c>
      <c r="D263" s="84"/>
      <c r="E263" s="85" t="s">
        <v>1202</v>
      </c>
      <c r="F263" s="86" t="s">
        <v>979</v>
      </c>
      <c r="G263" s="85" t="s">
        <v>1203</v>
      </c>
      <c r="I263" s="66"/>
    </row>
    <row r="264" spans="1:9" ht="18" customHeight="1" x14ac:dyDescent="0.25">
      <c r="A264" s="87" t="s">
        <v>816</v>
      </c>
      <c r="B264" s="82"/>
      <c r="C264" s="83" t="s">
        <v>816</v>
      </c>
      <c r="D264" s="84"/>
      <c r="E264" s="85" t="s">
        <v>1204</v>
      </c>
      <c r="F264" s="86" t="s">
        <v>979</v>
      </c>
      <c r="G264" s="85" t="s">
        <v>1205</v>
      </c>
      <c r="I264" s="66"/>
    </row>
    <row r="265" spans="1:9" x14ac:dyDescent="0.25">
      <c r="A265" s="87" t="s">
        <v>816</v>
      </c>
      <c r="B265" s="82"/>
      <c r="C265" s="83"/>
      <c r="D265" s="84"/>
      <c r="E265" s="92"/>
      <c r="F265" s="93"/>
      <c r="G265" s="92" t="s">
        <v>816</v>
      </c>
      <c r="I265" s="66"/>
    </row>
    <row r="266" spans="1:9" ht="18" customHeight="1" x14ac:dyDescent="0.25">
      <c r="A266" s="62" t="s">
        <v>46</v>
      </c>
      <c r="B266" s="140" t="s">
        <v>47</v>
      </c>
      <c r="C266" s="140"/>
      <c r="D266" s="140"/>
      <c r="E266" s="140"/>
      <c r="F266" s="140"/>
      <c r="G266" s="140"/>
      <c r="I266" s="66"/>
    </row>
    <row r="267" spans="1:9" x14ac:dyDescent="0.25">
      <c r="A267" s="87" t="s">
        <v>816</v>
      </c>
      <c r="B267" s="82"/>
      <c r="C267" s="83"/>
      <c r="D267" s="84"/>
      <c r="E267" s="85"/>
      <c r="F267" s="86"/>
      <c r="G267" s="85" t="s">
        <v>816</v>
      </c>
      <c r="I267" s="66"/>
    </row>
    <row r="268" spans="1:9" ht="25.5" customHeight="1" x14ac:dyDescent="0.25">
      <c r="A268" s="87" t="s">
        <v>180</v>
      </c>
      <c r="B268" s="82" t="s">
        <v>181</v>
      </c>
      <c r="C268" s="83" t="s">
        <v>1206</v>
      </c>
      <c r="D268" s="84" t="s">
        <v>1207</v>
      </c>
      <c r="E268" s="85" t="s">
        <v>1208</v>
      </c>
      <c r="F268" s="86" t="s">
        <v>856</v>
      </c>
      <c r="G268" s="85" t="s">
        <v>1209</v>
      </c>
      <c r="I268" s="66"/>
    </row>
    <row r="269" spans="1:9" ht="25.5" customHeight="1" x14ac:dyDescent="0.25">
      <c r="A269" s="87" t="s">
        <v>816</v>
      </c>
      <c r="B269" s="82"/>
      <c r="C269" s="83" t="s">
        <v>1210</v>
      </c>
      <c r="D269" s="84" t="s">
        <v>1211</v>
      </c>
      <c r="E269" s="85"/>
      <c r="F269" s="86"/>
      <c r="G269" s="85" t="s">
        <v>816</v>
      </c>
      <c r="I269" s="66"/>
    </row>
    <row r="270" spans="1:9" x14ac:dyDescent="0.25">
      <c r="A270" s="87" t="s">
        <v>816</v>
      </c>
      <c r="B270" s="82"/>
      <c r="C270" s="83"/>
      <c r="D270" s="84"/>
      <c r="E270" s="85"/>
      <c r="F270" s="86"/>
      <c r="G270" s="85" t="s">
        <v>816</v>
      </c>
      <c r="I270" s="66"/>
    </row>
    <row r="271" spans="1:9" ht="25.5" customHeight="1" x14ac:dyDescent="0.25">
      <c r="A271" s="87" t="s">
        <v>183</v>
      </c>
      <c r="B271" s="82" t="s">
        <v>47</v>
      </c>
      <c r="C271" s="83" t="s">
        <v>1212</v>
      </c>
      <c r="D271" s="84" t="s">
        <v>1213</v>
      </c>
      <c r="E271" s="85" t="s">
        <v>1194</v>
      </c>
      <c r="F271" s="86" t="s">
        <v>1015</v>
      </c>
      <c r="G271" s="85" t="s">
        <v>1195</v>
      </c>
      <c r="I271" s="66"/>
    </row>
    <row r="272" spans="1:9" ht="25.5" customHeight="1" x14ac:dyDescent="0.25">
      <c r="A272" s="87" t="s">
        <v>816</v>
      </c>
      <c r="B272" s="82"/>
      <c r="C272" s="83" t="s">
        <v>1214</v>
      </c>
      <c r="D272" s="84" t="s">
        <v>1215</v>
      </c>
      <c r="E272" s="85" t="s">
        <v>1198</v>
      </c>
      <c r="F272" s="86" t="s">
        <v>1015</v>
      </c>
      <c r="G272" s="85" t="s">
        <v>1199</v>
      </c>
      <c r="I272" s="66"/>
    </row>
    <row r="273" spans="1:9" x14ac:dyDescent="0.25">
      <c r="A273" s="87" t="s">
        <v>816</v>
      </c>
      <c r="B273" s="82"/>
      <c r="E273" s="85" t="s">
        <v>1200</v>
      </c>
      <c r="F273" s="86" t="s">
        <v>1015</v>
      </c>
      <c r="G273" s="85" t="s">
        <v>1201</v>
      </c>
      <c r="I273" s="66"/>
    </row>
    <row r="274" spans="1:9" x14ac:dyDescent="0.25">
      <c r="A274" s="87" t="s">
        <v>816</v>
      </c>
      <c r="B274" s="82"/>
      <c r="C274" s="83"/>
      <c r="D274" s="84"/>
      <c r="E274" s="85" t="s">
        <v>1216</v>
      </c>
      <c r="F274" s="86" t="s">
        <v>856</v>
      </c>
      <c r="G274" s="85" t="s">
        <v>1217</v>
      </c>
      <c r="I274" s="66"/>
    </row>
    <row r="275" spans="1:9" x14ac:dyDescent="0.25">
      <c r="A275" s="87" t="s">
        <v>816</v>
      </c>
      <c r="B275" s="82"/>
      <c r="C275" s="83"/>
      <c r="D275" s="84"/>
      <c r="E275" s="85" t="s">
        <v>1218</v>
      </c>
      <c r="F275" s="86" t="s">
        <v>856</v>
      </c>
      <c r="G275" s="85" t="s">
        <v>1219</v>
      </c>
      <c r="I275" s="66"/>
    </row>
    <row r="276" spans="1:9" ht="18" customHeight="1" x14ac:dyDescent="0.25">
      <c r="A276" s="87" t="s">
        <v>816</v>
      </c>
      <c r="B276" s="82"/>
      <c r="C276" s="83"/>
      <c r="D276" s="84"/>
      <c r="E276" s="85" t="s">
        <v>1204</v>
      </c>
      <c r="F276" s="86" t="s">
        <v>1015</v>
      </c>
      <c r="G276" s="85" t="s">
        <v>1205</v>
      </c>
      <c r="I276" s="66"/>
    </row>
    <row r="277" spans="1:9" x14ac:dyDescent="0.25">
      <c r="A277" s="87" t="s">
        <v>816</v>
      </c>
      <c r="B277" s="82"/>
      <c r="C277" s="83"/>
      <c r="D277" s="84"/>
      <c r="E277" s="85"/>
      <c r="F277" s="86"/>
      <c r="G277" s="85"/>
      <c r="I277" s="66"/>
    </row>
    <row r="278" spans="1:9" ht="18" customHeight="1" x14ac:dyDescent="0.25">
      <c r="A278" s="62" t="s">
        <v>48</v>
      </c>
      <c r="B278" s="140" t="s">
        <v>49</v>
      </c>
      <c r="C278" s="140"/>
      <c r="D278" s="140"/>
      <c r="E278" s="140"/>
      <c r="F278" s="140"/>
      <c r="G278" s="140"/>
      <c r="I278" s="66"/>
    </row>
    <row r="279" spans="1:9" x14ac:dyDescent="0.25">
      <c r="A279" s="87" t="s">
        <v>816</v>
      </c>
      <c r="B279" s="82"/>
      <c r="C279" s="83"/>
      <c r="D279" s="84"/>
      <c r="E279" s="85"/>
      <c r="F279" s="86"/>
      <c r="G279" s="85" t="s">
        <v>816</v>
      </c>
      <c r="I279" s="66"/>
    </row>
    <row r="280" spans="1:9" ht="25.5" customHeight="1" x14ac:dyDescent="0.25">
      <c r="A280" s="87" t="s">
        <v>201</v>
      </c>
      <c r="B280" s="82" t="s">
        <v>202</v>
      </c>
      <c r="C280" s="83" t="s">
        <v>1220</v>
      </c>
      <c r="D280" s="84" t="s">
        <v>1221</v>
      </c>
      <c r="E280" s="85" t="s">
        <v>1190</v>
      </c>
      <c r="F280" s="86" t="s">
        <v>1015</v>
      </c>
      <c r="G280" s="85" t="s">
        <v>1191</v>
      </c>
      <c r="I280" s="66"/>
    </row>
    <row r="281" spans="1:9" x14ac:dyDescent="0.25">
      <c r="A281" s="87" t="s">
        <v>816</v>
      </c>
      <c r="B281" s="82"/>
      <c r="C281" s="83" t="s">
        <v>1222</v>
      </c>
      <c r="D281" s="84" t="s">
        <v>1223</v>
      </c>
      <c r="E281" s="85" t="s">
        <v>1196</v>
      </c>
      <c r="F281" s="86" t="s">
        <v>1015</v>
      </c>
      <c r="G281" s="85" t="s">
        <v>1197</v>
      </c>
      <c r="I281" s="66"/>
    </row>
    <row r="282" spans="1:9" ht="25.5" customHeight="1" x14ac:dyDescent="0.25">
      <c r="A282" s="87" t="s">
        <v>816</v>
      </c>
      <c r="B282" s="82"/>
      <c r="C282" s="83" t="s">
        <v>1224</v>
      </c>
      <c r="D282" s="84" t="s">
        <v>1225</v>
      </c>
      <c r="E282" s="85" t="s">
        <v>1226</v>
      </c>
      <c r="F282" s="86" t="s">
        <v>1015</v>
      </c>
      <c r="G282" s="85" t="s">
        <v>1227</v>
      </c>
      <c r="I282" s="66"/>
    </row>
    <row r="283" spans="1:9" x14ac:dyDescent="0.25">
      <c r="A283" s="87" t="s">
        <v>816</v>
      </c>
      <c r="B283" s="82"/>
      <c r="C283" s="83" t="s">
        <v>1228</v>
      </c>
      <c r="D283" s="84" t="s">
        <v>1229</v>
      </c>
      <c r="F283" s="86"/>
      <c r="I283" s="66"/>
    </row>
    <row r="284" spans="1:9" x14ac:dyDescent="0.25">
      <c r="A284" s="87" t="s">
        <v>816</v>
      </c>
      <c r="B284" s="82"/>
      <c r="C284" s="83"/>
      <c r="D284" s="84"/>
      <c r="E284" s="85"/>
      <c r="F284" s="86"/>
      <c r="G284" s="85" t="s">
        <v>816</v>
      </c>
      <c r="I284" s="66"/>
    </row>
    <row r="285" spans="1:9" x14ac:dyDescent="0.25">
      <c r="A285" s="87" t="s">
        <v>205</v>
      </c>
      <c r="B285" s="82" t="s">
        <v>206</v>
      </c>
      <c r="C285" s="83" t="s">
        <v>1230</v>
      </c>
      <c r="D285" s="84" t="s">
        <v>1231</v>
      </c>
      <c r="E285" s="85" t="s">
        <v>1202</v>
      </c>
      <c r="F285" s="86" t="s">
        <v>1015</v>
      </c>
      <c r="G285" s="85" t="s">
        <v>1203</v>
      </c>
      <c r="I285" s="66"/>
    </row>
    <row r="286" spans="1:9" x14ac:dyDescent="0.25">
      <c r="A286" s="87" t="s">
        <v>816</v>
      </c>
      <c r="B286" s="82"/>
      <c r="C286" s="83"/>
      <c r="D286" s="84"/>
      <c r="E286" s="85"/>
      <c r="F286" s="86"/>
      <c r="G286" s="85" t="s">
        <v>816</v>
      </c>
      <c r="I286" s="66"/>
    </row>
    <row r="287" spans="1:9" ht="18" customHeight="1" x14ac:dyDescent="0.25">
      <c r="A287" s="87" t="s">
        <v>209</v>
      </c>
      <c r="B287" s="82" t="s">
        <v>210</v>
      </c>
      <c r="C287" s="83" t="s">
        <v>1232</v>
      </c>
      <c r="D287" s="84" t="s">
        <v>1233</v>
      </c>
      <c r="E287" s="85" t="s">
        <v>1234</v>
      </c>
      <c r="F287" s="86" t="s">
        <v>1015</v>
      </c>
      <c r="G287" s="85" t="s">
        <v>1235</v>
      </c>
      <c r="I287" s="66"/>
    </row>
    <row r="288" spans="1:9" x14ac:dyDescent="0.25">
      <c r="A288" s="87" t="s">
        <v>816</v>
      </c>
      <c r="B288" s="82"/>
      <c r="C288" s="83"/>
      <c r="D288" s="84"/>
      <c r="E288" s="85"/>
      <c r="F288" s="86"/>
      <c r="G288" s="85" t="s">
        <v>816</v>
      </c>
      <c r="I288" s="66"/>
    </row>
    <row r="289" spans="1:9" ht="18" customHeight="1" x14ac:dyDescent="0.25">
      <c r="A289" s="62" t="s">
        <v>50</v>
      </c>
      <c r="B289" s="140" t="s">
        <v>51</v>
      </c>
      <c r="C289" s="140"/>
      <c r="D289" s="140"/>
      <c r="E289" s="140"/>
      <c r="F289" s="140"/>
      <c r="G289" s="140"/>
      <c r="I289" s="66"/>
    </row>
    <row r="290" spans="1:9" x14ac:dyDescent="0.25">
      <c r="A290" s="87" t="s">
        <v>816</v>
      </c>
      <c r="B290" s="82"/>
      <c r="C290" s="83"/>
      <c r="D290" s="84"/>
      <c r="E290" s="85"/>
      <c r="F290" s="86"/>
      <c r="G290" s="85" t="s">
        <v>816</v>
      </c>
      <c r="I290" s="66"/>
    </row>
    <row r="291" spans="1:9" ht="25.5" customHeight="1" x14ac:dyDescent="0.25">
      <c r="A291" s="87" t="s">
        <v>356</v>
      </c>
      <c r="B291" s="82" t="s">
        <v>357</v>
      </c>
      <c r="C291" s="83" t="s">
        <v>1236</v>
      </c>
      <c r="D291" s="84" t="s">
        <v>1237</v>
      </c>
      <c r="E291" s="85" t="s">
        <v>1238</v>
      </c>
      <c r="F291" s="86" t="s">
        <v>979</v>
      </c>
      <c r="G291" s="85" t="s">
        <v>1239</v>
      </c>
      <c r="I291" s="66"/>
    </row>
    <row r="292" spans="1:9" x14ac:dyDescent="0.25">
      <c r="A292" s="87" t="s">
        <v>816</v>
      </c>
      <c r="B292" s="82"/>
      <c r="C292" s="83" t="s">
        <v>1240</v>
      </c>
      <c r="D292" s="84" t="s">
        <v>1241</v>
      </c>
      <c r="E292" s="85" t="s">
        <v>1242</v>
      </c>
      <c r="F292" s="86" t="s">
        <v>979</v>
      </c>
      <c r="G292" s="85" t="s">
        <v>1243</v>
      </c>
      <c r="I292" s="66"/>
    </row>
    <row r="293" spans="1:9" x14ac:dyDescent="0.25">
      <c r="A293" s="87" t="s">
        <v>816</v>
      </c>
      <c r="B293" s="82"/>
      <c r="E293" s="85" t="s">
        <v>1226</v>
      </c>
      <c r="F293" s="86" t="s">
        <v>979</v>
      </c>
      <c r="G293" s="85" t="s">
        <v>1244</v>
      </c>
      <c r="I293" s="66"/>
    </row>
    <row r="294" spans="1:9" x14ac:dyDescent="0.25">
      <c r="A294" s="87" t="s">
        <v>816</v>
      </c>
      <c r="B294" s="82"/>
      <c r="C294" s="83" t="s">
        <v>816</v>
      </c>
      <c r="D294" s="84"/>
      <c r="E294" s="85" t="s">
        <v>1234</v>
      </c>
      <c r="F294" s="86" t="s">
        <v>979</v>
      </c>
      <c r="G294" s="85" t="s">
        <v>1245</v>
      </c>
      <c r="I294" s="66"/>
    </row>
    <row r="295" spans="1:9" x14ac:dyDescent="0.25">
      <c r="A295" s="87" t="s">
        <v>816</v>
      </c>
      <c r="B295" s="82"/>
      <c r="C295" s="83" t="s">
        <v>816</v>
      </c>
      <c r="D295" s="84"/>
      <c r="E295" s="85" t="s">
        <v>1246</v>
      </c>
      <c r="F295" s="86" t="s">
        <v>979</v>
      </c>
      <c r="G295" s="85" t="s">
        <v>1247</v>
      </c>
      <c r="I295" s="66"/>
    </row>
    <row r="296" spans="1:9" x14ac:dyDescent="0.25">
      <c r="A296" s="87" t="s">
        <v>816</v>
      </c>
      <c r="B296" s="91"/>
      <c r="C296" s="83"/>
      <c r="D296" s="84"/>
      <c r="E296" s="85" t="s">
        <v>1248</v>
      </c>
      <c r="F296" s="86" t="s">
        <v>979</v>
      </c>
      <c r="G296" s="85" t="s">
        <v>1249</v>
      </c>
      <c r="I296" s="66"/>
    </row>
    <row r="297" spans="1:9" x14ac:dyDescent="0.25">
      <c r="A297" s="87" t="s">
        <v>816</v>
      </c>
      <c r="B297" s="87"/>
      <c r="C297" s="85"/>
      <c r="D297" s="89"/>
      <c r="E297" s="85" t="s">
        <v>1250</v>
      </c>
      <c r="F297" s="86" t="s">
        <v>979</v>
      </c>
      <c r="G297" s="85" t="s">
        <v>1251</v>
      </c>
      <c r="I297" s="66"/>
    </row>
    <row r="298" spans="1:9" x14ac:dyDescent="0.25">
      <c r="A298" s="87" t="s">
        <v>816</v>
      </c>
      <c r="B298" s="87"/>
      <c r="C298" s="85"/>
      <c r="D298" s="89"/>
      <c r="E298" s="85" t="s">
        <v>1252</v>
      </c>
      <c r="F298" s="86" t="s">
        <v>979</v>
      </c>
      <c r="G298" s="85" t="s">
        <v>1253</v>
      </c>
      <c r="I298" s="66"/>
    </row>
    <row r="299" spans="1:9" x14ac:dyDescent="0.25">
      <c r="A299" s="87" t="s">
        <v>816</v>
      </c>
      <c r="B299" s="90"/>
      <c r="C299" s="85"/>
      <c r="D299" s="85"/>
      <c r="E299" s="85" t="s">
        <v>1254</v>
      </c>
      <c r="F299" s="86" t="s">
        <v>979</v>
      </c>
      <c r="G299" s="85" t="s">
        <v>1255</v>
      </c>
      <c r="I299" s="66"/>
    </row>
    <row r="300" spans="1:9" x14ac:dyDescent="0.25">
      <c r="A300" s="87" t="s">
        <v>816</v>
      </c>
      <c r="B300" s="90"/>
      <c r="C300" s="85"/>
      <c r="D300" s="85"/>
      <c r="E300" s="85" t="s">
        <v>1256</v>
      </c>
      <c r="F300" s="86" t="s">
        <v>979</v>
      </c>
      <c r="G300" s="85" t="s">
        <v>1257</v>
      </c>
      <c r="I300" s="66"/>
    </row>
    <row r="301" spans="1:9" x14ac:dyDescent="0.25">
      <c r="A301" s="87" t="s">
        <v>816</v>
      </c>
      <c r="B301" s="90"/>
      <c r="C301" s="85"/>
      <c r="D301" s="85"/>
      <c r="E301" s="85" t="s">
        <v>1258</v>
      </c>
      <c r="F301" s="86" t="s">
        <v>979</v>
      </c>
      <c r="G301" s="85" t="s">
        <v>1259</v>
      </c>
      <c r="I301" s="66"/>
    </row>
    <row r="302" spans="1:9" x14ac:dyDescent="0.25">
      <c r="A302" s="87" t="s">
        <v>816</v>
      </c>
      <c r="B302" s="90"/>
      <c r="C302" s="85"/>
      <c r="D302" s="85"/>
      <c r="E302" s="85" t="s">
        <v>1260</v>
      </c>
      <c r="F302" s="86" t="s">
        <v>979</v>
      </c>
      <c r="G302" s="85" t="s">
        <v>1261</v>
      </c>
      <c r="I302" s="66"/>
    </row>
    <row r="303" spans="1:9" x14ac:dyDescent="0.25">
      <c r="A303" s="87" t="s">
        <v>816</v>
      </c>
      <c r="B303" s="90"/>
      <c r="C303" s="85"/>
      <c r="D303" s="85"/>
      <c r="E303" s="85"/>
      <c r="F303" s="86"/>
      <c r="G303" s="85" t="s">
        <v>816</v>
      </c>
      <c r="I303" s="66"/>
    </row>
    <row r="304" spans="1:9" x14ac:dyDescent="0.25">
      <c r="A304" s="134" t="s">
        <v>1262</v>
      </c>
      <c r="B304" s="135"/>
      <c r="C304" s="135"/>
      <c r="D304" s="135"/>
      <c r="E304" s="135"/>
      <c r="F304" s="135"/>
      <c r="G304" s="136"/>
      <c r="I304" s="66"/>
    </row>
    <row r="305" spans="1:9" ht="18" customHeight="1" x14ac:dyDescent="0.25">
      <c r="A305" s="137" t="s">
        <v>1263</v>
      </c>
      <c r="B305" s="138"/>
      <c r="C305" s="138"/>
      <c r="D305" s="138"/>
      <c r="E305" s="138"/>
      <c r="F305" s="138"/>
      <c r="G305" s="139"/>
      <c r="I305" s="66"/>
    </row>
    <row r="306" spans="1:9" x14ac:dyDescent="0.25">
      <c r="A306" s="90" t="s">
        <v>816</v>
      </c>
      <c r="B306" s="91"/>
      <c r="C306" s="83"/>
      <c r="D306" s="84"/>
      <c r="E306" s="92"/>
      <c r="F306" s="93"/>
      <c r="G306" s="92" t="s">
        <v>816</v>
      </c>
      <c r="I306" s="66"/>
    </row>
    <row r="307" spans="1:9" ht="18" customHeight="1" x14ac:dyDescent="0.25">
      <c r="A307" s="62" t="s">
        <v>52</v>
      </c>
      <c r="B307" s="140" t="s">
        <v>53</v>
      </c>
      <c r="C307" s="140"/>
      <c r="D307" s="140"/>
      <c r="E307" s="140"/>
      <c r="F307" s="140"/>
      <c r="G307" s="140"/>
      <c r="I307" s="66"/>
    </row>
    <row r="308" spans="1:9" x14ac:dyDescent="0.25">
      <c r="A308" s="87" t="s">
        <v>816</v>
      </c>
      <c r="B308" s="82"/>
      <c r="C308" s="83"/>
      <c r="D308" s="84"/>
      <c r="E308" s="85"/>
      <c r="F308" s="86"/>
      <c r="G308" s="85" t="s">
        <v>816</v>
      </c>
      <c r="I308" s="66"/>
    </row>
    <row r="309" spans="1:9" ht="25.5" customHeight="1" x14ac:dyDescent="0.25">
      <c r="A309" s="87" t="s">
        <v>453</v>
      </c>
      <c r="B309" s="82" t="s">
        <v>454</v>
      </c>
      <c r="C309" s="83" t="s">
        <v>1264</v>
      </c>
      <c r="D309" s="84" t="s">
        <v>1265</v>
      </c>
      <c r="E309" s="85" t="s">
        <v>1266</v>
      </c>
      <c r="F309" s="86" t="s">
        <v>856</v>
      </c>
      <c r="G309" s="85" t="s">
        <v>1267</v>
      </c>
      <c r="I309" s="66"/>
    </row>
    <row r="310" spans="1:9" x14ac:dyDescent="0.25">
      <c r="A310" s="87" t="s">
        <v>816</v>
      </c>
      <c r="B310" s="82"/>
      <c r="C310" s="83" t="s">
        <v>1268</v>
      </c>
      <c r="D310" s="84" t="s">
        <v>1269</v>
      </c>
      <c r="E310" s="85" t="s">
        <v>1238</v>
      </c>
      <c r="F310" s="86" t="s">
        <v>1015</v>
      </c>
      <c r="G310" s="85" t="s">
        <v>1239</v>
      </c>
      <c r="I310" s="66"/>
    </row>
    <row r="311" spans="1:9" x14ac:dyDescent="0.25">
      <c r="A311" s="87" t="s">
        <v>816</v>
      </c>
      <c r="B311" s="82"/>
      <c r="C311" s="83" t="s">
        <v>1270</v>
      </c>
      <c r="D311" s="84" t="s">
        <v>1271</v>
      </c>
      <c r="E311" s="85" t="s">
        <v>1242</v>
      </c>
      <c r="F311" s="86" t="s">
        <v>1015</v>
      </c>
      <c r="G311" s="85" t="s">
        <v>1243</v>
      </c>
      <c r="I311" s="66"/>
    </row>
    <row r="312" spans="1:9" x14ac:dyDescent="0.25">
      <c r="A312" s="87" t="s">
        <v>816</v>
      </c>
      <c r="B312" s="82"/>
      <c r="C312" s="83"/>
      <c r="D312" s="84"/>
      <c r="E312" s="85"/>
      <c r="F312" s="86"/>
      <c r="G312" s="85" t="s">
        <v>816</v>
      </c>
      <c r="I312" s="66"/>
    </row>
    <row r="313" spans="1:9" x14ac:dyDescent="0.25">
      <c r="A313" s="87" t="s">
        <v>409</v>
      </c>
      <c r="B313" s="82" t="s">
        <v>410</v>
      </c>
      <c r="C313" s="83" t="s">
        <v>1272</v>
      </c>
      <c r="D313" s="84" t="s">
        <v>1273</v>
      </c>
      <c r="E313" s="85" t="s">
        <v>1246</v>
      </c>
      <c r="F313" s="86" t="s">
        <v>1015</v>
      </c>
      <c r="G313" s="85" t="s">
        <v>1247</v>
      </c>
      <c r="I313" s="66"/>
    </row>
    <row r="314" spans="1:9" x14ac:dyDescent="0.25">
      <c r="A314" s="87" t="s">
        <v>816</v>
      </c>
      <c r="B314" s="82"/>
      <c r="C314" s="83" t="s">
        <v>816</v>
      </c>
      <c r="D314" s="84"/>
      <c r="E314" s="85" t="s">
        <v>1248</v>
      </c>
      <c r="F314" s="86" t="s">
        <v>1015</v>
      </c>
      <c r="G314" s="85" t="s">
        <v>1249</v>
      </c>
      <c r="I314" s="66"/>
    </row>
    <row r="315" spans="1:9" x14ac:dyDescent="0.25">
      <c r="A315" s="87" t="s">
        <v>816</v>
      </c>
      <c r="B315" s="82"/>
      <c r="C315" s="83"/>
      <c r="D315" s="84"/>
      <c r="E315" s="85" t="s">
        <v>1250</v>
      </c>
      <c r="F315" s="86" t="s">
        <v>1015</v>
      </c>
      <c r="G315" s="85" t="s">
        <v>1251</v>
      </c>
      <c r="I315" s="66"/>
    </row>
    <row r="316" spans="1:9" ht="18" customHeight="1" x14ac:dyDescent="0.25">
      <c r="A316" s="87" t="s">
        <v>816</v>
      </c>
      <c r="B316" s="82"/>
      <c r="C316" s="83"/>
      <c r="D316" s="84"/>
      <c r="E316" s="85" t="s">
        <v>1252</v>
      </c>
      <c r="F316" s="86" t="s">
        <v>1015</v>
      </c>
      <c r="G316" s="85" t="s">
        <v>1253</v>
      </c>
      <c r="I316" s="66"/>
    </row>
    <row r="317" spans="1:9" x14ac:dyDescent="0.25">
      <c r="A317" s="87" t="s">
        <v>816</v>
      </c>
      <c r="B317" s="82"/>
      <c r="C317" s="83"/>
      <c r="D317" s="84"/>
      <c r="E317" s="85"/>
      <c r="F317" s="86"/>
      <c r="G317" s="85" t="s">
        <v>816</v>
      </c>
      <c r="I317" s="66"/>
    </row>
    <row r="318" spans="1:9" ht="18" customHeight="1" x14ac:dyDescent="0.25">
      <c r="A318" s="62" t="s">
        <v>54</v>
      </c>
      <c r="B318" s="140" t="s">
        <v>55</v>
      </c>
      <c r="C318" s="140"/>
      <c r="D318" s="140"/>
      <c r="E318" s="140"/>
      <c r="F318" s="140"/>
      <c r="G318" s="140" t="s">
        <v>816</v>
      </c>
      <c r="I318" s="66"/>
    </row>
    <row r="319" spans="1:9" x14ac:dyDescent="0.25">
      <c r="A319" s="87" t="s">
        <v>816</v>
      </c>
      <c r="B319" s="82"/>
      <c r="C319" s="83"/>
      <c r="D319" s="84"/>
      <c r="E319" s="85"/>
      <c r="F319" s="86"/>
      <c r="G319" s="85" t="s">
        <v>816</v>
      </c>
      <c r="I319" s="66"/>
    </row>
    <row r="320" spans="1:9" ht="25.5" customHeight="1" x14ac:dyDescent="0.25">
      <c r="A320" s="87" t="s">
        <v>170</v>
      </c>
      <c r="B320" s="82" t="s">
        <v>171</v>
      </c>
      <c r="C320" s="83" t="s">
        <v>1274</v>
      </c>
      <c r="D320" s="84" t="s">
        <v>1275</v>
      </c>
      <c r="E320" s="85" t="s">
        <v>1266</v>
      </c>
      <c r="F320" s="86" t="s">
        <v>941</v>
      </c>
      <c r="G320" s="85" t="s">
        <v>1267</v>
      </c>
      <c r="I320" s="66"/>
    </row>
    <row r="321" spans="1:9" ht="25.5" customHeight="1" x14ac:dyDescent="0.25">
      <c r="A321" s="87" t="s">
        <v>816</v>
      </c>
      <c r="B321" s="82"/>
      <c r="C321" s="83" t="s">
        <v>1276</v>
      </c>
      <c r="D321" s="84" t="s">
        <v>1277</v>
      </c>
      <c r="E321" s="85" t="s">
        <v>1216</v>
      </c>
      <c r="F321" s="86" t="s">
        <v>941</v>
      </c>
      <c r="G321" s="85" t="s">
        <v>1217</v>
      </c>
      <c r="I321" s="66"/>
    </row>
    <row r="322" spans="1:9" x14ac:dyDescent="0.25">
      <c r="A322" s="87" t="s">
        <v>816</v>
      </c>
      <c r="B322" s="82"/>
      <c r="E322" s="85" t="s">
        <v>1218</v>
      </c>
      <c r="F322" s="86" t="s">
        <v>941</v>
      </c>
      <c r="G322" s="85" t="s">
        <v>1219</v>
      </c>
      <c r="I322" s="66"/>
    </row>
    <row r="323" spans="1:9" x14ac:dyDescent="0.25">
      <c r="A323" s="87" t="s">
        <v>816</v>
      </c>
      <c r="B323" s="82"/>
      <c r="C323" s="83" t="s">
        <v>816</v>
      </c>
      <c r="D323" s="84"/>
      <c r="E323" s="85" t="s">
        <v>1208</v>
      </c>
      <c r="F323" s="86" t="s">
        <v>1278</v>
      </c>
      <c r="G323" s="85" t="s">
        <v>1209</v>
      </c>
      <c r="I323" s="66"/>
    </row>
    <row r="324" spans="1:9" x14ac:dyDescent="0.25">
      <c r="A324" s="87" t="s">
        <v>816</v>
      </c>
      <c r="B324" s="82"/>
      <c r="C324" s="83"/>
      <c r="D324" s="84"/>
      <c r="E324" s="85"/>
      <c r="F324" s="86"/>
      <c r="G324" s="85" t="s">
        <v>816</v>
      </c>
      <c r="I324" s="66"/>
    </row>
    <row r="325" spans="1:9" x14ac:dyDescent="0.25">
      <c r="A325" s="87" t="s">
        <v>199</v>
      </c>
      <c r="B325" s="87" t="s">
        <v>200</v>
      </c>
      <c r="C325" s="83" t="s">
        <v>1279</v>
      </c>
      <c r="D325" s="84" t="s">
        <v>1280</v>
      </c>
      <c r="E325" s="85" t="s">
        <v>1281</v>
      </c>
      <c r="F325" s="86"/>
      <c r="G325" s="85" t="s">
        <v>1282</v>
      </c>
      <c r="I325" s="66"/>
    </row>
    <row r="326" spans="1:9" x14ac:dyDescent="0.25">
      <c r="A326" s="87" t="s">
        <v>816</v>
      </c>
      <c r="B326" s="87"/>
      <c r="C326" s="83" t="s">
        <v>816</v>
      </c>
      <c r="D326" s="84"/>
      <c r="E326" s="85"/>
      <c r="F326" s="86"/>
      <c r="G326" s="85" t="s">
        <v>816</v>
      </c>
      <c r="I326" s="66"/>
    </row>
    <row r="327" spans="1:9" x14ac:dyDescent="0.25">
      <c r="A327" s="149" t="s">
        <v>1283</v>
      </c>
      <c r="B327" s="150"/>
      <c r="C327" s="150"/>
      <c r="D327" s="150"/>
      <c r="E327" s="150"/>
      <c r="F327" s="150"/>
      <c r="G327" s="151"/>
      <c r="I327" s="66"/>
    </row>
    <row r="328" spans="1:9" x14ac:dyDescent="0.25">
      <c r="A328" s="87" t="s">
        <v>816</v>
      </c>
      <c r="B328" s="82"/>
      <c r="C328" s="83"/>
      <c r="D328" s="84"/>
      <c r="E328" s="85"/>
      <c r="F328" s="86"/>
      <c r="G328" s="85" t="s">
        <v>816</v>
      </c>
      <c r="I328" s="66"/>
    </row>
    <row r="329" spans="1:9" ht="25.5" customHeight="1" x14ac:dyDescent="0.25">
      <c r="A329" s="87" t="s">
        <v>172</v>
      </c>
      <c r="B329" s="82" t="s">
        <v>173</v>
      </c>
      <c r="C329" s="83" t="s">
        <v>1284</v>
      </c>
      <c r="D329" s="84" t="s">
        <v>1285</v>
      </c>
      <c r="E329" s="85" t="s">
        <v>1286</v>
      </c>
      <c r="F329" s="86"/>
      <c r="G329" s="85" t="s">
        <v>1287</v>
      </c>
      <c r="I329" s="66"/>
    </row>
    <row r="330" spans="1:9" x14ac:dyDescent="0.25">
      <c r="A330" s="87" t="s">
        <v>816</v>
      </c>
      <c r="B330" s="82"/>
      <c r="C330" s="83" t="s">
        <v>1288</v>
      </c>
      <c r="D330" s="84" t="s">
        <v>1289</v>
      </c>
      <c r="E330" s="85" t="s">
        <v>1208</v>
      </c>
      <c r="F330" s="86" t="s">
        <v>973</v>
      </c>
      <c r="G330" s="85" t="s">
        <v>1209</v>
      </c>
      <c r="I330" s="66"/>
    </row>
    <row r="331" spans="1:9" x14ac:dyDescent="0.25">
      <c r="A331" s="87" t="s">
        <v>816</v>
      </c>
      <c r="B331" s="82"/>
      <c r="C331" s="83" t="s">
        <v>1290</v>
      </c>
      <c r="D331" s="84" t="s">
        <v>1291</v>
      </c>
      <c r="E331" s="85"/>
      <c r="F331" s="86"/>
      <c r="G331" s="85" t="s">
        <v>816</v>
      </c>
      <c r="I331" s="66"/>
    </row>
    <row r="332" spans="1:9" ht="12.75" customHeight="1" x14ac:dyDescent="0.25">
      <c r="A332" s="87" t="s">
        <v>816</v>
      </c>
      <c r="B332" s="82"/>
      <c r="C332" s="83"/>
      <c r="D332" s="84"/>
      <c r="E332" s="85"/>
      <c r="F332" s="86"/>
      <c r="G332" s="85" t="s">
        <v>816</v>
      </c>
      <c r="I332" s="66"/>
    </row>
    <row r="333" spans="1:9" x14ac:dyDescent="0.25">
      <c r="A333" s="74" t="s">
        <v>816</v>
      </c>
      <c r="B333" s="75"/>
      <c r="C333" s="76"/>
      <c r="D333" s="77"/>
      <c r="E333" s="78"/>
      <c r="F333" s="79"/>
      <c r="G333" s="78" t="s">
        <v>816</v>
      </c>
      <c r="I333" s="66"/>
    </row>
    <row r="334" spans="1:9" ht="45" customHeight="1" x14ac:dyDescent="0.25">
      <c r="A334" s="80" t="s">
        <v>1292</v>
      </c>
      <c r="B334" s="148" t="s">
        <v>1293</v>
      </c>
      <c r="C334" s="148"/>
      <c r="D334" s="148"/>
      <c r="E334" s="148"/>
      <c r="F334" s="148"/>
      <c r="G334" s="148"/>
      <c r="I334" s="66"/>
    </row>
    <row r="335" spans="1:9" ht="18" customHeight="1" x14ac:dyDescent="0.25">
      <c r="A335" s="74" t="s">
        <v>816</v>
      </c>
      <c r="B335" s="75"/>
      <c r="C335" s="76"/>
      <c r="D335" s="77"/>
      <c r="E335" s="78"/>
      <c r="F335" s="79"/>
      <c r="G335" s="78" t="s">
        <v>816</v>
      </c>
      <c r="I335" s="66"/>
    </row>
    <row r="336" spans="1:9" x14ac:dyDescent="0.25">
      <c r="A336" s="81" t="s">
        <v>816</v>
      </c>
      <c r="B336" s="82"/>
      <c r="C336" s="83"/>
      <c r="D336" s="84"/>
      <c r="E336" s="85"/>
      <c r="F336" s="86"/>
      <c r="G336" s="85" t="s">
        <v>816</v>
      </c>
      <c r="I336" s="66"/>
    </row>
    <row r="337" spans="1:9" x14ac:dyDescent="0.25">
      <c r="A337" s="141" t="s">
        <v>1294</v>
      </c>
      <c r="B337" s="141"/>
      <c r="C337" s="141"/>
      <c r="D337" s="141"/>
      <c r="E337" s="141"/>
      <c r="F337" s="141"/>
      <c r="G337" s="141"/>
      <c r="I337" s="66"/>
    </row>
    <row r="338" spans="1:9" x14ac:dyDescent="0.25">
      <c r="A338" s="87" t="s">
        <v>816</v>
      </c>
      <c r="B338" s="82"/>
      <c r="C338" s="83"/>
      <c r="D338" s="84"/>
      <c r="E338" s="85"/>
      <c r="F338" s="86"/>
      <c r="G338" s="85" t="s">
        <v>816</v>
      </c>
      <c r="I338" s="66"/>
    </row>
    <row r="339" spans="1:9" ht="18" customHeight="1" x14ac:dyDescent="0.25">
      <c r="A339" s="62" t="s">
        <v>56</v>
      </c>
      <c r="B339" s="140" t="s">
        <v>1295</v>
      </c>
      <c r="C339" s="140"/>
      <c r="D339" s="140"/>
      <c r="E339" s="140"/>
      <c r="F339" s="140"/>
      <c r="G339" s="140"/>
      <c r="I339" s="66"/>
    </row>
    <row r="340" spans="1:9" x14ac:dyDescent="0.25">
      <c r="A340" s="87" t="s">
        <v>816</v>
      </c>
      <c r="B340" s="82"/>
      <c r="C340" s="83"/>
      <c r="D340" s="84"/>
      <c r="E340" s="85"/>
      <c r="F340" s="86"/>
      <c r="G340" s="85" t="s">
        <v>816</v>
      </c>
      <c r="I340" s="66"/>
    </row>
    <row r="341" spans="1:9" x14ac:dyDescent="0.25">
      <c r="A341" s="141" t="s">
        <v>1296</v>
      </c>
      <c r="B341" s="141"/>
      <c r="C341" s="141"/>
      <c r="D341" s="141"/>
      <c r="E341" s="141"/>
      <c r="F341" s="141"/>
      <c r="G341" s="141"/>
      <c r="I341" s="66"/>
    </row>
    <row r="342" spans="1:9" x14ac:dyDescent="0.25">
      <c r="A342" s="87" t="s">
        <v>816</v>
      </c>
      <c r="B342" s="82"/>
      <c r="C342" s="83"/>
      <c r="D342" s="84"/>
      <c r="E342" s="85"/>
      <c r="F342" s="86"/>
      <c r="G342" s="85" t="s">
        <v>816</v>
      </c>
      <c r="I342" s="66"/>
    </row>
    <row r="343" spans="1:9" x14ac:dyDescent="0.25">
      <c r="A343" s="87" t="s">
        <v>472</v>
      </c>
      <c r="B343" s="82" t="s">
        <v>473</v>
      </c>
      <c r="C343" s="83" t="s">
        <v>1297</v>
      </c>
      <c r="D343" s="84" t="s">
        <v>1298</v>
      </c>
      <c r="E343" s="85" t="s">
        <v>1299</v>
      </c>
      <c r="F343" s="86" t="s">
        <v>979</v>
      </c>
      <c r="G343" s="85" t="s">
        <v>1300</v>
      </c>
      <c r="I343" s="66"/>
    </row>
    <row r="344" spans="1:9" x14ac:dyDescent="0.25">
      <c r="A344" s="87" t="s">
        <v>816</v>
      </c>
      <c r="B344" s="82"/>
      <c r="C344" s="83" t="s">
        <v>816</v>
      </c>
      <c r="D344" s="84"/>
      <c r="E344" s="85" t="s">
        <v>1301</v>
      </c>
      <c r="F344" s="86" t="s">
        <v>979</v>
      </c>
      <c r="G344" s="85" t="s">
        <v>1302</v>
      </c>
      <c r="I344" s="66"/>
    </row>
    <row r="345" spans="1:9" x14ac:dyDescent="0.25">
      <c r="A345" s="87" t="s">
        <v>816</v>
      </c>
      <c r="B345" s="82"/>
      <c r="C345" s="83"/>
      <c r="D345" s="84"/>
      <c r="E345" s="85"/>
      <c r="F345" s="86"/>
      <c r="G345" s="85"/>
      <c r="I345" s="66"/>
    </row>
    <row r="346" spans="1:9" x14ac:dyDescent="0.25">
      <c r="A346" s="87" t="s">
        <v>434</v>
      </c>
      <c r="B346" s="82" t="s">
        <v>1303</v>
      </c>
      <c r="C346" s="83" t="s">
        <v>1304</v>
      </c>
      <c r="D346" s="84" t="s">
        <v>1305</v>
      </c>
      <c r="E346" s="85" t="s">
        <v>1306</v>
      </c>
      <c r="F346" s="86" t="s">
        <v>979</v>
      </c>
      <c r="G346" s="85" t="s">
        <v>1307</v>
      </c>
      <c r="I346" s="66"/>
    </row>
    <row r="347" spans="1:9" x14ac:dyDescent="0.25">
      <c r="A347" s="87" t="s">
        <v>816</v>
      </c>
      <c r="B347" s="82"/>
      <c r="C347" s="83" t="s">
        <v>1308</v>
      </c>
      <c r="D347" s="84" t="s">
        <v>1309</v>
      </c>
      <c r="E347" s="85" t="s">
        <v>1310</v>
      </c>
      <c r="F347" s="86" t="s">
        <v>979</v>
      </c>
      <c r="G347" s="85" t="s">
        <v>1311</v>
      </c>
      <c r="I347" s="66"/>
    </row>
    <row r="348" spans="1:9" x14ac:dyDescent="0.25">
      <c r="A348" s="87" t="s">
        <v>816</v>
      </c>
      <c r="B348" s="82"/>
      <c r="C348" s="83"/>
      <c r="D348" s="84"/>
      <c r="E348" s="85" t="s">
        <v>1312</v>
      </c>
      <c r="F348" s="86" t="s">
        <v>979</v>
      </c>
      <c r="G348" s="85" t="s">
        <v>1313</v>
      </c>
      <c r="I348" s="66"/>
    </row>
    <row r="349" spans="1:9" x14ac:dyDescent="0.25">
      <c r="A349" s="87" t="s">
        <v>816</v>
      </c>
      <c r="B349" s="82"/>
      <c r="C349" s="83" t="s">
        <v>816</v>
      </c>
      <c r="D349" s="84"/>
      <c r="E349" s="85" t="s">
        <v>1314</v>
      </c>
      <c r="F349" s="86" t="s">
        <v>979</v>
      </c>
      <c r="G349" s="85" t="s">
        <v>1315</v>
      </c>
      <c r="I349" s="66"/>
    </row>
    <row r="350" spans="1:9" x14ac:dyDescent="0.25">
      <c r="A350" s="87" t="s">
        <v>816</v>
      </c>
      <c r="B350" s="82"/>
      <c r="C350" s="83"/>
      <c r="D350" s="84"/>
      <c r="E350" s="85"/>
      <c r="F350" s="86"/>
      <c r="G350" s="85" t="s">
        <v>816</v>
      </c>
      <c r="I350" s="66"/>
    </row>
    <row r="351" spans="1:9" ht="25.5" customHeight="1" x14ac:dyDescent="0.25">
      <c r="A351" s="87" t="s">
        <v>443</v>
      </c>
      <c r="B351" s="82" t="s">
        <v>444</v>
      </c>
      <c r="C351" s="83" t="s">
        <v>1316</v>
      </c>
      <c r="D351" s="84" t="s">
        <v>1317</v>
      </c>
      <c r="E351" s="85" t="s">
        <v>1318</v>
      </c>
      <c r="F351" s="86" t="s">
        <v>979</v>
      </c>
      <c r="G351" s="85" t="s">
        <v>1319</v>
      </c>
      <c r="I351" s="66"/>
    </row>
    <row r="352" spans="1:9" x14ac:dyDescent="0.25">
      <c r="A352" s="87" t="s">
        <v>816</v>
      </c>
      <c r="B352" s="82"/>
      <c r="C352" s="83" t="s">
        <v>816</v>
      </c>
      <c r="D352" s="84"/>
      <c r="E352" s="85" t="s">
        <v>1320</v>
      </c>
      <c r="F352" s="86" t="s">
        <v>979</v>
      </c>
      <c r="G352" s="85" t="s">
        <v>1321</v>
      </c>
      <c r="I352" s="66"/>
    </row>
    <row r="353" spans="1:9" x14ac:dyDescent="0.25">
      <c r="A353" s="87" t="s">
        <v>816</v>
      </c>
      <c r="B353" s="82"/>
      <c r="C353" s="83" t="s">
        <v>816</v>
      </c>
      <c r="D353" s="84"/>
      <c r="E353" s="85" t="s">
        <v>1322</v>
      </c>
      <c r="F353" s="86" t="s">
        <v>979</v>
      </c>
      <c r="G353" s="85" t="s">
        <v>1323</v>
      </c>
      <c r="I353" s="66"/>
    </row>
    <row r="354" spans="1:9" x14ac:dyDescent="0.25">
      <c r="A354" s="87" t="s">
        <v>816</v>
      </c>
      <c r="B354" s="82"/>
      <c r="C354" s="83" t="s">
        <v>816</v>
      </c>
      <c r="D354" s="84"/>
      <c r="E354" s="85" t="s">
        <v>1324</v>
      </c>
      <c r="F354" s="86" t="s">
        <v>979</v>
      </c>
      <c r="G354" s="85" t="s">
        <v>1325</v>
      </c>
      <c r="I354" s="66"/>
    </row>
    <row r="355" spans="1:9" x14ac:dyDescent="0.25">
      <c r="A355" s="87" t="s">
        <v>816</v>
      </c>
      <c r="B355" s="82"/>
      <c r="C355" s="83"/>
      <c r="D355" s="84"/>
      <c r="E355" s="85"/>
      <c r="F355" s="86"/>
      <c r="G355" s="85" t="s">
        <v>816</v>
      </c>
      <c r="I355" s="66"/>
    </row>
    <row r="356" spans="1:9" ht="25.5" customHeight="1" x14ac:dyDescent="0.25">
      <c r="A356" s="87" t="s">
        <v>445</v>
      </c>
      <c r="B356" s="82" t="s">
        <v>446</v>
      </c>
      <c r="C356" s="83" t="s">
        <v>1326</v>
      </c>
      <c r="D356" s="84" t="s">
        <v>1327</v>
      </c>
      <c r="E356" s="85" t="s">
        <v>1328</v>
      </c>
      <c r="F356" s="86" t="s">
        <v>979</v>
      </c>
      <c r="G356" s="85" t="s">
        <v>1329</v>
      </c>
      <c r="I356" s="66"/>
    </row>
    <row r="357" spans="1:9" x14ac:dyDescent="0.25">
      <c r="A357" s="87" t="s">
        <v>816</v>
      </c>
      <c r="B357" s="82"/>
      <c r="C357" s="83" t="s">
        <v>816</v>
      </c>
      <c r="D357" s="84"/>
      <c r="E357" s="85" t="s">
        <v>1330</v>
      </c>
      <c r="F357" s="86" t="s">
        <v>979</v>
      </c>
      <c r="G357" s="85" t="s">
        <v>1331</v>
      </c>
      <c r="I357" s="66"/>
    </row>
    <row r="358" spans="1:9" x14ac:dyDescent="0.25">
      <c r="A358" s="87" t="s">
        <v>816</v>
      </c>
      <c r="B358" s="82"/>
      <c r="C358" s="83" t="s">
        <v>816</v>
      </c>
      <c r="D358" s="84"/>
      <c r="E358" s="85" t="s">
        <v>1332</v>
      </c>
      <c r="F358" s="86" t="s">
        <v>979</v>
      </c>
      <c r="G358" s="85" t="s">
        <v>1333</v>
      </c>
      <c r="I358" s="66"/>
    </row>
    <row r="359" spans="1:9" x14ac:dyDescent="0.25">
      <c r="A359" s="87" t="s">
        <v>816</v>
      </c>
      <c r="B359" s="82"/>
      <c r="C359" s="83"/>
      <c r="D359" s="84"/>
      <c r="E359" s="85"/>
      <c r="F359" s="86"/>
      <c r="G359" s="85" t="s">
        <v>816</v>
      </c>
      <c r="I359" s="66"/>
    </row>
    <row r="360" spans="1:9" x14ac:dyDescent="0.25">
      <c r="A360" s="87" t="s">
        <v>248</v>
      </c>
      <c r="B360" s="82" t="s">
        <v>249</v>
      </c>
      <c r="C360" s="83" t="s">
        <v>1334</v>
      </c>
      <c r="D360" s="84" t="s">
        <v>1335</v>
      </c>
      <c r="E360" s="85" t="s">
        <v>1336</v>
      </c>
      <c r="F360" s="86" t="s">
        <v>979</v>
      </c>
      <c r="G360" s="85" t="s">
        <v>1337</v>
      </c>
      <c r="I360" s="66"/>
    </row>
    <row r="361" spans="1:9" x14ac:dyDescent="0.25">
      <c r="A361" s="87" t="s">
        <v>816</v>
      </c>
      <c r="B361" s="82"/>
      <c r="C361" s="83" t="s">
        <v>816</v>
      </c>
      <c r="D361" s="84"/>
      <c r="E361" s="85" t="s">
        <v>1338</v>
      </c>
      <c r="F361" s="86"/>
      <c r="G361" s="85" t="s">
        <v>1339</v>
      </c>
      <c r="I361" s="66"/>
    </row>
    <row r="362" spans="1:9" ht="18" customHeight="1" x14ac:dyDescent="0.25">
      <c r="A362" s="87" t="s">
        <v>816</v>
      </c>
      <c r="B362" s="82"/>
      <c r="C362" s="83"/>
      <c r="D362" s="84"/>
      <c r="E362" s="85" t="s">
        <v>1340</v>
      </c>
      <c r="F362" s="86" t="s">
        <v>979</v>
      </c>
      <c r="G362" s="85" t="s">
        <v>1341</v>
      </c>
      <c r="I362" s="66"/>
    </row>
    <row r="363" spans="1:9" x14ac:dyDescent="0.25">
      <c r="A363" s="87" t="s">
        <v>816</v>
      </c>
      <c r="B363" s="82"/>
      <c r="C363" s="83"/>
      <c r="D363" s="84"/>
      <c r="E363" s="85"/>
      <c r="F363" s="86"/>
      <c r="G363" s="85" t="s">
        <v>816</v>
      </c>
      <c r="I363" s="66"/>
    </row>
    <row r="364" spans="1:9" ht="18" customHeight="1" x14ac:dyDescent="0.25">
      <c r="A364" s="62" t="s">
        <v>58</v>
      </c>
      <c r="B364" s="140" t="s">
        <v>59</v>
      </c>
      <c r="C364" s="140"/>
      <c r="D364" s="140"/>
      <c r="E364" s="140"/>
      <c r="F364" s="140"/>
      <c r="G364" s="140" t="s">
        <v>816</v>
      </c>
      <c r="I364" s="66"/>
    </row>
    <row r="365" spans="1:9" x14ac:dyDescent="0.25">
      <c r="A365" s="87" t="s">
        <v>816</v>
      </c>
      <c r="B365" s="82"/>
      <c r="C365" s="83"/>
      <c r="D365" s="84"/>
      <c r="E365" s="85"/>
      <c r="F365" s="86"/>
      <c r="G365" s="85" t="s">
        <v>816</v>
      </c>
      <c r="I365" s="66"/>
    </row>
    <row r="366" spans="1:9" ht="25.5" customHeight="1" x14ac:dyDescent="0.25">
      <c r="A366" s="87" t="s">
        <v>373</v>
      </c>
      <c r="B366" s="82" t="s">
        <v>374</v>
      </c>
      <c r="C366" s="83" t="s">
        <v>1342</v>
      </c>
      <c r="D366" s="84" t="s">
        <v>1343</v>
      </c>
      <c r="E366" s="85" t="s">
        <v>1344</v>
      </c>
      <c r="F366" s="86"/>
      <c r="G366" s="85" t="s">
        <v>1345</v>
      </c>
      <c r="I366" s="66"/>
    </row>
    <row r="367" spans="1:9" ht="25.5" customHeight="1" x14ac:dyDescent="0.25">
      <c r="A367" s="87" t="s">
        <v>816</v>
      </c>
      <c r="B367" s="82"/>
      <c r="C367" s="83" t="s">
        <v>1346</v>
      </c>
      <c r="D367" s="84" t="s">
        <v>1347</v>
      </c>
      <c r="E367" s="85" t="s">
        <v>1348</v>
      </c>
      <c r="F367" s="86"/>
      <c r="G367" s="85" t="s">
        <v>1349</v>
      </c>
      <c r="I367" s="66"/>
    </row>
    <row r="368" spans="1:9" x14ac:dyDescent="0.25">
      <c r="A368" s="87" t="s">
        <v>816</v>
      </c>
      <c r="B368" s="82"/>
      <c r="E368" s="85" t="s">
        <v>1350</v>
      </c>
      <c r="F368" s="86"/>
      <c r="G368" s="85" t="s">
        <v>1351</v>
      </c>
      <c r="I368" s="66"/>
    </row>
    <row r="369" spans="1:9" x14ac:dyDescent="0.25">
      <c r="A369" s="87" t="s">
        <v>816</v>
      </c>
      <c r="B369" s="82"/>
      <c r="C369" s="83"/>
      <c r="D369" s="84"/>
      <c r="E369" s="85"/>
      <c r="F369" s="86"/>
      <c r="G369" s="85" t="s">
        <v>816</v>
      </c>
      <c r="I369" s="66"/>
    </row>
    <row r="370" spans="1:9" ht="25.5" customHeight="1" x14ac:dyDescent="0.25">
      <c r="A370" s="87" t="s">
        <v>346</v>
      </c>
      <c r="B370" s="82" t="s">
        <v>1352</v>
      </c>
      <c r="C370" s="83" t="s">
        <v>1353</v>
      </c>
      <c r="D370" s="84" t="s">
        <v>1354</v>
      </c>
      <c r="E370" s="85" t="s">
        <v>1299</v>
      </c>
      <c r="F370" s="86" t="s">
        <v>1015</v>
      </c>
      <c r="G370" s="85" t="s">
        <v>1300</v>
      </c>
      <c r="I370" s="66"/>
    </row>
    <row r="371" spans="1:9" x14ac:dyDescent="0.25">
      <c r="A371" s="87" t="s">
        <v>816</v>
      </c>
      <c r="B371" s="82"/>
      <c r="C371" s="83" t="s">
        <v>816</v>
      </c>
      <c r="D371" s="84"/>
      <c r="E371" s="85" t="s">
        <v>1301</v>
      </c>
      <c r="F371" s="86" t="s">
        <v>1015</v>
      </c>
      <c r="G371" s="85" t="s">
        <v>1302</v>
      </c>
      <c r="I371" s="66"/>
    </row>
    <row r="372" spans="1:9" x14ac:dyDescent="0.25">
      <c r="A372" s="87" t="s">
        <v>816</v>
      </c>
      <c r="B372" s="82"/>
      <c r="C372" s="83"/>
      <c r="D372" s="84"/>
      <c r="E372" s="85" t="s">
        <v>1355</v>
      </c>
      <c r="F372" s="86" t="s">
        <v>856</v>
      </c>
      <c r="G372" s="85" t="s">
        <v>1356</v>
      </c>
      <c r="I372" s="66"/>
    </row>
    <row r="373" spans="1:9" x14ac:dyDescent="0.25">
      <c r="A373" s="87" t="s">
        <v>816</v>
      </c>
      <c r="B373" s="82"/>
      <c r="C373" s="83"/>
      <c r="D373" s="84"/>
      <c r="E373" s="85"/>
      <c r="F373" s="86"/>
      <c r="G373" s="85" t="s">
        <v>816</v>
      </c>
      <c r="I373" s="66"/>
    </row>
    <row r="374" spans="1:9" ht="25.5" customHeight="1" x14ac:dyDescent="0.25">
      <c r="A374" s="87" t="s">
        <v>193</v>
      </c>
      <c r="B374" s="82" t="s">
        <v>194</v>
      </c>
      <c r="C374" s="83" t="s">
        <v>1357</v>
      </c>
      <c r="D374" s="84" t="s">
        <v>1358</v>
      </c>
      <c r="E374" s="85" t="s">
        <v>1306</v>
      </c>
      <c r="F374" s="86" t="s">
        <v>1015</v>
      </c>
      <c r="G374" s="85" t="s">
        <v>1307</v>
      </c>
      <c r="I374" s="66"/>
    </row>
    <row r="375" spans="1:9" x14ac:dyDescent="0.25">
      <c r="A375" s="87" t="s">
        <v>816</v>
      </c>
      <c r="B375" s="82"/>
      <c r="C375" s="83" t="s">
        <v>816</v>
      </c>
      <c r="D375" s="84"/>
      <c r="E375" s="85" t="s">
        <v>1310</v>
      </c>
      <c r="F375" s="86" t="s">
        <v>1015</v>
      </c>
      <c r="G375" s="85" t="s">
        <v>1311</v>
      </c>
      <c r="I375" s="66"/>
    </row>
    <row r="376" spans="1:9" x14ac:dyDescent="0.25">
      <c r="A376" s="87" t="s">
        <v>816</v>
      </c>
      <c r="B376" s="82"/>
      <c r="C376" s="83"/>
      <c r="D376" s="84"/>
      <c r="E376" s="85" t="s">
        <v>1314</v>
      </c>
      <c r="F376" s="86" t="s">
        <v>1015</v>
      </c>
      <c r="G376" s="85" t="s">
        <v>1315</v>
      </c>
      <c r="I376" s="66"/>
    </row>
    <row r="377" spans="1:9" x14ac:dyDescent="0.25">
      <c r="A377" s="87" t="s">
        <v>816</v>
      </c>
      <c r="B377" s="82"/>
      <c r="C377" s="83"/>
      <c r="D377" s="84"/>
      <c r="E377" s="85"/>
      <c r="F377" s="86"/>
      <c r="G377" s="85" t="s">
        <v>816</v>
      </c>
      <c r="I377" s="66"/>
    </row>
    <row r="378" spans="1:9" ht="38.25" customHeight="1" x14ac:dyDescent="0.25">
      <c r="A378" s="87" t="s">
        <v>375</v>
      </c>
      <c r="B378" s="82" t="s">
        <v>376</v>
      </c>
      <c r="C378" s="83" t="s">
        <v>1359</v>
      </c>
      <c r="D378" s="84" t="s">
        <v>1360</v>
      </c>
      <c r="E378" s="85" t="s">
        <v>1361</v>
      </c>
      <c r="F378" s="86"/>
      <c r="G378" s="85" t="s">
        <v>1362</v>
      </c>
      <c r="I378" s="66"/>
    </row>
    <row r="379" spans="1:9" x14ac:dyDescent="0.25">
      <c r="A379" s="87" t="s">
        <v>816</v>
      </c>
      <c r="B379" s="82"/>
      <c r="C379" s="83" t="s">
        <v>1363</v>
      </c>
      <c r="D379" s="84" t="s">
        <v>1364</v>
      </c>
      <c r="E379" s="85" t="s">
        <v>1318</v>
      </c>
      <c r="F379" s="86" t="s">
        <v>1015</v>
      </c>
      <c r="G379" s="85" t="s">
        <v>1319</v>
      </c>
      <c r="I379" s="66"/>
    </row>
    <row r="380" spans="1:9" ht="25.5" customHeight="1" x14ac:dyDescent="0.25">
      <c r="A380" s="87" t="s">
        <v>816</v>
      </c>
      <c r="B380" s="82"/>
      <c r="C380" s="83" t="s">
        <v>1365</v>
      </c>
      <c r="D380" s="84" t="s">
        <v>1366</v>
      </c>
      <c r="E380" s="85" t="s">
        <v>1320</v>
      </c>
      <c r="F380" s="86" t="s">
        <v>1015</v>
      </c>
      <c r="G380" s="85" t="s">
        <v>1321</v>
      </c>
      <c r="I380" s="66"/>
    </row>
    <row r="381" spans="1:9" x14ac:dyDescent="0.25">
      <c r="A381" s="87" t="s">
        <v>816</v>
      </c>
      <c r="B381" s="82"/>
      <c r="C381" s="83" t="s">
        <v>816</v>
      </c>
      <c r="D381" s="84"/>
      <c r="E381" s="85" t="s">
        <v>1322</v>
      </c>
      <c r="F381" s="86" t="s">
        <v>1015</v>
      </c>
      <c r="G381" s="85" t="s">
        <v>1323</v>
      </c>
      <c r="I381" s="66"/>
    </row>
    <row r="382" spans="1:9" x14ac:dyDescent="0.25">
      <c r="A382" s="87" t="s">
        <v>816</v>
      </c>
      <c r="B382" s="82"/>
      <c r="C382" s="83"/>
      <c r="D382" s="84"/>
      <c r="E382" s="85" t="s">
        <v>1324</v>
      </c>
      <c r="F382" s="86" t="s">
        <v>1015</v>
      </c>
      <c r="G382" s="85" t="s">
        <v>1325</v>
      </c>
      <c r="I382" s="66"/>
    </row>
    <row r="383" spans="1:9" ht="25.5" customHeight="1" x14ac:dyDescent="0.25">
      <c r="A383" s="87" t="s">
        <v>816</v>
      </c>
      <c r="B383" s="82"/>
      <c r="C383" s="83"/>
      <c r="D383" s="84"/>
      <c r="E383" s="85" t="s">
        <v>1367</v>
      </c>
      <c r="F383" s="86"/>
      <c r="G383" s="85" t="s">
        <v>1368</v>
      </c>
      <c r="I383" s="66"/>
    </row>
    <row r="384" spans="1:9" x14ac:dyDescent="0.25">
      <c r="A384" s="87" t="s">
        <v>816</v>
      </c>
      <c r="B384" s="82"/>
      <c r="C384" s="83"/>
      <c r="D384" s="84"/>
      <c r="E384" s="85" t="s">
        <v>1369</v>
      </c>
      <c r="F384" s="86"/>
      <c r="G384" s="85" t="s">
        <v>1370</v>
      </c>
      <c r="I384" s="66"/>
    </row>
    <row r="385" spans="1:9" x14ac:dyDescent="0.25">
      <c r="A385" s="87" t="s">
        <v>816</v>
      </c>
      <c r="B385" s="82"/>
      <c r="C385" s="83"/>
      <c r="D385" s="84"/>
      <c r="E385" s="85"/>
      <c r="F385" s="86"/>
      <c r="G385" s="85" t="s">
        <v>816</v>
      </c>
      <c r="I385" s="66"/>
    </row>
    <row r="386" spans="1:9" ht="25.5" customHeight="1" x14ac:dyDescent="0.25">
      <c r="A386" s="87" t="s">
        <v>377</v>
      </c>
      <c r="B386" s="82" t="s">
        <v>378</v>
      </c>
      <c r="C386" s="83" t="s">
        <v>1371</v>
      </c>
      <c r="D386" s="84" t="s">
        <v>1372</v>
      </c>
      <c r="E386" s="85" t="s">
        <v>1328</v>
      </c>
      <c r="F386" s="86" t="s">
        <v>1015</v>
      </c>
      <c r="G386" s="85" t="s">
        <v>1329</v>
      </c>
      <c r="I386" s="66"/>
    </row>
    <row r="387" spans="1:9" x14ac:dyDescent="0.25">
      <c r="A387" s="87" t="s">
        <v>816</v>
      </c>
      <c r="B387" s="82"/>
      <c r="C387" s="83" t="s">
        <v>816</v>
      </c>
      <c r="D387" s="84"/>
      <c r="E387" s="85" t="s">
        <v>1330</v>
      </c>
      <c r="F387" s="86" t="s">
        <v>1015</v>
      </c>
      <c r="G387" s="85" t="s">
        <v>1331</v>
      </c>
      <c r="I387" s="66"/>
    </row>
    <row r="388" spans="1:9" x14ac:dyDescent="0.25">
      <c r="A388" s="87" t="s">
        <v>816</v>
      </c>
      <c r="B388" s="82"/>
      <c r="C388" s="83" t="s">
        <v>816</v>
      </c>
      <c r="D388" s="84"/>
      <c r="E388" s="85" t="s">
        <v>1332</v>
      </c>
      <c r="F388" s="86" t="s">
        <v>1015</v>
      </c>
      <c r="G388" s="85" t="s">
        <v>1333</v>
      </c>
      <c r="I388" s="66"/>
    </row>
    <row r="389" spans="1:9" x14ac:dyDescent="0.25">
      <c r="A389" s="87" t="s">
        <v>816</v>
      </c>
      <c r="B389" s="82"/>
      <c r="C389" s="83"/>
      <c r="D389" s="84"/>
      <c r="E389" s="85"/>
      <c r="F389" s="86"/>
      <c r="G389" s="85" t="s">
        <v>816</v>
      </c>
      <c r="I389" s="66"/>
    </row>
    <row r="390" spans="1:9" x14ac:dyDescent="0.25">
      <c r="A390" s="87" t="s">
        <v>379</v>
      </c>
      <c r="B390" s="82" t="s">
        <v>380</v>
      </c>
      <c r="C390" s="83" t="s">
        <v>1373</v>
      </c>
      <c r="D390" s="84" t="s">
        <v>1374</v>
      </c>
      <c r="E390" s="85" t="s">
        <v>1375</v>
      </c>
      <c r="F390" s="86"/>
      <c r="G390" s="85" t="s">
        <v>1376</v>
      </c>
      <c r="I390" s="66"/>
    </row>
    <row r="391" spans="1:9" ht="25.5" customHeight="1" x14ac:dyDescent="0.25">
      <c r="A391" s="87" t="s">
        <v>816</v>
      </c>
      <c r="B391" s="82"/>
      <c r="C391" s="83" t="s">
        <v>1377</v>
      </c>
      <c r="D391" s="84" t="s">
        <v>1378</v>
      </c>
      <c r="E391" s="85" t="s">
        <v>1379</v>
      </c>
      <c r="F391" s="86" t="s">
        <v>879</v>
      </c>
      <c r="G391" s="85" t="s">
        <v>1380</v>
      </c>
      <c r="I391" s="66"/>
    </row>
    <row r="392" spans="1:9" x14ac:dyDescent="0.25">
      <c r="A392" s="87" t="s">
        <v>816</v>
      </c>
      <c r="B392" s="82"/>
      <c r="C392" s="83" t="s">
        <v>1381</v>
      </c>
      <c r="D392" s="84" t="s">
        <v>1382</v>
      </c>
      <c r="E392" s="85"/>
      <c r="F392" s="86"/>
      <c r="G392" s="85" t="s">
        <v>816</v>
      </c>
      <c r="I392" s="66"/>
    </row>
    <row r="393" spans="1:9" x14ac:dyDescent="0.25">
      <c r="A393" s="87" t="s">
        <v>816</v>
      </c>
      <c r="B393" s="82"/>
      <c r="C393" s="83"/>
      <c r="D393" s="84"/>
      <c r="E393" s="85"/>
      <c r="F393" s="86"/>
      <c r="G393" s="85" t="s">
        <v>816</v>
      </c>
      <c r="I393" s="66"/>
    </row>
    <row r="394" spans="1:9" x14ac:dyDescent="0.25">
      <c r="A394" s="87" t="s">
        <v>197</v>
      </c>
      <c r="B394" s="82" t="s">
        <v>198</v>
      </c>
      <c r="C394" s="83" t="s">
        <v>1383</v>
      </c>
      <c r="D394" s="84" t="s">
        <v>1384</v>
      </c>
      <c r="E394" s="85" t="s">
        <v>1336</v>
      </c>
      <c r="F394" s="86" t="s">
        <v>1015</v>
      </c>
      <c r="G394" s="85" t="s">
        <v>1337</v>
      </c>
      <c r="I394" s="66"/>
    </row>
    <row r="395" spans="1:9" ht="18" customHeight="1" x14ac:dyDescent="0.25">
      <c r="A395" s="87" t="s">
        <v>816</v>
      </c>
      <c r="B395" s="82"/>
      <c r="C395" s="83"/>
      <c r="D395" s="84"/>
      <c r="E395" s="85" t="s">
        <v>1340</v>
      </c>
      <c r="F395" s="86" t="s">
        <v>1015</v>
      </c>
      <c r="G395" s="85" t="s">
        <v>1341</v>
      </c>
      <c r="I395" s="66"/>
    </row>
    <row r="396" spans="1:9" x14ac:dyDescent="0.25">
      <c r="A396" s="87" t="s">
        <v>816</v>
      </c>
      <c r="B396" s="82"/>
      <c r="C396" s="83"/>
      <c r="D396" s="84"/>
      <c r="E396" s="85"/>
      <c r="F396" s="86"/>
      <c r="G396" s="85" t="s">
        <v>816</v>
      </c>
      <c r="I396" s="66"/>
    </row>
    <row r="397" spans="1:9" ht="18" customHeight="1" x14ac:dyDescent="0.25">
      <c r="A397" s="62" t="s">
        <v>60</v>
      </c>
      <c r="B397" s="140" t="s">
        <v>61</v>
      </c>
      <c r="C397" s="140"/>
      <c r="D397" s="140"/>
      <c r="E397" s="140"/>
      <c r="F397" s="140"/>
      <c r="G397" s="140" t="s">
        <v>816</v>
      </c>
      <c r="I397" s="66"/>
    </row>
    <row r="398" spans="1:9" x14ac:dyDescent="0.25">
      <c r="A398" s="87" t="s">
        <v>816</v>
      </c>
      <c r="B398" s="82"/>
      <c r="C398" s="83"/>
      <c r="D398" s="84"/>
      <c r="E398" s="85"/>
      <c r="F398" s="86"/>
      <c r="G398" s="85" t="s">
        <v>816</v>
      </c>
      <c r="I398" s="66"/>
    </row>
    <row r="399" spans="1:9" ht="25.5" customHeight="1" x14ac:dyDescent="0.25">
      <c r="A399" s="87" t="s">
        <v>268</v>
      </c>
      <c r="B399" s="82" t="s">
        <v>269</v>
      </c>
      <c r="C399" s="83" t="s">
        <v>1385</v>
      </c>
      <c r="D399" s="84" t="s">
        <v>1386</v>
      </c>
      <c r="E399" s="85" t="s">
        <v>1387</v>
      </c>
      <c r="F399" s="86"/>
      <c r="G399" s="85" t="s">
        <v>1388</v>
      </c>
      <c r="I399" s="66"/>
    </row>
    <row r="400" spans="1:9" ht="25.5" customHeight="1" x14ac:dyDescent="0.25">
      <c r="A400" s="87" t="s">
        <v>816</v>
      </c>
      <c r="B400" s="82"/>
      <c r="C400" s="83" t="s">
        <v>1389</v>
      </c>
      <c r="D400" s="84" t="s">
        <v>1390</v>
      </c>
      <c r="E400" s="85" t="s">
        <v>1391</v>
      </c>
      <c r="F400" s="86"/>
      <c r="G400" s="85" t="s">
        <v>1392</v>
      </c>
      <c r="I400" s="66"/>
    </row>
    <row r="401" spans="1:9" ht="25.5" customHeight="1" x14ac:dyDescent="0.25">
      <c r="A401" s="87" t="s">
        <v>816</v>
      </c>
      <c r="B401" s="82"/>
      <c r="C401" s="83" t="s">
        <v>1393</v>
      </c>
      <c r="D401" s="84" t="s">
        <v>1394</v>
      </c>
      <c r="E401" s="85" t="s">
        <v>1379</v>
      </c>
      <c r="F401" s="86" t="s">
        <v>1395</v>
      </c>
      <c r="G401" s="85" t="s">
        <v>1380</v>
      </c>
      <c r="I401" s="66"/>
    </row>
    <row r="402" spans="1:9" x14ac:dyDescent="0.25">
      <c r="A402" s="87" t="s">
        <v>816</v>
      </c>
      <c r="B402" s="82"/>
      <c r="E402" s="85" t="s">
        <v>1396</v>
      </c>
      <c r="F402" s="86" t="s">
        <v>930</v>
      </c>
      <c r="G402" s="85" t="s">
        <v>1397</v>
      </c>
      <c r="I402" s="66"/>
    </row>
    <row r="403" spans="1:9" x14ac:dyDescent="0.25">
      <c r="A403" s="87" t="s">
        <v>816</v>
      </c>
      <c r="B403" s="82"/>
      <c r="C403" s="83"/>
      <c r="D403" s="84"/>
      <c r="E403" s="85" t="s">
        <v>1355</v>
      </c>
      <c r="F403" s="86" t="s">
        <v>941</v>
      </c>
      <c r="G403" s="85" t="s">
        <v>1356</v>
      </c>
      <c r="I403" s="66"/>
    </row>
    <row r="404" spans="1:9" x14ac:dyDescent="0.25">
      <c r="A404" s="87" t="s">
        <v>816</v>
      </c>
      <c r="B404" s="82"/>
      <c r="C404" s="83" t="s">
        <v>816</v>
      </c>
      <c r="D404" s="84"/>
      <c r="E404" s="85"/>
      <c r="F404" s="86"/>
      <c r="G404" s="85" t="s">
        <v>816</v>
      </c>
      <c r="I404" s="66"/>
    </row>
    <row r="405" spans="1:9" ht="25.5" customHeight="1" x14ac:dyDescent="0.25">
      <c r="A405" s="87" t="s">
        <v>235</v>
      </c>
      <c r="B405" s="82" t="s">
        <v>236</v>
      </c>
      <c r="C405" s="83" t="s">
        <v>1398</v>
      </c>
      <c r="D405" s="84" t="s">
        <v>1399</v>
      </c>
      <c r="E405" s="85" t="s">
        <v>1400</v>
      </c>
      <c r="F405" s="86"/>
      <c r="G405" s="85" t="s">
        <v>1401</v>
      </c>
      <c r="I405" s="66"/>
    </row>
    <row r="406" spans="1:9" ht="25.5" customHeight="1" x14ac:dyDescent="0.25">
      <c r="A406" s="87" t="s">
        <v>816</v>
      </c>
      <c r="B406" s="82"/>
      <c r="C406" s="83" t="s">
        <v>1402</v>
      </c>
      <c r="D406" s="84" t="s">
        <v>1403</v>
      </c>
      <c r="E406" s="85"/>
      <c r="F406" s="86"/>
      <c r="G406" s="85" t="s">
        <v>816</v>
      </c>
      <c r="I406" s="66"/>
    </row>
    <row r="407" spans="1:9" ht="12.75" customHeight="1" x14ac:dyDescent="0.25">
      <c r="A407" s="87" t="s">
        <v>816</v>
      </c>
      <c r="B407" s="82"/>
      <c r="C407" s="83"/>
      <c r="D407" s="84"/>
      <c r="E407" s="85"/>
      <c r="F407" s="86"/>
      <c r="G407" s="85" t="s">
        <v>816</v>
      </c>
      <c r="I407" s="66"/>
    </row>
    <row r="408" spans="1:9" x14ac:dyDescent="0.25">
      <c r="A408" s="74" t="s">
        <v>816</v>
      </c>
      <c r="B408" s="75"/>
      <c r="C408" s="76"/>
      <c r="D408" s="77"/>
      <c r="E408" s="78"/>
      <c r="F408" s="79"/>
      <c r="G408" s="78" t="s">
        <v>816</v>
      </c>
      <c r="I408" s="66"/>
    </row>
    <row r="409" spans="1:9" ht="45" customHeight="1" x14ac:dyDescent="0.25">
      <c r="A409" s="80" t="s">
        <v>1404</v>
      </c>
      <c r="B409" s="148" t="s">
        <v>1405</v>
      </c>
      <c r="C409" s="148"/>
      <c r="D409" s="148"/>
      <c r="E409" s="148"/>
      <c r="F409" s="148"/>
      <c r="G409" s="148" t="s">
        <v>816</v>
      </c>
      <c r="I409" s="66"/>
    </row>
    <row r="410" spans="1:9" ht="18" customHeight="1" x14ac:dyDescent="0.25">
      <c r="A410" s="74" t="s">
        <v>816</v>
      </c>
      <c r="B410" s="75"/>
      <c r="C410" s="76"/>
      <c r="D410" s="77"/>
      <c r="E410" s="78"/>
      <c r="F410" s="79"/>
      <c r="G410" s="78" t="s">
        <v>816</v>
      </c>
      <c r="I410" s="66"/>
    </row>
    <row r="411" spans="1:9" ht="18" customHeight="1" x14ac:dyDescent="0.25">
      <c r="A411" s="81" t="s">
        <v>816</v>
      </c>
      <c r="B411" s="82"/>
      <c r="C411" s="83"/>
      <c r="D411" s="84"/>
      <c r="E411" s="85"/>
      <c r="F411" s="86"/>
      <c r="G411" s="85" t="s">
        <v>816</v>
      </c>
      <c r="I411" s="66"/>
    </row>
    <row r="412" spans="1:9" x14ac:dyDescent="0.25">
      <c r="A412" s="149" t="s">
        <v>1406</v>
      </c>
      <c r="B412" s="150"/>
      <c r="C412" s="150"/>
      <c r="D412" s="150"/>
      <c r="E412" s="150"/>
      <c r="F412" s="150"/>
      <c r="G412" s="150"/>
      <c r="I412" s="66"/>
    </row>
    <row r="413" spans="1:9" x14ac:dyDescent="0.25">
      <c r="A413" s="87"/>
      <c r="B413" s="87"/>
      <c r="C413" s="92"/>
      <c r="D413" s="92"/>
      <c r="E413" s="92"/>
      <c r="F413" s="93"/>
      <c r="G413" s="92"/>
      <c r="I413" s="66"/>
    </row>
    <row r="414" spans="1:9" ht="18" customHeight="1" x14ac:dyDescent="0.25">
      <c r="A414" s="62" t="s">
        <v>62</v>
      </c>
      <c r="B414" s="140" t="s">
        <v>63</v>
      </c>
      <c r="C414" s="140"/>
      <c r="D414" s="140"/>
      <c r="E414" s="140"/>
      <c r="F414" s="140"/>
      <c r="G414" s="140" t="s">
        <v>816</v>
      </c>
      <c r="I414" s="66"/>
    </row>
    <row r="415" spans="1:9" x14ac:dyDescent="0.25">
      <c r="A415" s="87" t="s">
        <v>816</v>
      </c>
      <c r="B415" s="82"/>
      <c r="C415" s="83"/>
      <c r="D415" s="84"/>
      <c r="E415" s="85"/>
      <c r="F415" s="86"/>
      <c r="G415" s="85" t="s">
        <v>816</v>
      </c>
      <c r="I415" s="66"/>
    </row>
    <row r="416" spans="1:9" ht="25.5" customHeight="1" x14ac:dyDescent="0.25">
      <c r="A416" s="87" t="s">
        <v>413</v>
      </c>
      <c r="B416" s="87" t="s">
        <v>63</v>
      </c>
      <c r="C416" s="83" t="s">
        <v>1407</v>
      </c>
      <c r="D416" s="83" t="s">
        <v>1408</v>
      </c>
      <c r="E416" s="85" t="s">
        <v>1409</v>
      </c>
      <c r="F416" s="86" t="s">
        <v>979</v>
      </c>
      <c r="G416" s="85" t="s">
        <v>1410</v>
      </c>
      <c r="I416" s="66"/>
    </row>
    <row r="417" spans="1:9" x14ac:dyDescent="0.25">
      <c r="A417" s="87" t="s">
        <v>816</v>
      </c>
      <c r="B417" s="90"/>
      <c r="C417" s="83"/>
      <c r="D417" s="83"/>
      <c r="E417" s="85" t="s">
        <v>1411</v>
      </c>
      <c r="F417" s="86" t="s">
        <v>979</v>
      </c>
      <c r="G417" s="85" t="s">
        <v>1412</v>
      </c>
      <c r="I417" s="66"/>
    </row>
    <row r="418" spans="1:9" x14ac:dyDescent="0.25">
      <c r="A418" s="87" t="s">
        <v>816</v>
      </c>
      <c r="B418" s="87"/>
      <c r="C418" s="83" t="s">
        <v>816</v>
      </c>
      <c r="D418" s="83"/>
      <c r="E418" s="85" t="s">
        <v>1413</v>
      </c>
      <c r="F418" s="86" t="s">
        <v>979</v>
      </c>
      <c r="G418" s="85" t="s">
        <v>1414</v>
      </c>
      <c r="I418" s="66"/>
    </row>
    <row r="419" spans="1:9" x14ac:dyDescent="0.25">
      <c r="A419" s="87" t="s">
        <v>816</v>
      </c>
      <c r="B419" s="87"/>
      <c r="C419" s="83" t="s">
        <v>816</v>
      </c>
      <c r="D419" s="83"/>
      <c r="E419" s="85" t="s">
        <v>1415</v>
      </c>
      <c r="F419" s="86" t="s">
        <v>979</v>
      </c>
      <c r="G419" s="85" t="s">
        <v>1416</v>
      </c>
      <c r="I419" s="66"/>
    </row>
    <row r="420" spans="1:9" x14ac:dyDescent="0.25">
      <c r="A420" s="87" t="s">
        <v>816</v>
      </c>
      <c r="B420" s="87"/>
      <c r="C420" s="83" t="s">
        <v>816</v>
      </c>
      <c r="D420" s="83"/>
      <c r="E420" s="85" t="s">
        <v>1417</v>
      </c>
      <c r="F420" s="86" t="s">
        <v>979</v>
      </c>
      <c r="G420" s="85" t="s">
        <v>1418</v>
      </c>
      <c r="I420" s="66"/>
    </row>
    <row r="421" spans="1:9" x14ac:dyDescent="0.25">
      <c r="A421" s="87" t="s">
        <v>816</v>
      </c>
      <c r="B421" s="87"/>
      <c r="C421" s="83" t="s">
        <v>816</v>
      </c>
      <c r="D421" s="83"/>
      <c r="E421" s="85" t="s">
        <v>1419</v>
      </c>
      <c r="F421" s="86" t="s">
        <v>979</v>
      </c>
      <c r="G421" s="85" t="s">
        <v>1420</v>
      </c>
      <c r="I421" s="66"/>
    </row>
    <row r="422" spans="1:9" x14ac:dyDescent="0.25">
      <c r="A422" s="87" t="s">
        <v>816</v>
      </c>
      <c r="B422" s="87"/>
      <c r="C422" s="83" t="s">
        <v>816</v>
      </c>
      <c r="D422" s="83"/>
      <c r="E422" s="85" t="s">
        <v>1421</v>
      </c>
      <c r="F422" s="86" t="s">
        <v>979</v>
      </c>
      <c r="G422" s="85" t="s">
        <v>1422</v>
      </c>
      <c r="I422" s="66"/>
    </row>
    <row r="423" spans="1:9" x14ac:dyDescent="0.25">
      <c r="A423" s="87" t="s">
        <v>816</v>
      </c>
      <c r="B423" s="87"/>
      <c r="C423" s="83" t="s">
        <v>816</v>
      </c>
      <c r="D423" s="83"/>
      <c r="E423" s="85" t="s">
        <v>1423</v>
      </c>
      <c r="F423" s="86" t="s">
        <v>979</v>
      </c>
      <c r="G423" s="85" t="s">
        <v>1424</v>
      </c>
      <c r="I423" s="66"/>
    </row>
    <row r="424" spans="1:9" x14ac:dyDescent="0.25">
      <c r="A424" s="87" t="s">
        <v>816</v>
      </c>
      <c r="B424" s="87"/>
      <c r="C424" s="83" t="s">
        <v>816</v>
      </c>
      <c r="D424" s="83"/>
      <c r="E424" s="85" t="s">
        <v>1425</v>
      </c>
      <c r="F424" s="86" t="s">
        <v>979</v>
      </c>
      <c r="G424" s="85" t="s">
        <v>1426</v>
      </c>
      <c r="I424" s="66"/>
    </row>
    <row r="425" spans="1:9" x14ac:dyDescent="0.25">
      <c r="A425" s="87" t="s">
        <v>816</v>
      </c>
      <c r="B425" s="87"/>
      <c r="C425" s="83" t="s">
        <v>816</v>
      </c>
      <c r="D425" s="83"/>
      <c r="E425" s="85" t="s">
        <v>1427</v>
      </c>
      <c r="F425" s="86" t="s">
        <v>979</v>
      </c>
      <c r="G425" s="85" t="s">
        <v>1428</v>
      </c>
      <c r="I425" s="66"/>
    </row>
    <row r="426" spans="1:9" x14ac:dyDescent="0.25">
      <c r="A426" s="87" t="s">
        <v>816</v>
      </c>
      <c r="B426" s="87"/>
      <c r="C426" s="83" t="s">
        <v>816</v>
      </c>
      <c r="D426" s="83"/>
      <c r="E426" s="85" t="s">
        <v>1429</v>
      </c>
      <c r="F426" s="86" t="s">
        <v>979</v>
      </c>
      <c r="G426" s="85" t="s">
        <v>1430</v>
      </c>
      <c r="I426" s="66"/>
    </row>
    <row r="427" spans="1:9" x14ac:dyDescent="0.25">
      <c r="A427" s="87" t="s">
        <v>816</v>
      </c>
      <c r="B427" s="87"/>
      <c r="C427" s="83" t="s">
        <v>816</v>
      </c>
      <c r="D427" s="83"/>
      <c r="E427" s="85" t="s">
        <v>1431</v>
      </c>
      <c r="F427" s="86" t="s">
        <v>979</v>
      </c>
      <c r="G427" s="85" t="s">
        <v>1432</v>
      </c>
      <c r="I427" s="66"/>
    </row>
    <row r="428" spans="1:9" x14ac:dyDescent="0.25">
      <c r="A428" s="87" t="s">
        <v>816</v>
      </c>
      <c r="B428" s="87"/>
      <c r="C428" s="83" t="s">
        <v>816</v>
      </c>
      <c r="D428" s="83"/>
      <c r="E428" s="85" t="s">
        <v>1433</v>
      </c>
      <c r="F428" s="86" t="s">
        <v>979</v>
      </c>
      <c r="G428" s="85" t="s">
        <v>1434</v>
      </c>
      <c r="I428" s="66"/>
    </row>
    <row r="429" spans="1:9" x14ac:dyDescent="0.25">
      <c r="A429" s="87" t="s">
        <v>816</v>
      </c>
      <c r="B429" s="87"/>
      <c r="C429" s="83" t="s">
        <v>816</v>
      </c>
      <c r="D429" s="83"/>
      <c r="E429" s="85" t="s">
        <v>1435</v>
      </c>
      <c r="F429" s="86" t="s">
        <v>979</v>
      </c>
      <c r="G429" s="85" t="s">
        <v>1436</v>
      </c>
      <c r="I429" s="66"/>
    </row>
    <row r="430" spans="1:9" x14ac:dyDescent="0.25">
      <c r="A430" s="87" t="s">
        <v>816</v>
      </c>
      <c r="B430" s="87"/>
      <c r="C430" s="83" t="s">
        <v>816</v>
      </c>
      <c r="D430" s="83"/>
      <c r="E430" s="85" t="s">
        <v>1437</v>
      </c>
      <c r="F430" s="86" t="s">
        <v>979</v>
      </c>
      <c r="G430" s="85" t="s">
        <v>1438</v>
      </c>
      <c r="I430" s="66"/>
    </row>
    <row r="431" spans="1:9" x14ac:dyDescent="0.25">
      <c r="A431" s="87" t="s">
        <v>816</v>
      </c>
      <c r="B431" s="87"/>
      <c r="C431" s="83" t="s">
        <v>816</v>
      </c>
      <c r="D431" s="83"/>
      <c r="E431" s="85" t="s">
        <v>1439</v>
      </c>
      <c r="F431" s="86" t="s">
        <v>979</v>
      </c>
      <c r="G431" s="85" t="s">
        <v>1440</v>
      </c>
      <c r="I431" s="66"/>
    </row>
    <row r="432" spans="1:9" x14ac:dyDescent="0.25">
      <c r="A432" s="87" t="s">
        <v>816</v>
      </c>
      <c r="B432" s="87"/>
      <c r="C432" s="83" t="s">
        <v>816</v>
      </c>
      <c r="D432" s="83"/>
      <c r="E432" s="85" t="s">
        <v>1441</v>
      </c>
      <c r="F432" s="86" t="s">
        <v>979</v>
      </c>
      <c r="G432" s="85" t="s">
        <v>1442</v>
      </c>
      <c r="I432" s="66"/>
    </row>
    <row r="433" spans="1:9" x14ac:dyDescent="0.25">
      <c r="A433" s="87" t="s">
        <v>816</v>
      </c>
      <c r="B433" s="87"/>
      <c r="C433" s="83"/>
      <c r="D433" s="83"/>
      <c r="E433" s="85" t="s">
        <v>1443</v>
      </c>
      <c r="F433" s="86" t="s">
        <v>979</v>
      </c>
      <c r="G433" s="85" t="s">
        <v>1444</v>
      </c>
      <c r="I433" s="66"/>
    </row>
    <row r="434" spans="1:9" ht="18" customHeight="1" x14ac:dyDescent="0.25">
      <c r="A434" s="87" t="s">
        <v>816</v>
      </c>
      <c r="B434" s="87"/>
      <c r="C434" s="83"/>
      <c r="D434" s="83"/>
      <c r="E434" s="85" t="s">
        <v>1445</v>
      </c>
      <c r="F434" s="86" t="s">
        <v>979</v>
      </c>
      <c r="G434" s="85" t="s">
        <v>1446</v>
      </c>
      <c r="I434" s="66"/>
    </row>
    <row r="435" spans="1:9" x14ac:dyDescent="0.25">
      <c r="A435" s="87" t="s">
        <v>816</v>
      </c>
      <c r="B435" s="87"/>
      <c r="C435" s="83"/>
      <c r="D435" s="83"/>
      <c r="E435" s="85" t="s">
        <v>1447</v>
      </c>
      <c r="F435" s="86" t="s">
        <v>979</v>
      </c>
      <c r="G435" s="85" t="s">
        <v>1448</v>
      </c>
      <c r="I435" s="66"/>
    </row>
    <row r="436" spans="1:9" x14ac:dyDescent="0.25">
      <c r="A436" s="87" t="s">
        <v>816</v>
      </c>
      <c r="B436" s="82"/>
      <c r="C436" s="83"/>
      <c r="D436" s="84"/>
      <c r="E436" s="85"/>
      <c r="F436" s="86"/>
      <c r="G436" s="85" t="s">
        <v>816</v>
      </c>
      <c r="I436" s="66"/>
    </row>
    <row r="437" spans="1:9" ht="18" customHeight="1" x14ac:dyDescent="0.25">
      <c r="A437" s="62" t="s">
        <v>64</v>
      </c>
      <c r="B437" s="140" t="s">
        <v>65</v>
      </c>
      <c r="C437" s="140"/>
      <c r="D437" s="140"/>
      <c r="E437" s="140"/>
      <c r="F437" s="140"/>
      <c r="G437" s="140" t="s">
        <v>816</v>
      </c>
      <c r="I437" s="66"/>
    </row>
    <row r="438" spans="1:9" x14ac:dyDescent="0.25">
      <c r="A438" s="87" t="s">
        <v>816</v>
      </c>
      <c r="B438" s="82"/>
      <c r="C438" s="83"/>
      <c r="D438" s="84"/>
      <c r="E438" s="85"/>
      <c r="F438" s="86"/>
      <c r="G438" s="85" t="s">
        <v>816</v>
      </c>
      <c r="I438" s="66"/>
    </row>
    <row r="439" spans="1:9" x14ac:dyDescent="0.25">
      <c r="A439" s="87" t="s">
        <v>229</v>
      </c>
      <c r="B439" s="82" t="s">
        <v>230</v>
      </c>
      <c r="C439" s="83" t="s">
        <v>1449</v>
      </c>
      <c r="D439" s="84" t="s">
        <v>1450</v>
      </c>
      <c r="E439" s="85" t="s">
        <v>1419</v>
      </c>
      <c r="F439" s="86" t="s">
        <v>1015</v>
      </c>
      <c r="G439" s="85" t="s">
        <v>1420</v>
      </c>
      <c r="I439" s="66"/>
    </row>
    <row r="440" spans="1:9" ht="25.5" customHeight="1" x14ac:dyDescent="0.25">
      <c r="A440" s="87" t="s">
        <v>816</v>
      </c>
      <c r="B440" s="82"/>
      <c r="C440" s="83" t="s">
        <v>1451</v>
      </c>
      <c r="D440" s="84" t="s">
        <v>1452</v>
      </c>
      <c r="E440" s="85" t="s">
        <v>1421</v>
      </c>
      <c r="F440" s="86" t="s">
        <v>1015</v>
      </c>
      <c r="G440" s="85" t="s">
        <v>1422</v>
      </c>
      <c r="I440" s="66"/>
    </row>
    <row r="441" spans="1:9" x14ac:dyDescent="0.25">
      <c r="A441" s="87" t="s">
        <v>816</v>
      </c>
      <c r="B441" s="82"/>
      <c r="C441" s="83" t="s">
        <v>1453</v>
      </c>
      <c r="D441" s="84" t="s">
        <v>1454</v>
      </c>
      <c r="E441" s="85" t="s">
        <v>1423</v>
      </c>
      <c r="F441" s="86" t="s">
        <v>1015</v>
      </c>
      <c r="G441" s="85" t="s">
        <v>1424</v>
      </c>
      <c r="I441" s="66"/>
    </row>
    <row r="442" spans="1:9" x14ac:dyDescent="0.25">
      <c r="A442" s="87" t="s">
        <v>816</v>
      </c>
      <c r="B442" s="82"/>
      <c r="C442" s="83" t="s">
        <v>816</v>
      </c>
      <c r="D442" s="84"/>
      <c r="E442" s="85" t="s">
        <v>1425</v>
      </c>
      <c r="F442" s="86" t="s">
        <v>1015</v>
      </c>
      <c r="G442" s="85" t="s">
        <v>1426</v>
      </c>
      <c r="I442" s="66"/>
    </row>
    <row r="443" spans="1:9" x14ac:dyDescent="0.25">
      <c r="A443" s="87" t="s">
        <v>816</v>
      </c>
      <c r="B443" s="82"/>
      <c r="C443" s="83" t="s">
        <v>816</v>
      </c>
      <c r="D443" s="84"/>
      <c r="E443" s="85" t="s">
        <v>1427</v>
      </c>
      <c r="F443" s="86" t="s">
        <v>1015</v>
      </c>
      <c r="G443" s="85" t="s">
        <v>1428</v>
      </c>
      <c r="I443" s="66"/>
    </row>
    <row r="444" spans="1:9" x14ac:dyDescent="0.25">
      <c r="A444" s="87" t="s">
        <v>816</v>
      </c>
      <c r="B444" s="82"/>
      <c r="C444" s="83" t="s">
        <v>816</v>
      </c>
      <c r="D444" s="84"/>
      <c r="E444" s="85" t="s">
        <v>1429</v>
      </c>
      <c r="F444" s="86" t="s">
        <v>1015</v>
      </c>
      <c r="G444" s="85" t="s">
        <v>1430</v>
      </c>
      <c r="I444" s="66"/>
    </row>
    <row r="445" spans="1:9" x14ac:dyDescent="0.25">
      <c r="A445" s="87" t="s">
        <v>816</v>
      </c>
      <c r="B445" s="82"/>
      <c r="C445" s="83"/>
      <c r="D445" s="84"/>
      <c r="E445" s="85" t="s">
        <v>1431</v>
      </c>
      <c r="F445" s="86" t="s">
        <v>1015</v>
      </c>
      <c r="G445" s="85" t="s">
        <v>1432</v>
      </c>
      <c r="I445" s="66"/>
    </row>
    <row r="446" spans="1:9" x14ac:dyDescent="0.25">
      <c r="A446" s="87" t="s">
        <v>816</v>
      </c>
      <c r="B446" s="82"/>
      <c r="C446" s="83"/>
      <c r="D446" s="84"/>
      <c r="E446" s="85" t="s">
        <v>1433</v>
      </c>
      <c r="F446" s="86" t="s">
        <v>1015</v>
      </c>
      <c r="G446" s="85" t="s">
        <v>1434</v>
      </c>
      <c r="I446" s="66"/>
    </row>
    <row r="447" spans="1:9" x14ac:dyDescent="0.25">
      <c r="A447" s="87" t="s">
        <v>816</v>
      </c>
      <c r="B447" s="82"/>
      <c r="C447" s="83"/>
      <c r="D447" s="84"/>
      <c r="E447" s="85" t="s">
        <v>1435</v>
      </c>
      <c r="F447" s="86" t="s">
        <v>1015</v>
      </c>
      <c r="G447" s="85" t="s">
        <v>1436</v>
      </c>
      <c r="I447" s="66"/>
    </row>
    <row r="448" spans="1:9" x14ac:dyDescent="0.25">
      <c r="A448" s="87" t="s">
        <v>816</v>
      </c>
      <c r="B448" s="82"/>
      <c r="C448" s="83"/>
      <c r="D448" s="84"/>
      <c r="E448" s="85" t="s">
        <v>1437</v>
      </c>
      <c r="F448" s="86" t="s">
        <v>1015</v>
      </c>
      <c r="G448" s="85" t="s">
        <v>1438</v>
      </c>
      <c r="I448" s="66"/>
    </row>
    <row r="449" spans="1:9" x14ac:dyDescent="0.25">
      <c r="A449" s="87" t="s">
        <v>816</v>
      </c>
      <c r="B449" s="82"/>
      <c r="C449" s="83"/>
      <c r="D449" s="84"/>
      <c r="E449" s="85" t="s">
        <v>1439</v>
      </c>
      <c r="F449" s="86" t="s">
        <v>1015</v>
      </c>
      <c r="G449" s="85" t="s">
        <v>1440</v>
      </c>
      <c r="I449" s="66"/>
    </row>
    <row r="450" spans="1:9" x14ac:dyDescent="0.25">
      <c r="A450" s="87" t="s">
        <v>816</v>
      </c>
      <c r="B450" s="82"/>
      <c r="C450" s="83"/>
      <c r="D450" s="84"/>
      <c r="E450" s="85" t="s">
        <v>1455</v>
      </c>
      <c r="F450" s="86" t="s">
        <v>856</v>
      </c>
      <c r="G450" s="85" t="s">
        <v>1456</v>
      </c>
      <c r="I450" s="66"/>
    </row>
    <row r="451" spans="1:9" x14ac:dyDescent="0.25">
      <c r="A451" s="87" t="s">
        <v>816</v>
      </c>
      <c r="B451" s="82"/>
      <c r="C451" s="83"/>
      <c r="D451" s="84"/>
      <c r="E451" s="85" t="s">
        <v>1441</v>
      </c>
      <c r="F451" s="86" t="s">
        <v>1015</v>
      </c>
      <c r="G451" s="85" t="s">
        <v>1442</v>
      </c>
      <c r="I451" s="66"/>
    </row>
    <row r="452" spans="1:9" x14ac:dyDescent="0.25">
      <c r="A452" s="87" t="s">
        <v>816</v>
      </c>
      <c r="B452" s="82"/>
      <c r="C452" s="83"/>
      <c r="D452" s="84"/>
      <c r="E452" s="85" t="s">
        <v>1443</v>
      </c>
      <c r="F452" s="86" t="s">
        <v>1015</v>
      </c>
      <c r="G452" s="85" t="s">
        <v>1444</v>
      </c>
      <c r="I452" s="66"/>
    </row>
    <row r="453" spans="1:9" x14ac:dyDescent="0.25">
      <c r="A453" s="87" t="s">
        <v>816</v>
      </c>
      <c r="B453" s="82"/>
      <c r="C453" s="83"/>
      <c r="D453" s="84"/>
      <c r="E453" s="85" t="s">
        <v>1445</v>
      </c>
      <c r="F453" s="86" t="s">
        <v>1015</v>
      </c>
      <c r="G453" s="85" t="s">
        <v>1446</v>
      </c>
      <c r="I453" s="66"/>
    </row>
    <row r="454" spans="1:9" x14ac:dyDescent="0.25">
      <c r="A454" s="87" t="s">
        <v>816</v>
      </c>
      <c r="B454" s="82"/>
      <c r="C454" s="83"/>
      <c r="D454" s="84"/>
      <c r="E454" s="85" t="s">
        <v>1447</v>
      </c>
      <c r="F454" s="86" t="s">
        <v>1015</v>
      </c>
      <c r="G454" s="85" t="s">
        <v>1448</v>
      </c>
      <c r="I454" s="66"/>
    </row>
    <row r="455" spans="1:9" x14ac:dyDescent="0.25">
      <c r="A455" s="87" t="s">
        <v>816</v>
      </c>
      <c r="B455" s="82"/>
      <c r="C455" s="83"/>
      <c r="D455" s="84"/>
      <c r="E455" s="85"/>
      <c r="F455" s="86"/>
      <c r="G455" s="85"/>
      <c r="I455" s="66"/>
    </row>
    <row r="456" spans="1:9" x14ac:dyDescent="0.25">
      <c r="A456" s="87" t="s">
        <v>332</v>
      </c>
      <c r="B456" s="82" t="s">
        <v>333</v>
      </c>
      <c r="C456" s="83" t="s">
        <v>1457</v>
      </c>
      <c r="D456" s="84" t="s">
        <v>1458</v>
      </c>
      <c r="E456" s="85" t="s">
        <v>1409</v>
      </c>
      <c r="F456" s="86" t="s">
        <v>1015</v>
      </c>
      <c r="G456" s="85" t="s">
        <v>1410</v>
      </c>
      <c r="I456" s="66"/>
    </row>
    <row r="457" spans="1:9" ht="38.25" customHeight="1" x14ac:dyDescent="0.25">
      <c r="A457" s="87" t="s">
        <v>816</v>
      </c>
      <c r="B457" s="82"/>
      <c r="C457" s="83" t="s">
        <v>1459</v>
      </c>
      <c r="D457" s="84" t="s">
        <v>1460</v>
      </c>
      <c r="E457" s="85" t="s">
        <v>1411</v>
      </c>
      <c r="F457" s="86" t="s">
        <v>1015</v>
      </c>
      <c r="G457" s="85" t="s">
        <v>1412</v>
      </c>
      <c r="I457" s="66"/>
    </row>
    <row r="458" spans="1:9" x14ac:dyDescent="0.25">
      <c r="A458" s="87" t="s">
        <v>816</v>
      </c>
      <c r="B458" s="82"/>
      <c r="C458" s="83" t="s">
        <v>816</v>
      </c>
      <c r="D458" s="84"/>
      <c r="E458" s="85" t="s">
        <v>1413</v>
      </c>
      <c r="F458" s="86" t="s">
        <v>1015</v>
      </c>
      <c r="G458" s="85" t="s">
        <v>1414</v>
      </c>
      <c r="I458" s="66"/>
    </row>
    <row r="459" spans="1:9" x14ac:dyDescent="0.25">
      <c r="A459" s="87" t="s">
        <v>816</v>
      </c>
      <c r="B459" s="82"/>
      <c r="C459" s="83" t="s">
        <v>816</v>
      </c>
      <c r="D459" s="84"/>
      <c r="E459" s="85" t="s">
        <v>1461</v>
      </c>
      <c r="F459" s="86"/>
      <c r="G459" s="85" t="s">
        <v>1462</v>
      </c>
      <c r="I459" s="66"/>
    </row>
    <row r="460" spans="1:9" x14ac:dyDescent="0.25">
      <c r="A460" s="87" t="s">
        <v>816</v>
      </c>
      <c r="B460" s="82"/>
      <c r="C460" s="83" t="s">
        <v>816</v>
      </c>
      <c r="D460" s="84"/>
      <c r="E460" s="85" t="s">
        <v>1415</v>
      </c>
      <c r="F460" s="86" t="s">
        <v>1015</v>
      </c>
      <c r="G460" s="85" t="s">
        <v>1416</v>
      </c>
      <c r="I460" s="66"/>
    </row>
    <row r="461" spans="1:9" x14ac:dyDescent="0.25">
      <c r="A461" s="87" t="s">
        <v>816</v>
      </c>
      <c r="B461" s="82"/>
      <c r="C461" s="83"/>
      <c r="D461" s="84"/>
      <c r="E461" s="85" t="s">
        <v>1417</v>
      </c>
      <c r="F461" s="86" t="s">
        <v>1015</v>
      </c>
      <c r="G461" s="85" t="s">
        <v>1418</v>
      </c>
      <c r="I461" s="66"/>
    </row>
    <row r="462" spans="1:9" x14ac:dyDescent="0.25">
      <c r="A462" s="87" t="s">
        <v>816</v>
      </c>
      <c r="B462" s="82"/>
      <c r="C462" s="83"/>
      <c r="D462" s="84"/>
      <c r="E462" s="85"/>
      <c r="F462" s="86"/>
      <c r="G462" s="85" t="s">
        <v>816</v>
      </c>
      <c r="I462" s="66"/>
    </row>
    <row r="463" spans="1:9" x14ac:dyDescent="0.25">
      <c r="A463" s="152" t="s">
        <v>1463</v>
      </c>
      <c r="B463" s="152"/>
      <c r="C463" s="152"/>
      <c r="D463" s="152"/>
      <c r="E463" s="152"/>
      <c r="F463" s="152"/>
      <c r="G463" s="152" t="s">
        <v>816</v>
      </c>
      <c r="I463" s="66"/>
    </row>
    <row r="464" spans="1:9" x14ac:dyDescent="0.25">
      <c r="A464" s="87" t="s">
        <v>816</v>
      </c>
      <c r="B464" s="82"/>
      <c r="C464" s="83"/>
      <c r="D464" s="84"/>
      <c r="E464" s="85"/>
      <c r="F464" s="86"/>
      <c r="G464" s="85" t="s">
        <v>816</v>
      </c>
      <c r="I464" s="66"/>
    </row>
    <row r="465" spans="1:9" ht="18" customHeight="1" x14ac:dyDescent="0.25">
      <c r="A465" s="62" t="s">
        <v>66</v>
      </c>
      <c r="B465" s="140" t="s">
        <v>67</v>
      </c>
      <c r="C465" s="140"/>
      <c r="D465" s="140"/>
      <c r="E465" s="140"/>
      <c r="F465" s="140"/>
      <c r="G465" s="140" t="s">
        <v>816</v>
      </c>
      <c r="I465" s="66"/>
    </row>
    <row r="466" spans="1:9" x14ac:dyDescent="0.25">
      <c r="A466" s="87" t="s">
        <v>816</v>
      </c>
      <c r="B466" s="82"/>
      <c r="C466" s="83"/>
      <c r="D466" s="84"/>
      <c r="E466" s="85"/>
      <c r="F466" s="86"/>
      <c r="G466" s="85" t="s">
        <v>816</v>
      </c>
      <c r="I466" s="66"/>
    </row>
    <row r="467" spans="1:9" x14ac:dyDescent="0.25">
      <c r="A467" s="87" t="s">
        <v>342</v>
      </c>
      <c r="B467" s="82" t="s">
        <v>67</v>
      </c>
      <c r="C467" s="83" t="s">
        <v>1464</v>
      </c>
      <c r="D467" s="84" t="s">
        <v>1465</v>
      </c>
      <c r="E467" s="85" t="s">
        <v>1466</v>
      </c>
      <c r="F467" s="86" t="s">
        <v>979</v>
      </c>
      <c r="G467" s="85" t="s">
        <v>1467</v>
      </c>
      <c r="I467" s="66"/>
    </row>
    <row r="468" spans="1:9" x14ac:dyDescent="0.25">
      <c r="A468" s="87" t="s">
        <v>816</v>
      </c>
      <c r="B468" s="82"/>
      <c r="C468" s="83" t="s">
        <v>816</v>
      </c>
      <c r="D468" s="84"/>
      <c r="E468" s="85" t="s">
        <v>1468</v>
      </c>
      <c r="F468" s="86" t="s">
        <v>1469</v>
      </c>
      <c r="G468" s="85" t="s">
        <v>1470</v>
      </c>
      <c r="I468" s="66"/>
    </row>
    <row r="469" spans="1:9" x14ac:dyDescent="0.25">
      <c r="A469" s="87" t="s">
        <v>816</v>
      </c>
      <c r="B469" s="82"/>
      <c r="C469" s="83" t="s">
        <v>816</v>
      </c>
      <c r="D469" s="84"/>
      <c r="E469" s="85" t="s">
        <v>1471</v>
      </c>
      <c r="F469" s="86" t="s">
        <v>1469</v>
      </c>
      <c r="G469" s="85" t="s">
        <v>1472</v>
      </c>
      <c r="I469" s="66"/>
    </row>
    <row r="470" spans="1:9" x14ac:dyDescent="0.25">
      <c r="A470" s="87" t="s">
        <v>816</v>
      </c>
      <c r="B470" s="82"/>
      <c r="C470" s="83" t="s">
        <v>816</v>
      </c>
      <c r="D470" s="84"/>
      <c r="E470" s="85" t="s">
        <v>1473</v>
      </c>
      <c r="F470" s="86" t="s">
        <v>1469</v>
      </c>
      <c r="G470" s="85" t="s">
        <v>1474</v>
      </c>
      <c r="I470" s="66"/>
    </row>
    <row r="471" spans="1:9" x14ac:dyDescent="0.25">
      <c r="A471" s="87" t="s">
        <v>816</v>
      </c>
      <c r="B471" s="82"/>
      <c r="C471" s="83" t="s">
        <v>816</v>
      </c>
      <c r="D471" s="84"/>
      <c r="E471" s="85" t="s">
        <v>1475</v>
      </c>
      <c r="F471" s="86" t="s">
        <v>979</v>
      </c>
      <c r="G471" s="85" t="s">
        <v>1476</v>
      </c>
      <c r="I471" s="66"/>
    </row>
    <row r="472" spans="1:9" x14ac:dyDescent="0.25">
      <c r="A472" s="87" t="s">
        <v>816</v>
      </c>
      <c r="B472" s="82"/>
      <c r="C472" s="83" t="s">
        <v>816</v>
      </c>
      <c r="D472" s="84"/>
      <c r="E472" s="85" t="s">
        <v>1477</v>
      </c>
      <c r="F472" s="86" t="s">
        <v>979</v>
      </c>
      <c r="G472" s="85" t="s">
        <v>1478</v>
      </c>
      <c r="I472" s="66"/>
    </row>
    <row r="473" spans="1:9" x14ac:dyDescent="0.25">
      <c r="A473" s="87" t="s">
        <v>816</v>
      </c>
      <c r="B473" s="82"/>
      <c r="C473" s="83"/>
      <c r="D473" s="84"/>
      <c r="E473" s="85"/>
      <c r="F473" s="86"/>
      <c r="G473" s="85" t="s">
        <v>816</v>
      </c>
      <c r="I473" s="66"/>
    </row>
    <row r="474" spans="1:9" ht="18" customHeight="1" x14ac:dyDescent="0.25">
      <c r="A474" s="62" t="s">
        <v>68</v>
      </c>
      <c r="B474" s="140" t="s">
        <v>1479</v>
      </c>
      <c r="C474" s="140"/>
      <c r="D474" s="140"/>
      <c r="E474" s="140"/>
      <c r="F474" s="140"/>
      <c r="G474" s="140" t="s">
        <v>816</v>
      </c>
      <c r="I474" s="66"/>
    </row>
    <row r="475" spans="1:9" x14ac:dyDescent="0.25">
      <c r="A475" s="90" t="s">
        <v>816</v>
      </c>
      <c r="B475" s="91"/>
      <c r="C475" s="83"/>
      <c r="D475" s="84"/>
      <c r="E475" s="92"/>
      <c r="F475" s="93"/>
      <c r="G475" s="92" t="s">
        <v>816</v>
      </c>
      <c r="I475" s="66"/>
    </row>
    <row r="476" spans="1:9" x14ac:dyDescent="0.25">
      <c r="A476" s="152" t="s">
        <v>1480</v>
      </c>
      <c r="B476" s="152"/>
      <c r="C476" s="152"/>
      <c r="D476" s="152"/>
      <c r="E476" s="152"/>
      <c r="F476" s="152"/>
      <c r="G476" s="152" t="s">
        <v>816</v>
      </c>
      <c r="I476" s="66"/>
    </row>
    <row r="477" spans="1:9" x14ac:dyDescent="0.25">
      <c r="A477" s="87"/>
      <c r="B477" s="82"/>
      <c r="C477" s="83"/>
      <c r="D477" s="84"/>
      <c r="E477" s="85"/>
      <c r="F477" s="86"/>
      <c r="G477" s="85" t="s">
        <v>816</v>
      </c>
      <c r="I477" s="66"/>
    </row>
    <row r="478" spans="1:9" x14ac:dyDescent="0.25">
      <c r="A478" s="87" t="s">
        <v>1481</v>
      </c>
      <c r="B478" s="82" t="s">
        <v>1482</v>
      </c>
      <c r="C478" s="83" t="s">
        <v>1483</v>
      </c>
      <c r="D478" s="84" t="s">
        <v>1484</v>
      </c>
      <c r="E478" s="85" t="s">
        <v>1466</v>
      </c>
      <c r="F478" s="86" t="s">
        <v>1015</v>
      </c>
      <c r="G478" s="85" t="s">
        <v>1467</v>
      </c>
      <c r="I478" s="66"/>
    </row>
    <row r="479" spans="1:9" x14ac:dyDescent="0.25">
      <c r="A479" s="87" t="s">
        <v>816</v>
      </c>
      <c r="B479" s="82"/>
      <c r="C479" s="83" t="s">
        <v>1485</v>
      </c>
      <c r="D479" s="84" t="s">
        <v>1486</v>
      </c>
      <c r="E479" s="85" t="s">
        <v>1475</v>
      </c>
      <c r="F479" s="86" t="s">
        <v>1015</v>
      </c>
      <c r="G479" s="85" t="s">
        <v>1476</v>
      </c>
      <c r="I479" s="66"/>
    </row>
    <row r="480" spans="1:9" x14ac:dyDescent="0.25">
      <c r="A480" s="87" t="s">
        <v>816</v>
      </c>
      <c r="B480" s="82"/>
      <c r="C480" s="83" t="s">
        <v>816</v>
      </c>
      <c r="D480" s="84"/>
      <c r="E480" s="85" t="s">
        <v>1477</v>
      </c>
      <c r="F480" s="86" t="s">
        <v>1015</v>
      </c>
      <c r="G480" s="85" t="s">
        <v>1478</v>
      </c>
      <c r="I480" s="66"/>
    </row>
    <row r="481" spans="1:9" x14ac:dyDescent="0.25">
      <c r="A481" s="87" t="s">
        <v>816</v>
      </c>
      <c r="B481" s="82"/>
      <c r="C481" s="83"/>
      <c r="D481" s="84"/>
      <c r="E481" s="85"/>
      <c r="F481" s="86"/>
      <c r="G481" s="85" t="s">
        <v>816</v>
      </c>
      <c r="I481" s="66"/>
    </row>
    <row r="482" spans="1:9" x14ac:dyDescent="0.25">
      <c r="A482" s="152" t="s">
        <v>1487</v>
      </c>
      <c r="B482" s="152"/>
      <c r="C482" s="152"/>
      <c r="D482" s="152"/>
      <c r="E482" s="152"/>
      <c r="F482" s="152"/>
      <c r="G482" s="152" t="s">
        <v>816</v>
      </c>
      <c r="I482" s="66"/>
    </row>
    <row r="483" spans="1:9" x14ac:dyDescent="0.25">
      <c r="A483" s="87" t="s">
        <v>816</v>
      </c>
      <c r="B483" s="82"/>
      <c r="C483" s="83"/>
      <c r="D483" s="84"/>
      <c r="E483" s="85"/>
      <c r="F483" s="86"/>
      <c r="G483" s="85" t="s">
        <v>816</v>
      </c>
      <c r="I483" s="66"/>
    </row>
    <row r="484" spans="1:9" ht="25.5" customHeight="1" x14ac:dyDescent="0.25">
      <c r="A484" s="87" t="s">
        <v>254</v>
      </c>
      <c r="B484" s="82" t="s">
        <v>69</v>
      </c>
      <c r="C484" s="83" t="s">
        <v>1488</v>
      </c>
      <c r="D484" s="84" t="s">
        <v>1489</v>
      </c>
      <c r="E484" s="85" t="s">
        <v>1468</v>
      </c>
      <c r="F484" s="86" t="s">
        <v>1490</v>
      </c>
      <c r="G484" s="85" t="s">
        <v>1470</v>
      </c>
      <c r="I484" s="66"/>
    </row>
    <row r="485" spans="1:9" ht="18" customHeight="1" x14ac:dyDescent="0.25">
      <c r="A485" s="87" t="s">
        <v>816</v>
      </c>
      <c r="B485" s="91"/>
      <c r="C485" s="83" t="s">
        <v>816</v>
      </c>
      <c r="D485" s="84"/>
      <c r="E485" s="85" t="s">
        <v>1471</v>
      </c>
      <c r="F485" s="86" t="s">
        <v>1490</v>
      </c>
      <c r="G485" s="85" t="s">
        <v>1472</v>
      </c>
      <c r="I485" s="66"/>
    </row>
    <row r="486" spans="1:9" x14ac:dyDescent="0.25">
      <c r="A486" s="87" t="s">
        <v>816</v>
      </c>
      <c r="B486" s="82"/>
      <c r="C486" s="83" t="s">
        <v>816</v>
      </c>
      <c r="D486" s="84"/>
      <c r="E486" s="85" t="s">
        <v>1473</v>
      </c>
      <c r="F486" s="86" t="s">
        <v>1490</v>
      </c>
      <c r="G486" s="85" t="s">
        <v>1474</v>
      </c>
      <c r="I486" s="66"/>
    </row>
    <row r="487" spans="1:9" x14ac:dyDescent="0.25">
      <c r="A487" s="87" t="s">
        <v>816</v>
      </c>
      <c r="B487" s="82"/>
      <c r="C487" s="83"/>
      <c r="D487" s="84"/>
      <c r="E487" s="85"/>
      <c r="F487" s="86"/>
      <c r="G487" s="85" t="s">
        <v>816</v>
      </c>
      <c r="I487" s="66"/>
    </row>
    <row r="488" spans="1:9" ht="18" customHeight="1" x14ac:dyDescent="0.25">
      <c r="A488" s="62" t="s">
        <v>70</v>
      </c>
      <c r="B488" s="140" t="s">
        <v>71</v>
      </c>
      <c r="C488" s="140"/>
      <c r="D488" s="140"/>
      <c r="E488" s="140"/>
      <c r="F488" s="140"/>
      <c r="G488" s="140" t="s">
        <v>816</v>
      </c>
      <c r="I488" s="66"/>
    </row>
    <row r="489" spans="1:9" x14ac:dyDescent="0.25">
      <c r="A489" s="87" t="s">
        <v>816</v>
      </c>
      <c r="B489" s="82"/>
      <c r="C489" s="83"/>
      <c r="D489" s="84"/>
      <c r="E489" s="85"/>
      <c r="F489" s="86"/>
      <c r="G489" s="85" t="s">
        <v>816</v>
      </c>
      <c r="I489" s="66"/>
    </row>
    <row r="490" spans="1:9" ht="25.5" customHeight="1" x14ac:dyDescent="0.25">
      <c r="A490" s="87" t="s">
        <v>414</v>
      </c>
      <c r="B490" s="82" t="s">
        <v>415</v>
      </c>
      <c r="C490" s="83" t="s">
        <v>1491</v>
      </c>
      <c r="D490" s="84" t="s">
        <v>1492</v>
      </c>
      <c r="E490" s="85" t="s">
        <v>1493</v>
      </c>
      <c r="F490" s="86" t="s">
        <v>979</v>
      </c>
      <c r="G490" s="85" t="s">
        <v>1494</v>
      </c>
      <c r="I490" s="66"/>
    </row>
    <row r="491" spans="1:9" x14ac:dyDescent="0.25">
      <c r="A491" s="87" t="s">
        <v>816</v>
      </c>
      <c r="B491" s="82"/>
      <c r="C491" s="83" t="s">
        <v>816</v>
      </c>
      <c r="D491" s="84"/>
      <c r="E491" s="85" t="s">
        <v>1495</v>
      </c>
      <c r="F491" s="86" t="s">
        <v>979</v>
      </c>
      <c r="G491" s="85" t="s">
        <v>1496</v>
      </c>
      <c r="I491" s="66"/>
    </row>
    <row r="492" spans="1:9" x14ac:dyDescent="0.25">
      <c r="A492" s="87" t="s">
        <v>816</v>
      </c>
      <c r="B492" s="82"/>
      <c r="C492" s="83"/>
      <c r="D492" s="84"/>
      <c r="E492" s="85" t="s">
        <v>1497</v>
      </c>
      <c r="F492" s="86" t="s">
        <v>979</v>
      </c>
      <c r="G492" s="85" t="s">
        <v>1498</v>
      </c>
      <c r="I492" s="66"/>
    </row>
    <row r="493" spans="1:9" x14ac:dyDescent="0.25">
      <c r="A493" s="87" t="s">
        <v>816</v>
      </c>
      <c r="B493" s="82"/>
      <c r="C493" s="83"/>
      <c r="D493" s="84"/>
      <c r="E493" s="85" t="s">
        <v>1499</v>
      </c>
      <c r="F493" s="86" t="s">
        <v>979</v>
      </c>
      <c r="G493" s="85" t="s">
        <v>1500</v>
      </c>
      <c r="I493" s="66"/>
    </row>
    <row r="494" spans="1:9" x14ac:dyDescent="0.25">
      <c r="A494" s="87" t="s">
        <v>816</v>
      </c>
      <c r="B494" s="82"/>
      <c r="C494" s="83" t="s">
        <v>816</v>
      </c>
      <c r="D494" s="84"/>
      <c r="E494" s="85" t="s">
        <v>1501</v>
      </c>
      <c r="F494" s="86" t="s">
        <v>979</v>
      </c>
      <c r="G494" s="85" t="s">
        <v>1502</v>
      </c>
      <c r="I494" s="66"/>
    </row>
    <row r="495" spans="1:9" x14ac:dyDescent="0.25">
      <c r="A495" s="87" t="s">
        <v>816</v>
      </c>
      <c r="B495" s="82"/>
      <c r="C495" s="83" t="s">
        <v>816</v>
      </c>
      <c r="D495" s="84"/>
      <c r="E495" s="85" t="s">
        <v>1503</v>
      </c>
      <c r="F495" s="86" t="s">
        <v>979</v>
      </c>
      <c r="G495" s="85" t="s">
        <v>1504</v>
      </c>
      <c r="I495" s="66"/>
    </row>
    <row r="496" spans="1:9" x14ac:dyDescent="0.25">
      <c r="A496" s="87" t="s">
        <v>816</v>
      </c>
      <c r="B496" s="82"/>
      <c r="C496" s="83" t="s">
        <v>816</v>
      </c>
      <c r="D496" s="84"/>
      <c r="E496" s="85" t="s">
        <v>1505</v>
      </c>
      <c r="F496" s="86" t="s">
        <v>979</v>
      </c>
      <c r="G496" s="85" t="s">
        <v>1506</v>
      </c>
      <c r="I496" s="66"/>
    </row>
    <row r="497" spans="1:9" x14ac:dyDescent="0.25">
      <c r="A497" s="87" t="s">
        <v>816</v>
      </c>
      <c r="B497" s="82"/>
      <c r="C497" s="83"/>
      <c r="D497" s="84"/>
      <c r="E497" s="85"/>
      <c r="F497" s="86"/>
      <c r="G497" s="85" t="s">
        <v>816</v>
      </c>
      <c r="I497" s="66"/>
    </row>
    <row r="498" spans="1:9" ht="25.5" customHeight="1" x14ac:dyDescent="0.25">
      <c r="A498" s="87" t="s">
        <v>336</v>
      </c>
      <c r="B498" s="82" t="s">
        <v>337</v>
      </c>
      <c r="C498" s="83" t="s">
        <v>1507</v>
      </c>
      <c r="D498" s="84" t="s">
        <v>1508</v>
      </c>
      <c r="E498" s="85" t="s">
        <v>1493</v>
      </c>
      <c r="F498" s="86" t="s">
        <v>1015</v>
      </c>
      <c r="G498" s="85" t="s">
        <v>1494</v>
      </c>
      <c r="I498" s="66"/>
    </row>
    <row r="499" spans="1:9" ht="25.5" customHeight="1" x14ac:dyDescent="0.25">
      <c r="A499" s="87" t="s">
        <v>816</v>
      </c>
      <c r="C499" s="83" t="s">
        <v>1509</v>
      </c>
      <c r="D499" s="84" t="s">
        <v>1510</v>
      </c>
      <c r="E499" s="85" t="s">
        <v>1495</v>
      </c>
      <c r="F499" s="86" t="s">
        <v>1015</v>
      </c>
      <c r="G499" s="85" t="s">
        <v>1496</v>
      </c>
      <c r="I499" s="66"/>
    </row>
    <row r="500" spans="1:9" ht="25.5" customHeight="1" x14ac:dyDescent="0.25">
      <c r="A500" s="87" t="s">
        <v>816</v>
      </c>
      <c r="C500" s="83" t="s">
        <v>1511</v>
      </c>
      <c r="D500" s="84" t="s">
        <v>1512</v>
      </c>
      <c r="E500" s="85" t="s">
        <v>1497</v>
      </c>
      <c r="F500" s="86" t="s">
        <v>1015</v>
      </c>
      <c r="G500" s="85" t="s">
        <v>1498</v>
      </c>
      <c r="I500" s="66"/>
    </row>
    <row r="501" spans="1:9" x14ac:dyDescent="0.25">
      <c r="A501" s="87" t="s">
        <v>816</v>
      </c>
      <c r="B501" s="82"/>
      <c r="E501" s="85" t="s">
        <v>1499</v>
      </c>
      <c r="F501" s="86" t="s">
        <v>1015</v>
      </c>
      <c r="G501" s="85" t="s">
        <v>1500</v>
      </c>
      <c r="I501" s="66"/>
    </row>
    <row r="502" spans="1:9" x14ac:dyDescent="0.25">
      <c r="A502" s="87" t="s">
        <v>816</v>
      </c>
      <c r="B502" s="82"/>
      <c r="C502" s="83"/>
      <c r="D502" s="84"/>
      <c r="E502" s="85" t="s">
        <v>1501</v>
      </c>
      <c r="F502" s="86" t="s">
        <v>1015</v>
      </c>
      <c r="G502" s="85" t="s">
        <v>1502</v>
      </c>
      <c r="I502" s="66"/>
    </row>
    <row r="503" spans="1:9" ht="18" customHeight="1" x14ac:dyDescent="0.25">
      <c r="A503" s="87" t="s">
        <v>816</v>
      </c>
      <c r="B503" s="82"/>
      <c r="C503" s="83" t="s">
        <v>816</v>
      </c>
      <c r="D503" s="84"/>
      <c r="E503" s="85" t="s">
        <v>1503</v>
      </c>
      <c r="F503" s="86" t="s">
        <v>1015</v>
      </c>
      <c r="G503" s="85" t="s">
        <v>1504</v>
      </c>
      <c r="I503" s="66"/>
    </row>
    <row r="504" spans="1:9" x14ac:dyDescent="0.25">
      <c r="A504" s="87" t="s">
        <v>816</v>
      </c>
      <c r="B504" s="82"/>
      <c r="C504" s="83" t="s">
        <v>816</v>
      </c>
      <c r="D504" s="84"/>
      <c r="E504" s="85" t="s">
        <v>1505</v>
      </c>
      <c r="F504" s="86" t="s">
        <v>1015</v>
      </c>
      <c r="G504" s="85" t="s">
        <v>1506</v>
      </c>
      <c r="I504" s="66"/>
    </row>
    <row r="505" spans="1:9" x14ac:dyDescent="0.25">
      <c r="A505" s="87" t="s">
        <v>816</v>
      </c>
      <c r="B505" s="82"/>
      <c r="C505" s="83"/>
      <c r="D505" s="84"/>
      <c r="E505" s="85"/>
      <c r="F505" s="86"/>
      <c r="G505" s="85" t="s">
        <v>816</v>
      </c>
      <c r="I505" s="66"/>
    </row>
    <row r="506" spans="1:9" ht="18" customHeight="1" x14ac:dyDescent="0.25">
      <c r="A506" s="62" t="s">
        <v>72</v>
      </c>
      <c r="B506" s="140" t="s">
        <v>73</v>
      </c>
      <c r="C506" s="140"/>
      <c r="D506" s="140"/>
      <c r="E506" s="140"/>
      <c r="F506" s="140"/>
      <c r="G506" s="140" t="s">
        <v>816</v>
      </c>
      <c r="I506" s="66"/>
    </row>
    <row r="507" spans="1:9" x14ac:dyDescent="0.25">
      <c r="A507" s="87" t="s">
        <v>816</v>
      </c>
      <c r="B507" s="82"/>
      <c r="C507" s="83"/>
      <c r="D507" s="84"/>
      <c r="E507" s="85"/>
      <c r="F507" s="86"/>
      <c r="G507" s="85" t="s">
        <v>816</v>
      </c>
      <c r="I507" s="66"/>
    </row>
    <row r="508" spans="1:9" ht="25.5" customHeight="1" x14ac:dyDescent="0.25">
      <c r="A508" s="87" t="s">
        <v>257</v>
      </c>
      <c r="B508" s="82" t="s">
        <v>73</v>
      </c>
      <c r="C508" s="83" t="s">
        <v>1513</v>
      </c>
      <c r="D508" s="84" t="s">
        <v>1514</v>
      </c>
      <c r="E508" s="85" t="s">
        <v>1515</v>
      </c>
      <c r="F508" s="86"/>
      <c r="G508" s="85" t="s">
        <v>1516</v>
      </c>
      <c r="I508" s="66"/>
    </row>
    <row r="509" spans="1:9" ht="25.5" customHeight="1" x14ac:dyDescent="0.25">
      <c r="A509" s="87" t="s">
        <v>816</v>
      </c>
      <c r="B509" s="82"/>
      <c r="C509" s="83" t="s">
        <v>1517</v>
      </c>
      <c r="D509" s="84" t="s">
        <v>1518</v>
      </c>
      <c r="E509" s="85" t="s">
        <v>1519</v>
      </c>
      <c r="F509" s="86"/>
      <c r="G509" s="85" t="s">
        <v>1520</v>
      </c>
      <c r="I509" s="66"/>
    </row>
    <row r="510" spans="1:9" ht="25.5" customHeight="1" x14ac:dyDescent="0.25">
      <c r="A510" s="87" t="s">
        <v>816</v>
      </c>
      <c r="B510" s="82"/>
      <c r="C510" s="83" t="s">
        <v>1521</v>
      </c>
      <c r="D510" s="84" t="s">
        <v>1522</v>
      </c>
      <c r="E510" s="85" t="s">
        <v>1523</v>
      </c>
      <c r="F510" s="86"/>
      <c r="G510" s="85" t="s">
        <v>1524</v>
      </c>
      <c r="I510" s="66"/>
    </row>
    <row r="511" spans="1:9" x14ac:dyDescent="0.25">
      <c r="A511" s="87" t="s">
        <v>816</v>
      </c>
      <c r="B511" s="82"/>
      <c r="E511" s="85" t="s">
        <v>1525</v>
      </c>
      <c r="F511" s="86"/>
      <c r="G511" s="85" t="s">
        <v>1526</v>
      </c>
      <c r="I511" s="66"/>
    </row>
    <row r="512" spans="1:9" x14ac:dyDescent="0.25">
      <c r="A512" s="87" t="s">
        <v>816</v>
      </c>
      <c r="B512" s="82"/>
      <c r="C512" s="83" t="s">
        <v>816</v>
      </c>
      <c r="D512" s="84"/>
      <c r="E512" s="85" t="s">
        <v>1527</v>
      </c>
      <c r="F512" s="86"/>
      <c r="G512" s="85" t="s">
        <v>1528</v>
      </c>
      <c r="I512" s="66"/>
    </row>
    <row r="513" spans="1:9" x14ac:dyDescent="0.25">
      <c r="A513" s="87" t="s">
        <v>816</v>
      </c>
      <c r="B513" s="82"/>
      <c r="C513" s="83" t="s">
        <v>816</v>
      </c>
      <c r="D513" s="84"/>
      <c r="E513" s="85" t="s">
        <v>1529</v>
      </c>
      <c r="F513" s="86"/>
      <c r="G513" s="85" t="s">
        <v>1530</v>
      </c>
      <c r="I513" s="66"/>
    </row>
    <row r="514" spans="1:9" x14ac:dyDescent="0.25">
      <c r="A514" s="87" t="s">
        <v>816</v>
      </c>
      <c r="B514" s="82"/>
      <c r="C514" s="83" t="s">
        <v>816</v>
      </c>
      <c r="D514" s="84"/>
      <c r="E514" s="85" t="s">
        <v>1455</v>
      </c>
      <c r="F514" s="86" t="s">
        <v>941</v>
      </c>
      <c r="G514" s="85" t="s">
        <v>1456</v>
      </c>
      <c r="I514" s="66"/>
    </row>
    <row r="515" spans="1:9" x14ac:dyDescent="0.25">
      <c r="A515" s="87" t="s">
        <v>816</v>
      </c>
      <c r="B515" s="82"/>
      <c r="C515" s="83" t="s">
        <v>816</v>
      </c>
      <c r="D515" s="84"/>
      <c r="E515" s="85" t="s">
        <v>1531</v>
      </c>
      <c r="F515" s="86"/>
      <c r="G515" s="85" t="s">
        <v>1532</v>
      </c>
      <c r="I515" s="66"/>
    </row>
    <row r="516" spans="1:9" x14ac:dyDescent="0.25">
      <c r="A516" s="87" t="s">
        <v>816</v>
      </c>
      <c r="B516" s="82"/>
      <c r="C516" s="83"/>
      <c r="D516" s="84"/>
      <c r="E516" s="85"/>
      <c r="F516" s="86"/>
      <c r="G516" s="85" t="s">
        <v>816</v>
      </c>
      <c r="I516" s="66"/>
    </row>
    <row r="517" spans="1:9" ht="12.75" customHeight="1" x14ac:dyDescent="0.25">
      <c r="A517" s="87" t="s">
        <v>816</v>
      </c>
      <c r="B517" s="82"/>
      <c r="C517" s="83"/>
      <c r="D517" s="84"/>
      <c r="E517" s="85"/>
      <c r="F517" s="86"/>
      <c r="G517" s="85" t="s">
        <v>816</v>
      </c>
      <c r="I517" s="66"/>
    </row>
    <row r="518" spans="1:9" x14ac:dyDescent="0.25">
      <c r="A518" s="74" t="s">
        <v>816</v>
      </c>
      <c r="B518" s="75"/>
      <c r="C518" s="76"/>
      <c r="D518" s="77"/>
      <c r="E518" s="78"/>
      <c r="F518" s="79"/>
      <c r="G518" s="78" t="s">
        <v>816</v>
      </c>
      <c r="I518" s="66"/>
    </row>
    <row r="519" spans="1:9" ht="45" customHeight="1" x14ac:dyDescent="0.25">
      <c r="A519" s="80" t="s">
        <v>1533</v>
      </c>
      <c r="B519" s="148" t="s">
        <v>1534</v>
      </c>
      <c r="C519" s="148"/>
      <c r="D519" s="148"/>
      <c r="E519" s="148"/>
      <c r="F519" s="148"/>
      <c r="G519" s="148" t="s">
        <v>816</v>
      </c>
      <c r="I519" s="66"/>
    </row>
    <row r="520" spans="1:9" x14ac:dyDescent="0.25">
      <c r="A520" s="74" t="s">
        <v>816</v>
      </c>
      <c r="B520" s="75"/>
      <c r="C520" s="76"/>
      <c r="D520" s="77"/>
      <c r="E520" s="78"/>
      <c r="F520" s="79"/>
      <c r="G520" s="78" t="s">
        <v>816</v>
      </c>
      <c r="I520" s="66"/>
    </row>
    <row r="521" spans="1:9" x14ac:dyDescent="0.25">
      <c r="A521" s="81" t="s">
        <v>816</v>
      </c>
      <c r="B521" s="82"/>
      <c r="C521" s="83"/>
      <c r="D521" s="84"/>
      <c r="E521" s="85"/>
      <c r="F521" s="86"/>
      <c r="G521" s="85" t="s">
        <v>816</v>
      </c>
      <c r="I521" s="66"/>
    </row>
    <row r="522" spans="1:9" ht="18" customHeight="1" x14ac:dyDescent="0.25">
      <c r="A522" s="62" t="s">
        <v>74</v>
      </c>
      <c r="B522" s="140" t="s">
        <v>75</v>
      </c>
      <c r="C522" s="140"/>
      <c r="D522" s="140"/>
      <c r="E522" s="140"/>
      <c r="F522" s="140"/>
      <c r="G522" s="140" t="s">
        <v>816</v>
      </c>
      <c r="I522" s="66"/>
    </row>
    <row r="523" spans="1:9" x14ac:dyDescent="0.25">
      <c r="A523" s="87" t="s">
        <v>816</v>
      </c>
      <c r="B523" s="82"/>
      <c r="C523" s="83"/>
      <c r="D523" s="84"/>
      <c r="E523" s="85"/>
      <c r="F523" s="86"/>
      <c r="G523" s="85" t="s">
        <v>816</v>
      </c>
      <c r="I523" s="66"/>
    </row>
    <row r="524" spans="1:9" x14ac:dyDescent="0.25">
      <c r="A524" s="87" t="s">
        <v>224</v>
      </c>
      <c r="B524" s="82" t="s">
        <v>225</v>
      </c>
      <c r="C524" s="83" t="s">
        <v>1535</v>
      </c>
      <c r="D524" s="84" t="s">
        <v>1536</v>
      </c>
      <c r="E524" s="85" t="s">
        <v>1537</v>
      </c>
      <c r="F524" s="86" t="s">
        <v>856</v>
      </c>
      <c r="G524" s="85" t="s">
        <v>1538</v>
      </c>
      <c r="I524" s="66"/>
    </row>
    <row r="525" spans="1:9" ht="25.5" customHeight="1" x14ac:dyDescent="0.25">
      <c r="A525" s="87" t="s">
        <v>816</v>
      </c>
      <c r="B525" s="82"/>
      <c r="C525" s="83" t="s">
        <v>1539</v>
      </c>
      <c r="D525" s="84" t="s">
        <v>1540</v>
      </c>
      <c r="E525" s="85" t="s">
        <v>1541</v>
      </c>
      <c r="F525" s="86" t="s">
        <v>856</v>
      </c>
      <c r="G525" s="85" t="s">
        <v>1542</v>
      </c>
      <c r="I525" s="66"/>
    </row>
    <row r="526" spans="1:9" x14ac:dyDescent="0.25">
      <c r="A526" s="87" t="s">
        <v>816</v>
      </c>
      <c r="B526" s="82"/>
      <c r="E526" s="85" t="s">
        <v>1543</v>
      </c>
      <c r="F526" s="86" t="s">
        <v>856</v>
      </c>
      <c r="G526" s="85" t="s">
        <v>1544</v>
      </c>
      <c r="I526" s="66"/>
    </row>
    <row r="527" spans="1:9" x14ac:dyDescent="0.25">
      <c r="A527" s="87" t="s">
        <v>816</v>
      </c>
      <c r="B527" s="82"/>
      <c r="C527" s="83" t="s">
        <v>816</v>
      </c>
      <c r="D527" s="84"/>
      <c r="E527" s="85" t="s">
        <v>1545</v>
      </c>
      <c r="F527" s="86" t="s">
        <v>856</v>
      </c>
      <c r="G527" s="85" t="s">
        <v>1546</v>
      </c>
      <c r="I527" s="66"/>
    </row>
    <row r="528" spans="1:9" x14ac:dyDescent="0.25">
      <c r="A528" s="87" t="s">
        <v>816</v>
      </c>
      <c r="B528" s="82"/>
      <c r="C528" s="83" t="s">
        <v>816</v>
      </c>
      <c r="D528" s="84"/>
      <c r="E528" s="85" t="s">
        <v>1547</v>
      </c>
      <c r="F528" s="86" t="s">
        <v>856</v>
      </c>
      <c r="G528" s="85" t="s">
        <v>1548</v>
      </c>
      <c r="I528" s="66"/>
    </row>
    <row r="529" spans="1:9" x14ac:dyDescent="0.25">
      <c r="A529" s="87" t="s">
        <v>816</v>
      </c>
      <c r="B529" s="82"/>
      <c r="C529" s="83"/>
      <c r="D529" s="84"/>
      <c r="E529" s="85"/>
      <c r="F529" s="86"/>
      <c r="G529" s="85" t="s">
        <v>816</v>
      </c>
      <c r="I529" s="66"/>
    </row>
    <row r="530" spans="1:9" ht="25.5" customHeight="1" x14ac:dyDescent="0.25">
      <c r="A530" s="87" t="s">
        <v>312</v>
      </c>
      <c r="B530" s="82" t="s">
        <v>313</v>
      </c>
      <c r="C530" s="83" t="s">
        <v>1549</v>
      </c>
      <c r="D530" s="84" t="s">
        <v>1550</v>
      </c>
      <c r="E530" s="85" t="s">
        <v>1551</v>
      </c>
      <c r="F530" s="86"/>
      <c r="G530" s="85" t="s">
        <v>1552</v>
      </c>
      <c r="I530" s="66"/>
    </row>
    <row r="531" spans="1:9" ht="25.5" customHeight="1" x14ac:dyDescent="0.25">
      <c r="A531" s="87" t="s">
        <v>816</v>
      </c>
      <c r="B531" s="82"/>
      <c r="C531" s="83" t="s">
        <v>1553</v>
      </c>
      <c r="D531" s="84" t="s">
        <v>1554</v>
      </c>
      <c r="E531" s="85" t="s">
        <v>1555</v>
      </c>
      <c r="F531" s="86" t="s">
        <v>856</v>
      </c>
      <c r="G531" s="85" t="s">
        <v>1556</v>
      </c>
      <c r="I531" s="66"/>
    </row>
    <row r="532" spans="1:9" x14ac:dyDescent="0.25">
      <c r="A532" s="87" t="s">
        <v>816</v>
      </c>
      <c r="B532" s="82"/>
      <c r="C532" s="83"/>
      <c r="D532" s="84"/>
      <c r="E532" s="85"/>
      <c r="F532" s="86"/>
      <c r="G532" s="85" t="s">
        <v>816</v>
      </c>
      <c r="I532" s="66"/>
    </row>
    <row r="533" spans="1:9" x14ac:dyDescent="0.25">
      <c r="A533" s="87" t="s">
        <v>316</v>
      </c>
      <c r="B533" s="82" t="s">
        <v>317</v>
      </c>
      <c r="C533" s="83" t="s">
        <v>1557</v>
      </c>
      <c r="D533" s="84" t="s">
        <v>1558</v>
      </c>
      <c r="E533" s="85" t="s">
        <v>1559</v>
      </c>
      <c r="F533" s="86"/>
      <c r="G533" s="85" t="s">
        <v>1560</v>
      </c>
      <c r="I533" s="66"/>
    </row>
    <row r="534" spans="1:9" ht="25.5" customHeight="1" x14ac:dyDescent="0.25">
      <c r="A534" s="87" t="s">
        <v>816</v>
      </c>
      <c r="B534" s="82"/>
      <c r="C534" s="83" t="s">
        <v>1561</v>
      </c>
      <c r="D534" s="84" t="s">
        <v>1562</v>
      </c>
      <c r="E534" s="85"/>
      <c r="F534" s="86"/>
      <c r="G534" s="85" t="s">
        <v>816</v>
      </c>
      <c r="I534" s="66"/>
    </row>
    <row r="535" spans="1:9" ht="18" customHeight="1" x14ac:dyDescent="0.25">
      <c r="A535" s="87" t="s">
        <v>816</v>
      </c>
      <c r="B535" s="82"/>
      <c r="C535" s="83"/>
      <c r="D535" s="84"/>
      <c r="E535" s="85"/>
      <c r="F535" s="86"/>
      <c r="G535" s="85" t="s">
        <v>816</v>
      </c>
      <c r="I535" s="66"/>
    </row>
    <row r="536" spans="1:9" x14ac:dyDescent="0.25">
      <c r="A536" s="87" t="s">
        <v>458</v>
      </c>
      <c r="B536" s="82" t="s">
        <v>459</v>
      </c>
      <c r="C536" s="83" t="s">
        <v>1563</v>
      </c>
      <c r="D536" s="84" t="s">
        <v>1564</v>
      </c>
      <c r="E536" s="85" t="s">
        <v>1565</v>
      </c>
      <c r="F536" s="86" t="s">
        <v>856</v>
      </c>
      <c r="G536" s="85" t="s">
        <v>1566</v>
      </c>
      <c r="I536" s="66"/>
    </row>
    <row r="537" spans="1:9" x14ac:dyDescent="0.25">
      <c r="A537" s="87" t="s">
        <v>816</v>
      </c>
      <c r="B537" s="82"/>
      <c r="C537" s="83"/>
      <c r="D537" s="84"/>
      <c r="E537" s="85"/>
      <c r="F537" s="86"/>
      <c r="G537" s="85" t="s">
        <v>816</v>
      </c>
      <c r="I537" s="66"/>
    </row>
    <row r="538" spans="1:9" ht="18" customHeight="1" x14ac:dyDescent="0.25">
      <c r="A538" s="62" t="s">
        <v>76</v>
      </c>
      <c r="B538" s="140" t="s">
        <v>77</v>
      </c>
      <c r="C538" s="140"/>
      <c r="D538" s="140"/>
      <c r="E538" s="140"/>
      <c r="F538" s="140"/>
      <c r="G538" s="140" t="s">
        <v>816</v>
      </c>
      <c r="I538" s="66"/>
    </row>
    <row r="539" spans="1:9" x14ac:dyDescent="0.25">
      <c r="A539" s="87" t="s">
        <v>816</v>
      </c>
      <c r="B539" s="82"/>
      <c r="C539" s="83"/>
      <c r="D539" s="84"/>
      <c r="E539" s="85"/>
      <c r="F539" s="86"/>
      <c r="G539" s="85" t="s">
        <v>816</v>
      </c>
      <c r="I539" s="66"/>
    </row>
    <row r="540" spans="1:9" x14ac:dyDescent="0.25">
      <c r="A540" s="87" t="s">
        <v>184</v>
      </c>
      <c r="B540" s="82" t="s">
        <v>185</v>
      </c>
      <c r="C540" s="83" t="s">
        <v>1567</v>
      </c>
      <c r="D540" s="84" t="s">
        <v>1568</v>
      </c>
      <c r="E540" s="85" t="s">
        <v>1258</v>
      </c>
      <c r="F540" s="86" t="s">
        <v>1015</v>
      </c>
      <c r="G540" s="85" t="s">
        <v>1569</v>
      </c>
      <c r="I540" s="66"/>
    </row>
    <row r="541" spans="1:9" x14ac:dyDescent="0.25">
      <c r="A541" s="87" t="s">
        <v>816</v>
      </c>
      <c r="B541" s="82"/>
      <c r="C541" s="83" t="s">
        <v>1570</v>
      </c>
      <c r="D541" s="84" t="s">
        <v>1571</v>
      </c>
      <c r="E541" s="85"/>
      <c r="F541" s="86"/>
      <c r="G541" s="85" t="s">
        <v>816</v>
      </c>
      <c r="I541" s="66"/>
    </row>
    <row r="542" spans="1:9" x14ac:dyDescent="0.25">
      <c r="A542" s="87" t="s">
        <v>816</v>
      </c>
      <c r="B542" s="82"/>
      <c r="C542" s="83"/>
      <c r="D542" s="84"/>
      <c r="E542" s="85"/>
      <c r="F542" s="86"/>
      <c r="G542" s="85" t="s">
        <v>816</v>
      </c>
      <c r="I542" s="66"/>
    </row>
    <row r="543" spans="1:9" x14ac:dyDescent="0.25">
      <c r="A543" s="87" t="s">
        <v>178</v>
      </c>
      <c r="B543" s="82" t="s">
        <v>179</v>
      </c>
      <c r="C543" s="83" t="s">
        <v>1572</v>
      </c>
      <c r="D543" s="84" t="s">
        <v>1573</v>
      </c>
      <c r="E543" s="85" t="s">
        <v>1254</v>
      </c>
      <c r="F543" s="86" t="s">
        <v>1574</v>
      </c>
      <c r="G543" s="85" t="s">
        <v>1575</v>
      </c>
      <c r="I543" s="66"/>
    </row>
    <row r="544" spans="1:9" x14ac:dyDescent="0.25">
      <c r="A544" s="87" t="s">
        <v>816</v>
      </c>
      <c r="B544" s="82"/>
      <c r="C544" s="83" t="s">
        <v>1576</v>
      </c>
      <c r="D544" s="84" t="s">
        <v>1577</v>
      </c>
      <c r="E544" s="85" t="s">
        <v>1256</v>
      </c>
      <c r="F544" s="86" t="s">
        <v>1574</v>
      </c>
      <c r="G544" s="85" t="s">
        <v>1578</v>
      </c>
      <c r="I544" s="66"/>
    </row>
    <row r="545" spans="1:9" ht="25.5" customHeight="1" x14ac:dyDescent="0.25">
      <c r="A545" s="87" t="s">
        <v>816</v>
      </c>
      <c r="B545" s="82"/>
      <c r="C545" s="83" t="s">
        <v>1579</v>
      </c>
      <c r="D545" s="84" t="s">
        <v>1580</v>
      </c>
      <c r="E545" s="85" t="s">
        <v>1260</v>
      </c>
      <c r="F545" s="86" t="s">
        <v>1574</v>
      </c>
      <c r="G545" s="85" t="s">
        <v>1581</v>
      </c>
      <c r="I545" s="66"/>
    </row>
    <row r="546" spans="1:9" x14ac:dyDescent="0.25">
      <c r="A546" s="87" t="s">
        <v>816</v>
      </c>
      <c r="B546" s="82"/>
      <c r="C546" s="83" t="s">
        <v>1582</v>
      </c>
      <c r="D546" s="84" t="s">
        <v>1583</v>
      </c>
      <c r="E546" s="85"/>
      <c r="F546" s="86"/>
      <c r="G546" s="85" t="s">
        <v>816</v>
      </c>
      <c r="I546" s="66"/>
    </row>
    <row r="547" spans="1:9" x14ac:dyDescent="0.25">
      <c r="A547" s="87" t="s">
        <v>816</v>
      </c>
      <c r="B547" s="82"/>
      <c r="E547" s="85"/>
      <c r="F547" s="86"/>
      <c r="G547" s="85" t="s">
        <v>816</v>
      </c>
      <c r="I547" s="66"/>
    </row>
    <row r="548" spans="1:9" ht="18" customHeight="1" x14ac:dyDescent="0.25">
      <c r="A548" s="62" t="s">
        <v>78</v>
      </c>
      <c r="B548" s="140" t="s">
        <v>79</v>
      </c>
      <c r="C548" s="140"/>
      <c r="D548" s="140"/>
      <c r="E548" s="140"/>
      <c r="F548" s="140"/>
      <c r="G548" s="140" t="s">
        <v>816</v>
      </c>
      <c r="I548" s="66"/>
    </row>
    <row r="549" spans="1:9" x14ac:dyDescent="0.25">
      <c r="A549" s="87" t="s">
        <v>816</v>
      </c>
      <c r="B549" s="82"/>
      <c r="C549" s="83"/>
      <c r="D549" s="84"/>
      <c r="E549" s="85"/>
      <c r="F549" s="86"/>
      <c r="G549" s="85" t="s">
        <v>816</v>
      </c>
      <c r="I549" s="66"/>
    </row>
    <row r="550" spans="1:9" ht="25.5" customHeight="1" x14ac:dyDescent="0.25">
      <c r="A550" s="87" t="s">
        <v>174</v>
      </c>
      <c r="B550" s="82" t="s">
        <v>175</v>
      </c>
      <c r="C550" s="83" t="s">
        <v>1584</v>
      </c>
      <c r="D550" s="83" t="s">
        <v>1585</v>
      </c>
      <c r="E550" s="85" t="s">
        <v>878</v>
      </c>
      <c r="F550" s="86" t="s">
        <v>1586</v>
      </c>
      <c r="G550" s="85" t="s">
        <v>880</v>
      </c>
      <c r="I550" s="66"/>
    </row>
    <row r="551" spans="1:9" ht="25.5" customHeight="1" x14ac:dyDescent="0.25">
      <c r="A551" s="87" t="s">
        <v>816</v>
      </c>
      <c r="B551" s="82"/>
      <c r="C551" s="83" t="s">
        <v>1587</v>
      </c>
      <c r="D551" s="84" t="s">
        <v>1588</v>
      </c>
      <c r="E551" s="85" t="s">
        <v>1537</v>
      </c>
      <c r="F551" s="86" t="s">
        <v>941</v>
      </c>
      <c r="G551" s="85" t="s">
        <v>1538</v>
      </c>
      <c r="I551" s="66"/>
    </row>
    <row r="552" spans="1:9" x14ac:dyDescent="0.25">
      <c r="A552" s="87" t="s">
        <v>816</v>
      </c>
      <c r="B552" s="82"/>
      <c r="C552" s="83" t="s">
        <v>1589</v>
      </c>
      <c r="D552" s="84" t="s">
        <v>1590</v>
      </c>
      <c r="E552" s="85" t="s">
        <v>1591</v>
      </c>
      <c r="F552" s="86" t="s">
        <v>930</v>
      </c>
      <c r="G552" s="85" t="s">
        <v>1592</v>
      </c>
      <c r="I552" s="66"/>
    </row>
    <row r="553" spans="1:9" ht="25.5" customHeight="1" x14ac:dyDescent="0.25">
      <c r="A553" s="87" t="s">
        <v>816</v>
      </c>
      <c r="B553" s="82"/>
      <c r="C553" s="83" t="s">
        <v>1593</v>
      </c>
      <c r="D553" s="84" t="s">
        <v>1594</v>
      </c>
      <c r="E553" s="85" t="s">
        <v>1595</v>
      </c>
      <c r="F553" s="86"/>
      <c r="G553" s="85" t="s">
        <v>1596</v>
      </c>
      <c r="I553" s="66"/>
    </row>
    <row r="554" spans="1:9" ht="25.5" customHeight="1" x14ac:dyDescent="0.25">
      <c r="A554" s="87" t="s">
        <v>816</v>
      </c>
      <c r="B554" s="82"/>
      <c r="C554" s="83" t="s">
        <v>1597</v>
      </c>
      <c r="D554" s="84" t="s">
        <v>1598</v>
      </c>
      <c r="E554" s="85" t="s">
        <v>1599</v>
      </c>
      <c r="F554" s="86"/>
      <c r="G554" s="85" t="s">
        <v>1600</v>
      </c>
      <c r="I554" s="66"/>
    </row>
    <row r="555" spans="1:9" x14ac:dyDescent="0.25">
      <c r="A555" s="87" t="s">
        <v>816</v>
      </c>
      <c r="B555" s="82"/>
      <c r="E555" s="85" t="s">
        <v>1601</v>
      </c>
      <c r="F555" s="86"/>
      <c r="G555" s="85" t="s">
        <v>1602</v>
      </c>
      <c r="I555" s="66"/>
    </row>
    <row r="556" spans="1:9" x14ac:dyDescent="0.25">
      <c r="A556" s="87" t="s">
        <v>816</v>
      </c>
      <c r="B556" s="82"/>
      <c r="C556" s="83"/>
      <c r="D556" s="84"/>
      <c r="E556" s="85" t="s">
        <v>1603</v>
      </c>
      <c r="F556" s="86"/>
      <c r="G556" s="85" t="s">
        <v>1604</v>
      </c>
      <c r="I556" s="66"/>
    </row>
    <row r="557" spans="1:9" x14ac:dyDescent="0.25">
      <c r="A557" s="87" t="s">
        <v>816</v>
      </c>
      <c r="B557" s="82"/>
      <c r="E557" s="85" t="s">
        <v>1605</v>
      </c>
      <c r="F557" s="86"/>
      <c r="G557" s="85" t="s">
        <v>1606</v>
      </c>
      <c r="I557" s="66"/>
    </row>
    <row r="558" spans="1:9" x14ac:dyDescent="0.25">
      <c r="A558" s="87" t="s">
        <v>816</v>
      </c>
      <c r="B558" s="82"/>
      <c r="C558" s="83"/>
      <c r="D558" s="84"/>
      <c r="E558" s="85" t="s">
        <v>1607</v>
      </c>
      <c r="F558" s="86"/>
      <c r="G558" s="85" t="s">
        <v>1608</v>
      </c>
      <c r="I558" s="66"/>
    </row>
    <row r="559" spans="1:9" x14ac:dyDescent="0.25">
      <c r="A559" s="87" t="s">
        <v>816</v>
      </c>
      <c r="B559" s="82"/>
      <c r="C559" s="83"/>
      <c r="D559" s="84"/>
      <c r="E559" s="85" t="s">
        <v>1609</v>
      </c>
      <c r="F559" s="86"/>
      <c r="G559" s="85" t="s">
        <v>1610</v>
      </c>
      <c r="I559" s="66"/>
    </row>
    <row r="560" spans="1:9" x14ac:dyDescent="0.25">
      <c r="A560" s="87" t="s">
        <v>816</v>
      </c>
      <c r="B560" s="82"/>
      <c r="C560" s="83" t="s">
        <v>816</v>
      </c>
      <c r="D560" s="84"/>
      <c r="E560" s="85" t="s">
        <v>1611</v>
      </c>
      <c r="F560" s="86"/>
      <c r="G560" s="85" t="s">
        <v>1612</v>
      </c>
      <c r="I560" s="66"/>
    </row>
    <row r="561" spans="1:9" x14ac:dyDescent="0.25">
      <c r="A561" s="87" t="s">
        <v>816</v>
      </c>
      <c r="B561" s="82"/>
      <c r="C561" s="83" t="s">
        <v>816</v>
      </c>
      <c r="D561" s="84"/>
      <c r="E561" s="85" t="s">
        <v>1613</v>
      </c>
      <c r="F561" s="86"/>
      <c r="G561" s="85" t="s">
        <v>1614</v>
      </c>
      <c r="I561" s="66"/>
    </row>
    <row r="562" spans="1:9" x14ac:dyDescent="0.25">
      <c r="A562" s="87" t="s">
        <v>816</v>
      </c>
      <c r="B562" s="82"/>
      <c r="C562" s="83" t="s">
        <v>816</v>
      </c>
      <c r="D562" s="84"/>
      <c r="E562" s="85" t="s">
        <v>1555</v>
      </c>
      <c r="F562" s="86" t="s">
        <v>941</v>
      </c>
      <c r="G562" s="85" t="s">
        <v>1556</v>
      </c>
      <c r="I562" s="66"/>
    </row>
    <row r="563" spans="1:9" x14ac:dyDescent="0.25">
      <c r="A563" s="87" t="s">
        <v>816</v>
      </c>
      <c r="B563" s="82"/>
      <c r="C563" s="83" t="s">
        <v>816</v>
      </c>
      <c r="D563" s="84"/>
      <c r="E563" s="85" t="s">
        <v>1541</v>
      </c>
      <c r="F563" s="86" t="s">
        <v>941</v>
      </c>
      <c r="G563" s="85" t="s">
        <v>1542</v>
      </c>
      <c r="I563" s="66"/>
    </row>
    <row r="564" spans="1:9" x14ac:dyDescent="0.25">
      <c r="A564" s="87" t="s">
        <v>816</v>
      </c>
      <c r="B564" s="82"/>
      <c r="C564" s="83" t="s">
        <v>816</v>
      </c>
      <c r="D564" s="84"/>
      <c r="E564" s="85" t="s">
        <v>1615</v>
      </c>
      <c r="F564" s="86" t="s">
        <v>941</v>
      </c>
      <c r="G564" s="85" t="s">
        <v>1616</v>
      </c>
      <c r="I564" s="66"/>
    </row>
    <row r="565" spans="1:9" x14ac:dyDescent="0.25">
      <c r="A565" s="87" t="s">
        <v>816</v>
      </c>
      <c r="B565" s="82"/>
      <c r="C565" s="83" t="s">
        <v>816</v>
      </c>
      <c r="D565" s="84"/>
      <c r="E565" s="85" t="s">
        <v>1543</v>
      </c>
      <c r="F565" s="86" t="s">
        <v>941</v>
      </c>
      <c r="G565" s="85" t="s">
        <v>1544</v>
      </c>
      <c r="I565" s="66"/>
    </row>
    <row r="566" spans="1:9" x14ac:dyDescent="0.25">
      <c r="A566" s="87" t="s">
        <v>816</v>
      </c>
      <c r="B566" s="82"/>
      <c r="C566" s="83" t="s">
        <v>816</v>
      </c>
      <c r="D566" s="84"/>
      <c r="E566" s="85" t="s">
        <v>1545</v>
      </c>
      <c r="F566" s="86" t="s">
        <v>941</v>
      </c>
      <c r="G566" s="85" t="s">
        <v>1546</v>
      </c>
      <c r="I566" s="66"/>
    </row>
    <row r="567" spans="1:9" x14ac:dyDescent="0.25">
      <c r="A567" s="87" t="s">
        <v>816</v>
      </c>
      <c r="B567" s="82"/>
      <c r="C567" s="83"/>
      <c r="D567" s="84"/>
      <c r="E567" s="85" t="s">
        <v>1254</v>
      </c>
      <c r="F567" s="86" t="s">
        <v>941</v>
      </c>
      <c r="G567" s="85" t="s">
        <v>1575</v>
      </c>
      <c r="I567" s="66"/>
    </row>
    <row r="568" spans="1:9" x14ac:dyDescent="0.25">
      <c r="A568" s="87" t="s">
        <v>816</v>
      </c>
      <c r="B568" s="82"/>
      <c r="C568" s="83"/>
      <c r="D568" s="84"/>
      <c r="E568" s="85" t="s">
        <v>1256</v>
      </c>
      <c r="F568" s="86" t="s">
        <v>941</v>
      </c>
      <c r="G568" s="85" t="s">
        <v>1578</v>
      </c>
      <c r="I568" s="66"/>
    </row>
    <row r="569" spans="1:9" x14ac:dyDescent="0.25">
      <c r="A569" s="87" t="s">
        <v>816</v>
      </c>
      <c r="B569" s="82"/>
      <c r="C569" s="83"/>
      <c r="D569" s="84"/>
      <c r="E569" s="85" t="s">
        <v>1547</v>
      </c>
      <c r="F569" s="86" t="s">
        <v>941</v>
      </c>
      <c r="G569" s="85" t="s">
        <v>1548</v>
      </c>
      <c r="I569" s="66"/>
    </row>
    <row r="570" spans="1:9" x14ac:dyDescent="0.25">
      <c r="A570" s="87" t="s">
        <v>816</v>
      </c>
      <c r="B570" s="82"/>
      <c r="C570" s="83"/>
      <c r="D570" s="84"/>
      <c r="E570" s="85" t="s">
        <v>1260</v>
      </c>
      <c r="F570" s="86" t="s">
        <v>941</v>
      </c>
      <c r="G570" s="85" t="s">
        <v>1581</v>
      </c>
      <c r="I570" s="66"/>
    </row>
    <row r="571" spans="1:9" x14ac:dyDescent="0.25">
      <c r="A571" s="87" t="s">
        <v>816</v>
      </c>
      <c r="B571" s="82"/>
      <c r="C571" s="83" t="s">
        <v>816</v>
      </c>
      <c r="D571" s="84"/>
      <c r="E571" s="85" t="s">
        <v>1617</v>
      </c>
      <c r="F571" s="86" t="s">
        <v>941</v>
      </c>
      <c r="G571" s="85" t="s">
        <v>1618</v>
      </c>
      <c r="I571" s="66"/>
    </row>
    <row r="572" spans="1:9" x14ac:dyDescent="0.25">
      <c r="A572" s="87" t="s">
        <v>816</v>
      </c>
      <c r="B572" s="82"/>
      <c r="C572" s="83"/>
      <c r="D572" s="84"/>
      <c r="E572" s="85"/>
      <c r="F572" s="86"/>
      <c r="G572" s="85"/>
      <c r="I572" s="66"/>
    </row>
    <row r="573" spans="1:9" x14ac:dyDescent="0.25">
      <c r="A573" s="87" t="s">
        <v>272</v>
      </c>
      <c r="B573" s="82" t="s">
        <v>273</v>
      </c>
      <c r="C573" s="83" t="s">
        <v>1619</v>
      </c>
      <c r="D573" s="84" t="s">
        <v>1620</v>
      </c>
      <c r="E573" s="85" t="s">
        <v>1621</v>
      </c>
      <c r="F573" s="86" t="s">
        <v>930</v>
      </c>
      <c r="G573" s="85" t="s">
        <v>1622</v>
      </c>
      <c r="I573" s="66"/>
    </row>
    <row r="574" spans="1:9" x14ac:dyDescent="0.25">
      <c r="A574" s="87" t="s">
        <v>816</v>
      </c>
      <c r="B574" s="82"/>
      <c r="C574" s="83"/>
      <c r="D574" s="84"/>
      <c r="E574" s="85" t="s">
        <v>1623</v>
      </c>
      <c r="F574" s="86"/>
      <c r="G574" s="85" t="s">
        <v>1624</v>
      </c>
      <c r="I574" s="66"/>
    </row>
    <row r="575" spans="1:9" x14ac:dyDescent="0.25">
      <c r="A575" s="87" t="s">
        <v>816</v>
      </c>
      <c r="B575" s="82"/>
      <c r="C575" s="83"/>
      <c r="D575" s="84"/>
      <c r="E575" s="85" t="s">
        <v>1625</v>
      </c>
      <c r="F575" s="86" t="s">
        <v>856</v>
      </c>
      <c r="G575" s="85" t="s">
        <v>1626</v>
      </c>
      <c r="I575" s="66"/>
    </row>
    <row r="576" spans="1:9" x14ac:dyDescent="0.25">
      <c r="A576" s="87" t="s">
        <v>816</v>
      </c>
      <c r="B576" s="82"/>
      <c r="C576" s="83"/>
      <c r="D576" s="84"/>
      <c r="F576" s="86"/>
      <c r="I576" s="66"/>
    </row>
    <row r="577" spans="1:9" x14ac:dyDescent="0.25">
      <c r="A577" s="153" t="s">
        <v>1627</v>
      </c>
      <c r="B577" s="153"/>
      <c r="C577" s="153"/>
      <c r="D577" s="153"/>
      <c r="E577" s="153"/>
      <c r="F577" s="153"/>
      <c r="G577" s="153" t="s">
        <v>816</v>
      </c>
      <c r="I577" s="66"/>
    </row>
    <row r="578" spans="1:9" x14ac:dyDescent="0.25">
      <c r="A578" s="154" t="s">
        <v>1628</v>
      </c>
      <c r="B578" s="154"/>
      <c r="C578" s="154"/>
      <c r="D578" s="154"/>
      <c r="E578" s="154"/>
      <c r="F578" s="154"/>
      <c r="G578" s="154" t="s">
        <v>816</v>
      </c>
      <c r="I578" s="66"/>
    </row>
    <row r="579" spans="1:9" x14ac:dyDescent="0.25">
      <c r="A579" s="87" t="s">
        <v>816</v>
      </c>
      <c r="B579" s="82"/>
      <c r="C579" s="83"/>
      <c r="D579" s="84"/>
      <c r="E579" s="85"/>
      <c r="F579" s="86"/>
      <c r="G579" s="85" t="s">
        <v>816</v>
      </c>
      <c r="I579" s="66"/>
    </row>
    <row r="580" spans="1:9" ht="25.5" customHeight="1" x14ac:dyDescent="0.25">
      <c r="A580" s="87" t="s">
        <v>274</v>
      </c>
      <c r="B580" s="82" t="s">
        <v>275</v>
      </c>
      <c r="C580" s="83" t="s">
        <v>1629</v>
      </c>
      <c r="D580" s="84" t="s">
        <v>1630</v>
      </c>
      <c r="E580" s="85" t="s">
        <v>1565</v>
      </c>
      <c r="F580" s="86" t="s">
        <v>941</v>
      </c>
      <c r="G580" s="85" t="s">
        <v>1566</v>
      </c>
      <c r="I580" s="66"/>
    </row>
    <row r="581" spans="1:9" ht="12.75" customHeight="1" x14ac:dyDescent="0.25">
      <c r="A581" s="87" t="s">
        <v>816</v>
      </c>
      <c r="B581" s="82"/>
      <c r="C581" s="83"/>
      <c r="D581" s="84"/>
      <c r="E581" s="85"/>
      <c r="F581" s="86"/>
      <c r="G581" s="85" t="s">
        <v>816</v>
      </c>
      <c r="I581" s="66"/>
    </row>
    <row r="582" spans="1:9" x14ac:dyDescent="0.25">
      <c r="A582" s="74" t="s">
        <v>816</v>
      </c>
      <c r="B582" s="75"/>
      <c r="C582" s="76"/>
      <c r="D582" s="77"/>
      <c r="E582" s="78"/>
      <c r="F582" s="79"/>
      <c r="G582" s="78" t="s">
        <v>816</v>
      </c>
      <c r="I582" s="66"/>
    </row>
    <row r="583" spans="1:9" ht="45" customHeight="1" x14ac:dyDescent="0.25">
      <c r="A583" s="80" t="s">
        <v>1631</v>
      </c>
      <c r="B583" s="148" t="s">
        <v>1632</v>
      </c>
      <c r="C583" s="148"/>
      <c r="D583" s="148"/>
      <c r="E583" s="148"/>
      <c r="F583" s="148"/>
      <c r="G583" s="148" t="s">
        <v>816</v>
      </c>
      <c r="I583" s="66"/>
    </row>
    <row r="584" spans="1:9" x14ac:dyDescent="0.25">
      <c r="A584" s="74" t="s">
        <v>816</v>
      </c>
      <c r="B584" s="75"/>
      <c r="C584" s="76"/>
      <c r="D584" s="77"/>
      <c r="E584" s="78"/>
      <c r="F584" s="79"/>
      <c r="G584" s="78" t="s">
        <v>816</v>
      </c>
      <c r="I584" s="66"/>
    </row>
    <row r="585" spans="1:9" x14ac:dyDescent="0.25">
      <c r="A585" s="81" t="s">
        <v>816</v>
      </c>
      <c r="B585" s="82"/>
      <c r="C585" s="83"/>
      <c r="D585" s="84"/>
      <c r="E585" s="85"/>
      <c r="F585" s="86"/>
      <c r="G585" s="85" t="s">
        <v>816</v>
      </c>
      <c r="I585" s="66"/>
    </row>
    <row r="586" spans="1:9" ht="18" customHeight="1" x14ac:dyDescent="0.25">
      <c r="A586" s="62" t="s">
        <v>80</v>
      </c>
      <c r="B586" s="140" t="s">
        <v>81</v>
      </c>
      <c r="C586" s="140"/>
      <c r="D586" s="140"/>
      <c r="E586" s="140"/>
      <c r="F586" s="140"/>
      <c r="G586" s="140" t="s">
        <v>816</v>
      </c>
      <c r="I586" s="66"/>
    </row>
    <row r="587" spans="1:9" x14ac:dyDescent="0.25">
      <c r="A587" s="87" t="s">
        <v>816</v>
      </c>
      <c r="B587" s="82"/>
      <c r="C587" s="83"/>
      <c r="D587" s="84"/>
      <c r="E587" s="85"/>
      <c r="F587" s="86"/>
      <c r="G587" s="85" t="s">
        <v>816</v>
      </c>
      <c r="I587" s="66"/>
    </row>
    <row r="588" spans="1:9" x14ac:dyDescent="0.25">
      <c r="A588" s="87" t="s">
        <v>203</v>
      </c>
      <c r="B588" s="82" t="s">
        <v>204</v>
      </c>
      <c r="C588" s="83" t="s">
        <v>1633</v>
      </c>
      <c r="D588" s="84" t="s">
        <v>1634</v>
      </c>
      <c r="E588" s="85" t="s">
        <v>1621</v>
      </c>
      <c r="F588" s="86" t="s">
        <v>944</v>
      </c>
      <c r="G588" s="85" t="s">
        <v>1622</v>
      </c>
      <c r="I588" s="66"/>
    </row>
    <row r="589" spans="1:9" x14ac:dyDescent="0.25">
      <c r="A589" s="87" t="s">
        <v>816</v>
      </c>
      <c r="C589" s="83" t="s">
        <v>1635</v>
      </c>
      <c r="D589" s="84" t="s">
        <v>1636</v>
      </c>
      <c r="E589" s="85" t="s">
        <v>1396</v>
      </c>
      <c r="F589" s="86" t="s">
        <v>944</v>
      </c>
      <c r="G589" s="85" t="s">
        <v>1397</v>
      </c>
      <c r="I589" s="66"/>
    </row>
    <row r="590" spans="1:9" x14ac:dyDescent="0.25">
      <c r="A590" s="87" t="s">
        <v>816</v>
      </c>
      <c r="B590" s="82"/>
      <c r="C590" s="83" t="s">
        <v>1637</v>
      </c>
      <c r="D590" s="84" t="s">
        <v>1638</v>
      </c>
      <c r="E590" s="85" t="s">
        <v>1639</v>
      </c>
      <c r="F590" s="86"/>
      <c r="G590" s="85" t="s">
        <v>1640</v>
      </c>
      <c r="I590" s="66"/>
    </row>
    <row r="591" spans="1:9" ht="25.5" customHeight="1" x14ac:dyDescent="0.25">
      <c r="A591" s="87" t="s">
        <v>816</v>
      </c>
      <c r="B591" s="82"/>
      <c r="C591" s="83" t="s">
        <v>1641</v>
      </c>
      <c r="D591" s="84" t="s">
        <v>1642</v>
      </c>
      <c r="E591" s="85"/>
      <c r="F591" s="86"/>
      <c r="G591" s="85" t="s">
        <v>816</v>
      </c>
      <c r="I591" s="66"/>
    </row>
    <row r="592" spans="1:9" x14ac:dyDescent="0.25">
      <c r="A592" s="81" t="s">
        <v>816</v>
      </c>
      <c r="B592" s="88"/>
      <c r="C592" s="83" t="s">
        <v>1643</v>
      </c>
      <c r="D592" s="84" t="s">
        <v>1644</v>
      </c>
      <c r="E592" s="85"/>
      <c r="F592" s="86"/>
      <c r="G592" s="85" t="s">
        <v>816</v>
      </c>
      <c r="I592" s="66"/>
    </row>
    <row r="593" spans="1:9" ht="25.5" customHeight="1" x14ac:dyDescent="0.25">
      <c r="A593" s="87" t="s">
        <v>816</v>
      </c>
      <c r="B593" s="82"/>
      <c r="C593" s="83" t="s">
        <v>1645</v>
      </c>
      <c r="D593" s="84" t="s">
        <v>1646</v>
      </c>
      <c r="E593" s="85"/>
      <c r="F593" s="86"/>
      <c r="G593" s="85" t="s">
        <v>816</v>
      </c>
      <c r="I593" s="66"/>
    </row>
    <row r="594" spans="1:9" x14ac:dyDescent="0.25">
      <c r="A594" s="87" t="s">
        <v>816</v>
      </c>
      <c r="B594" s="82"/>
      <c r="C594" s="83"/>
      <c r="D594" s="84"/>
      <c r="E594" s="85"/>
      <c r="F594" s="86"/>
      <c r="G594" s="85" t="s">
        <v>816</v>
      </c>
      <c r="I594" s="66"/>
    </row>
    <row r="595" spans="1:9" x14ac:dyDescent="0.25">
      <c r="A595" s="87" t="s">
        <v>186</v>
      </c>
      <c r="B595" s="87" t="s">
        <v>187</v>
      </c>
      <c r="C595" s="83" t="s">
        <v>1647</v>
      </c>
      <c r="D595" s="84" t="s">
        <v>1648</v>
      </c>
      <c r="E595" s="85" t="s">
        <v>878</v>
      </c>
      <c r="F595" s="86" t="s">
        <v>944</v>
      </c>
      <c r="G595" s="85" t="s">
        <v>880</v>
      </c>
      <c r="I595" s="66"/>
    </row>
    <row r="596" spans="1:9" ht="25.5" customHeight="1" x14ac:dyDescent="0.25">
      <c r="A596" s="87" t="s">
        <v>816</v>
      </c>
      <c r="B596" s="87"/>
      <c r="C596" s="83" t="s">
        <v>1649</v>
      </c>
      <c r="D596" s="84" t="s">
        <v>1650</v>
      </c>
      <c r="E596" s="85" t="s">
        <v>1651</v>
      </c>
      <c r="F596" s="86"/>
      <c r="G596" s="85" t="s">
        <v>1652</v>
      </c>
      <c r="I596" s="66"/>
    </row>
    <row r="597" spans="1:9" x14ac:dyDescent="0.25">
      <c r="A597" s="87" t="s">
        <v>816</v>
      </c>
      <c r="B597" s="82"/>
      <c r="C597" s="83"/>
      <c r="D597" s="84"/>
      <c r="E597" s="85" t="s">
        <v>1591</v>
      </c>
      <c r="F597" s="86" t="s">
        <v>944</v>
      </c>
      <c r="G597" s="85" t="s">
        <v>1592</v>
      </c>
      <c r="I597" s="66"/>
    </row>
    <row r="598" spans="1:9" x14ac:dyDescent="0.25">
      <c r="A598" s="87" t="s">
        <v>816</v>
      </c>
      <c r="B598" s="82"/>
      <c r="C598" s="83"/>
      <c r="D598" s="84"/>
      <c r="E598" s="85" t="s">
        <v>1653</v>
      </c>
      <c r="F598" s="86"/>
      <c r="G598" s="85" t="s">
        <v>1654</v>
      </c>
      <c r="I598" s="66"/>
    </row>
    <row r="599" spans="1:9" x14ac:dyDescent="0.25">
      <c r="A599" s="87" t="s">
        <v>816</v>
      </c>
      <c r="B599" s="82"/>
      <c r="C599" s="83"/>
      <c r="D599" s="84"/>
      <c r="E599" s="85" t="s">
        <v>1655</v>
      </c>
      <c r="F599" s="86"/>
      <c r="G599" s="85" t="s">
        <v>1656</v>
      </c>
      <c r="I599" s="66"/>
    </row>
    <row r="600" spans="1:9" x14ac:dyDescent="0.25">
      <c r="A600" s="87" t="s">
        <v>816</v>
      </c>
      <c r="B600" s="82"/>
      <c r="C600" s="83"/>
      <c r="D600" s="84"/>
      <c r="E600" s="85" t="s">
        <v>1625</v>
      </c>
      <c r="F600" s="86" t="s">
        <v>941</v>
      </c>
      <c r="G600" s="85" t="s">
        <v>1626</v>
      </c>
      <c r="I600" s="66"/>
    </row>
    <row r="601" spans="1:9" x14ac:dyDescent="0.25">
      <c r="A601" s="87" t="s">
        <v>816</v>
      </c>
      <c r="B601" s="82"/>
      <c r="C601" s="83"/>
      <c r="D601" s="84"/>
      <c r="E601" s="85"/>
      <c r="F601" s="86"/>
      <c r="G601" s="85"/>
      <c r="I601" s="66"/>
    </row>
    <row r="602" spans="1:9" x14ac:dyDescent="0.25">
      <c r="A602" s="87" t="s">
        <v>188</v>
      </c>
      <c r="B602" s="82" t="s">
        <v>189</v>
      </c>
      <c r="C602" s="83" t="s">
        <v>1657</v>
      </c>
      <c r="D602" s="84" t="s">
        <v>1658</v>
      </c>
      <c r="E602" s="85" t="s">
        <v>1659</v>
      </c>
      <c r="F602" s="86"/>
      <c r="G602" s="85" t="s">
        <v>1660</v>
      </c>
      <c r="I602" s="66"/>
    </row>
    <row r="603" spans="1:9" x14ac:dyDescent="0.25">
      <c r="A603" s="87" t="s">
        <v>816</v>
      </c>
      <c r="C603" s="83" t="s">
        <v>1661</v>
      </c>
      <c r="D603" s="84" t="s">
        <v>1662</v>
      </c>
      <c r="E603" s="85" t="s">
        <v>1663</v>
      </c>
      <c r="F603" s="86"/>
      <c r="G603" s="85" t="s">
        <v>1664</v>
      </c>
      <c r="I603" s="66"/>
    </row>
    <row r="604" spans="1:9" x14ac:dyDescent="0.25">
      <c r="A604" s="87" t="s">
        <v>816</v>
      </c>
      <c r="C604" s="83"/>
      <c r="D604" s="84"/>
      <c r="E604" s="85" t="s">
        <v>1665</v>
      </c>
      <c r="F604" s="86"/>
      <c r="G604" s="85" t="s">
        <v>1666</v>
      </c>
      <c r="I604" s="66"/>
    </row>
    <row r="605" spans="1:9" x14ac:dyDescent="0.25">
      <c r="A605" s="87" t="s">
        <v>816</v>
      </c>
      <c r="C605" s="83"/>
      <c r="D605" s="84"/>
      <c r="E605" s="85" t="s">
        <v>1667</v>
      </c>
      <c r="F605" s="86"/>
      <c r="G605" s="85" t="s">
        <v>1668</v>
      </c>
      <c r="I605" s="66"/>
    </row>
    <row r="606" spans="1:9" ht="12.75" customHeight="1" x14ac:dyDescent="0.25">
      <c r="A606" s="87" t="s">
        <v>816</v>
      </c>
      <c r="B606" s="82"/>
      <c r="C606" s="83"/>
      <c r="D606" s="84"/>
      <c r="E606" s="85"/>
      <c r="F606" s="86"/>
      <c r="G606" s="85" t="s">
        <v>816</v>
      </c>
      <c r="I606" s="66"/>
    </row>
    <row r="607" spans="1:9" x14ac:dyDescent="0.25">
      <c r="A607" s="74" t="s">
        <v>816</v>
      </c>
      <c r="B607" s="75"/>
      <c r="C607" s="76"/>
      <c r="D607" s="77"/>
      <c r="E607" s="78"/>
      <c r="F607" s="79"/>
      <c r="G607" s="78" t="s">
        <v>816</v>
      </c>
      <c r="I607" s="66"/>
    </row>
    <row r="608" spans="1:9" ht="45" customHeight="1" x14ac:dyDescent="0.25">
      <c r="A608" s="80" t="s">
        <v>1669</v>
      </c>
      <c r="B608" s="148" t="s">
        <v>1670</v>
      </c>
      <c r="C608" s="148"/>
      <c r="D608" s="148"/>
      <c r="E608" s="148"/>
      <c r="F608" s="148"/>
      <c r="G608" s="148" t="s">
        <v>816</v>
      </c>
      <c r="I608" s="66"/>
    </row>
    <row r="609" spans="1:9" x14ac:dyDescent="0.25">
      <c r="A609" s="74" t="s">
        <v>816</v>
      </c>
      <c r="B609" s="75"/>
      <c r="C609" s="76"/>
      <c r="D609" s="77"/>
      <c r="E609" s="78"/>
      <c r="F609" s="79"/>
      <c r="G609" s="78" t="s">
        <v>816</v>
      </c>
      <c r="I609" s="66"/>
    </row>
    <row r="610" spans="1:9" x14ac:dyDescent="0.25">
      <c r="A610" s="81" t="s">
        <v>816</v>
      </c>
      <c r="B610" s="82"/>
      <c r="C610" s="83"/>
      <c r="D610" s="84"/>
      <c r="E610" s="85"/>
      <c r="F610" s="86"/>
      <c r="G610" s="85" t="s">
        <v>816</v>
      </c>
      <c r="I610" s="66"/>
    </row>
    <row r="611" spans="1:9" ht="18" customHeight="1" x14ac:dyDescent="0.25">
      <c r="A611" s="62" t="s">
        <v>82</v>
      </c>
      <c r="B611" s="140" t="s">
        <v>83</v>
      </c>
      <c r="C611" s="140"/>
      <c r="D611" s="140"/>
      <c r="E611" s="140"/>
      <c r="F611" s="140"/>
      <c r="G611" s="140" t="s">
        <v>816</v>
      </c>
      <c r="I611" s="66"/>
    </row>
    <row r="612" spans="1:9" x14ac:dyDescent="0.25">
      <c r="A612" s="87" t="s">
        <v>816</v>
      </c>
      <c r="B612" s="82"/>
      <c r="C612" s="83"/>
      <c r="D612" s="84"/>
      <c r="E612" s="85"/>
      <c r="F612" s="86"/>
      <c r="G612" s="85" t="s">
        <v>816</v>
      </c>
      <c r="I612" s="66"/>
    </row>
    <row r="613" spans="1:9" x14ac:dyDescent="0.25">
      <c r="A613" s="87" t="s">
        <v>403</v>
      </c>
      <c r="B613" s="82" t="s">
        <v>404</v>
      </c>
      <c r="C613" s="83" t="s">
        <v>1671</v>
      </c>
      <c r="D613" s="84" t="s">
        <v>1672</v>
      </c>
      <c r="E613" s="85" t="s">
        <v>1673</v>
      </c>
      <c r="F613" s="86" t="s">
        <v>1674</v>
      </c>
      <c r="G613" s="85" t="s">
        <v>1675</v>
      </c>
      <c r="I613" s="66"/>
    </row>
    <row r="614" spans="1:9" x14ac:dyDescent="0.25">
      <c r="A614" s="87" t="s">
        <v>816</v>
      </c>
      <c r="C614" s="83" t="s">
        <v>1676</v>
      </c>
      <c r="D614" s="84" t="s">
        <v>1677</v>
      </c>
      <c r="E614" s="85" t="s">
        <v>1678</v>
      </c>
      <c r="F614" s="86" t="s">
        <v>979</v>
      </c>
      <c r="G614" s="85" t="s">
        <v>1679</v>
      </c>
      <c r="I614" s="66"/>
    </row>
    <row r="615" spans="1:9" x14ac:dyDescent="0.25">
      <c r="A615" s="87" t="s">
        <v>816</v>
      </c>
      <c r="B615" s="82"/>
      <c r="C615" s="83" t="s">
        <v>1680</v>
      </c>
      <c r="D615" s="84" t="s">
        <v>1681</v>
      </c>
      <c r="E615" s="85" t="s">
        <v>1682</v>
      </c>
      <c r="F615" s="86" t="s">
        <v>979</v>
      </c>
      <c r="G615" s="85" t="s">
        <v>1683</v>
      </c>
      <c r="I615" s="66"/>
    </row>
    <row r="616" spans="1:9" x14ac:dyDescent="0.25">
      <c r="A616" s="87" t="s">
        <v>816</v>
      </c>
      <c r="B616" s="82"/>
      <c r="C616" s="83" t="s">
        <v>1684</v>
      </c>
      <c r="D616" s="84" t="s">
        <v>1685</v>
      </c>
      <c r="E616" s="85" t="s">
        <v>1686</v>
      </c>
      <c r="F616" s="86" t="s">
        <v>1674</v>
      </c>
      <c r="G616" s="85" t="s">
        <v>1687</v>
      </c>
      <c r="I616" s="66"/>
    </row>
    <row r="617" spans="1:9" x14ac:dyDescent="0.25">
      <c r="A617" s="87" t="s">
        <v>816</v>
      </c>
      <c r="B617" s="82"/>
      <c r="C617" s="83"/>
      <c r="D617" s="84"/>
      <c r="E617" s="85" t="s">
        <v>1688</v>
      </c>
      <c r="F617" s="86" t="s">
        <v>1674</v>
      </c>
      <c r="G617" s="85" t="s">
        <v>1689</v>
      </c>
      <c r="I617" s="66"/>
    </row>
    <row r="618" spans="1:9" x14ac:dyDescent="0.25">
      <c r="A618" s="87" t="s">
        <v>816</v>
      </c>
      <c r="B618" s="82"/>
      <c r="C618" s="83"/>
      <c r="D618" s="84"/>
      <c r="E618" s="85" t="s">
        <v>1690</v>
      </c>
      <c r="F618" s="86" t="s">
        <v>1674</v>
      </c>
      <c r="G618" s="85" t="s">
        <v>1691</v>
      </c>
      <c r="I618" s="66"/>
    </row>
    <row r="619" spans="1:9" x14ac:dyDescent="0.25">
      <c r="A619" s="87" t="s">
        <v>816</v>
      </c>
      <c r="B619" s="82"/>
      <c r="C619" s="83"/>
      <c r="D619" s="84"/>
      <c r="F619" s="86"/>
      <c r="I619" s="66"/>
    </row>
    <row r="620" spans="1:9" ht="18" customHeight="1" x14ac:dyDescent="0.25">
      <c r="A620" s="62" t="s">
        <v>84</v>
      </c>
      <c r="B620" s="140" t="s">
        <v>85</v>
      </c>
      <c r="C620" s="140"/>
      <c r="D620" s="140"/>
      <c r="E620" s="140"/>
      <c r="F620" s="140"/>
      <c r="G620" s="140" t="s">
        <v>816</v>
      </c>
      <c r="I620" s="66"/>
    </row>
    <row r="621" spans="1:9" x14ac:dyDescent="0.25">
      <c r="A621" s="87" t="s">
        <v>816</v>
      </c>
      <c r="B621" s="82"/>
      <c r="C621" s="83"/>
      <c r="D621" s="84"/>
      <c r="E621" s="85"/>
      <c r="F621" s="86"/>
      <c r="G621" s="85" t="s">
        <v>816</v>
      </c>
      <c r="I621" s="66"/>
    </row>
    <row r="622" spans="1:9" ht="25.5" customHeight="1" x14ac:dyDescent="0.25">
      <c r="A622" s="87" t="s">
        <v>460</v>
      </c>
      <c r="B622" s="82" t="s">
        <v>461</v>
      </c>
      <c r="C622" s="83" t="s">
        <v>1692</v>
      </c>
      <c r="D622" s="84" t="s">
        <v>1693</v>
      </c>
      <c r="E622" s="85" t="s">
        <v>1673</v>
      </c>
      <c r="F622" s="86" t="s">
        <v>1694</v>
      </c>
      <c r="G622" s="85" t="s">
        <v>1675</v>
      </c>
      <c r="I622" s="66"/>
    </row>
    <row r="623" spans="1:9" x14ac:dyDescent="0.25">
      <c r="A623" s="87" t="s">
        <v>816</v>
      </c>
      <c r="C623" s="83" t="s">
        <v>1695</v>
      </c>
      <c r="D623" s="84" t="s">
        <v>1696</v>
      </c>
      <c r="E623" s="85" t="s">
        <v>1678</v>
      </c>
      <c r="F623" s="86" t="s">
        <v>1015</v>
      </c>
      <c r="G623" s="85" t="s">
        <v>1679</v>
      </c>
      <c r="I623" s="66"/>
    </row>
    <row r="624" spans="1:9" x14ac:dyDescent="0.25">
      <c r="A624" s="87" t="s">
        <v>816</v>
      </c>
      <c r="C624" s="83" t="s">
        <v>1697</v>
      </c>
      <c r="D624" s="84" t="s">
        <v>1698</v>
      </c>
      <c r="E624" s="85" t="s">
        <v>1682</v>
      </c>
      <c r="F624" s="86" t="s">
        <v>1574</v>
      </c>
      <c r="G624" s="85" t="s">
        <v>1683</v>
      </c>
      <c r="I624" s="66"/>
    </row>
    <row r="625" spans="1:9" x14ac:dyDescent="0.25">
      <c r="A625" s="87" t="s">
        <v>816</v>
      </c>
      <c r="B625" s="82"/>
      <c r="E625" s="85" t="s">
        <v>1686</v>
      </c>
      <c r="F625" s="86" t="s">
        <v>1694</v>
      </c>
      <c r="G625" s="85" t="s">
        <v>1687</v>
      </c>
      <c r="I625" s="66"/>
    </row>
    <row r="626" spans="1:9" x14ac:dyDescent="0.25">
      <c r="A626" s="87" t="s">
        <v>816</v>
      </c>
      <c r="B626" s="82"/>
      <c r="C626" s="83"/>
      <c r="D626" s="84"/>
      <c r="E626" s="85" t="s">
        <v>1688</v>
      </c>
      <c r="F626" s="86" t="s">
        <v>1694</v>
      </c>
      <c r="G626" s="85" t="s">
        <v>1689</v>
      </c>
      <c r="I626" s="66"/>
    </row>
    <row r="627" spans="1:9" x14ac:dyDescent="0.25">
      <c r="A627" s="87" t="s">
        <v>816</v>
      </c>
      <c r="B627" s="82"/>
      <c r="C627" s="83"/>
      <c r="D627" s="84"/>
      <c r="E627" s="85" t="s">
        <v>1690</v>
      </c>
      <c r="F627" s="86" t="s">
        <v>1694</v>
      </c>
      <c r="G627" s="85" t="s">
        <v>1691</v>
      </c>
      <c r="I627" s="66"/>
    </row>
    <row r="628" spans="1:9" x14ac:dyDescent="0.25">
      <c r="A628" s="87" t="s">
        <v>816</v>
      </c>
      <c r="B628" s="82"/>
      <c r="C628" s="83"/>
      <c r="D628" s="84"/>
      <c r="F628" s="86"/>
      <c r="I628" s="66"/>
    </row>
    <row r="629" spans="1:9" x14ac:dyDescent="0.25">
      <c r="A629" s="87" t="s">
        <v>430</v>
      </c>
      <c r="B629" s="82" t="s">
        <v>431</v>
      </c>
      <c r="C629" s="83" t="s">
        <v>1699</v>
      </c>
      <c r="D629" s="84" t="s">
        <v>1700</v>
      </c>
      <c r="E629" s="85" t="s">
        <v>1682</v>
      </c>
      <c r="F629" s="86" t="s">
        <v>941</v>
      </c>
      <c r="G629" s="85" t="s">
        <v>1683</v>
      </c>
      <c r="I629" s="66"/>
    </row>
    <row r="630" spans="1:9" ht="25.5" customHeight="1" x14ac:dyDescent="0.25">
      <c r="A630" s="87" t="s">
        <v>816</v>
      </c>
      <c r="B630" s="82"/>
      <c r="C630" s="83" t="s">
        <v>1701</v>
      </c>
      <c r="D630" s="84" t="s">
        <v>1702</v>
      </c>
      <c r="E630" s="85" t="s">
        <v>1703</v>
      </c>
      <c r="F630" s="86" t="s">
        <v>930</v>
      </c>
      <c r="G630" s="85" t="s">
        <v>1704</v>
      </c>
      <c r="I630" s="66"/>
    </row>
    <row r="631" spans="1:9" x14ac:dyDescent="0.25">
      <c r="A631" s="87" t="s">
        <v>816</v>
      </c>
      <c r="B631" s="82"/>
      <c r="C631" s="83"/>
      <c r="D631" s="84"/>
      <c r="F631" s="86"/>
      <c r="I631" s="66"/>
    </row>
    <row r="632" spans="1:9" ht="18" customHeight="1" x14ac:dyDescent="0.25">
      <c r="A632" s="62" t="s">
        <v>86</v>
      </c>
      <c r="B632" s="140" t="s">
        <v>87</v>
      </c>
      <c r="C632" s="140"/>
      <c r="D632" s="140"/>
      <c r="E632" s="140"/>
      <c r="F632" s="140"/>
      <c r="G632" s="140" t="s">
        <v>816</v>
      </c>
      <c r="I632" s="66"/>
    </row>
    <row r="633" spans="1:9" x14ac:dyDescent="0.25">
      <c r="A633" s="87" t="s">
        <v>816</v>
      </c>
      <c r="B633" s="82"/>
      <c r="C633" s="83"/>
      <c r="D633" s="84"/>
      <c r="E633" s="85"/>
      <c r="F633" s="86"/>
      <c r="G633" s="85" t="s">
        <v>816</v>
      </c>
      <c r="I633" s="66"/>
    </row>
    <row r="634" spans="1:9" ht="25.5" customHeight="1" x14ac:dyDescent="0.25">
      <c r="A634" s="87" t="s">
        <v>270</v>
      </c>
      <c r="B634" s="82" t="s">
        <v>271</v>
      </c>
      <c r="C634" s="83" t="s">
        <v>1705</v>
      </c>
      <c r="D634" s="84" t="s">
        <v>1706</v>
      </c>
      <c r="E634" s="85" t="s">
        <v>1707</v>
      </c>
      <c r="F634" s="86"/>
      <c r="G634" s="85" t="s">
        <v>1708</v>
      </c>
      <c r="I634" s="66"/>
    </row>
    <row r="635" spans="1:9" x14ac:dyDescent="0.25">
      <c r="A635" s="87" t="s">
        <v>816</v>
      </c>
      <c r="B635" s="82"/>
      <c r="C635" s="83" t="s">
        <v>1709</v>
      </c>
      <c r="D635" s="84" t="s">
        <v>1710</v>
      </c>
      <c r="E635" s="85" t="s">
        <v>1711</v>
      </c>
      <c r="F635" s="86"/>
      <c r="G635" s="85" t="s">
        <v>1712</v>
      </c>
      <c r="I635" s="66"/>
    </row>
    <row r="636" spans="1:9" x14ac:dyDescent="0.25">
      <c r="A636" s="87" t="s">
        <v>816</v>
      </c>
      <c r="B636" s="82"/>
      <c r="C636" s="83" t="s">
        <v>1713</v>
      </c>
      <c r="D636" s="84" t="s">
        <v>1714</v>
      </c>
      <c r="E636" s="85"/>
      <c r="F636" s="86"/>
      <c r="G636" s="85" t="s">
        <v>816</v>
      </c>
      <c r="I636" s="66"/>
    </row>
    <row r="637" spans="1:9" x14ac:dyDescent="0.25">
      <c r="A637" s="87" t="s">
        <v>816</v>
      </c>
      <c r="B637" s="82"/>
      <c r="C637" s="83" t="s">
        <v>1715</v>
      </c>
      <c r="D637" s="84" t="s">
        <v>1716</v>
      </c>
      <c r="E637" s="85"/>
      <c r="F637" s="86"/>
      <c r="G637" s="85" t="s">
        <v>816</v>
      </c>
      <c r="I637" s="66"/>
    </row>
    <row r="638" spans="1:9" x14ac:dyDescent="0.25">
      <c r="A638" s="87" t="s">
        <v>816</v>
      </c>
      <c r="B638" s="82"/>
      <c r="C638" s="83"/>
      <c r="D638" s="84"/>
      <c r="E638" s="85"/>
      <c r="F638" s="86"/>
      <c r="G638" s="85" t="s">
        <v>816</v>
      </c>
      <c r="I638" s="66"/>
    </row>
    <row r="639" spans="1:9" x14ac:dyDescent="0.25">
      <c r="A639" s="87" t="s">
        <v>191</v>
      </c>
      <c r="B639" s="82" t="s">
        <v>192</v>
      </c>
      <c r="C639" s="83" t="s">
        <v>1717</v>
      </c>
      <c r="D639" s="84" t="s">
        <v>1718</v>
      </c>
      <c r="E639" s="85" t="s">
        <v>1719</v>
      </c>
      <c r="F639" s="86"/>
      <c r="G639" s="85" t="s">
        <v>1720</v>
      </c>
      <c r="I639" s="66"/>
    </row>
    <row r="640" spans="1:9" x14ac:dyDescent="0.25">
      <c r="A640" s="87" t="s">
        <v>816</v>
      </c>
      <c r="B640" s="82"/>
      <c r="C640" s="83"/>
      <c r="D640" s="84"/>
      <c r="E640" s="85"/>
      <c r="F640" s="86"/>
      <c r="G640" s="85" t="s">
        <v>816</v>
      </c>
      <c r="I640" s="66"/>
    </row>
    <row r="641" spans="1:9" x14ac:dyDescent="0.25">
      <c r="A641" s="87" t="s">
        <v>371</v>
      </c>
      <c r="B641" s="82" t="s">
        <v>372</v>
      </c>
      <c r="C641" s="83" t="s">
        <v>1721</v>
      </c>
      <c r="D641" s="84" t="s">
        <v>1722</v>
      </c>
      <c r="E641" s="85" t="s">
        <v>1723</v>
      </c>
      <c r="F641" s="86"/>
      <c r="G641" s="85" t="s">
        <v>1724</v>
      </c>
      <c r="I641" s="66"/>
    </row>
    <row r="642" spans="1:9" x14ac:dyDescent="0.25">
      <c r="A642" s="87" t="s">
        <v>816</v>
      </c>
      <c r="B642" s="82"/>
      <c r="C642" s="83" t="s">
        <v>1725</v>
      </c>
      <c r="D642" s="84" t="s">
        <v>1726</v>
      </c>
      <c r="E642" s="85" t="s">
        <v>1727</v>
      </c>
      <c r="F642" s="86"/>
      <c r="G642" s="85" t="s">
        <v>1728</v>
      </c>
      <c r="I642" s="66"/>
    </row>
    <row r="643" spans="1:9" x14ac:dyDescent="0.25">
      <c r="A643" s="87" t="s">
        <v>816</v>
      </c>
      <c r="B643" s="82"/>
      <c r="C643" s="83"/>
      <c r="D643" s="84"/>
      <c r="E643" s="85" t="s">
        <v>1729</v>
      </c>
      <c r="F643" s="86"/>
      <c r="G643" s="85" t="s">
        <v>1730</v>
      </c>
      <c r="I643" s="66"/>
    </row>
    <row r="644" spans="1:9" x14ac:dyDescent="0.25">
      <c r="A644" s="87" t="s">
        <v>816</v>
      </c>
      <c r="B644" s="82"/>
      <c r="C644" s="83"/>
      <c r="D644" s="84"/>
      <c r="E644" s="85"/>
      <c r="F644" s="86"/>
      <c r="G644" s="85"/>
      <c r="I644" s="66"/>
    </row>
    <row r="645" spans="1:9" x14ac:dyDescent="0.25">
      <c r="A645" s="152" t="s">
        <v>1731</v>
      </c>
      <c r="B645" s="152"/>
      <c r="C645" s="152"/>
      <c r="D645" s="152"/>
      <c r="E645" s="152"/>
      <c r="F645" s="152"/>
      <c r="G645" s="152" t="s">
        <v>816</v>
      </c>
      <c r="I645" s="66"/>
    </row>
    <row r="646" spans="1:9" x14ac:dyDescent="0.25">
      <c r="A646" s="87"/>
      <c r="B646" s="82"/>
      <c r="C646" s="83"/>
      <c r="D646" s="84"/>
      <c r="E646" s="85"/>
      <c r="F646" s="86"/>
      <c r="G646" s="85"/>
      <c r="I646" s="66"/>
    </row>
    <row r="647" spans="1:9" x14ac:dyDescent="0.25">
      <c r="A647" s="87" t="s">
        <v>215</v>
      </c>
      <c r="B647" s="82" t="s">
        <v>216</v>
      </c>
      <c r="C647" s="83" t="s">
        <v>1732</v>
      </c>
      <c r="D647" s="84" t="s">
        <v>1733</v>
      </c>
      <c r="E647" s="85" t="s">
        <v>1734</v>
      </c>
      <c r="F647" s="86"/>
      <c r="G647" s="85" t="s">
        <v>1735</v>
      </c>
      <c r="I647" s="66"/>
    </row>
    <row r="648" spans="1:9" x14ac:dyDescent="0.25">
      <c r="A648" s="87" t="s">
        <v>816</v>
      </c>
      <c r="B648" s="82"/>
      <c r="C648" s="83" t="s">
        <v>1736</v>
      </c>
      <c r="D648" s="84" t="s">
        <v>1737</v>
      </c>
      <c r="E648" s="85"/>
      <c r="F648" s="86"/>
      <c r="G648" s="85" t="s">
        <v>816</v>
      </c>
      <c r="I648" s="66"/>
    </row>
    <row r="649" spans="1:9" x14ac:dyDescent="0.25">
      <c r="A649" s="87" t="s">
        <v>816</v>
      </c>
      <c r="B649" s="82"/>
      <c r="C649" s="83" t="s">
        <v>1738</v>
      </c>
      <c r="D649" s="84" t="s">
        <v>1739</v>
      </c>
      <c r="E649" s="85"/>
      <c r="F649" s="86"/>
      <c r="G649" s="85" t="s">
        <v>816</v>
      </c>
      <c r="I649" s="66"/>
    </row>
    <row r="650" spans="1:9" x14ac:dyDescent="0.25">
      <c r="A650" s="87" t="s">
        <v>816</v>
      </c>
      <c r="B650" s="82"/>
      <c r="C650" s="83"/>
      <c r="D650" s="84"/>
      <c r="E650" s="85"/>
      <c r="F650" s="86"/>
      <c r="G650" s="85" t="s">
        <v>816</v>
      </c>
      <c r="I650" s="66"/>
    </row>
    <row r="651" spans="1:9" x14ac:dyDescent="0.25">
      <c r="A651" s="87" t="s">
        <v>260</v>
      </c>
      <c r="B651" s="82" t="s">
        <v>261</v>
      </c>
      <c r="C651" s="83" t="s">
        <v>1740</v>
      </c>
      <c r="D651" s="84" t="s">
        <v>1741</v>
      </c>
      <c r="E651" s="85" t="s">
        <v>1742</v>
      </c>
      <c r="F651" s="86"/>
      <c r="G651" s="85" t="s">
        <v>1743</v>
      </c>
      <c r="I651" s="66"/>
    </row>
    <row r="652" spans="1:9" x14ac:dyDescent="0.25">
      <c r="A652" s="87" t="s">
        <v>816</v>
      </c>
      <c r="B652" s="82"/>
      <c r="C652" s="83" t="s">
        <v>1744</v>
      </c>
      <c r="D652" s="84" t="s">
        <v>1745</v>
      </c>
      <c r="E652" s="85" t="s">
        <v>1746</v>
      </c>
      <c r="F652" s="86"/>
      <c r="G652" s="85" t="s">
        <v>1747</v>
      </c>
      <c r="I652" s="66"/>
    </row>
    <row r="653" spans="1:9" x14ac:dyDescent="0.25">
      <c r="A653" s="87" t="s">
        <v>816</v>
      </c>
      <c r="B653" s="82"/>
      <c r="C653" s="83"/>
      <c r="D653" s="84"/>
      <c r="F653" s="86"/>
      <c r="I653" s="66"/>
    </row>
    <row r="654" spans="1:9" ht="18" customHeight="1" x14ac:dyDescent="0.25">
      <c r="A654" s="62" t="s">
        <v>88</v>
      </c>
      <c r="B654" s="140" t="s">
        <v>89</v>
      </c>
      <c r="C654" s="140"/>
      <c r="D654" s="140"/>
      <c r="E654" s="140"/>
      <c r="F654" s="140"/>
      <c r="G654" s="140" t="s">
        <v>816</v>
      </c>
      <c r="I654" s="66"/>
    </row>
    <row r="655" spans="1:9" x14ac:dyDescent="0.25">
      <c r="A655" s="87" t="s">
        <v>816</v>
      </c>
      <c r="B655" s="82"/>
      <c r="C655" s="83"/>
      <c r="D655" s="84"/>
      <c r="E655" s="85"/>
      <c r="F655" s="86"/>
      <c r="G655" s="85" t="s">
        <v>816</v>
      </c>
      <c r="I655" s="66"/>
    </row>
    <row r="656" spans="1:9" ht="25.5" customHeight="1" x14ac:dyDescent="0.25">
      <c r="A656" s="87" t="s">
        <v>243</v>
      </c>
      <c r="B656" s="82" t="s">
        <v>89</v>
      </c>
      <c r="C656" s="83" t="s">
        <v>1748</v>
      </c>
      <c r="D656" s="84" t="s">
        <v>1749</v>
      </c>
      <c r="E656" s="85" t="s">
        <v>1750</v>
      </c>
      <c r="F656" s="86"/>
      <c r="G656" s="85" t="s">
        <v>1751</v>
      </c>
      <c r="I656" s="66"/>
    </row>
    <row r="657" spans="1:9" x14ac:dyDescent="0.25">
      <c r="A657" s="87" t="s">
        <v>816</v>
      </c>
      <c r="B657" s="82"/>
      <c r="C657" s="83" t="s">
        <v>816</v>
      </c>
      <c r="D657" s="84"/>
      <c r="E657" s="85" t="s">
        <v>1752</v>
      </c>
      <c r="F657" s="86"/>
      <c r="G657" s="85" t="s">
        <v>1753</v>
      </c>
      <c r="I657" s="66"/>
    </row>
    <row r="658" spans="1:9" x14ac:dyDescent="0.25">
      <c r="A658" s="87" t="s">
        <v>816</v>
      </c>
      <c r="B658" s="82"/>
      <c r="C658" s="83"/>
      <c r="D658" s="84"/>
      <c r="E658" s="85"/>
      <c r="F658" s="86"/>
      <c r="G658" s="85" t="s">
        <v>816</v>
      </c>
      <c r="I658" s="66"/>
    </row>
    <row r="659" spans="1:9" x14ac:dyDescent="0.25">
      <c r="A659" s="87" t="s">
        <v>244</v>
      </c>
      <c r="B659" s="82" t="s">
        <v>245</v>
      </c>
      <c r="C659" s="83" t="s">
        <v>1754</v>
      </c>
      <c r="D659" s="84" t="s">
        <v>1755</v>
      </c>
      <c r="E659" s="85" t="s">
        <v>1756</v>
      </c>
      <c r="F659" s="86"/>
      <c r="G659" s="85" t="s">
        <v>1757</v>
      </c>
      <c r="I659" s="66"/>
    </row>
    <row r="660" spans="1:9" x14ac:dyDescent="0.25">
      <c r="A660" s="87" t="s">
        <v>816</v>
      </c>
      <c r="B660" s="82"/>
      <c r="C660" s="83"/>
      <c r="D660" s="84"/>
      <c r="E660" s="85"/>
      <c r="F660" s="86"/>
      <c r="G660" s="85" t="s">
        <v>816</v>
      </c>
      <c r="I660" s="66"/>
    </row>
    <row r="661" spans="1:9" ht="25.5" customHeight="1" x14ac:dyDescent="0.25">
      <c r="A661" s="87" t="s">
        <v>246</v>
      </c>
      <c r="B661" s="82" t="s">
        <v>247</v>
      </c>
      <c r="C661" s="83" t="s">
        <v>1758</v>
      </c>
      <c r="D661" s="84" t="s">
        <v>1759</v>
      </c>
      <c r="E661" s="85" t="s">
        <v>1760</v>
      </c>
      <c r="F661" s="86"/>
      <c r="G661" s="85" t="s">
        <v>1761</v>
      </c>
      <c r="I661" s="66"/>
    </row>
    <row r="662" spans="1:9" x14ac:dyDescent="0.25">
      <c r="A662" s="87" t="s">
        <v>816</v>
      </c>
      <c r="C662" s="83" t="s">
        <v>1762</v>
      </c>
      <c r="D662" s="84" t="s">
        <v>1763</v>
      </c>
      <c r="E662" s="85" t="s">
        <v>1764</v>
      </c>
      <c r="F662" s="86" t="s">
        <v>941</v>
      </c>
      <c r="G662" s="85" t="s">
        <v>1765</v>
      </c>
      <c r="I662" s="66"/>
    </row>
    <row r="663" spans="1:9" x14ac:dyDescent="0.25">
      <c r="A663" s="87" t="s">
        <v>816</v>
      </c>
      <c r="B663" s="82"/>
      <c r="E663" s="85" t="s">
        <v>1766</v>
      </c>
      <c r="F663" s="86" t="s">
        <v>941</v>
      </c>
      <c r="G663" s="85" t="s">
        <v>1767</v>
      </c>
      <c r="I663" s="66"/>
    </row>
    <row r="664" spans="1:9" x14ac:dyDescent="0.25">
      <c r="A664" s="87" t="s">
        <v>816</v>
      </c>
      <c r="B664" s="82"/>
      <c r="C664" s="83" t="s">
        <v>816</v>
      </c>
      <c r="D664" s="84"/>
      <c r="E664" s="85" t="s">
        <v>1768</v>
      </c>
      <c r="F664" s="86" t="s">
        <v>1769</v>
      </c>
      <c r="G664" s="85" t="s">
        <v>1770</v>
      </c>
      <c r="I664" s="66"/>
    </row>
    <row r="665" spans="1:9" x14ac:dyDescent="0.25">
      <c r="A665" s="87" t="s">
        <v>816</v>
      </c>
      <c r="B665" s="82"/>
      <c r="C665" s="83"/>
      <c r="D665" s="84"/>
      <c r="E665" s="85" t="s">
        <v>1771</v>
      </c>
      <c r="F665" s="86"/>
      <c r="G665" s="85" t="s">
        <v>1772</v>
      </c>
      <c r="I665" s="66"/>
    </row>
    <row r="666" spans="1:9" x14ac:dyDescent="0.25">
      <c r="A666" s="87" t="s">
        <v>816</v>
      </c>
      <c r="B666" s="82"/>
      <c r="C666" s="83" t="s">
        <v>816</v>
      </c>
      <c r="D666" s="84"/>
      <c r="E666" s="85" t="s">
        <v>1773</v>
      </c>
      <c r="F666" s="86"/>
      <c r="G666" s="85" t="s">
        <v>1774</v>
      </c>
      <c r="I666" s="66"/>
    </row>
    <row r="667" spans="1:9" x14ac:dyDescent="0.25">
      <c r="A667" s="87" t="s">
        <v>816</v>
      </c>
      <c r="B667" s="82"/>
      <c r="C667" s="83" t="s">
        <v>816</v>
      </c>
      <c r="D667" s="84"/>
      <c r="E667" s="85" t="s">
        <v>1775</v>
      </c>
      <c r="F667" s="86" t="s">
        <v>1769</v>
      </c>
      <c r="G667" s="85" t="s">
        <v>1776</v>
      </c>
      <c r="I667" s="66"/>
    </row>
    <row r="668" spans="1:9" x14ac:dyDescent="0.25">
      <c r="A668" s="87" t="s">
        <v>816</v>
      </c>
      <c r="B668" s="82"/>
      <c r="C668" s="83" t="s">
        <v>816</v>
      </c>
      <c r="D668" s="84"/>
      <c r="E668" s="85" t="s">
        <v>1777</v>
      </c>
      <c r="F668" s="86" t="s">
        <v>1769</v>
      </c>
      <c r="G668" s="85" t="s">
        <v>1778</v>
      </c>
      <c r="I668" s="66"/>
    </row>
    <row r="669" spans="1:9" x14ac:dyDescent="0.25">
      <c r="A669" s="87" t="s">
        <v>816</v>
      </c>
      <c r="B669" s="82"/>
      <c r="C669" s="83"/>
      <c r="D669" s="84"/>
      <c r="E669" s="85" t="s">
        <v>1779</v>
      </c>
      <c r="F669" s="86" t="s">
        <v>1769</v>
      </c>
      <c r="G669" s="85" t="s">
        <v>1780</v>
      </c>
      <c r="I669" s="66"/>
    </row>
    <row r="670" spans="1:9" x14ac:dyDescent="0.25">
      <c r="A670" s="87" t="s">
        <v>816</v>
      </c>
      <c r="B670" s="82"/>
      <c r="C670" s="83"/>
      <c r="D670" s="84"/>
      <c r="E670" s="85" t="s">
        <v>1781</v>
      </c>
      <c r="F670" s="86" t="s">
        <v>1769</v>
      </c>
      <c r="G670" s="85" t="s">
        <v>1782</v>
      </c>
      <c r="I670" s="66"/>
    </row>
    <row r="671" spans="1:9" ht="25.5" customHeight="1" x14ac:dyDescent="0.25">
      <c r="A671" s="87" t="s">
        <v>816</v>
      </c>
      <c r="B671" s="82"/>
      <c r="C671" s="83"/>
      <c r="D671" s="84"/>
      <c r="E671" s="85" t="s">
        <v>1783</v>
      </c>
      <c r="F671" s="86" t="s">
        <v>1769</v>
      </c>
      <c r="G671" s="85" t="s">
        <v>1784</v>
      </c>
      <c r="I671" s="66"/>
    </row>
    <row r="672" spans="1:9" x14ac:dyDescent="0.25">
      <c r="A672" s="87" t="s">
        <v>816</v>
      </c>
      <c r="B672" s="82"/>
      <c r="C672" s="83"/>
      <c r="D672" s="84"/>
      <c r="E672" s="85" t="s">
        <v>1785</v>
      </c>
      <c r="F672" s="86" t="s">
        <v>1769</v>
      </c>
      <c r="G672" s="85" t="s">
        <v>1786</v>
      </c>
      <c r="I672" s="66"/>
    </row>
    <row r="673" spans="1:9" x14ac:dyDescent="0.25">
      <c r="A673" s="87" t="s">
        <v>816</v>
      </c>
      <c r="B673" s="82"/>
      <c r="C673" s="83" t="s">
        <v>816</v>
      </c>
      <c r="D673" s="84"/>
      <c r="F673" s="86"/>
      <c r="I673" s="66"/>
    </row>
    <row r="674" spans="1:9" x14ac:dyDescent="0.25">
      <c r="A674" s="152" t="s">
        <v>1787</v>
      </c>
      <c r="B674" s="152"/>
      <c r="C674" s="152"/>
      <c r="D674" s="152"/>
      <c r="E674" s="152"/>
      <c r="F674" s="152"/>
      <c r="G674" s="152" t="s">
        <v>816</v>
      </c>
      <c r="I674" s="66"/>
    </row>
    <row r="675" spans="1:9" x14ac:dyDescent="0.25">
      <c r="A675" s="87" t="s">
        <v>816</v>
      </c>
      <c r="B675" s="82"/>
      <c r="C675" s="83"/>
      <c r="D675" s="84"/>
      <c r="E675" s="85"/>
      <c r="F675" s="86"/>
      <c r="G675" s="85" t="s">
        <v>816</v>
      </c>
      <c r="I675" s="66"/>
    </row>
    <row r="676" spans="1:9" ht="18" customHeight="1" x14ac:dyDescent="0.25">
      <c r="A676" s="62" t="s">
        <v>90</v>
      </c>
      <c r="B676" s="140" t="s">
        <v>91</v>
      </c>
      <c r="C676" s="140"/>
      <c r="D676" s="140"/>
      <c r="E676" s="140"/>
      <c r="F676" s="140"/>
      <c r="G676" s="140" t="s">
        <v>816</v>
      </c>
      <c r="I676" s="66"/>
    </row>
    <row r="677" spans="1:9" x14ac:dyDescent="0.25">
      <c r="A677" s="87" t="s">
        <v>816</v>
      </c>
      <c r="B677" s="82"/>
      <c r="C677" s="83"/>
      <c r="D677" s="84"/>
      <c r="E677" s="85"/>
      <c r="F677" s="86"/>
      <c r="G677" s="85" t="s">
        <v>816</v>
      </c>
      <c r="I677" s="66"/>
    </row>
    <row r="678" spans="1:9" x14ac:dyDescent="0.25">
      <c r="A678" s="87" t="s">
        <v>422</v>
      </c>
      <c r="B678" s="82" t="s">
        <v>423</v>
      </c>
      <c r="C678" s="83" t="s">
        <v>1788</v>
      </c>
      <c r="D678" s="84" t="s">
        <v>1789</v>
      </c>
      <c r="E678" s="85" t="s">
        <v>1790</v>
      </c>
      <c r="F678" s="86"/>
      <c r="G678" s="85" t="s">
        <v>1791</v>
      </c>
      <c r="I678" s="66"/>
    </row>
    <row r="679" spans="1:9" x14ac:dyDescent="0.25">
      <c r="A679" s="87" t="s">
        <v>816</v>
      </c>
      <c r="B679" s="82"/>
      <c r="C679" s="83" t="s">
        <v>1792</v>
      </c>
      <c r="D679" s="84" t="s">
        <v>1793</v>
      </c>
      <c r="E679" s="85" t="s">
        <v>1794</v>
      </c>
      <c r="F679" s="86"/>
      <c r="G679" s="85" t="s">
        <v>1795</v>
      </c>
      <c r="I679" s="66"/>
    </row>
    <row r="680" spans="1:9" x14ac:dyDescent="0.25">
      <c r="A680" s="87" t="s">
        <v>816</v>
      </c>
      <c r="B680" s="82"/>
      <c r="C680" s="83"/>
      <c r="D680" s="84"/>
      <c r="F680" s="86"/>
      <c r="I680" s="66"/>
    </row>
    <row r="681" spans="1:9" x14ac:dyDescent="0.25">
      <c r="A681" s="87" t="s">
        <v>424</v>
      </c>
      <c r="B681" s="82" t="s">
        <v>425</v>
      </c>
      <c r="C681" s="83" t="s">
        <v>1796</v>
      </c>
      <c r="D681" s="84" t="s">
        <v>1797</v>
      </c>
      <c r="E681" s="85" t="s">
        <v>1764</v>
      </c>
      <c r="F681" s="86" t="s">
        <v>856</v>
      </c>
      <c r="G681" s="85" t="s">
        <v>1765</v>
      </c>
      <c r="I681" s="66"/>
    </row>
    <row r="682" spans="1:9" x14ac:dyDescent="0.25">
      <c r="A682" s="87" t="s">
        <v>816</v>
      </c>
      <c r="C682" s="83" t="s">
        <v>816</v>
      </c>
      <c r="D682" s="84"/>
      <c r="E682" s="85" t="s">
        <v>1766</v>
      </c>
      <c r="F682" s="86" t="s">
        <v>856</v>
      </c>
      <c r="G682" s="85" t="s">
        <v>1767</v>
      </c>
      <c r="I682" s="66"/>
    </row>
    <row r="683" spans="1:9" x14ac:dyDescent="0.25">
      <c r="A683" s="87" t="s">
        <v>816</v>
      </c>
      <c r="B683" s="82"/>
      <c r="C683" s="83"/>
      <c r="D683" s="84"/>
      <c r="E683" s="85"/>
      <c r="F683" s="86"/>
      <c r="G683" s="85" t="s">
        <v>816</v>
      </c>
      <c r="I683" s="66"/>
    </row>
    <row r="684" spans="1:9" ht="25.5" customHeight="1" x14ac:dyDescent="0.25">
      <c r="A684" s="87" t="s">
        <v>484</v>
      </c>
      <c r="B684" s="82" t="s">
        <v>485</v>
      </c>
      <c r="C684" s="83" t="s">
        <v>1798</v>
      </c>
      <c r="D684" s="84" t="s">
        <v>1799</v>
      </c>
      <c r="E684" s="85" t="s">
        <v>1800</v>
      </c>
      <c r="F684" s="86" t="s">
        <v>1801</v>
      </c>
      <c r="G684" s="85" t="s">
        <v>1802</v>
      </c>
      <c r="I684" s="66"/>
    </row>
    <row r="685" spans="1:9" x14ac:dyDescent="0.25">
      <c r="A685" s="87" t="s">
        <v>816</v>
      </c>
      <c r="C685" s="83" t="s">
        <v>816</v>
      </c>
      <c r="D685" s="84"/>
      <c r="E685" s="85" t="s">
        <v>1803</v>
      </c>
      <c r="F685" s="86"/>
      <c r="G685" s="85" t="s">
        <v>1804</v>
      </c>
      <c r="I685" s="66"/>
    </row>
    <row r="686" spans="1:9" x14ac:dyDescent="0.25">
      <c r="A686" s="87" t="s">
        <v>816</v>
      </c>
      <c r="C686" s="83"/>
      <c r="D686" s="84"/>
      <c r="E686" s="85" t="s">
        <v>1805</v>
      </c>
      <c r="F686" s="86" t="s">
        <v>1801</v>
      </c>
      <c r="G686" s="85" t="s">
        <v>1806</v>
      </c>
      <c r="I686" s="66"/>
    </row>
    <row r="687" spans="1:9" x14ac:dyDescent="0.25">
      <c r="A687" s="87" t="s">
        <v>816</v>
      </c>
      <c r="C687" s="83"/>
      <c r="D687" s="84"/>
      <c r="E687" s="85" t="s">
        <v>1807</v>
      </c>
      <c r="F687" s="86"/>
      <c r="G687" s="85" t="s">
        <v>1808</v>
      </c>
      <c r="I687" s="66"/>
    </row>
    <row r="688" spans="1:9" x14ac:dyDescent="0.25">
      <c r="A688" s="87" t="s">
        <v>816</v>
      </c>
      <c r="B688" s="82"/>
      <c r="C688" s="83"/>
      <c r="D688" s="84"/>
      <c r="F688" s="86"/>
      <c r="I688" s="66"/>
    </row>
    <row r="689" spans="1:9" ht="25.5" customHeight="1" x14ac:dyDescent="0.25">
      <c r="A689" s="87" t="s">
        <v>426</v>
      </c>
      <c r="B689" s="82" t="s">
        <v>427</v>
      </c>
      <c r="C689" s="83" t="s">
        <v>1809</v>
      </c>
      <c r="D689" s="84" t="s">
        <v>1810</v>
      </c>
      <c r="E689" s="85" t="s">
        <v>1800</v>
      </c>
      <c r="F689" s="86" t="s">
        <v>1811</v>
      </c>
      <c r="G689" s="85" t="s">
        <v>1802</v>
      </c>
      <c r="I689" s="66"/>
    </row>
    <row r="690" spans="1:9" ht="25.5" customHeight="1" x14ac:dyDescent="0.25">
      <c r="A690" s="87" t="s">
        <v>816</v>
      </c>
      <c r="C690" s="83" t="s">
        <v>1812</v>
      </c>
      <c r="D690" s="84" t="s">
        <v>1813</v>
      </c>
      <c r="E690" s="85" t="s">
        <v>1814</v>
      </c>
      <c r="F690" s="86"/>
      <c r="G690" s="85" t="s">
        <v>1815</v>
      </c>
      <c r="I690" s="66"/>
    </row>
    <row r="691" spans="1:9" ht="25.5" customHeight="1" x14ac:dyDescent="0.25">
      <c r="A691" s="87" t="s">
        <v>816</v>
      </c>
      <c r="B691" s="82"/>
      <c r="C691" s="83" t="s">
        <v>1816</v>
      </c>
      <c r="D691" s="84" t="s">
        <v>1817</v>
      </c>
      <c r="E691" s="85" t="s">
        <v>1818</v>
      </c>
      <c r="F691" s="86"/>
      <c r="G691" s="85" t="s">
        <v>1819</v>
      </c>
      <c r="I691" s="66"/>
    </row>
    <row r="692" spans="1:9" x14ac:dyDescent="0.25">
      <c r="A692" s="87" t="s">
        <v>816</v>
      </c>
      <c r="B692" s="82"/>
      <c r="C692" s="83"/>
      <c r="D692" s="84"/>
      <c r="E692" s="85" t="s">
        <v>1805</v>
      </c>
      <c r="F692" s="86" t="s">
        <v>1811</v>
      </c>
      <c r="G692" s="85" t="s">
        <v>1806</v>
      </c>
      <c r="I692" s="66"/>
    </row>
    <row r="693" spans="1:9" x14ac:dyDescent="0.25">
      <c r="A693" s="87" t="s">
        <v>816</v>
      </c>
      <c r="B693" s="82"/>
      <c r="E693" s="85" t="s">
        <v>1768</v>
      </c>
      <c r="F693" s="86" t="s">
        <v>1801</v>
      </c>
      <c r="G693" s="85" t="s">
        <v>1770</v>
      </c>
      <c r="I693" s="66"/>
    </row>
    <row r="694" spans="1:9" x14ac:dyDescent="0.25">
      <c r="A694" s="87" t="s">
        <v>816</v>
      </c>
      <c r="B694" s="82"/>
      <c r="C694" s="83"/>
      <c r="D694" s="84"/>
      <c r="E694" s="85" t="s">
        <v>1775</v>
      </c>
      <c r="F694" s="86" t="s">
        <v>1801</v>
      </c>
      <c r="G694" s="85" t="s">
        <v>1776</v>
      </c>
      <c r="I694" s="66"/>
    </row>
    <row r="695" spans="1:9" x14ac:dyDescent="0.25">
      <c r="A695" s="87" t="s">
        <v>816</v>
      </c>
      <c r="B695" s="82"/>
      <c r="C695" s="83"/>
      <c r="D695" s="84"/>
      <c r="E695" s="85" t="s">
        <v>1777</v>
      </c>
      <c r="F695" s="86" t="s">
        <v>1801</v>
      </c>
      <c r="G695" s="85" t="s">
        <v>1778</v>
      </c>
      <c r="I695" s="66"/>
    </row>
    <row r="696" spans="1:9" x14ac:dyDescent="0.25">
      <c r="A696" s="87" t="s">
        <v>816</v>
      </c>
      <c r="B696" s="82"/>
      <c r="C696" s="83"/>
      <c r="D696" s="84"/>
      <c r="E696" s="85" t="s">
        <v>1779</v>
      </c>
      <c r="F696" s="86" t="s">
        <v>1801</v>
      </c>
      <c r="G696" s="85" t="s">
        <v>1780</v>
      </c>
      <c r="I696" s="66"/>
    </row>
    <row r="697" spans="1:9" x14ac:dyDescent="0.25">
      <c r="A697" s="87" t="s">
        <v>816</v>
      </c>
      <c r="B697" s="82"/>
      <c r="C697" s="83"/>
      <c r="D697" s="84"/>
      <c r="E697" s="85" t="s">
        <v>1781</v>
      </c>
      <c r="F697" s="86" t="s">
        <v>1801</v>
      </c>
      <c r="G697" s="85" t="s">
        <v>1782</v>
      </c>
      <c r="I697" s="66"/>
    </row>
    <row r="698" spans="1:9" ht="25.5" customHeight="1" x14ac:dyDescent="0.25">
      <c r="A698" s="87" t="s">
        <v>816</v>
      </c>
      <c r="B698" s="82"/>
      <c r="C698" s="83"/>
      <c r="D698" s="84"/>
      <c r="E698" s="85" t="s">
        <v>1783</v>
      </c>
      <c r="F698" s="86" t="s">
        <v>1801</v>
      </c>
      <c r="G698" s="85" t="s">
        <v>1784</v>
      </c>
      <c r="I698" s="66"/>
    </row>
    <row r="699" spans="1:9" x14ac:dyDescent="0.25">
      <c r="A699" s="87" t="s">
        <v>816</v>
      </c>
      <c r="B699" s="82"/>
      <c r="C699" s="83"/>
      <c r="D699" s="84"/>
      <c r="E699" s="85" t="s">
        <v>1785</v>
      </c>
      <c r="F699" s="86" t="s">
        <v>1801</v>
      </c>
      <c r="G699" s="85" t="s">
        <v>1786</v>
      </c>
      <c r="I699" s="66"/>
    </row>
    <row r="700" spans="1:9" x14ac:dyDescent="0.25">
      <c r="A700" s="87" t="s">
        <v>816</v>
      </c>
      <c r="B700" s="82"/>
      <c r="C700" s="83"/>
      <c r="D700" s="84"/>
      <c r="F700" s="86"/>
      <c r="I700" s="66"/>
    </row>
    <row r="701" spans="1:9" ht="18" customHeight="1" x14ac:dyDescent="0.25">
      <c r="A701" s="62" t="s">
        <v>92</v>
      </c>
      <c r="B701" s="140" t="s">
        <v>93</v>
      </c>
      <c r="C701" s="140"/>
      <c r="D701" s="140"/>
      <c r="E701" s="140"/>
      <c r="F701" s="140"/>
      <c r="G701" s="140" t="s">
        <v>816</v>
      </c>
      <c r="I701" s="66"/>
    </row>
    <row r="702" spans="1:9" x14ac:dyDescent="0.25">
      <c r="A702" s="87" t="s">
        <v>816</v>
      </c>
      <c r="B702" s="82"/>
      <c r="C702" s="83"/>
      <c r="D702" s="84"/>
      <c r="E702" s="85"/>
      <c r="F702" s="86"/>
      <c r="G702" s="85" t="s">
        <v>816</v>
      </c>
      <c r="I702" s="66"/>
    </row>
    <row r="703" spans="1:9" x14ac:dyDescent="0.25">
      <c r="A703" s="87" t="s">
        <v>295</v>
      </c>
      <c r="B703" s="82" t="s">
        <v>296</v>
      </c>
      <c r="C703" s="83" t="s">
        <v>1820</v>
      </c>
      <c r="D703" s="84" t="s">
        <v>1821</v>
      </c>
      <c r="E703" s="85" t="s">
        <v>1822</v>
      </c>
      <c r="F703" s="86"/>
      <c r="G703" s="85" t="s">
        <v>1823</v>
      </c>
      <c r="I703" s="66"/>
    </row>
    <row r="704" spans="1:9" x14ac:dyDescent="0.25">
      <c r="A704" s="87" t="s">
        <v>816</v>
      </c>
      <c r="B704" s="82"/>
      <c r="C704" s="83" t="s">
        <v>1824</v>
      </c>
      <c r="D704" s="84" t="s">
        <v>1825</v>
      </c>
      <c r="E704" s="85" t="s">
        <v>1826</v>
      </c>
      <c r="F704" s="86"/>
      <c r="G704" s="85" t="s">
        <v>1827</v>
      </c>
      <c r="I704" s="66"/>
    </row>
    <row r="705" spans="1:9" x14ac:dyDescent="0.25">
      <c r="A705" s="87" t="s">
        <v>816</v>
      </c>
      <c r="B705" s="82"/>
      <c r="C705" s="83" t="s">
        <v>816</v>
      </c>
      <c r="D705" s="84"/>
      <c r="E705" s="85" t="s">
        <v>1775</v>
      </c>
      <c r="F705" s="86" t="s">
        <v>944</v>
      </c>
      <c r="G705" s="85" t="s">
        <v>1776</v>
      </c>
      <c r="I705" s="66"/>
    </row>
    <row r="706" spans="1:9" x14ac:dyDescent="0.25">
      <c r="A706" s="87" t="s">
        <v>816</v>
      </c>
      <c r="B706" s="82"/>
      <c r="C706" s="83"/>
      <c r="D706" s="84"/>
      <c r="E706" s="85" t="s">
        <v>1777</v>
      </c>
      <c r="F706" s="86" t="s">
        <v>944</v>
      </c>
      <c r="G706" s="85" t="s">
        <v>1778</v>
      </c>
      <c r="I706" s="66"/>
    </row>
    <row r="707" spans="1:9" x14ac:dyDescent="0.25">
      <c r="A707" s="87" t="s">
        <v>816</v>
      </c>
      <c r="B707" s="82"/>
      <c r="C707" s="83"/>
      <c r="D707" s="84"/>
      <c r="E707" s="85" t="s">
        <v>1779</v>
      </c>
      <c r="F707" s="86" t="s">
        <v>944</v>
      </c>
      <c r="G707" s="85" t="s">
        <v>1780</v>
      </c>
      <c r="I707" s="66"/>
    </row>
    <row r="708" spans="1:9" x14ac:dyDescent="0.25">
      <c r="A708" s="87" t="s">
        <v>816</v>
      </c>
      <c r="B708" s="82"/>
      <c r="C708" s="83"/>
      <c r="D708" s="84"/>
      <c r="E708" s="85" t="s">
        <v>1781</v>
      </c>
      <c r="F708" s="86" t="s">
        <v>944</v>
      </c>
      <c r="G708" s="85" t="s">
        <v>1782</v>
      </c>
      <c r="I708" s="66"/>
    </row>
    <row r="709" spans="1:9" ht="25.5" customHeight="1" x14ac:dyDescent="0.25">
      <c r="A709" s="87" t="s">
        <v>816</v>
      </c>
      <c r="B709" s="82"/>
      <c r="C709" s="83"/>
      <c r="D709" s="84"/>
      <c r="E709" s="85" t="s">
        <v>1783</v>
      </c>
      <c r="F709" s="86" t="s">
        <v>944</v>
      </c>
      <c r="G709" s="85" t="s">
        <v>1784</v>
      </c>
      <c r="I709" s="66"/>
    </row>
    <row r="710" spans="1:9" x14ac:dyDescent="0.25">
      <c r="A710" s="87" t="s">
        <v>816</v>
      </c>
      <c r="B710" s="82"/>
      <c r="C710" s="83"/>
      <c r="D710" s="84"/>
      <c r="E710" s="85" t="s">
        <v>1785</v>
      </c>
      <c r="F710" s="86" t="s">
        <v>944</v>
      </c>
      <c r="G710" s="85" t="s">
        <v>1786</v>
      </c>
      <c r="I710" s="66"/>
    </row>
    <row r="711" spans="1:9" x14ac:dyDescent="0.25">
      <c r="A711" s="87" t="s">
        <v>816</v>
      </c>
      <c r="B711" s="82"/>
      <c r="C711" s="83"/>
      <c r="D711" s="84"/>
      <c r="E711" s="85"/>
      <c r="F711" s="86"/>
      <c r="G711" s="85"/>
      <c r="I711" s="66"/>
    </row>
    <row r="712" spans="1:9" x14ac:dyDescent="0.25">
      <c r="A712" s="87" t="s">
        <v>354</v>
      </c>
      <c r="B712" s="82" t="s">
        <v>355</v>
      </c>
      <c r="C712" s="83" t="s">
        <v>1828</v>
      </c>
      <c r="D712" s="84" t="s">
        <v>1829</v>
      </c>
      <c r="E712" s="85" t="s">
        <v>1830</v>
      </c>
      <c r="F712" s="86"/>
      <c r="G712" s="85" t="s">
        <v>1831</v>
      </c>
      <c r="I712" s="66"/>
    </row>
    <row r="713" spans="1:9" x14ac:dyDescent="0.25">
      <c r="A713" s="87" t="s">
        <v>816</v>
      </c>
      <c r="B713" s="82"/>
      <c r="C713" s="83"/>
      <c r="D713" s="84"/>
      <c r="E713" s="85"/>
      <c r="F713" s="86"/>
      <c r="G713" s="85" t="s">
        <v>816</v>
      </c>
      <c r="I713" s="66"/>
    </row>
    <row r="714" spans="1:9" ht="25.5" customHeight="1" x14ac:dyDescent="0.25">
      <c r="A714" s="87" t="s">
        <v>391</v>
      </c>
      <c r="B714" s="87" t="s">
        <v>392</v>
      </c>
      <c r="C714" s="83" t="s">
        <v>1832</v>
      </c>
      <c r="D714" s="84" t="s">
        <v>392</v>
      </c>
      <c r="E714" s="85" t="s">
        <v>1833</v>
      </c>
      <c r="F714" s="86"/>
      <c r="G714" s="85" t="s">
        <v>1834</v>
      </c>
      <c r="I714" s="66"/>
    </row>
    <row r="715" spans="1:9" x14ac:dyDescent="0.25">
      <c r="A715" s="87" t="s">
        <v>816</v>
      </c>
      <c r="B715" s="87"/>
      <c r="C715" s="83"/>
      <c r="D715" s="84"/>
      <c r="E715" s="85" t="s">
        <v>1768</v>
      </c>
      <c r="F715" s="86" t="s">
        <v>944</v>
      </c>
      <c r="G715" s="85" t="s">
        <v>1770</v>
      </c>
      <c r="I715" s="66"/>
    </row>
    <row r="716" spans="1:9" x14ac:dyDescent="0.25">
      <c r="A716" s="87" t="s">
        <v>816</v>
      </c>
      <c r="B716" s="82"/>
      <c r="C716" s="83"/>
      <c r="D716" s="84"/>
      <c r="E716" s="85" t="s">
        <v>1703</v>
      </c>
      <c r="F716" s="86" t="s">
        <v>944</v>
      </c>
      <c r="G716" s="85" t="s">
        <v>1704</v>
      </c>
      <c r="I716" s="66"/>
    </row>
    <row r="717" spans="1:9" ht="12.75" customHeight="1" x14ac:dyDescent="0.25">
      <c r="A717" s="87" t="s">
        <v>816</v>
      </c>
      <c r="B717" s="82"/>
      <c r="C717" s="83"/>
      <c r="D717" s="84"/>
      <c r="E717" s="85"/>
      <c r="F717" s="86"/>
      <c r="G717" s="85"/>
      <c r="I717" s="66"/>
    </row>
    <row r="718" spans="1:9" x14ac:dyDescent="0.25">
      <c r="A718" s="74" t="s">
        <v>816</v>
      </c>
      <c r="B718" s="75"/>
      <c r="C718" s="76"/>
      <c r="D718" s="77"/>
      <c r="E718" s="78"/>
      <c r="F718" s="79"/>
      <c r="G718" s="78" t="s">
        <v>816</v>
      </c>
      <c r="I718" s="66"/>
    </row>
    <row r="719" spans="1:9" ht="45" customHeight="1" x14ac:dyDescent="0.25">
      <c r="A719" s="80" t="s">
        <v>1835</v>
      </c>
      <c r="B719" s="148" t="s">
        <v>1836</v>
      </c>
      <c r="C719" s="148"/>
      <c r="D719" s="148"/>
      <c r="E719" s="148"/>
      <c r="F719" s="148"/>
      <c r="G719" s="148" t="s">
        <v>816</v>
      </c>
      <c r="I719" s="66"/>
    </row>
    <row r="720" spans="1:9" x14ac:dyDescent="0.25">
      <c r="A720" s="74" t="s">
        <v>816</v>
      </c>
      <c r="B720" s="75"/>
      <c r="C720" s="76"/>
      <c r="D720" s="77"/>
      <c r="E720" s="78"/>
      <c r="F720" s="79"/>
      <c r="G720" s="78" t="s">
        <v>816</v>
      </c>
      <c r="I720" s="66"/>
    </row>
    <row r="721" spans="1:9" x14ac:dyDescent="0.25">
      <c r="A721" s="81" t="s">
        <v>816</v>
      </c>
      <c r="B721" s="82"/>
      <c r="C721" s="83"/>
      <c r="D721" s="84"/>
      <c r="E721" s="85"/>
      <c r="F721" s="86"/>
      <c r="G721" s="85" t="s">
        <v>816</v>
      </c>
      <c r="I721" s="66"/>
    </row>
    <row r="722" spans="1:9" x14ac:dyDescent="0.25">
      <c r="A722" s="141" t="s">
        <v>1837</v>
      </c>
      <c r="B722" s="141"/>
      <c r="C722" s="141"/>
      <c r="D722" s="141"/>
      <c r="E722" s="141"/>
      <c r="F722" s="141"/>
      <c r="G722" s="141"/>
      <c r="I722" s="66"/>
    </row>
    <row r="723" spans="1:9" x14ac:dyDescent="0.25">
      <c r="A723" s="81" t="s">
        <v>816</v>
      </c>
      <c r="B723" s="82"/>
      <c r="C723" s="83"/>
      <c r="D723" s="84"/>
      <c r="E723" s="85"/>
      <c r="F723" s="86"/>
      <c r="G723" s="85" t="s">
        <v>816</v>
      </c>
      <c r="I723" s="66"/>
    </row>
    <row r="724" spans="1:9" ht="18" customHeight="1" x14ac:dyDescent="0.25">
      <c r="A724" s="62" t="s">
        <v>741</v>
      </c>
      <c r="B724" s="140" t="s">
        <v>742</v>
      </c>
      <c r="C724" s="140"/>
      <c r="D724" s="140"/>
      <c r="E724" s="140"/>
      <c r="F724" s="140"/>
      <c r="G724" s="140" t="s">
        <v>816</v>
      </c>
      <c r="I724" s="66"/>
    </row>
    <row r="725" spans="1:9" x14ac:dyDescent="0.25">
      <c r="A725" s="87" t="s">
        <v>816</v>
      </c>
      <c r="B725" s="82"/>
      <c r="C725" s="83"/>
      <c r="D725" s="84"/>
      <c r="E725" s="92"/>
      <c r="F725" s="93"/>
      <c r="G725" s="92" t="s">
        <v>816</v>
      </c>
      <c r="I725" s="66"/>
    </row>
    <row r="726" spans="1:9" x14ac:dyDescent="0.25">
      <c r="A726" s="87" t="s">
        <v>1838</v>
      </c>
      <c r="B726" s="82" t="s">
        <v>1839</v>
      </c>
      <c r="C726" s="83" t="s">
        <v>1840</v>
      </c>
      <c r="D726" s="84" t="s">
        <v>1841</v>
      </c>
      <c r="E726" s="85" t="s">
        <v>1842</v>
      </c>
      <c r="F726" s="86" t="s">
        <v>979</v>
      </c>
      <c r="G726" s="85" t="s">
        <v>1843</v>
      </c>
      <c r="I726" s="66"/>
    </row>
    <row r="727" spans="1:9" x14ac:dyDescent="0.25">
      <c r="A727" s="87" t="s">
        <v>816</v>
      </c>
      <c r="B727" s="82"/>
      <c r="C727" s="83" t="s">
        <v>816</v>
      </c>
      <c r="D727" s="84"/>
      <c r="E727" s="85" t="s">
        <v>1844</v>
      </c>
      <c r="F727" s="86" t="s">
        <v>979</v>
      </c>
      <c r="G727" s="85" t="s">
        <v>1845</v>
      </c>
      <c r="I727" s="66"/>
    </row>
    <row r="728" spans="1:9" x14ac:dyDescent="0.25">
      <c r="A728" s="87" t="s">
        <v>816</v>
      </c>
      <c r="B728" s="82"/>
      <c r="C728" s="83" t="s">
        <v>816</v>
      </c>
      <c r="D728" s="84"/>
      <c r="E728" s="85" t="s">
        <v>1846</v>
      </c>
      <c r="F728" s="86" t="s">
        <v>979</v>
      </c>
      <c r="G728" s="85" t="s">
        <v>1847</v>
      </c>
      <c r="I728" s="66"/>
    </row>
    <row r="729" spans="1:9" x14ac:dyDescent="0.25">
      <c r="A729" s="87" t="s">
        <v>816</v>
      </c>
      <c r="B729" s="82"/>
      <c r="C729" s="83" t="s">
        <v>816</v>
      </c>
      <c r="D729" s="84"/>
      <c r="E729" s="85" t="s">
        <v>1848</v>
      </c>
      <c r="F729" s="86" t="s">
        <v>979</v>
      </c>
      <c r="G729" s="85" t="s">
        <v>1849</v>
      </c>
      <c r="I729" s="66"/>
    </row>
    <row r="730" spans="1:9" x14ac:dyDescent="0.25">
      <c r="A730" s="87" t="s">
        <v>816</v>
      </c>
      <c r="B730" s="82"/>
      <c r="C730" s="83" t="s">
        <v>816</v>
      </c>
      <c r="D730" s="84"/>
      <c r="E730" s="85" t="s">
        <v>1850</v>
      </c>
      <c r="F730" s="86" t="s">
        <v>979</v>
      </c>
      <c r="G730" s="85" t="s">
        <v>1851</v>
      </c>
      <c r="I730" s="66"/>
    </row>
    <row r="731" spans="1:9" x14ac:dyDescent="0.25">
      <c r="A731" s="87" t="s">
        <v>816</v>
      </c>
      <c r="B731" s="82"/>
      <c r="C731" s="83" t="s">
        <v>816</v>
      </c>
      <c r="D731" s="84"/>
      <c r="E731" s="85" t="s">
        <v>1852</v>
      </c>
      <c r="F731" s="86" t="s">
        <v>979</v>
      </c>
      <c r="G731" s="85" t="s">
        <v>1853</v>
      </c>
      <c r="I731" s="66"/>
    </row>
    <row r="732" spans="1:9" x14ac:dyDescent="0.25">
      <c r="A732" s="87" t="s">
        <v>816</v>
      </c>
      <c r="B732" s="82"/>
      <c r="C732" s="83" t="s">
        <v>816</v>
      </c>
      <c r="D732" s="84"/>
      <c r="E732" s="85" t="s">
        <v>1854</v>
      </c>
      <c r="F732" s="86" t="s">
        <v>979</v>
      </c>
      <c r="G732" s="85" t="s">
        <v>1855</v>
      </c>
      <c r="I732" s="66"/>
    </row>
    <row r="733" spans="1:9" x14ac:dyDescent="0.25">
      <c r="A733" s="87" t="s">
        <v>816</v>
      </c>
      <c r="B733" s="82"/>
      <c r="C733" s="83" t="s">
        <v>816</v>
      </c>
      <c r="D733" s="84"/>
      <c r="E733" s="85" t="s">
        <v>1856</v>
      </c>
      <c r="F733" s="86" t="s">
        <v>979</v>
      </c>
      <c r="G733" s="85" t="s">
        <v>1857</v>
      </c>
      <c r="I733" s="66"/>
    </row>
    <row r="734" spans="1:9" x14ac:dyDescent="0.25">
      <c r="A734" s="87" t="s">
        <v>816</v>
      </c>
      <c r="B734" s="82"/>
      <c r="C734" s="83" t="s">
        <v>816</v>
      </c>
      <c r="D734" s="84"/>
      <c r="E734" s="85" t="s">
        <v>1858</v>
      </c>
      <c r="F734" s="86" t="s">
        <v>979</v>
      </c>
      <c r="G734" s="85" t="s">
        <v>1859</v>
      </c>
      <c r="I734" s="66"/>
    </row>
    <row r="735" spans="1:9" x14ac:dyDescent="0.25">
      <c r="A735" s="87" t="s">
        <v>816</v>
      </c>
      <c r="B735" s="82"/>
      <c r="C735" s="83" t="s">
        <v>816</v>
      </c>
      <c r="D735" s="84"/>
      <c r="E735" s="85" t="s">
        <v>1860</v>
      </c>
      <c r="F735" s="86" t="s">
        <v>979</v>
      </c>
      <c r="G735" s="85" t="s">
        <v>1861</v>
      </c>
      <c r="I735" s="66"/>
    </row>
    <row r="736" spans="1:9" x14ac:dyDescent="0.25">
      <c r="A736" s="87" t="s">
        <v>816</v>
      </c>
      <c r="B736" s="82"/>
      <c r="C736" s="83"/>
      <c r="D736" s="84"/>
      <c r="E736" s="85" t="s">
        <v>1862</v>
      </c>
      <c r="F736" s="86" t="s">
        <v>979</v>
      </c>
      <c r="G736" s="85" t="s">
        <v>1863</v>
      </c>
      <c r="I736" s="66"/>
    </row>
    <row r="737" spans="1:9" x14ac:dyDescent="0.25">
      <c r="A737" s="87" t="s">
        <v>816</v>
      </c>
      <c r="B737" s="82"/>
      <c r="C737" s="83"/>
      <c r="D737" s="84"/>
      <c r="E737" s="85"/>
      <c r="F737" s="86"/>
      <c r="G737" s="85" t="s">
        <v>816</v>
      </c>
      <c r="I737" s="66"/>
    </row>
    <row r="738" spans="1:9" x14ac:dyDescent="0.25">
      <c r="A738" s="152" t="s">
        <v>1864</v>
      </c>
      <c r="B738" s="152"/>
      <c r="C738" s="152"/>
      <c r="D738" s="152"/>
      <c r="E738" s="152"/>
      <c r="F738" s="152"/>
      <c r="G738" s="152" t="s">
        <v>816</v>
      </c>
      <c r="I738" s="66"/>
    </row>
    <row r="739" spans="1:9" x14ac:dyDescent="0.25">
      <c r="A739" s="87" t="s">
        <v>816</v>
      </c>
      <c r="B739" s="82"/>
      <c r="C739" s="83"/>
      <c r="D739" s="84"/>
      <c r="E739" s="85"/>
      <c r="F739" s="86"/>
      <c r="G739" s="85" t="s">
        <v>816</v>
      </c>
      <c r="I739" s="66"/>
    </row>
    <row r="740" spans="1:9" x14ac:dyDescent="0.25">
      <c r="A740" s="87" t="s">
        <v>1865</v>
      </c>
      <c r="B740" s="82" t="s">
        <v>1866</v>
      </c>
      <c r="C740" s="83" t="s">
        <v>1867</v>
      </c>
      <c r="D740" s="84" t="s">
        <v>1868</v>
      </c>
      <c r="E740" s="85" t="s">
        <v>1842</v>
      </c>
      <c r="F740" s="86" t="s">
        <v>1015</v>
      </c>
      <c r="G740" s="85" t="s">
        <v>1843</v>
      </c>
      <c r="I740" s="66"/>
    </row>
    <row r="741" spans="1:9" x14ac:dyDescent="0.25">
      <c r="A741" s="87" t="s">
        <v>816</v>
      </c>
      <c r="B741" s="82"/>
      <c r="C741" s="83" t="s">
        <v>1869</v>
      </c>
      <c r="D741" s="84" t="s">
        <v>1870</v>
      </c>
      <c r="E741" s="85" t="s">
        <v>1844</v>
      </c>
      <c r="F741" s="86" t="s">
        <v>1015</v>
      </c>
      <c r="G741" s="85" t="s">
        <v>1845</v>
      </c>
      <c r="I741" s="66"/>
    </row>
    <row r="742" spans="1:9" x14ac:dyDescent="0.25">
      <c r="A742" s="87" t="s">
        <v>816</v>
      </c>
      <c r="B742" s="82"/>
      <c r="C742" s="83" t="s">
        <v>1871</v>
      </c>
      <c r="D742" s="84" t="s">
        <v>1872</v>
      </c>
      <c r="E742" s="85" t="s">
        <v>1846</v>
      </c>
      <c r="F742" s="86" t="s">
        <v>1015</v>
      </c>
      <c r="G742" s="85" t="s">
        <v>1847</v>
      </c>
      <c r="I742" s="66"/>
    </row>
    <row r="743" spans="1:9" x14ac:dyDescent="0.25">
      <c r="A743" s="87" t="s">
        <v>816</v>
      </c>
      <c r="B743" s="82"/>
      <c r="C743" s="83" t="s">
        <v>1873</v>
      </c>
      <c r="D743" s="84" t="s">
        <v>1874</v>
      </c>
      <c r="E743" s="85" t="s">
        <v>1848</v>
      </c>
      <c r="F743" s="86" t="s">
        <v>1015</v>
      </c>
      <c r="G743" s="85" t="s">
        <v>1849</v>
      </c>
      <c r="I743" s="66"/>
    </row>
    <row r="744" spans="1:9" x14ac:dyDescent="0.25">
      <c r="A744" s="87" t="s">
        <v>816</v>
      </c>
      <c r="B744" s="82"/>
      <c r="C744" s="83" t="s">
        <v>1875</v>
      </c>
      <c r="D744" s="84" t="s">
        <v>1876</v>
      </c>
      <c r="E744" s="85" t="s">
        <v>1850</v>
      </c>
      <c r="F744" s="86" t="s">
        <v>1015</v>
      </c>
      <c r="G744" s="85" t="s">
        <v>1851</v>
      </c>
      <c r="I744" s="66"/>
    </row>
    <row r="745" spans="1:9" x14ac:dyDescent="0.25">
      <c r="A745" s="87" t="s">
        <v>816</v>
      </c>
      <c r="B745" s="82"/>
      <c r="C745" s="83" t="s">
        <v>816</v>
      </c>
      <c r="D745" s="84"/>
      <c r="E745" s="85" t="s">
        <v>1852</v>
      </c>
      <c r="F745" s="86" t="s">
        <v>1015</v>
      </c>
      <c r="G745" s="85" t="s">
        <v>1853</v>
      </c>
      <c r="I745" s="66"/>
    </row>
    <row r="746" spans="1:9" x14ac:dyDescent="0.25">
      <c r="A746" s="87" t="s">
        <v>816</v>
      </c>
      <c r="B746" s="82"/>
      <c r="C746" s="83" t="s">
        <v>816</v>
      </c>
      <c r="D746" s="84"/>
      <c r="E746" s="85" t="s">
        <v>1854</v>
      </c>
      <c r="F746" s="86" t="s">
        <v>1015</v>
      </c>
      <c r="G746" s="85" t="s">
        <v>1855</v>
      </c>
      <c r="I746" s="66"/>
    </row>
    <row r="747" spans="1:9" x14ac:dyDescent="0.25">
      <c r="A747" s="87" t="s">
        <v>816</v>
      </c>
      <c r="B747" s="82"/>
      <c r="C747" s="83" t="s">
        <v>816</v>
      </c>
      <c r="D747" s="84"/>
      <c r="E747" s="85" t="s">
        <v>1856</v>
      </c>
      <c r="F747" s="86" t="s">
        <v>1015</v>
      </c>
      <c r="G747" s="85" t="s">
        <v>1857</v>
      </c>
      <c r="I747" s="66"/>
    </row>
    <row r="748" spans="1:9" x14ac:dyDescent="0.25">
      <c r="A748" s="87" t="s">
        <v>816</v>
      </c>
      <c r="B748" s="82"/>
      <c r="C748" s="83" t="s">
        <v>816</v>
      </c>
      <c r="D748" s="84"/>
      <c r="E748" s="85" t="s">
        <v>1858</v>
      </c>
      <c r="F748" s="86" t="s">
        <v>1015</v>
      </c>
      <c r="G748" s="85" t="s">
        <v>1859</v>
      </c>
      <c r="I748" s="66"/>
    </row>
    <row r="749" spans="1:9" x14ac:dyDescent="0.25">
      <c r="A749" s="87" t="s">
        <v>816</v>
      </c>
      <c r="B749" s="82"/>
      <c r="C749" s="83" t="s">
        <v>816</v>
      </c>
      <c r="D749" s="84"/>
      <c r="E749" s="85" t="s">
        <v>1860</v>
      </c>
      <c r="F749" s="86" t="s">
        <v>1015</v>
      </c>
      <c r="G749" s="85" t="s">
        <v>1861</v>
      </c>
      <c r="I749" s="66"/>
    </row>
    <row r="750" spans="1:9" x14ac:dyDescent="0.25">
      <c r="A750" s="87" t="s">
        <v>816</v>
      </c>
      <c r="B750" s="82"/>
      <c r="C750" s="83"/>
      <c r="D750" s="84"/>
      <c r="E750" s="85" t="s">
        <v>1862</v>
      </c>
      <c r="F750" s="86" t="s">
        <v>1015</v>
      </c>
      <c r="G750" s="85" t="s">
        <v>1863</v>
      </c>
      <c r="I750" s="66"/>
    </row>
    <row r="751" spans="1:9" ht="44.25" customHeight="1" x14ac:dyDescent="0.25">
      <c r="A751" s="87" t="s">
        <v>816</v>
      </c>
      <c r="B751" s="82"/>
      <c r="C751" s="83"/>
      <c r="D751" s="84"/>
      <c r="E751" s="89"/>
      <c r="F751" s="86"/>
      <c r="G751" s="89" t="s">
        <v>816</v>
      </c>
      <c r="I751" s="66"/>
    </row>
    <row r="752" spans="1:9" x14ac:dyDescent="0.25">
      <c r="A752" s="90" t="s">
        <v>816</v>
      </c>
      <c r="B752" s="91"/>
      <c r="C752" s="83"/>
      <c r="D752" s="84"/>
      <c r="E752" s="92"/>
      <c r="F752" s="93"/>
      <c r="G752" s="92" t="s">
        <v>816</v>
      </c>
      <c r="I752" s="66"/>
    </row>
    <row r="753" spans="1:9" x14ac:dyDescent="0.25">
      <c r="A753" s="74" t="s">
        <v>816</v>
      </c>
      <c r="B753" s="75"/>
      <c r="C753" s="76"/>
      <c r="D753" s="77"/>
      <c r="E753" s="78"/>
      <c r="F753" s="79"/>
      <c r="G753" s="78" t="s">
        <v>816</v>
      </c>
      <c r="I753" s="66"/>
    </row>
    <row r="754" spans="1:9" ht="45" customHeight="1" x14ac:dyDescent="0.25">
      <c r="A754" s="80" t="s">
        <v>1877</v>
      </c>
      <c r="B754" s="148" t="s">
        <v>1878</v>
      </c>
      <c r="C754" s="148"/>
      <c r="D754" s="148"/>
      <c r="E754" s="148"/>
      <c r="F754" s="148"/>
      <c r="G754" s="148" t="s">
        <v>816</v>
      </c>
      <c r="I754" s="66"/>
    </row>
    <row r="755" spans="1:9" x14ac:dyDescent="0.25">
      <c r="A755" s="74" t="s">
        <v>816</v>
      </c>
      <c r="B755" s="75"/>
      <c r="C755" s="76"/>
      <c r="D755" s="77"/>
      <c r="E755" s="78"/>
      <c r="F755" s="79"/>
      <c r="G755" s="78" t="s">
        <v>816</v>
      </c>
      <c r="I755" s="66"/>
    </row>
    <row r="756" spans="1:9" x14ac:dyDescent="0.25">
      <c r="A756" s="81" t="s">
        <v>816</v>
      </c>
      <c r="B756" s="82"/>
      <c r="C756" s="83"/>
      <c r="D756" s="84"/>
      <c r="E756" s="85"/>
      <c r="F756" s="86"/>
      <c r="G756" s="85" t="s">
        <v>816</v>
      </c>
      <c r="I756" s="66"/>
    </row>
    <row r="757" spans="1:9" ht="18" customHeight="1" x14ac:dyDescent="0.25">
      <c r="A757" s="62" t="s">
        <v>94</v>
      </c>
      <c r="B757" s="140" t="s">
        <v>95</v>
      </c>
      <c r="C757" s="140"/>
      <c r="D757" s="140"/>
      <c r="E757" s="140"/>
      <c r="F757" s="140"/>
      <c r="G757" s="140" t="s">
        <v>816</v>
      </c>
      <c r="I757" s="66"/>
    </row>
    <row r="758" spans="1:9" x14ac:dyDescent="0.25">
      <c r="A758" s="87" t="s">
        <v>816</v>
      </c>
      <c r="B758" s="82"/>
      <c r="C758" s="83"/>
      <c r="D758" s="84"/>
      <c r="E758" s="85"/>
      <c r="F758" s="86"/>
      <c r="G758" s="85" t="s">
        <v>816</v>
      </c>
      <c r="I758" s="66"/>
    </row>
    <row r="759" spans="1:9" x14ac:dyDescent="0.25">
      <c r="A759" s="87" t="s">
        <v>451</v>
      </c>
      <c r="B759" s="82" t="s">
        <v>452</v>
      </c>
      <c r="C759" s="83" t="s">
        <v>1879</v>
      </c>
      <c r="D759" s="84" t="s">
        <v>95</v>
      </c>
      <c r="E759" s="85" t="s">
        <v>1880</v>
      </c>
      <c r="F759" s="86" t="s">
        <v>856</v>
      </c>
      <c r="G759" s="85" t="s">
        <v>1881</v>
      </c>
      <c r="I759" s="66"/>
    </row>
    <row r="760" spans="1:9" x14ac:dyDescent="0.25">
      <c r="A760" s="87" t="s">
        <v>816</v>
      </c>
      <c r="C760" s="83" t="s">
        <v>1882</v>
      </c>
      <c r="D760" s="84" t="s">
        <v>1883</v>
      </c>
      <c r="E760" s="85" t="s">
        <v>1884</v>
      </c>
      <c r="F760" s="86" t="s">
        <v>856</v>
      </c>
      <c r="G760" s="85" t="s">
        <v>1885</v>
      </c>
      <c r="I760" s="66"/>
    </row>
    <row r="761" spans="1:9" x14ac:dyDescent="0.25">
      <c r="A761" s="87" t="s">
        <v>816</v>
      </c>
      <c r="B761" s="82"/>
      <c r="C761" s="83" t="s">
        <v>816</v>
      </c>
      <c r="D761" s="84"/>
      <c r="E761" s="85" t="s">
        <v>1886</v>
      </c>
      <c r="F761" s="86" t="s">
        <v>856</v>
      </c>
      <c r="G761" s="85" t="s">
        <v>1887</v>
      </c>
      <c r="I761" s="66"/>
    </row>
    <row r="762" spans="1:9" x14ac:dyDescent="0.25">
      <c r="A762" s="87" t="s">
        <v>816</v>
      </c>
      <c r="B762" s="82"/>
      <c r="C762" s="83"/>
      <c r="D762" s="84"/>
      <c r="E762" s="85" t="s">
        <v>1888</v>
      </c>
      <c r="F762" s="86" t="s">
        <v>856</v>
      </c>
      <c r="G762" s="85" t="s">
        <v>1889</v>
      </c>
      <c r="I762" s="66"/>
    </row>
    <row r="763" spans="1:9" x14ac:dyDescent="0.25">
      <c r="A763" s="87" t="s">
        <v>816</v>
      </c>
      <c r="B763" s="82"/>
      <c r="C763" s="83"/>
      <c r="D763" s="84"/>
      <c r="E763" s="85"/>
      <c r="F763" s="86"/>
      <c r="G763" s="85" t="s">
        <v>816</v>
      </c>
      <c r="I763" s="66"/>
    </row>
    <row r="764" spans="1:9" ht="18" customHeight="1" x14ac:dyDescent="0.25">
      <c r="A764" s="62" t="s">
        <v>96</v>
      </c>
      <c r="B764" s="140" t="s">
        <v>97</v>
      </c>
      <c r="C764" s="140"/>
      <c r="D764" s="140"/>
      <c r="E764" s="140"/>
      <c r="F764" s="140"/>
      <c r="G764" s="140" t="s">
        <v>816</v>
      </c>
      <c r="I764" s="66"/>
    </row>
    <row r="765" spans="1:9" x14ac:dyDescent="0.25">
      <c r="A765" s="87" t="s">
        <v>816</v>
      </c>
      <c r="B765" s="82"/>
      <c r="C765" s="83"/>
      <c r="D765" s="84"/>
      <c r="E765" s="85"/>
      <c r="F765" s="86"/>
      <c r="G765" s="85" t="s">
        <v>816</v>
      </c>
      <c r="I765" s="66"/>
    </row>
    <row r="766" spans="1:9" x14ac:dyDescent="0.25">
      <c r="A766" s="87" t="s">
        <v>503</v>
      </c>
      <c r="B766" s="82" t="s">
        <v>97</v>
      </c>
      <c r="C766" s="83" t="s">
        <v>1890</v>
      </c>
      <c r="D766" s="84" t="s">
        <v>1891</v>
      </c>
      <c r="E766" s="85" t="s">
        <v>1892</v>
      </c>
      <c r="F766" s="86" t="s">
        <v>856</v>
      </c>
      <c r="G766" s="85" t="s">
        <v>1893</v>
      </c>
      <c r="I766" s="66"/>
    </row>
    <row r="767" spans="1:9" x14ac:dyDescent="0.25">
      <c r="A767" s="87" t="s">
        <v>816</v>
      </c>
      <c r="B767" s="82"/>
      <c r="C767" s="83"/>
      <c r="D767" s="84"/>
      <c r="E767" s="85"/>
      <c r="F767" s="86"/>
      <c r="G767" s="85" t="s">
        <v>816</v>
      </c>
      <c r="I767" s="66"/>
    </row>
    <row r="768" spans="1:9" ht="18" customHeight="1" x14ac:dyDescent="0.25">
      <c r="A768" s="62" t="s">
        <v>98</v>
      </c>
      <c r="B768" s="140" t="s">
        <v>99</v>
      </c>
      <c r="C768" s="140"/>
      <c r="D768" s="140"/>
      <c r="E768" s="140"/>
      <c r="F768" s="140"/>
      <c r="G768" s="140" t="s">
        <v>816</v>
      </c>
      <c r="I768" s="66"/>
    </row>
    <row r="769" spans="1:9" x14ac:dyDescent="0.25">
      <c r="A769" s="87" t="s">
        <v>816</v>
      </c>
      <c r="B769" s="82"/>
      <c r="C769" s="83"/>
      <c r="D769" s="84"/>
      <c r="E769" s="85"/>
      <c r="F769" s="86"/>
      <c r="G769" s="85" t="s">
        <v>816</v>
      </c>
      <c r="I769" s="66"/>
    </row>
    <row r="770" spans="1:9" ht="25.5" customHeight="1" x14ac:dyDescent="0.25">
      <c r="A770" s="87" t="s">
        <v>480</v>
      </c>
      <c r="B770" s="82" t="s">
        <v>481</v>
      </c>
      <c r="C770" s="83" t="s">
        <v>1894</v>
      </c>
      <c r="D770" s="84" t="s">
        <v>1895</v>
      </c>
      <c r="E770" s="85" t="s">
        <v>1896</v>
      </c>
      <c r="F770" s="86"/>
      <c r="G770" s="85" t="s">
        <v>1897</v>
      </c>
      <c r="I770" s="66"/>
    </row>
    <row r="771" spans="1:9" x14ac:dyDescent="0.25">
      <c r="A771" s="87" t="s">
        <v>816</v>
      </c>
      <c r="B771" s="82"/>
      <c r="C771" s="83" t="s">
        <v>1898</v>
      </c>
      <c r="D771" s="84" t="s">
        <v>1899</v>
      </c>
      <c r="E771" s="85"/>
      <c r="F771" s="86"/>
      <c r="G771" s="85" t="s">
        <v>816</v>
      </c>
      <c r="I771" s="66"/>
    </row>
    <row r="772" spans="1:9" x14ac:dyDescent="0.25">
      <c r="A772" s="87" t="s">
        <v>816</v>
      </c>
      <c r="B772" s="82"/>
      <c r="C772" s="83" t="s">
        <v>1900</v>
      </c>
      <c r="D772" s="84" t="s">
        <v>1901</v>
      </c>
      <c r="E772" s="85"/>
      <c r="F772" s="86"/>
      <c r="G772" s="85" t="s">
        <v>816</v>
      </c>
      <c r="I772" s="66"/>
    </row>
    <row r="773" spans="1:9" x14ac:dyDescent="0.25">
      <c r="A773" s="87" t="s">
        <v>816</v>
      </c>
      <c r="B773" s="82"/>
      <c r="E773" s="85"/>
      <c r="F773" s="86"/>
      <c r="G773" s="85" t="s">
        <v>816</v>
      </c>
      <c r="I773" s="66"/>
    </row>
    <row r="774" spans="1:9" x14ac:dyDescent="0.25">
      <c r="A774" s="153" t="s">
        <v>1902</v>
      </c>
      <c r="B774" s="153"/>
      <c r="C774" s="153"/>
      <c r="D774" s="153"/>
      <c r="E774" s="153"/>
      <c r="F774" s="153"/>
      <c r="G774" s="153" t="s">
        <v>816</v>
      </c>
      <c r="I774" s="66"/>
    </row>
    <row r="775" spans="1:9" x14ac:dyDescent="0.25">
      <c r="A775" s="154" t="s">
        <v>1903</v>
      </c>
      <c r="B775" s="154"/>
      <c r="C775" s="154"/>
      <c r="D775" s="154"/>
      <c r="E775" s="154"/>
      <c r="F775" s="154"/>
      <c r="G775" s="154" t="s">
        <v>816</v>
      </c>
      <c r="I775" s="66"/>
    </row>
    <row r="776" spans="1:9" x14ac:dyDescent="0.25">
      <c r="A776" s="87" t="s">
        <v>816</v>
      </c>
      <c r="B776" s="82"/>
      <c r="C776" s="83"/>
      <c r="D776" s="84"/>
      <c r="E776" s="85"/>
      <c r="F776" s="86"/>
      <c r="G776" s="85" t="s">
        <v>816</v>
      </c>
      <c r="I776" s="66"/>
    </row>
    <row r="777" spans="1:9" x14ac:dyDescent="0.25">
      <c r="A777" s="87" t="s">
        <v>449</v>
      </c>
      <c r="B777" s="82" t="s">
        <v>450</v>
      </c>
      <c r="C777" s="83" t="s">
        <v>1904</v>
      </c>
      <c r="D777" s="84" t="s">
        <v>1905</v>
      </c>
      <c r="E777" s="85" t="s">
        <v>1906</v>
      </c>
      <c r="F777" s="86"/>
      <c r="G777" s="85" t="s">
        <v>1907</v>
      </c>
      <c r="I777" s="66"/>
    </row>
    <row r="778" spans="1:9" x14ac:dyDescent="0.25">
      <c r="A778" s="87" t="s">
        <v>816</v>
      </c>
      <c r="B778" s="82"/>
      <c r="C778" s="83" t="s">
        <v>816</v>
      </c>
      <c r="D778" s="84"/>
      <c r="E778" s="85" t="s">
        <v>1908</v>
      </c>
      <c r="F778" s="86" t="s">
        <v>856</v>
      </c>
      <c r="G778" s="85" t="s">
        <v>1909</v>
      </c>
      <c r="I778" s="66"/>
    </row>
    <row r="779" spans="1:9" x14ac:dyDescent="0.25">
      <c r="A779" s="87" t="s">
        <v>816</v>
      </c>
      <c r="B779" s="82"/>
      <c r="C779" s="83" t="s">
        <v>816</v>
      </c>
      <c r="D779" s="84"/>
      <c r="E779" s="85" t="s">
        <v>1910</v>
      </c>
      <c r="F779" s="86"/>
      <c r="G779" s="85" t="s">
        <v>1911</v>
      </c>
      <c r="I779" s="66"/>
    </row>
    <row r="780" spans="1:9" x14ac:dyDescent="0.25">
      <c r="A780" s="87" t="s">
        <v>816</v>
      </c>
      <c r="B780" s="82"/>
      <c r="C780" s="83" t="s">
        <v>816</v>
      </c>
      <c r="D780" s="84"/>
      <c r="E780" s="85" t="s">
        <v>1912</v>
      </c>
      <c r="F780" s="86" t="s">
        <v>856</v>
      </c>
      <c r="G780" s="85" t="s">
        <v>1913</v>
      </c>
      <c r="I780" s="66"/>
    </row>
    <row r="781" spans="1:9" x14ac:dyDescent="0.25">
      <c r="A781" s="87" t="s">
        <v>816</v>
      </c>
      <c r="B781" s="82"/>
      <c r="C781" s="83"/>
      <c r="D781" s="84"/>
      <c r="E781" s="85" t="s">
        <v>1914</v>
      </c>
      <c r="F781" s="86"/>
      <c r="G781" s="85" t="s">
        <v>1915</v>
      </c>
      <c r="I781" s="66"/>
    </row>
    <row r="782" spans="1:9" x14ac:dyDescent="0.25">
      <c r="A782" s="87" t="s">
        <v>816</v>
      </c>
      <c r="B782" s="82"/>
      <c r="C782" s="83"/>
      <c r="D782" s="84"/>
      <c r="E782" s="85"/>
      <c r="F782" s="86"/>
      <c r="G782" s="85" t="s">
        <v>816</v>
      </c>
      <c r="I782" s="66"/>
    </row>
    <row r="783" spans="1:9" ht="18" customHeight="1" x14ac:dyDescent="0.25">
      <c r="A783" s="62" t="s">
        <v>100</v>
      </c>
      <c r="B783" s="140" t="s">
        <v>101</v>
      </c>
      <c r="C783" s="140"/>
      <c r="D783" s="140"/>
      <c r="E783" s="140"/>
      <c r="F783" s="140"/>
      <c r="G783" s="140" t="s">
        <v>816</v>
      </c>
      <c r="I783" s="66"/>
    </row>
    <row r="784" spans="1:9" x14ac:dyDescent="0.25">
      <c r="A784" s="87" t="s">
        <v>816</v>
      </c>
      <c r="B784" s="82"/>
      <c r="C784" s="83"/>
      <c r="D784" s="84"/>
      <c r="E784" s="85"/>
      <c r="F784" s="86"/>
      <c r="G784" s="85" t="s">
        <v>816</v>
      </c>
      <c r="I784" s="66"/>
    </row>
    <row r="785" spans="1:9" ht="25.5" customHeight="1" x14ac:dyDescent="0.25">
      <c r="A785" s="87" t="s">
        <v>455</v>
      </c>
      <c r="B785" s="82" t="s">
        <v>101</v>
      </c>
      <c r="C785" s="83" t="s">
        <v>1916</v>
      </c>
      <c r="D785" s="84" t="s">
        <v>1917</v>
      </c>
      <c r="E785" s="85" t="s">
        <v>1880</v>
      </c>
      <c r="F785" s="86" t="s">
        <v>941</v>
      </c>
      <c r="G785" s="85" t="s">
        <v>1881</v>
      </c>
      <c r="I785" s="66"/>
    </row>
    <row r="786" spans="1:9" x14ac:dyDescent="0.25">
      <c r="A786" s="87" t="s">
        <v>816</v>
      </c>
      <c r="B786" s="82"/>
      <c r="C786" s="83" t="s">
        <v>816</v>
      </c>
      <c r="D786" s="84"/>
      <c r="E786" s="85" t="s">
        <v>1918</v>
      </c>
      <c r="F786" s="86"/>
      <c r="G786" s="85" t="s">
        <v>1919</v>
      </c>
      <c r="I786" s="66"/>
    </row>
    <row r="787" spans="1:9" x14ac:dyDescent="0.25">
      <c r="A787" s="87" t="s">
        <v>816</v>
      </c>
      <c r="B787" s="82"/>
      <c r="C787" s="83" t="s">
        <v>816</v>
      </c>
      <c r="D787" s="84"/>
      <c r="E787" s="85" t="s">
        <v>1884</v>
      </c>
      <c r="F787" s="86" t="s">
        <v>941</v>
      </c>
      <c r="G787" s="85" t="s">
        <v>1885</v>
      </c>
      <c r="I787" s="66"/>
    </row>
    <row r="788" spans="1:9" x14ac:dyDescent="0.25">
      <c r="A788" s="87" t="s">
        <v>816</v>
      </c>
      <c r="B788" s="82"/>
      <c r="C788" s="83"/>
      <c r="D788" s="84"/>
      <c r="E788" s="85" t="s">
        <v>1886</v>
      </c>
      <c r="F788" s="86" t="s">
        <v>941</v>
      </c>
      <c r="G788" s="85" t="s">
        <v>1887</v>
      </c>
      <c r="I788" s="66"/>
    </row>
    <row r="789" spans="1:9" x14ac:dyDescent="0.25">
      <c r="A789" s="87" t="s">
        <v>816</v>
      </c>
      <c r="B789" s="82"/>
      <c r="C789" s="83"/>
      <c r="D789" s="84"/>
      <c r="E789" s="85" t="s">
        <v>1888</v>
      </c>
      <c r="F789" s="86" t="s">
        <v>941</v>
      </c>
      <c r="G789" s="85" t="s">
        <v>1889</v>
      </c>
      <c r="I789" s="66"/>
    </row>
    <row r="790" spans="1:9" x14ac:dyDescent="0.25">
      <c r="A790" s="87" t="s">
        <v>816</v>
      </c>
      <c r="B790" s="82"/>
      <c r="C790" s="83"/>
      <c r="D790" s="84"/>
      <c r="E790" s="85"/>
      <c r="F790" s="86"/>
      <c r="G790" s="85" t="s">
        <v>816</v>
      </c>
      <c r="I790" s="66"/>
    </row>
    <row r="791" spans="1:9" ht="18" customHeight="1" x14ac:dyDescent="0.25">
      <c r="A791" s="62" t="s">
        <v>102</v>
      </c>
      <c r="B791" s="140" t="s">
        <v>103</v>
      </c>
      <c r="C791" s="140"/>
      <c r="D791" s="140"/>
      <c r="E791" s="140"/>
      <c r="F791" s="140"/>
      <c r="G791" s="140" t="s">
        <v>816</v>
      </c>
      <c r="I791" s="66"/>
    </row>
    <row r="792" spans="1:9" x14ac:dyDescent="0.25">
      <c r="A792" s="87" t="s">
        <v>816</v>
      </c>
      <c r="B792" s="82"/>
      <c r="C792" s="83"/>
      <c r="D792" s="84"/>
      <c r="E792" s="85"/>
      <c r="F792" s="86"/>
      <c r="G792" s="85" t="s">
        <v>816</v>
      </c>
      <c r="I792" s="66"/>
    </row>
    <row r="793" spans="1:9" ht="25.5" customHeight="1" x14ac:dyDescent="0.25">
      <c r="A793" s="87" t="s">
        <v>308</v>
      </c>
      <c r="B793" s="82" t="s">
        <v>309</v>
      </c>
      <c r="C793" s="83" t="s">
        <v>1920</v>
      </c>
      <c r="D793" s="84" t="s">
        <v>1921</v>
      </c>
      <c r="E793" s="85" t="s">
        <v>1922</v>
      </c>
      <c r="F793" s="86"/>
      <c r="G793" s="85" t="s">
        <v>1923</v>
      </c>
      <c r="I793" s="66"/>
    </row>
    <row r="794" spans="1:9" x14ac:dyDescent="0.25">
      <c r="A794" s="87" t="s">
        <v>816</v>
      </c>
      <c r="C794" s="83" t="s">
        <v>1924</v>
      </c>
      <c r="D794" s="84" t="s">
        <v>1925</v>
      </c>
      <c r="E794" s="85" t="s">
        <v>1908</v>
      </c>
      <c r="F794" s="86" t="s">
        <v>941</v>
      </c>
      <c r="G794" s="85" t="s">
        <v>1909</v>
      </c>
      <c r="I794" s="66"/>
    </row>
    <row r="795" spans="1:9" x14ac:dyDescent="0.25">
      <c r="A795" s="87" t="s">
        <v>816</v>
      </c>
      <c r="E795" s="85" t="s">
        <v>1912</v>
      </c>
      <c r="F795" s="86" t="s">
        <v>941</v>
      </c>
      <c r="G795" s="85" t="s">
        <v>1913</v>
      </c>
      <c r="I795" s="66"/>
    </row>
    <row r="796" spans="1:9" x14ac:dyDescent="0.25">
      <c r="A796" s="87" t="s">
        <v>816</v>
      </c>
      <c r="B796" s="82"/>
      <c r="C796" s="83"/>
      <c r="D796" s="84"/>
      <c r="F796" s="86"/>
      <c r="I796" s="66"/>
    </row>
    <row r="797" spans="1:9" x14ac:dyDescent="0.25">
      <c r="A797" s="87" t="s">
        <v>310</v>
      </c>
      <c r="B797" s="82" t="s">
        <v>311</v>
      </c>
      <c r="C797" s="83" t="s">
        <v>1926</v>
      </c>
      <c r="D797" s="84" t="s">
        <v>1927</v>
      </c>
      <c r="E797" s="85" t="s">
        <v>1892</v>
      </c>
      <c r="F797" s="86" t="s">
        <v>1928</v>
      </c>
      <c r="G797" s="85" t="s">
        <v>1893</v>
      </c>
      <c r="I797" s="66"/>
    </row>
    <row r="798" spans="1:9" x14ac:dyDescent="0.25">
      <c r="A798" s="87" t="s">
        <v>816</v>
      </c>
      <c r="B798" s="82"/>
      <c r="C798" s="83"/>
      <c r="D798" s="84"/>
      <c r="E798" s="85"/>
      <c r="F798" s="86"/>
      <c r="G798" s="85" t="s">
        <v>816</v>
      </c>
      <c r="I798" s="66"/>
    </row>
    <row r="799" spans="1:9" ht="18" customHeight="1" x14ac:dyDescent="0.25">
      <c r="A799" s="62" t="s">
        <v>104</v>
      </c>
      <c r="B799" s="140" t="s">
        <v>105</v>
      </c>
      <c r="C799" s="140"/>
      <c r="D799" s="140"/>
      <c r="E799" s="140"/>
      <c r="F799" s="140"/>
      <c r="G799" s="140" t="s">
        <v>816</v>
      </c>
      <c r="I799" s="66"/>
    </row>
    <row r="800" spans="1:9" x14ac:dyDescent="0.25">
      <c r="A800" s="87" t="s">
        <v>816</v>
      </c>
      <c r="B800" s="82"/>
      <c r="C800" s="83"/>
      <c r="D800" s="84"/>
      <c r="E800" s="85"/>
      <c r="F800" s="86"/>
      <c r="G800" s="85" t="s">
        <v>816</v>
      </c>
      <c r="I800" s="66"/>
    </row>
    <row r="801" spans="1:9" x14ac:dyDescent="0.25">
      <c r="A801" s="87" t="s">
        <v>250</v>
      </c>
      <c r="B801" s="82" t="s">
        <v>251</v>
      </c>
      <c r="C801" s="83" t="s">
        <v>1929</v>
      </c>
      <c r="D801" s="84" t="s">
        <v>1930</v>
      </c>
      <c r="E801" s="85" t="s">
        <v>1931</v>
      </c>
      <c r="F801" s="86"/>
      <c r="G801" s="85" t="s">
        <v>1932</v>
      </c>
      <c r="I801" s="66"/>
    </row>
    <row r="802" spans="1:9" ht="25.5" customHeight="1" x14ac:dyDescent="0.25">
      <c r="A802" s="87" t="s">
        <v>816</v>
      </c>
      <c r="B802" s="82"/>
      <c r="C802" s="83" t="s">
        <v>1933</v>
      </c>
      <c r="D802" s="84" t="s">
        <v>1934</v>
      </c>
      <c r="E802" s="85" t="s">
        <v>1935</v>
      </c>
      <c r="F802" s="86"/>
      <c r="G802" s="85" t="s">
        <v>1936</v>
      </c>
      <c r="I802" s="66"/>
    </row>
    <row r="803" spans="1:9" x14ac:dyDescent="0.25">
      <c r="A803" s="87" t="s">
        <v>816</v>
      </c>
      <c r="B803" s="82"/>
      <c r="C803" s="83" t="s">
        <v>1937</v>
      </c>
      <c r="D803" s="84" t="s">
        <v>1938</v>
      </c>
      <c r="E803" s="85" t="s">
        <v>1892</v>
      </c>
      <c r="F803" s="86" t="s">
        <v>944</v>
      </c>
      <c r="G803" s="85" t="s">
        <v>1893</v>
      </c>
      <c r="I803" s="66"/>
    </row>
    <row r="804" spans="1:9" ht="25.5" customHeight="1" x14ac:dyDescent="0.25">
      <c r="A804" s="87" t="s">
        <v>816</v>
      </c>
      <c r="B804" s="82"/>
      <c r="C804" s="83" t="s">
        <v>1939</v>
      </c>
      <c r="D804" s="84" t="s">
        <v>1940</v>
      </c>
      <c r="E804" s="85" t="s">
        <v>1941</v>
      </c>
      <c r="F804" s="86"/>
      <c r="G804" s="85" t="s">
        <v>1942</v>
      </c>
      <c r="I804" s="66"/>
    </row>
    <row r="805" spans="1:9" x14ac:dyDescent="0.25">
      <c r="A805" s="87" t="s">
        <v>816</v>
      </c>
      <c r="B805" s="82"/>
      <c r="C805" s="83" t="s">
        <v>1943</v>
      </c>
      <c r="D805" s="84" t="s">
        <v>1944</v>
      </c>
      <c r="E805" s="85" t="s">
        <v>1945</v>
      </c>
      <c r="F805" s="86"/>
      <c r="G805" s="85" t="s">
        <v>1946</v>
      </c>
      <c r="I805" s="66"/>
    </row>
    <row r="806" spans="1:9" ht="25.5" customHeight="1" x14ac:dyDescent="0.25">
      <c r="A806" s="87" t="s">
        <v>816</v>
      </c>
      <c r="B806" s="82"/>
      <c r="C806" s="83" t="s">
        <v>1947</v>
      </c>
      <c r="D806" s="84" t="s">
        <v>1948</v>
      </c>
      <c r="E806" s="85" t="s">
        <v>1949</v>
      </c>
      <c r="F806" s="86"/>
      <c r="G806" s="85" t="s">
        <v>1950</v>
      </c>
      <c r="I806" s="66"/>
    </row>
    <row r="807" spans="1:9" ht="25.5" customHeight="1" x14ac:dyDescent="0.25">
      <c r="A807" s="87" t="s">
        <v>816</v>
      </c>
      <c r="B807" s="82"/>
      <c r="C807" s="83" t="s">
        <v>1951</v>
      </c>
      <c r="D807" s="84" t="s">
        <v>1952</v>
      </c>
      <c r="E807" s="85" t="s">
        <v>1953</v>
      </c>
      <c r="F807" s="86"/>
      <c r="G807" s="85" t="s">
        <v>1954</v>
      </c>
      <c r="I807" s="66"/>
    </row>
    <row r="808" spans="1:9" x14ac:dyDescent="0.25">
      <c r="A808" s="87" t="s">
        <v>816</v>
      </c>
      <c r="B808" s="82"/>
      <c r="C808" s="83" t="s">
        <v>1955</v>
      </c>
      <c r="D808" s="84" t="s">
        <v>1956</v>
      </c>
      <c r="E808" s="85" t="s">
        <v>1957</v>
      </c>
      <c r="F808" s="86"/>
      <c r="G808" s="85" t="s">
        <v>1958</v>
      </c>
      <c r="I808" s="66"/>
    </row>
    <row r="809" spans="1:9" x14ac:dyDescent="0.25">
      <c r="A809" s="87" t="s">
        <v>816</v>
      </c>
      <c r="B809" s="82"/>
      <c r="E809" s="85" t="s">
        <v>1959</v>
      </c>
      <c r="F809" s="86"/>
      <c r="G809" s="85" t="s">
        <v>1960</v>
      </c>
      <c r="I809" s="66"/>
    </row>
    <row r="810" spans="1:9" x14ac:dyDescent="0.25">
      <c r="A810" s="87" t="s">
        <v>816</v>
      </c>
      <c r="B810" s="82"/>
      <c r="E810" s="85"/>
      <c r="F810" s="86"/>
      <c r="G810" s="85" t="s">
        <v>816</v>
      </c>
      <c r="I810" s="66"/>
    </row>
    <row r="811" spans="1:9" x14ac:dyDescent="0.25">
      <c r="A811" s="87" t="s">
        <v>252</v>
      </c>
      <c r="B811" s="82" t="s">
        <v>253</v>
      </c>
      <c r="C811" s="83" t="s">
        <v>1961</v>
      </c>
      <c r="D811" s="84" t="s">
        <v>253</v>
      </c>
      <c r="E811" s="85" t="s">
        <v>1962</v>
      </c>
      <c r="F811" s="86"/>
      <c r="G811" s="85" t="s">
        <v>1963</v>
      </c>
      <c r="I811" s="66"/>
    </row>
    <row r="812" spans="1:9" x14ac:dyDescent="0.25">
      <c r="A812" s="87" t="s">
        <v>816</v>
      </c>
      <c r="B812" s="82"/>
      <c r="C812" s="83"/>
      <c r="D812" s="84"/>
      <c r="E812" s="85"/>
      <c r="F812" s="86"/>
      <c r="G812" s="85" t="s">
        <v>816</v>
      </c>
      <c r="I812" s="66"/>
    </row>
    <row r="813" spans="1:9" x14ac:dyDescent="0.25">
      <c r="A813" s="87" t="s">
        <v>287</v>
      </c>
      <c r="B813" s="82" t="s">
        <v>288</v>
      </c>
      <c r="C813" s="83" t="s">
        <v>1964</v>
      </c>
      <c r="D813" s="84" t="s">
        <v>1965</v>
      </c>
      <c r="E813" s="85" t="s">
        <v>1966</v>
      </c>
      <c r="F813" s="86"/>
      <c r="G813" s="85" t="s">
        <v>1967</v>
      </c>
      <c r="I813" s="66"/>
    </row>
    <row r="814" spans="1:9" x14ac:dyDescent="0.25">
      <c r="A814" s="87" t="s">
        <v>816</v>
      </c>
      <c r="B814" s="82"/>
      <c r="C814" s="83" t="s">
        <v>1968</v>
      </c>
      <c r="D814" s="84" t="s">
        <v>1969</v>
      </c>
      <c r="E814" s="85" t="s">
        <v>1970</v>
      </c>
      <c r="F814" s="86"/>
      <c r="G814" s="85" t="s">
        <v>1971</v>
      </c>
      <c r="I814" s="66"/>
    </row>
    <row r="815" spans="1:9" x14ac:dyDescent="0.25">
      <c r="A815" s="87" t="s">
        <v>816</v>
      </c>
      <c r="B815" s="82"/>
      <c r="C815" s="83"/>
      <c r="D815" s="84"/>
      <c r="E815" s="85" t="s">
        <v>1972</v>
      </c>
      <c r="F815" s="86"/>
      <c r="G815" s="85" t="s">
        <v>1973</v>
      </c>
      <c r="I815" s="66"/>
    </row>
    <row r="816" spans="1:9" x14ac:dyDescent="0.25">
      <c r="A816" s="87" t="s">
        <v>816</v>
      </c>
      <c r="B816" s="82"/>
      <c r="C816" s="83" t="s">
        <v>816</v>
      </c>
      <c r="D816" s="84"/>
      <c r="E816" s="85" t="s">
        <v>1974</v>
      </c>
      <c r="F816" s="86"/>
      <c r="G816" s="85" t="s">
        <v>1975</v>
      </c>
      <c r="I816" s="66"/>
    </row>
    <row r="817" spans="1:9" x14ac:dyDescent="0.25">
      <c r="A817" s="87" t="s">
        <v>816</v>
      </c>
      <c r="B817" s="82"/>
      <c r="C817" s="83" t="s">
        <v>816</v>
      </c>
      <c r="D817" s="84"/>
      <c r="E817" s="85"/>
      <c r="F817" s="86"/>
      <c r="G817" s="85" t="s">
        <v>816</v>
      </c>
      <c r="I817" s="66"/>
    </row>
    <row r="818" spans="1:9" ht="18" customHeight="1" x14ac:dyDescent="0.25">
      <c r="A818" s="62" t="s">
        <v>748</v>
      </c>
      <c r="B818" s="140" t="s">
        <v>749</v>
      </c>
      <c r="C818" s="140"/>
      <c r="D818" s="140"/>
      <c r="E818" s="140"/>
      <c r="F818" s="140"/>
      <c r="G818" s="140" t="s">
        <v>816</v>
      </c>
      <c r="I818" s="66"/>
    </row>
    <row r="819" spans="1:9" x14ac:dyDescent="0.25">
      <c r="A819" s="87" t="s">
        <v>816</v>
      </c>
      <c r="B819" s="82"/>
      <c r="C819" s="83"/>
      <c r="D819" s="84"/>
      <c r="E819" s="85"/>
      <c r="F819" s="86"/>
      <c r="G819" s="85" t="s">
        <v>816</v>
      </c>
      <c r="I819" s="66"/>
    </row>
    <row r="820" spans="1:9" x14ac:dyDescent="0.25">
      <c r="A820" s="87" t="s">
        <v>1976</v>
      </c>
      <c r="B820" s="82" t="s">
        <v>1977</v>
      </c>
      <c r="C820" s="83" t="s">
        <v>1978</v>
      </c>
      <c r="D820" s="84" t="s">
        <v>1979</v>
      </c>
      <c r="E820" s="85" t="s">
        <v>1980</v>
      </c>
      <c r="F820" s="86"/>
      <c r="G820" s="85" t="s">
        <v>1981</v>
      </c>
      <c r="I820" s="66"/>
    </row>
    <row r="821" spans="1:9" x14ac:dyDescent="0.25">
      <c r="A821" s="87" t="s">
        <v>816</v>
      </c>
      <c r="B821" s="82"/>
      <c r="C821" s="83" t="s">
        <v>1982</v>
      </c>
      <c r="D821" s="84" t="s">
        <v>1983</v>
      </c>
      <c r="E821" s="85"/>
      <c r="F821" s="86"/>
      <c r="G821" s="85" t="s">
        <v>816</v>
      </c>
      <c r="I821" s="66"/>
    </row>
    <row r="822" spans="1:9" x14ac:dyDescent="0.25">
      <c r="A822" s="87" t="s">
        <v>816</v>
      </c>
      <c r="B822" s="82"/>
      <c r="C822" s="83" t="s">
        <v>1984</v>
      </c>
      <c r="D822" s="84" t="s">
        <v>1985</v>
      </c>
      <c r="E822" s="85"/>
      <c r="F822" s="86"/>
      <c r="G822" s="85" t="s">
        <v>816</v>
      </c>
      <c r="I822" s="66"/>
    </row>
    <row r="823" spans="1:9" x14ac:dyDescent="0.25">
      <c r="A823" s="87" t="s">
        <v>816</v>
      </c>
      <c r="B823" s="82"/>
      <c r="C823" s="83" t="s">
        <v>1986</v>
      </c>
      <c r="D823" s="84" t="s">
        <v>1987</v>
      </c>
      <c r="E823" s="85"/>
      <c r="F823" s="86"/>
      <c r="G823" s="85" t="s">
        <v>816</v>
      </c>
      <c r="I823" s="66"/>
    </row>
    <row r="824" spans="1:9" x14ac:dyDescent="0.25">
      <c r="A824" s="87" t="s">
        <v>816</v>
      </c>
      <c r="B824" s="82"/>
      <c r="C824" s="83" t="s">
        <v>1988</v>
      </c>
      <c r="D824" s="84" t="s">
        <v>1989</v>
      </c>
      <c r="E824" s="85"/>
      <c r="F824" s="86"/>
      <c r="G824" s="85" t="s">
        <v>816</v>
      </c>
      <c r="I824" s="66"/>
    </row>
    <row r="825" spans="1:9" x14ac:dyDescent="0.25">
      <c r="A825" s="87" t="s">
        <v>816</v>
      </c>
      <c r="B825" s="82"/>
      <c r="C825" s="83"/>
      <c r="D825" s="84"/>
      <c r="E825" s="85"/>
      <c r="F825" s="86"/>
      <c r="G825" s="85" t="s">
        <v>816</v>
      </c>
      <c r="I825" s="66"/>
    </row>
    <row r="826" spans="1:9" x14ac:dyDescent="0.25">
      <c r="A826" s="87" t="s">
        <v>1990</v>
      </c>
      <c r="B826" s="82" t="s">
        <v>1991</v>
      </c>
      <c r="C826" s="83" t="s">
        <v>1992</v>
      </c>
      <c r="D826" s="84" t="s">
        <v>1993</v>
      </c>
      <c r="E826" s="85" t="s">
        <v>1994</v>
      </c>
      <c r="F826" s="86"/>
      <c r="G826" s="85" t="s">
        <v>1995</v>
      </c>
      <c r="I826" s="66"/>
    </row>
    <row r="827" spans="1:9" ht="44.25" customHeight="1" x14ac:dyDescent="0.25">
      <c r="A827" s="87" t="s">
        <v>816</v>
      </c>
      <c r="B827" s="82"/>
      <c r="C827" s="83" t="s">
        <v>1996</v>
      </c>
      <c r="D827" s="84" t="s">
        <v>1997</v>
      </c>
      <c r="E827" s="85"/>
      <c r="F827" s="86"/>
      <c r="G827" s="85" t="s">
        <v>816</v>
      </c>
      <c r="I827" s="66"/>
    </row>
    <row r="828" spans="1:9" x14ac:dyDescent="0.25">
      <c r="A828" s="87" t="s">
        <v>816</v>
      </c>
      <c r="B828" s="82"/>
      <c r="C828" s="83"/>
      <c r="D828" s="84"/>
      <c r="E828" s="85"/>
      <c r="F828" s="86"/>
      <c r="G828" s="85" t="s">
        <v>816</v>
      </c>
      <c r="I828" s="66"/>
    </row>
    <row r="829" spans="1:9" x14ac:dyDescent="0.25">
      <c r="A829" s="74" t="s">
        <v>816</v>
      </c>
      <c r="B829" s="75"/>
      <c r="C829" s="76"/>
      <c r="D829" s="77"/>
      <c r="E829" s="78"/>
      <c r="F829" s="79"/>
      <c r="G829" s="78" t="s">
        <v>816</v>
      </c>
      <c r="I829" s="66"/>
    </row>
    <row r="830" spans="1:9" ht="45" customHeight="1" x14ac:dyDescent="0.25">
      <c r="A830" s="80" t="s">
        <v>1998</v>
      </c>
      <c r="B830" s="148" t="s">
        <v>1999</v>
      </c>
      <c r="C830" s="148"/>
      <c r="D830" s="148"/>
      <c r="E830" s="148"/>
      <c r="F830" s="148"/>
      <c r="G830" s="148" t="s">
        <v>816</v>
      </c>
      <c r="I830" s="66"/>
    </row>
    <row r="831" spans="1:9" x14ac:dyDescent="0.25">
      <c r="A831" s="74" t="s">
        <v>816</v>
      </c>
      <c r="B831" s="75"/>
      <c r="C831" s="76"/>
      <c r="D831" s="77"/>
      <c r="E831" s="78"/>
      <c r="F831" s="79"/>
      <c r="G831" s="78" t="s">
        <v>816</v>
      </c>
      <c r="I831" s="66"/>
    </row>
    <row r="832" spans="1:9" x14ac:dyDescent="0.25">
      <c r="A832" s="81" t="s">
        <v>816</v>
      </c>
      <c r="B832" s="82"/>
      <c r="C832" s="83"/>
      <c r="D832" s="84"/>
      <c r="E832" s="85"/>
      <c r="F832" s="86"/>
      <c r="G832" s="85" t="s">
        <v>816</v>
      </c>
      <c r="I832" s="66"/>
    </row>
    <row r="833" spans="1:9" ht="18" customHeight="1" x14ac:dyDescent="0.25">
      <c r="A833" s="62" t="s">
        <v>106</v>
      </c>
      <c r="B833" s="140" t="s">
        <v>107</v>
      </c>
      <c r="C833" s="140"/>
      <c r="D833" s="140"/>
      <c r="E833" s="140"/>
      <c r="F833" s="140"/>
      <c r="G833" s="140" t="s">
        <v>816</v>
      </c>
      <c r="I833" s="66"/>
    </row>
    <row r="834" spans="1:9" x14ac:dyDescent="0.25">
      <c r="A834" s="87" t="s">
        <v>816</v>
      </c>
      <c r="B834" s="82"/>
      <c r="C834" s="83"/>
      <c r="D834" s="84"/>
      <c r="E834" s="85"/>
      <c r="F834" s="86"/>
      <c r="G834" s="85" t="s">
        <v>816</v>
      </c>
      <c r="I834" s="66"/>
    </row>
    <row r="835" spans="1:9" x14ac:dyDescent="0.25">
      <c r="A835" s="87" t="s">
        <v>428</v>
      </c>
      <c r="B835" s="82" t="s">
        <v>429</v>
      </c>
      <c r="C835" s="83" t="s">
        <v>2000</v>
      </c>
      <c r="D835" s="84" t="s">
        <v>2001</v>
      </c>
      <c r="E835" s="85" t="s">
        <v>2002</v>
      </c>
      <c r="F835" s="86" t="s">
        <v>856</v>
      </c>
      <c r="G835" s="85" t="s">
        <v>2003</v>
      </c>
      <c r="I835" s="66"/>
    </row>
    <row r="836" spans="1:9" x14ac:dyDescent="0.25">
      <c r="A836" s="87" t="s">
        <v>816</v>
      </c>
      <c r="B836" s="82"/>
      <c r="C836" s="83"/>
      <c r="D836" s="84"/>
      <c r="E836" s="85" t="s">
        <v>2004</v>
      </c>
      <c r="F836" s="86" t="s">
        <v>856</v>
      </c>
      <c r="G836" s="85" t="s">
        <v>2005</v>
      </c>
      <c r="I836" s="66"/>
    </row>
    <row r="837" spans="1:9" x14ac:dyDescent="0.25">
      <c r="A837" s="87" t="s">
        <v>816</v>
      </c>
      <c r="B837" s="82"/>
      <c r="C837" s="83"/>
      <c r="D837" s="84"/>
      <c r="E837" s="85" t="s">
        <v>2006</v>
      </c>
      <c r="F837" s="86" t="s">
        <v>856</v>
      </c>
      <c r="G837" s="85" t="s">
        <v>2007</v>
      </c>
      <c r="I837" s="66"/>
    </row>
    <row r="838" spans="1:9" x14ac:dyDescent="0.25">
      <c r="A838" s="87" t="s">
        <v>816</v>
      </c>
      <c r="B838" s="82"/>
      <c r="C838" s="83"/>
      <c r="D838" s="84"/>
      <c r="E838" s="85"/>
      <c r="F838" s="86"/>
      <c r="G838" s="85" t="s">
        <v>816</v>
      </c>
      <c r="I838" s="66"/>
    </row>
    <row r="839" spans="1:9" ht="18" customHeight="1" x14ac:dyDescent="0.25">
      <c r="A839" s="62" t="s">
        <v>108</v>
      </c>
      <c r="B839" s="140" t="s">
        <v>109</v>
      </c>
      <c r="C839" s="140"/>
      <c r="D839" s="140"/>
      <c r="E839" s="140"/>
      <c r="F839" s="140"/>
      <c r="G839" s="140" t="s">
        <v>816</v>
      </c>
      <c r="I839" s="66"/>
    </row>
    <row r="840" spans="1:9" x14ac:dyDescent="0.25">
      <c r="A840" s="87" t="s">
        <v>816</v>
      </c>
      <c r="B840" s="82"/>
      <c r="C840" s="83"/>
      <c r="D840" s="84"/>
      <c r="E840" s="85"/>
      <c r="F840" s="86"/>
      <c r="G840" s="85" t="s">
        <v>816</v>
      </c>
      <c r="I840" s="66"/>
    </row>
    <row r="841" spans="1:9" x14ac:dyDescent="0.25">
      <c r="A841" s="87" t="s">
        <v>213</v>
      </c>
      <c r="B841" s="82" t="s">
        <v>214</v>
      </c>
      <c r="C841" s="83" t="s">
        <v>2008</v>
      </c>
      <c r="D841" s="84" t="s">
        <v>214</v>
      </c>
      <c r="E841" s="85" t="s">
        <v>2004</v>
      </c>
      <c r="F841" s="86" t="s">
        <v>1928</v>
      </c>
      <c r="G841" s="85" t="s">
        <v>2005</v>
      </c>
      <c r="I841" s="66"/>
    </row>
    <row r="842" spans="1:9" x14ac:dyDescent="0.25">
      <c r="A842" s="87" t="s">
        <v>816</v>
      </c>
      <c r="B842" s="82"/>
      <c r="C842" s="83"/>
      <c r="D842" s="84"/>
      <c r="E842" s="85"/>
      <c r="F842" s="86"/>
      <c r="G842" s="85" t="s">
        <v>816</v>
      </c>
      <c r="I842" s="66"/>
    </row>
    <row r="843" spans="1:9" ht="38.25" customHeight="1" x14ac:dyDescent="0.25">
      <c r="A843" s="87" t="s">
        <v>211</v>
      </c>
      <c r="B843" s="82" t="s">
        <v>212</v>
      </c>
      <c r="C843" s="83" t="s">
        <v>2009</v>
      </c>
      <c r="D843" s="84" t="s">
        <v>2010</v>
      </c>
      <c r="E843" s="85" t="s">
        <v>2011</v>
      </c>
      <c r="F843" s="86" t="s">
        <v>930</v>
      </c>
      <c r="G843" s="85" t="s">
        <v>2012</v>
      </c>
      <c r="I843" s="66"/>
    </row>
    <row r="844" spans="1:9" ht="25.5" customHeight="1" x14ac:dyDescent="0.25">
      <c r="A844" s="87" t="s">
        <v>816</v>
      </c>
      <c r="B844" s="82"/>
      <c r="C844" s="83" t="s">
        <v>2013</v>
      </c>
      <c r="D844" s="84" t="s">
        <v>2014</v>
      </c>
      <c r="E844" s="85" t="s">
        <v>2002</v>
      </c>
      <c r="F844" s="86" t="s">
        <v>1928</v>
      </c>
      <c r="G844" s="85" t="s">
        <v>2003</v>
      </c>
      <c r="I844" s="66"/>
    </row>
    <row r="845" spans="1:9" x14ac:dyDescent="0.25">
      <c r="A845" s="87" t="s">
        <v>816</v>
      </c>
      <c r="B845" s="82"/>
      <c r="C845" s="83" t="s">
        <v>2015</v>
      </c>
      <c r="D845" s="84" t="s">
        <v>2016</v>
      </c>
      <c r="E845" s="85" t="s">
        <v>2006</v>
      </c>
      <c r="F845" s="86" t="s">
        <v>1928</v>
      </c>
      <c r="G845" s="85" t="s">
        <v>2007</v>
      </c>
      <c r="I845" s="66"/>
    </row>
    <row r="846" spans="1:9" x14ac:dyDescent="0.25">
      <c r="A846" s="87" t="s">
        <v>816</v>
      </c>
      <c r="B846" s="82"/>
      <c r="E846" s="85"/>
      <c r="F846" s="86"/>
      <c r="G846" s="85" t="s">
        <v>816</v>
      </c>
      <c r="I846" s="66"/>
    </row>
    <row r="847" spans="1:9" ht="18" customHeight="1" x14ac:dyDescent="0.25">
      <c r="A847" s="62" t="s">
        <v>110</v>
      </c>
      <c r="B847" s="140" t="s">
        <v>111</v>
      </c>
      <c r="C847" s="140"/>
      <c r="D847" s="140"/>
      <c r="E847" s="140"/>
      <c r="F847" s="140"/>
      <c r="G847" s="140" t="s">
        <v>816</v>
      </c>
      <c r="I847" s="66"/>
    </row>
    <row r="848" spans="1:9" x14ac:dyDescent="0.25">
      <c r="A848" s="87" t="s">
        <v>816</v>
      </c>
      <c r="B848" s="82"/>
      <c r="C848" s="83"/>
      <c r="D848" s="84"/>
      <c r="E848" s="85"/>
      <c r="F848" s="86"/>
      <c r="G848" s="85" t="s">
        <v>816</v>
      </c>
      <c r="I848" s="66"/>
    </row>
    <row r="849" spans="1:9" ht="25.5" customHeight="1" x14ac:dyDescent="0.25">
      <c r="A849" s="87" t="s">
        <v>363</v>
      </c>
      <c r="B849" s="82" t="s">
        <v>364</v>
      </c>
      <c r="C849" s="83" t="s">
        <v>2017</v>
      </c>
      <c r="D849" s="84" t="s">
        <v>2018</v>
      </c>
      <c r="E849" s="85" t="s">
        <v>2002</v>
      </c>
      <c r="F849" s="86" t="s">
        <v>944</v>
      </c>
      <c r="G849" s="85" t="s">
        <v>2003</v>
      </c>
      <c r="I849" s="66"/>
    </row>
    <row r="850" spans="1:9" x14ac:dyDescent="0.25">
      <c r="A850" s="87" t="s">
        <v>816</v>
      </c>
      <c r="C850" s="83" t="s">
        <v>2019</v>
      </c>
      <c r="D850" s="84" t="s">
        <v>2020</v>
      </c>
      <c r="E850" s="85" t="s">
        <v>2021</v>
      </c>
      <c r="F850" s="86"/>
      <c r="G850" s="85" t="s">
        <v>2022</v>
      </c>
      <c r="I850" s="66"/>
    </row>
    <row r="851" spans="1:9" x14ac:dyDescent="0.25">
      <c r="A851" s="87" t="s">
        <v>816</v>
      </c>
      <c r="E851" s="85" t="s">
        <v>2023</v>
      </c>
      <c r="F851" s="86"/>
      <c r="G851" s="85" t="s">
        <v>2024</v>
      </c>
      <c r="I851" s="66"/>
    </row>
    <row r="852" spans="1:9" x14ac:dyDescent="0.25">
      <c r="A852" s="87" t="s">
        <v>816</v>
      </c>
      <c r="C852" s="83" t="s">
        <v>816</v>
      </c>
      <c r="D852" s="84"/>
      <c r="E852" s="85" t="s">
        <v>2004</v>
      </c>
      <c r="F852" s="86" t="s">
        <v>944</v>
      </c>
      <c r="G852" s="85" t="s">
        <v>2005</v>
      </c>
      <c r="I852" s="66"/>
    </row>
    <row r="853" spans="1:9" x14ac:dyDescent="0.25">
      <c r="A853" s="87" t="s">
        <v>816</v>
      </c>
      <c r="B853" s="82"/>
      <c r="C853" s="83"/>
      <c r="D853" s="84"/>
      <c r="E853" s="85" t="s">
        <v>2025</v>
      </c>
      <c r="F853" s="86"/>
      <c r="G853" s="85" t="s">
        <v>2026</v>
      </c>
      <c r="I853" s="66"/>
    </row>
    <row r="854" spans="1:9" x14ac:dyDescent="0.25">
      <c r="A854" s="87" t="s">
        <v>816</v>
      </c>
      <c r="B854" s="82"/>
      <c r="C854" s="83"/>
      <c r="D854" s="84"/>
      <c r="E854" s="85" t="s">
        <v>2006</v>
      </c>
      <c r="F854" s="86" t="s">
        <v>944</v>
      </c>
      <c r="G854" s="85" t="s">
        <v>2007</v>
      </c>
      <c r="I854" s="66"/>
    </row>
    <row r="855" spans="1:9" x14ac:dyDescent="0.25">
      <c r="A855" s="87" t="s">
        <v>816</v>
      </c>
      <c r="B855" s="82"/>
      <c r="C855" s="83"/>
      <c r="D855" s="84"/>
      <c r="E855" s="85"/>
      <c r="F855" s="86"/>
      <c r="G855" s="85" t="s">
        <v>816</v>
      </c>
      <c r="I855" s="66"/>
    </row>
    <row r="856" spans="1:9" ht="25.5" customHeight="1" x14ac:dyDescent="0.25">
      <c r="A856" s="87" t="s">
        <v>387</v>
      </c>
      <c r="B856" s="82" t="s">
        <v>388</v>
      </c>
      <c r="C856" s="83" t="s">
        <v>2027</v>
      </c>
      <c r="D856" s="84" t="s">
        <v>2028</v>
      </c>
      <c r="E856" s="85" t="s">
        <v>2011</v>
      </c>
      <c r="F856" s="86" t="s">
        <v>944</v>
      </c>
      <c r="G856" s="85" t="s">
        <v>2012</v>
      </c>
      <c r="I856" s="66"/>
    </row>
    <row r="857" spans="1:9" x14ac:dyDescent="0.25">
      <c r="A857" s="87" t="s">
        <v>816</v>
      </c>
      <c r="C857" s="83" t="s">
        <v>816</v>
      </c>
      <c r="D857" s="84"/>
      <c r="E857" s="85"/>
      <c r="F857" s="86"/>
      <c r="G857" s="85" t="s">
        <v>816</v>
      </c>
      <c r="I857" s="66"/>
    </row>
    <row r="858" spans="1:9" x14ac:dyDescent="0.25">
      <c r="A858" s="87" t="s">
        <v>816</v>
      </c>
      <c r="B858" s="82"/>
      <c r="C858" s="83"/>
      <c r="D858" s="84"/>
      <c r="E858" s="85"/>
      <c r="F858" s="86"/>
      <c r="G858" s="85" t="s">
        <v>816</v>
      </c>
      <c r="I858" s="66"/>
    </row>
    <row r="859" spans="1:9" x14ac:dyDescent="0.25">
      <c r="A859" s="87" t="s">
        <v>389</v>
      </c>
      <c r="B859" s="82" t="s">
        <v>390</v>
      </c>
      <c r="C859" s="83" t="s">
        <v>2029</v>
      </c>
      <c r="D859" s="84" t="s">
        <v>2030</v>
      </c>
      <c r="E859" s="85" t="s">
        <v>2031</v>
      </c>
      <c r="F859" s="86"/>
      <c r="G859" s="85" t="s">
        <v>2032</v>
      </c>
      <c r="I859" s="66"/>
    </row>
    <row r="860" spans="1:9" ht="44.25" customHeight="1" x14ac:dyDescent="0.25">
      <c r="A860" s="87" t="s">
        <v>816</v>
      </c>
      <c r="B860" s="82"/>
      <c r="C860" s="83"/>
      <c r="D860" s="84"/>
      <c r="E860" s="85" t="s">
        <v>2033</v>
      </c>
      <c r="F860" s="86"/>
      <c r="G860" s="85" t="s">
        <v>2034</v>
      </c>
      <c r="I860" s="66"/>
    </row>
    <row r="861" spans="1:9" x14ac:dyDescent="0.25">
      <c r="A861" s="87" t="s">
        <v>816</v>
      </c>
      <c r="B861" s="82"/>
      <c r="C861" s="83"/>
      <c r="D861" s="84"/>
      <c r="E861" s="85"/>
      <c r="F861" s="86"/>
      <c r="G861" s="85" t="s">
        <v>816</v>
      </c>
      <c r="I861" s="66"/>
    </row>
    <row r="862" spans="1:9" x14ac:dyDescent="0.25">
      <c r="A862" s="74" t="s">
        <v>816</v>
      </c>
      <c r="B862" s="75"/>
      <c r="C862" s="76"/>
      <c r="D862" s="77"/>
      <c r="E862" s="78"/>
      <c r="F862" s="79"/>
      <c r="G862" s="78" t="s">
        <v>816</v>
      </c>
      <c r="I862" s="66"/>
    </row>
    <row r="863" spans="1:9" ht="45" customHeight="1" x14ac:dyDescent="0.25">
      <c r="A863" s="80" t="s">
        <v>2035</v>
      </c>
      <c r="B863" s="148" t="s">
        <v>2036</v>
      </c>
      <c r="C863" s="148"/>
      <c r="D863" s="148"/>
      <c r="E863" s="148"/>
      <c r="F863" s="148"/>
      <c r="G863" s="148" t="s">
        <v>816</v>
      </c>
      <c r="I863" s="66"/>
    </row>
    <row r="864" spans="1:9" x14ac:dyDescent="0.25">
      <c r="A864" s="74" t="s">
        <v>816</v>
      </c>
      <c r="B864" s="75"/>
      <c r="C864" s="76"/>
      <c r="D864" s="77"/>
      <c r="E864" s="78"/>
      <c r="F864" s="79"/>
      <c r="G864" s="78" t="s">
        <v>816</v>
      </c>
      <c r="I864" s="66"/>
    </row>
    <row r="865" spans="1:9" x14ac:dyDescent="0.25">
      <c r="A865" s="81" t="s">
        <v>816</v>
      </c>
      <c r="B865" s="82"/>
      <c r="C865" s="83"/>
      <c r="D865" s="84"/>
      <c r="E865" s="85"/>
      <c r="F865" s="86"/>
      <c r="G865" s="85" t="s">
        <v>816</v>
      </c>
      <c r="I865" s="66"/>
    </row>
    <row r="866" spans="1:9" ht="18" customHeight="1" x14ac:dyDescent="0.25">
      <c r="A866" s="62" t="s">
        <v>112</v>
      </c>
      <c r="B866" s="140" t="s">
        <v>2037</v>
      </c>
      <c r="C866" s="140"/>
      <c r="D866" s="140"/>
      <c r="E866" s="140"/>
      <c r="F866" s="140"/>
      <c r="G866" s="140" t="s">
        <v>816</v>
      </c>
      <c r="I866" s="66"/>
    </row>
    <row r="867" spans="1:9" x14ac:dyDescent="0.25">
      <c r="A867" s="87" t="s">
        <v>816</v>
      </c>
      <c r="B867" s="82"/>
      <c r="C867" s="83"/>
      <c r="D867" s="84"/>
      <c r="E867" s="85"/>
      <c r="F867" s="86"/>
      <c r="G867" s="85" t="s">
        <v>816</v>
      </c>
      <c r="I867" s="66"/>
    </row>
    <row r="868" spans="1:9" x14ac:dyDescent="0.25">
      <c r="A868" s="152" t="s">
        <v>2038</v>
      </c>
      <c r="B868" s="152"/>
      <c r="C868" s="152"/>
      <c r="D868" s="152"/>
      <c r="E868" s="152"/>
      <c r="F868" s="152"/>
      <c r="G868" s="152" t="s">
        <v>816</v>
      </c>
      <c r="I868" s="66"/>
    </row>
    <row r="869" spans="1:9" x14ac:dyDescent="0.25">
      <c r="A869" s="81" t="s">
        <v>816</v>
      </c>
      <c r="B869" s="82"/>
      <c r="C869" s="83"/>
      <c r="D869" s="84"/>
      <c r="E869" s="85"/>
      <c r="F869" s="86"/>
      <c r="G869" s="85" t="s">
        <v>816</v>
      </c>
      <c r="I869" s="66"/>
    </row>
    <row r="870" spans="1:9" ht="25.5" customHeight="1" x14ac:dyDescent="0.25">
      <c r="A870" s="87" t="s">
        <v>276</v>
      </c>
      <c r="B870" s="82" t="s">
        <v>277</v>
      </c>
      <c r="C870" s="83" t="s">
        <v>2039</v>
      </c>
      <c r="D870" s="84" t="s">
        <v>2040</v>
      </c>
      <c r="E870" s="85" t="s">
        <v>2041</v>
      </c>
      <c r="F870" s="86"/>
      <c r="G870" s="85" t="s">
        <v>2042</v>
      </c>
      <c r="I870" s="66"/>
    </row>
    <row r="871" spans="1:9" ht="25.5" customHeight="1" x14ac:dyDescent="0.25">
      <c r="A871" s="87" t="s">
        <v>816</v>
      </c>
      <c r="C871" s="83" t="s">
        <v>2043</v>
      </c>
      <c r="D871" s="84" t="s">
        <v>2044</v>
      </c>
      <c r="E871" s="85" t="s">
        <v>2045</v>
      </c>
      <c r="F871" s="86"/>
      <c r="G871" s="85" t="s">
        <v>2046</v>
      </c>
      <c r="I871" s="66"/>
    </row>
    <row r="872" spans="1:9" ht="25.5" customHeight="1" x14ac:dyDescent="0.25">
      <c r="A872" s="87" t="s">
        <v>816</v>
      </c>
      <c r="B872" s="82"/>
      <c r="C872" s="83" t="s">
        <v>2047</v>
      </c>
      <c r="D872" s="84" t="s">
        <v>2048</v>
      </c>
      <c r="E872" s="85" t="s">
        <v>2049</v>
      </c>
      <c r="F872" s="86"/>
      <c r="G872" s="85" t="s">
        <v>2050</v>
      </c>
      <c r="I872" s="66"/>
    </row>
    <row r="873" spans="1:9" ht="25.5" customHeight="1" x14ac:dyDescent="0.25">
      <c r="A873" s="87" t="s">
        <v>816</v>
      </c>
      <c r="B873" s="82"/>
      <c r="C873" s="83" t="s">
        <v>2051</v>
      </c>
      <c r="D873" s="84" t="s">
        <v>2052</v>
      </c>
      <c r="F873" s="86"/>
      <c r="I873" s="66"/>
    </row>
    <row r="874" spans="1:9" ht="38.25" customHeight="1" x14ac:dyDescent="0.25">
      <c r="A874" s="87" t="s">
        <v>816</v>
      </c>
      <c r="B874" s="82"/>
      <c r="C874" s="83" t="s">
        <v>2053</v>
      </c>
      <c r="D874" s="84" t="s">
        <v>2054</v>
      </c>
      <c r="E874" s="92"/>
      <c r="F874" s="93"/>
      <c r="G874" s="92" t="s">
        <v>816</v>
      </c>
      <c r="I874" s="66"/>
    </row>
    <row r="875" spans="1:9" x14ac:dyDescent="0.25">
      <c r="A875" s="90" t="s">
        <v>816</v>
      </c>
      <c r="B875" s="91"/>
      <c r="C875" s="83"/>
      <c r="D875" s="84"/>
      <c r="E875" s="92"/>
      <c r="F875" s="93"/>
      <c r="G875" s="92" t="s">
        <v>816</v>
      </c>
      <c r="I875" s="66"/>
    </row>
    <row r="876" spans="1:9" x14ac:dyDescent="0.25">
      <c r="A876" s="87" t="s">
        <v>816</v>
      </c>
      <c r="B876" s="82"/>
      <c r="C876" s="83"/>
      <c r="D876" s="84"/>
      <c r="E876" s="85"/>
      <c r="F876" s="86"/>
      <c r="G876" s="85" t="s">
        <v>816</v>
      </c>
      <c r="I876" s="66"/>
    </row>
    <row r="877" spans="1:9" x14ac:dyDescent="0.25">
      <c r="A877" s="87" t="s">
        <v>291</v>
      </c>
      <c r="B877" s="82" t="s">
        <v>2055</v>
      </c>
      <c r="C877" s="83" t="s">
        <v>2056</v>
      </c>
      <c r="D877" s="84" t="s">
        <v>2057</v>
      </c>
      <c r="E877" s="85" t="s">
        <v>2058</v>
      </c>
      <c r="F877" s="86"/>
      <c r="G877" s="85" t="s">
        <v>2059</v>
      </c>
      <c r="I877" s="66"/>
    </row>
    <row r="878" spans="1:9" x14ac:dyDescent="0.25">
      <c r="A878" s="87" t="s">
        <v>816</v>
      </c>
      <c r="B878" s="82"/>
      <c r="C878" s="83" t="s">
        <v>816</v>
      </c>
      <c r="D878" s="84"/>
      <c r="E878" s="85" t="s">
        <v>2060</v>
      </c>
      <c r="F878" s="86"/>
      <c r="G878" s="85" t="s">
        <v>2061</v>
      </c>
      <c r="I878" s="66"/>
    </row>
    <row r="879" spans="1:9" x14ac:dyDescent="0.25">
      <c r="A879" s="87" t="s">
        <v>816</v>
      </c>
      <c r="B879" s="82"/>
      <c r="C879" s="83"/>
      <c r="D879" s="84"/>
      <c r="E879" s="85"/>
      <c r="F879" s="86"/>
      <c r="G879" s="85" t="s">
        <v>816</v>
      </c>
      <c r="I879" s="66"/>
    </row>
    <row r="880" spans="1:9" ht="12.75" customHeight="1" x14ac:dyDescent="0.25">
      <c r="A880" s="152" t="s">
        <v>2062</v>
      </c>
      <c r="B880" s="152"/>
      <c r="C880" s="152"/>
      <c r="D880" s="152"/>
      <c r="E880" s="152"/>
      <c r="F880" s="152"/>
      <c r="G880" s="152" t="s">
        <v>816</v>
      </c>
      <c r="I880" s="66"/>
    </row>
    <row r="881" spans="1:9" x14ac:dyDescent="0.25">
      <c r="A881" s="87" t="s">
        <v>816</v>
      </c>
      <c r="B881" s="82"/>
      <c r="C881" s="83"/>
      <c r="D881" s="84"/>
      <c r="E881" s="85"/>
      <c r="F881" s="86"/>
      <c r="G881" s="85" t="s">
        <v>816</v>
      </c>
      <c r="I881" s="66"/>
    </row>
    <row r="882" spans="1:9" x14ac:dyDescent="0.25">
      <c r="A882" s="74" t="s">
        <v>816</v>
      </c>
      <c r="B882" s="75"/>
      <c r="C882" s="76"/>
      <c r="D882" s="77"/>
      <c r="E882" s="78"/>
      <c r="F882" s="79"/>
      <c r="G882" s="78" t="s">
        <v>816</v>
      </c>
      <c r="I882" s="66"/>
    </row>
    <row r="883" spans="1:9" ht="45" customHeight="1" x14ac:dyDescent="0.25">
      <c r="A883" s="80" t="s">
        <v>2063</v>
      </c>
      <c r="B883" s="148" t="s">
        <v>2064</v>
      </c>
      <c r="C883" s="148"/>
      <c r="D883" s="148"/>
      <c r="E883" s="148"/>
      <c r="F883" s="148"/>
      <c r="G883" s="148" t="s">
        <v>816</v>
      </c>
      <c r="I883" s="66"/>
    </row>
    <row r="884" spans="1:9" x14ac:dyDescent="0.25">
      <c r="A884" s="74" t="s">
        <v>816</v>
      </c>
      <c r="B884" s="75"/>
      <c r="C884" s="76"/>
      <c r="D884" s="77"/>
      <c r="E884" s="78"/>
      <c r="F884" s="79"/>
      <c r="G884" s="78" t="s">
        <v>816</v>
      </c>
      <c r="I884" s="66"/>
    </row>
    <row r="885" spans="1:9" x14ac:dyDescent="0.25">
      <c r="A885" s="81" t="s">
        <v>816</v>
      </c>
      <c r="B885" s="82"/>
      <c r="C885" s="83"/>
      <c r="D885" s="84"/>
      <c r="E885" s="85"/>
      <c r="F885" s="86"/>
      <c r="G885" s="85" t="s">
        <v>816</v>
      </c>
      <c r="I885" s="66"/>
    </row>
    <row r="886" spans="1:9" ht="18" customHeight="1" x14ac:dyDescent="0.25">
      <c r="A886" s="62" t="s">
        <v>754</v>
      </c>
      <c r="B886" s="140" t="s">
        <v>2065</v>
      </c>
      <c r="C886" s="140"/>
      <c r="D886" s="140"/>
      <c r="E886" s="140"/>
      <c r="F886" s="140"/>
      <c r="G886" s="140" t="s">
        <v>816</v>
      </c>
      <c r="I886" s="66"/>
    </row>
    <row r="887" spans="1:9" x14ac:dyDescent="0.25">
      <c r="A887" s="87" t="s">
        <v>816</v>
      </c>
      <c r="B887" s="82"/>
      <c r="C887" s="83"/>
      <c r="D887" s="84"/>
      <c r="E887" s="85"/>
      <c r="F887" s="86"/>
      <c r="G887" s="85" t="s">
        <v>816</v>
      </c>
      <c r="I887" s="66"/>
    </row>
    <row r="888" spans="1:9" ht="25.5" customHeight="1" x14ac:dyDescent="0.25">
      <c r="A888" s="87" t="s">
        <v>2066</v>
      </c>
      <c r="B888" s="82" t="s">
        <v>2067</v>
      </c>
      <c r="C888" s="83" t="s">
        <v>2068</v>
      </c>
      <c r="D888" s="84" t="s">
        <v>2069</v>
      </c>
      <c r="E888" s="85" t="s">
        <v>2070</v>
      </c>
      <c r="F888" s="86"/>
      <c r="G888" s="85" t="s">
        <v>2071</v>
      </c>
      <c r="I888" s="66"/>
    </row>
    <row r="889" spans="1:9" x14ac:dyDescent="0.25">
      <c r="A889" s="87" t="s">
        <v>816</v>
      </c>
      <c r="B889" s="82"/>
      <c r="C889" s="83"/>
      <c r="D889" s="84"/>
      <c r="E889" s="85"/>
      <c r="F889" s="86"/>
      <c r="G889" s="85" t="s">
        <v>816</v>
      </c>
      <c r="I889" s="66"/>
    </row>
    <row r="890" spans="1:9" x14ac:dyDescent="0.25">
      <c r="A890" s="87" t="s">
        <v>2072</v>
      </c>
      <c r="B890" s="82" t="s">
        <v>2073</v>
      </c>
      <c r="C890" s="83" t="s">
        <v>2074</v>
      </c>
      <c r="D890" s="84" t="s">
        <v>2075</v>
      </c>
      <c r="E890" s="85"/>
      <c r="F890" s="86"/>
      <c r="G890" s="85" t="s">
        <v>816</v>
      </c>
      <c r="I890" s="66"/>
    </row>
    <row r="891" spans="1:9" x14ac:dyDescent="0.25">
      <c r="A891" s="87" t="s">
        <v>816</v>
      </c>
      <c r="B891" s="82"/>
      <c r="C891" s="83" t="s">
        <v>2076</v>
      </c>
      <c r="D891" s="84" t="s">
        <v>2077</v>
      </c>
      <c r="E891" s="85"/>
      <c r="F891" s="86"/>
      <c r="G891" s="85" t="s">
        <v>816</v>
      </c>
      <c r="I891" s="66"/>
    </row>
    <row r="892" spans="1:9" x14ac:dyDescent="0.25">
      <c r="A892" s="87" t="s">
        <v>816</v>
      </c>
      <c r="B892" s="82"/>
      <c r="C892" s="83" t="s">
        <v>2078</v>
      </c>
      <c r="D892" s="84" t="s">
        <v>2079</v>
      </c>
      <c r="E892" s="85"/>
      <c r="F892" s="86"/>
      <c r="G892" s="85"/>
      <c r="I892" s="66"/>
    </row>
    <row r="893" spans="1:9" x14ac:dyDescent="0.25">
      <c r="A893" s="87" t="s">
        <v>816</v>
      </c>
      <c r="B893" s="82"/>
      <c r="C893" s="83"/>
      <c r="D893" s="84"/>
      <c r="E893" s="85"/>
      <c r="F893" s="86"/>
      <c r="G893" s="85" t="s">
        <v>816</v>
      </c>
      <c r="I893" s="66"/>
    </row>
    <row r="894" spans="1:9" x14ac:dyDescent="0.25">
      <c r="A894" s="87" t="s">
        <v>2080</v>
      </c>
      <c r="B894" s="82" t="s">
        <v>2081</v>
      </c>
      <c r="C894" s="83" t="s">
        <v>2082</v>
      </c>
      <c r="D894" s="84" t="s">
        <v>2083</v>
      </c>
      <c r="F894" s="86"/>
      <c r="I894" s="66"/>
    </row>
    <row r="895" spans="1:9" x14ac:dyDescent="0.25">
      <c r="A895" s="87" t="s">
        <v>816</v>
      </c>
      <c r="B895" s="82"/>
      <c r="C895" s="83" t="s">
        <v>2084</v>
      </c>
      <c r="D895" s="84" t="s">
        <v>2085</v>
      </c>
      <c r="E895" s="85"/>
      <c r="F895" s="86"/>
      <c r="G895" s="85" t="s">
        <v>816</v>
      </c>
      <c r="I895" s="66"/>
    </row>
    <row r="896" spans="1:9" x14ac:dyDescent="0.25">
      <c r="A896" s="87" t="s">
        <v>816</v>
      </c>
      <c r="B896" s="82"/>
      <c r="C896" s="83"/>
      <c r="D896" s="84"/>
      <c r="E896" s="85"/>
      <c r="F896" s="86"/>
      <c r="G896" s="85" t="s">
        <v>816</v>
      </c>
      <c r="I896" s="66"/>
    </row>
    <row r="897" spans="1:9" ht="18" customHeight="1" x14ac:dyDescent="0.25">
      <c r="A897" s="62" t="s">
        <v>755</v>
      </c>
      <c r="B897" s="140" t="s">
        <v>2086</v>
      </c>
      <c r="C897" s="140"/>
      <c r="D897" s="140"/>
      <c r="E897" s="140"/>
      <c r="F897" s="140"/>
      <c r="G897" s="140" t="s">
        <v>816</v>
      </c>
      <c r="I897" s="66"/>
    </row>
    <row r="898" spans="1:9" x14ac:dyDescent="0.25">
      <c r="A898" s="87" t="s">
        <v>816</v>
      </c>
      <c r="B898" s="82"/>
      <c r="C898" s="83"/>
      <c r="D898" s="84"/>
      <c r="E898" s="85"/>
      <c r="F898" s="86"/>
      <c r="G898" s="85" t="s">
        <v>816</v>
      </c>
      <c r="I898" s="66"/>
    </row>
    <row r="899" spans="1:9" x14ac:dyDescent="0.25">
      <c r="A899" s="87" t="s">
        <v>2087</v>
      </c>
      <c r="B899" s="82" t="s">
        <v>2088</v>
      </c>
      <c r="C899" s="83" t="s">
        <v>2089</v>
      </c>
      <c r="D899" s="84" t="s">
        <v>2090</v>
      </c>
      <c r="E899" s="85" t="s">
        <v>2091</v>
      </c>
      <c r="F899" s="86" t="s">
        <v>856</v>
      </c>
      <c r="G899" s="85" t="s">
        <v>2092</v>
      </c>
      <c r="I899" s="66"/>
    </row>
    <row r="900" spans="1:9" x14ac:dyDescent="0.25">
      <c r="A900" s="87" t="s">
        <v>816</v>
      </c>
      <c r="B900" s="82"/>
      <c r="C900" s="83" t="s">
        <v>816</v>
      </c>
      <c r="D900" s="84"/>
      <c r="E900" s="85" t="s">
        <v>2093</v>
      </c>
      <c r="F900" s="86" t="s">
        <v>856</v>
      </c>
      <c r="G900" s="85" t="s">
        <v>2094</v>
      </c>
      <c r="I900" s="66"/>
    </row>
    <row r="901" spans="1:9" x14ac:dyDescent="0.25">
      <c r="A901" s="87" t="s">
        <v>816</v>
      </c>
      <c r="B901" s="82"/>
      <c r="C901" s="83"/>
      <c r="D901" s="84"/>
      <c r="E901" s="85" t="s">
        <v>2095</v>
      </c>
      <c r="F901" s="86" t="s">
        <v>856</v>
      </c>
      <c r="G901" s="85" t="s">
        <v>2096</v>
      </c>
      <c r="I901" s="66"/>
    </row>
    <row r="902" spans="1:9" x14ac:dyDescent="0.25">
      <c r="A902" s="87" t="s">
        <v>816</v>
      </c>
      <c r="B902" s="82"/>
      <c r="C902" s="83"/>
      <c r="D902" s="84"/>
      <c r="E902" s="85"/>
      <c r="F902" s="86"/>
      <c r="G902" s="85" t="s">
        <v>816</v>
      </c>
      <c r="I902" s="66"/>
    </row>
    <row r="903" spans="1:9" ht="25.5" customHeight="1" x14ac:dyDescent="0.25">
      <c r="A903" s="87" t="s">
        <v>2097</v>
      </c>
      <c r="B903" s="82" t="s">
        <v>2098</v>
      </c>
      <c r="C903" s="83" t="s">
        <v>2099</v>
      </c>
      <c r="D903" s="84" t="s">
        <v>2100</v>
      </c>
      <c r="E903" s="85" t="s">
        <v>2101</v>
      </c>
      <c r="F903" s="86" t="s">
        <v>856</v>
      </c>
      <c r="G903" s="85" t="s">
        <v>2102</v>
      </c>
      <c r="I903" s="66"/>
    </row>
    <row r="904" spans="1:9" ht="25.5" customHeight="1" x14ac:dyDescent="0.25">
      <c r="A904" s="87" t="s">
        <v>816</v>
      </c>
      <c r="B904" s="82"/>
      <c r="C904" s="83" t="s">
        <v>2103</v>
      </c>
      <c r="D904" s="84" t="s">
        <v>2104</v>
      </c>
      <c r="F904" s="86"/>
      <c r="I904" s="66"/>
    </row>
    <row r="905" spans="1:9" x14ac:dyDescent="0.25">
      <c r="A905" s="87" t="s">
        <v>816</v>
      </c>
      <c r="B905" s="82"/>
      <c r="E905" s="85"/>
      <c r="F905" s="86"/>
      <c r="G905" s="85" t="s">
        <v>816</v>
      </c>
      <c r="I905" s="66"/>
    </row>
    <row r="906" spans="1:9" ht="25.5" customHeight="1" x14ac:dyDescent="0.25">
      <c r="A906" s="87" t="s">
        <v>2105</v>
      </c>
      <c r="B906" s="82" t="s">
        <v>2106</v>
      </c>
      <c r="C906" s="83" t="s">
        <v>2107</v>
      </c>
      <c r="D906" s="84" t="s">
        <v>2108</v>
      </c>
      <c r="E906" s="85"/>
      <c r="F906" s="86"/>
      <c r="G906" s="85" t="s">
        <v>816</v>
      </c>
      <c r="I906" s="66"/>
    </row>
    <row r="907" spans="1:9" ht="25.5" customHeight="1" x14ac:dyDescent="0.25">
      <c r="A907" s="87" t="s">
        <v>816</v>
      </c>
      <c r="B907" s="82"/>
      <c r="C907" s="83" t="s">
        <v>2109</v>
      </c>
      <c r="D907" s="84" t="s">
        <v>2110</v>
      </c>
      <c r="E907" s="85"/>
      <c r="F907" s="86"/>
      <c r="G907" s="85" t="s">
        <v>816</v>
      </c>
      <c r="I907" s="66"/>
    </row>
    <row r="908" spans="1:9" x14ac:dyDescent="0.25">
      <c r="A908" s="87" t="s">
        <v>816</v>
      </c>
      <c r="B908" s="82"/>
      <c r="C908" s="83"/>
      <c r="D908" s="84"/>
      <c r="E908" s="85"/>
      <c r="F908" s="86"/>
      <c r="G908" s="85" t="s">
        <v>816</v>
      </c>
      <c r="I908" s="66"/>
    </row>
    <row r="909" spans="1:9" ht="18" customHeight="1" x14ac:dyDescent="0.25">
      <c r="A909" s="62" t="s">
        <v>756</v>
      </c>
      <c r="B909" s="140" t="s">
        <v>757</v>
      </c>
      <c r="C909" s="140"/>
      <c r="D909" s="140"/>
      <c r="E909" s="140"/>
      <c r="F909" s="140"/>
      <c r="G909" s="140" t="s">
        <v>816</v>
      </c>
      <c r="I909" s="66"/>
    </row>
    <row r="910" spans="1:9" x14ac:dyDescent="0.25">
      <c r="A910" s="87" t="s">
        <v>816</v>
      </c>
      <c r="B910" s="82"/>
      <c r="C910" s="83"/>
      <c r="D910" s="84"/>
      <c r="E910" s="85"/>
      <c r="F910" s="86"/>
      <c r="G910" s="85" t="s">
        <v>816</v>
      </c>
      <c r="I910" s="66"/>
    </row>
    <row r="911" spans="1:9" ht="25.5" customHeight="1" x14ac:dyDescent="0.25">
      <c r="A911" s="87" t="s">
        <v>2111</v>
      </c>
      <c r="B911" s="82" t="s">
        <v>2112</v>
      </c>
      <c r="C911" s="83" t="s">
        <v>2113</v>
      </c>
      <c r="D911" s="84" t="s">
        <v>2114</v>
      </c>
      <c r="E911" s="85" t="s">
        <v>2115</v>
      </c>
      <c r="F911" s="86"/>
      <c r="G911" s="85" t="s">
        <v>2116</v>
      </c>
      <c r="I911" s="66"/>
    </row>
    <row r="912" spans="1:9" x14ac:dyDescent="0.25">
      <c r="A912" s="87" t="s">
        <v>816</v>
      </c>
      <c r="B912" s="82"/>
      <c r="C912" s="83" t="s">
        <v>2117</v>
      </c>
      <c r="D912" s="84" t="s">
        <v>2118</v>
      </c>
      <c r="E912" s="85" t="s">
        <v>2119</v>
      </c>
      <c r="F912" s="86"/>
      <c r="G912" s="85" t="s">
        <v>2120</v>
      </c>
      <c r="I912" s="66"/>
    </row>
    <row r="913" spans="1:9" x14ac:dyDescent="0.25">
      <c r="A913" s="87" t="s">
        <v>816</v>
      </c>
      <c r="B913" s="82"/>
      <c r="C913" s="83" t="s">
        <v>2121</v>
      </c>
      <c r="D913" s="84" t="s">
        <v>2122</v>
      </c>
      <c r="E913" s="85" t="s">
        <v>2123</v>
      </c>
      <c r="F913" s="86"/>
      <c r="G913" s="85" t="s">
        <v>2124</v>
      </c>
      <c r="I913" s="66"/>
    </row>
    <row r="914" spans="1:9" ht="25.5" customHeight="1" x14ac:dyDescent="0.25">
      <c r="A914" s="87" t="s">
        <v>816</v>
      </c>
      <c r="B914" s="82"/>
      <c r="C914" s="83" t="s">
        <v>2125</v>
      </c>
      <c r="D914" s="84" t="s">
        <v>2126</v>
      </c>
      <c r="E914" s="85" t="s">
        <v>2127</v>
      </c>
      <c r="F914" s="86"/>
      <c r="G914" s="85" t="s">
        <v>2128</v>
      </c>
      <c r="I914" s="66"/>
    </row>
    <row r="915" spans="1:9" ht="25.5" customHeight="1" x14ac:dyDescent="0.25">
      <c r="A915" s="87" t="s">
        <v>816</v>
      </c>
      <c r="B915" s="82"/>
      <c r="C915" s="83" t="s">
        <v>2129</v>
      </c>
      <c r="D915" s="84" t="s">
        <v>2130</v>
      </c>
      <c r="E915" s="85" t="s">
        <v>2101</v>
      </c>
      <c r="F915" s="86" t="s">
        <v>941</v>
      </c>
      <c r="G915" s="85" t="s">
        <v>2102</v>
      </c>
      <c r="I915" s="66"/>
    </row>
    <row r="916" spans="1:9" ht="25.5" customHeight="1" x14ac:dyDescent="0.25">
      <c r="A916" s="87" t="s">
        <v>816</v>
      </c>
      <c r="B916" s="82"/>
      <c r="C916" s="83" t="s">
        <v>2131</v>
      </c>
      <c r="D916" s="84" t="s">
        <v>2132</v>
      </c>
      <c r="E916" s="85" t="s">
        <v>2091</v>
      </c>
      <c r="F916" s="86" t="s">
        <v>941</v>
      </c>
      <c r="G916" s="85" t="s">
        <v>2092</v>
      </c>
      <c r="I916" s="66"/>
    </row>
    <row r="917" spans="1:9" ht="25.5" customHeight="1" x14ac:dyDescent="0.25">
      <c r="A917" s="87" t="s">
        <v>816</v>
      </c>
      <c r="B917" s="82"/>
      <c r="C917" s="83" t="s">
        <v>2133</v>
      </c>
      <c r="D917" s="84" t="s">
        <v>2134</v>
      </c>
      <c r="E917" s="85" t="s">
        <v>2093</v>
      </c>
      <c r="F917" s="86" t="s">
        <v>941</v>
      </c>
      <c r="G917" s="85" t="s">
        <v>2094</v>
      </c>
      <c r="I917" s="66"/>
    </row>
    <row r="918" spans="1:9" x14ac:dyDescent="0.25">
      <c r="A918" s="87" t="s">
        <v>816</v>
      </c>
      <c r="B918" s="82"/>
      <c r="E918" s="85" t="s">
        <v>2095</v>
      </c>
      <c r="F918" s="86" t="s">
        <v>941</v>
      </c>
      <c r="G918" s="85" t="s">
        <v>2096</v>
      </c>
      <c r="I918" s="66"/>
    </row>
    <row r="919" spans="1:9" x14ac:dyDescent="0.25">
      <c r="A919" s="87" t="s">
        <v>816</v>
      </c>
      <c r="B919" s="82"/>
      <c r="E919" s="85" t="s">
        <v>2135</v>
      </c>
      <c r="F919" s="86"/>
      <c r="G919" s="85" t="s">
        <v>2136</v>
      </c>
      <c r="I919" s="66"/>
    </row>
    <row r="920" spans="1:9" x14ac:dyDescent="0.25">
      <c r="A920" s="87" t="s">
        <v>816</v>
      </c>
      <c r="B920" s="82"/>
      <c r="C920" s="83"/>
      <c r="D920" s="84"/>
      <c r="E920" s="85" t="s">
        <v>2137</v>
      </c>
      <c r="F920" s="86"/>
      <c r="G920" s="85" t="s">
        <v>2138</v>
      </c>
      <c r="I920" s="66"/>
    </row>
    <row r="921" spans="1:9" x14ac:dyDescent="0.25">
      <c r="A921" s="87" t="s">
        <v>816</v>
      </c>
      <c r="B921" s="82"/>
      <c r="C921" s="83"/>
      <c r="D921" s="84"/>
      <c r="E921" s="85"/>
      <c r="F921" s="86"/>
      <c r="G921" s="85" t="s">
        <v>816</v>
      </c>
      <c r="I921" s="66"/>
    </row>
    <row r="922" spans="1:9" x14ac:dyDescent="0.25">
      <c r="A922" s="153" t="s">
        <v>2139</v>
      </c>
      <c r="B922" s="153"/>
      <c r="C922" s="153"/>
      <c r="D922" s="153"/>
      <c r="E922" s="153"/>
      <c r="F922" s="153"/>
      <c r="G922" s="153" t="s">
        <v>816</v>
      </c>
      <c r="I922" s="66"/>
    </row>
    <row r="923" spans="1:9" x14ac:dyDescent="0.25">
      <c r="A923" s="154" t="s">
        <v>2140</v>
      </c>
      <c r="B923" s="154"/>
      <c r="C923" s="154"/>
      <c r="D923" s="154"/>
      <c r="E923" s="154"/>
      <c r="F923" s="154"/>
      <c r="G923" s="154" t="s">
        <v>816</v>
      </c>
      <c r="I923" s="66"/>
    </row>
    <row r="924" spans="1:9" x14ac:dyDescent="0.25">
      <c r="A924" s="87" t="s">
        <v>816</v>
      </c>
      <c r="B924" s="82"/>
      <c r="C924" s="83"/>
      <c r="D924" s="84"/>
      <c r="E924" s="85"/>
      <c r="F924" s="86"/>
      <c r="G924" s="85" t="s">
        <v>816</v>
      </c>
      <c r="I924" s="66"/>
    </row>
    <row r="925" spans="1:9" x14ac:dyDescent="0.25">
      <c r="A925" s="87" t="s">
        <v>2141</v>
      </c>
      <c r="B925" s="82" t="s">
        <v>2142</v>
      </c>
      <c r="C925" s="83" t="s">
        <v>2143</v>
      </c>
      <c r="D925" s="84" t="s">
        <v>2144</v>
      </c>
      <c r="E925" s="85"/>
      <c r="F925" s="86"/>
      <c r="G925" s="85" t="s">
        <v>816</v>
      </c>
      <c r="I925" s="66"/>
    </row>
    <row r="926" spans="1:9" x14ac:dyDescent="0.25">
      <c r="A926" s="87" t="s">
        <v>816</v>
      </c>
      <c r="B926" s="82"/>
      <c r="C926" s="83" t="s">
        <v>2145</v>
      </c>
      <c r="D926" s="84" t="s">
        <v>2146</v>
      </c>
      <c r="E926" s="85"/>
      <c r="F926" s="86"/>
      <c r="G926" s="85" t="s">
        <v>816</v>
      </c>
      <c r="I926" s="66"/>
    </row>
    <row r="927" spans="1:9" x14ac:dyDescent="0.25">
      <c r="A927" s="87" t="s">
        <v>816</v>
      </c>
      <c r="B927" s="82"/>
      <c r="C927" s="83"/>
      <c r="D927" s="84"/>
      <c r="E927" s="85"/>
      <c r="F927" s="86"/>
      <c r="G927" s="85" t="s">
        <v>816</v>
      </c>
      <c r="I927" s="66"/>
    </row>
    <row r="928" spans="1:9" x14ac:dyDescent="0.25">
      <c r="A928" s="87" t="s">
        <v>2147</v>
      </c>
      <c r="B928" s="82" t="s">
        <v>2148</v>
      </c>
      <c r="C928" s="83" t="s">
        <v>2149</v>
      </c>
      <c r="D928" s="84" t="s">
        <v>2150</v>
      </c>
      <c r="E928" s="85"/>
      <c r="F928" s="86"/>
      <c r="G928" s="85" t="s">
        <v>816</v>
      </c>
      <c r="I928" s="66"/>
    </row>
    <row r="929" spans="1:9" x14ac:dyDescent="0.25">
      <c r="A929" s="87" t="s">
        <v>816</v>
      </c>
      <c r="B929" s="82"/>
      <c r="C929" s="83"/>
      <c r="D929" s="84"/>
      <c r="E929" s="85"/>
      <c r="F929" s="86"/>
      <c r="G929" s="85" t="s">
        <v>816</v>
      </c>
      <c r="I929" s="66"/>
    </row>
    <row r="930" spans="1:9" ht="18" customHeight="1" x14ac:dyDescent="0.25">
      <c r="A930" s="62" t="s">
        <v>758</v>
      </c>
      <c r="B930" s="140" t="s">
        <v>759</v>
      </c>
      <c r="C930" s="140"/>
      <c r="D930" s="140"/>
      <c r="E930" s="140"/>
      <c r="F930" s="140"/>
      <c r="G930" s="140" t="s">
        <v>816</v>
      </c>
      <c r="I930" s="66"/>
    </row>
    <row r="931" spans="1:9" x14ac:dyDescent="0.25">
      <c r="A931" s="87" t="s">
        <v>816</v>
      </c>
      <c r="B931" s="82"/>
      <c r="C931" s="83"/>
      <c r="D931" s="84"/>
      <c r="E931" s="85"/>
      <c r="F931" s="86"/>
      <c r="G931" s="85" t="s">
        <v>816</v>
      </c>
      <c r="I931" s="66"/>
    </row>
    <row r="932" spans="1:9" x14ac:dyDescent="0.25">
      <c r="A932" s="87" t="s">
        <v>2151</v>
      </c>
      <c r="B932" s="82" t="s">
        <v>2152</v>
      </c>
      <c r="C932" s="83" t="s">
        <v>2153</v>
      </c>
      <c r="D932" s="84" t="s">
        <v>2154</v>
      </c>
      <c r="E932" s="85" t="s">
        <v>2155</v>
      </c>
      <c r="F932" s="86"/>
      <c r="G932" s="85" t="s">
        <v>2156</v>
      </c>
      <c r="I932" s="66"/>
    </row>
    <row r="933" spans="1:9" x14ac:dyDescent="0.25">
      <c r="A933" s="87" t="s">
        <v>816</v>
      </c>
      <c r="B933" s="82"/>
      <c r="C933" s="83" t="s">
        <v>2157</v>
      </c>
      <c r="D933" s="84" t="s">
        <v>2158</v>
      </c>
      <c r="E933" s="85" t="s">
        <v>2159</v>
      </c>
      <c r="F933" s="86"/>
      <c r="G933" s="85" t="s">
        <v>2160</v>
      </c>
      <c r="I933" s="66"/>
    </row>
    <row r="934" spans="1:9" ht="25.5" customHeight="1" x14ac:dyDescent="0.25">
      <c r="A934" s="87" t="s">
        <v>816</v>
      </c>
      <c r="B934" s="82"/>
      <c r="C934" s="83" t="s">
        <v>2161</v>
      </c>
      <c r="D934" s="84" t="s">
        <v>2162</v>
      </c>
      <c r="E934" s="85"/>
      <c r="F934" s="86"/>
      <c r="G934" s="85" t="s">
        <v>816</v>
      </c>
      <c r="I934" s="66"/>
    </row>
    <row r="935" spans="1:9" x14ac:dyDescent="0.25">
      <c r="A935" s="87" t="s">
        <v>816</v>
      </c>
      <c r="B935" s="82"/>
      <c r="C935" s="83"/>
      <c r="D935" s="84"/>
      <c r="E935" s="85"/>
      <c r="F935" s="86"/>
      <c r="G935" s="85" t="s">
        <v>816</v>
      </c>
      <c r="I935" s="66"/>
    </row>
    <row r="936" spans="1:9" x14ac:dyDescent="0.25">
      <c r="A936" s="87" t="s">
        <v>2163</v>
      </c>
      <c r="B936" s="82" t="s">
        <v>2164</v>
      </c>
      <c r="C936" s="83" t="s">
        <v>2165</v>
      </c>
      <c r="D936" s="84" t="s">
        <v>2164</v>
      </c>
      <c r="E936" s="85" t="s">
        <v>2166</v>
      </c>
      <c r="F936" s="86"/>
      <c r="G936" s="85" t="s">
        <v>2167</v>
      </c>
      <c r="I936" s="66"/>
    </row>
    <row r="937" spans="1:9" x14ac:dyDescent="0.25">
      <c r="A937" s="87" t="s">
        <v>816</v>
      </c>
      <c r="B937" s="82"/>
      <c r="C937" s="83"/>
      <c r="D937" s="84"/>
      <c r="E937" s="85"/>
      <c r="F937" s="86"/>
      <c r="G937" s="85" t="s">
        <v>816</v>
      </c>
      <c r="I937" s="66"/>
    </row>
    <row r="938" spans="1:9" ht="18" customHeight="1" x14ac:dyDescent="0.25">
      <c r="A938" s="62" t="s">
        <v>760</v>
      </c>
      <c r="B938" s="140" t="s">
        <v>2168</v>
      </c>
      <c r="C938" s="140"/>
      <c r="D938" s="140"/>
      <c r="E938" s="140"/>
      <c r="F938" s="140"/>
      <c r="G938" s="140" t="s">
        <v>816</v>
      </c>
      <c r="I938" s="66"/>
    </row>
    <row r="939" spans="1:9" x14ac:dyDescent="0.25">
      <c r="A939" s="87" t="s">
        <v>816</v>
      </c>
      <c r="B939" s="82"/>
      <c r="C939" s="83"/>
      <c r="D939" s="84"/>
      <c r="E939" s="85"/>
      <c r="F939" s="86"/>
      <c r="G939" s="85" t="s">
        <v>816</v>
      </c>
      <c r="I939" s="66"/>
    </row>
    <row r="940" spans="1:9" x14ac:dyDescent="0.25">
      <c r="A940" s="87" t="s">
        <v>2169</v>
      </c>
      <c r="B940" s="82" t="s">
        <v>2170</v>
      </c>
      <c r="C940" s="83" t="s">
        <v>2171</v>
      </c>
      <c r="D940" s="84" t="s">
        <v>2172</v>
      </c>
      <c r="E940" s="85" t="s">
        <v>2173</v>
      </c>
      <c r="F940" s="86"/>
      <c r="G940" s="85" t="s">
        <v>2174</v>
      </c>
      <c r="I940" s="66"/>
    </row>
    <row r="941" spans="1:9" x14ac:dyDescent="0.25">
      <c r="A941" s="87" t="s">
        <v>816</v>
      </c>
      <c r="B941" s="82"/>
      <c r="C941" s="83" t="s">
        <v>2175</v>
      </c>
      <c r="D941" s="84" t="s">
        <v>2176</v>
      </c>
      <c r="E941" s="85" t="s">
        <v>2177</v>
      </c>
      <c r="F941" s="86"/>
      <c r="G941" s="85" t="s">
        <v>2178</v>
      </c>
      <c r="I941" s="66"/>
    </row>
    <row r="942" spans="1:9" x14ac:dyDescent="0.25">
      <c r="A942" s="87" t="s">
        <v>816</v>
      </c>
      <c r="B942" s="82"/>
      <c r="C942" s="83" t="s">
        <v>2179</v>
      </c>
      <c r="D942" s="84" t="s">
        <v>2180</v>
      </c>
      <c r="E942" s="85" t="s">
        <v>2181</v>
      </c>
      <c r="F942" s="86"/>
      <c r="G942" s="85" t="s">
        <v>2182</v>
      </c>
      <c r="I942" s="66"/>
    </row>
    <row r="943" spans="1:9" ht="25.5" customHeight="1" x14ac:dyDescent="0.25">
      <c r="A943" s="87" t="s">
        <v>816</v>
      </c>
      <c r="B943" s="82"/>
      <c r="C943" s="83" t="s">
        <v>2183</v>
      </c>
      <c r="D943" s="84" t="s">
        <v>2184</v>
      </c>
      <c r="E943" s="85"/>
      <c r="F943" s="86"/>
      <c r="G943" s="85" t="s">
        <v>816</v>
      </c>
      <c r="I943" s="66"/>
    </row>
    <row r="944" spans="1:9" x14ac:dyDescent="0.25">
      <c r="A944" s="87" t="s">
        <v>816</v>
      </c>
      <c r="B944" s="82"/>
      <c r="C944" s="83" t="s">
        <v>2185</v>
      </c>
      <c r="D944" s="84" t="s">
        <v>2186</v>
      </c>
      <c r="E944" s="85"/>
      <c r="F944" s="86"/>
      <c r="G944" s="85" t="s">
        <v>816</v>
      </c>
      <c r="I944" s="66"/>
    </row>
    <row r="945" spans="1:9" x14ac:dyDescent="0.25">
      <c r="A945" s="87" t="s">
        <v>816</v>
      </c>
      <c r="B945" s="82"/>
      <c r="C945" s="83" t="s">
        <v>2187</v>
      </c>
      <c r="D945" s="84" t="s">
        <v>2188</v>
      </c>
      <c r="E945" s="85"/>
      <c r="F945" s="86"/>
      <c r="G945" s="85" t="s">
        <v>816</v>
      </c>
      <c r="I945" s="66"/>
    </row>
    <row r="946" spans="1:9" x14ac:dyDescent="0.25">
      <c r="A946" s="87" t="s">
        <v>816</v>
      </c>
      <c r="B946" s="82"/>
      <c r="C946" s="83"/>
      <c r="D946" s="84"/>
      <c r="E946" s="85"/>
      <c r="F946" s="86"/>
      <c r="G946" s="85" t="s">
        <v>816</v>
      </c>
      <c r="I946" s="66"/>
    </row>
    <row r="947" spans="1:9" x14ac:dyDescent="0.25">
      <c r="A947" s="87" t="s">
        <v>2189</v>
      </c>
      <c r="B947" s="82" t="s">
        <v>2190</v>
      </c>
      <c r="C947" s="83" t="s">
        <v>2191</v>
      </c>
      <c r="D947" s="84" t="s">
        <v>2192</v>
      </c>
      <c r="E947" s="85" t="s">
        <v>2193</v>
      </c>
      <c r="F947" s="86"/>
      <c r="G947" s="85" t="s">
        <v>2194</v>
      </c>
      <c r="I947" s="66"/>
    </row>
    <row r="948" spans="1:9" x14ac:dyDescent="0.25">
      <c r="A948" s="87" t="s">
        <v>816</v>
      </c>
      <c r="B948" s="82"/>
      <c r="C948" s="83"/>
      <c r="D948" s="84"/>
      <c r="E948" s="85"/>
      <c r="F948" s="86"/>
      <c r="G948" s="85" t="s">
        <v>816</v>
      </c>
      <c r="I948" s="66"/>
    </row>
    <row r="949" spans="1:9" x14ac:dyDescent="0.25">
      <c r="A949" s="87" t="s">
        <v>2195</v>
      </c>
      <c r="B949" s="82" t="s">
        <v>2196</v>
      </c>
      <c r="C949" s="83" t="s">
        <v>2197</v>
      </c>
      <c r="D949" s="84" t="s">
        <v>2198</v>
      </c>
      <c r="E949" s="85" t="s">
        <v>2199</v>
      </c>
      <c r="F949" s="86"/>
      <c r="G949" s="85" t="s">
        <v>2200</v>
      </c>
      <c r="I949" s="66"/>
    </row>
    <row r="950" spans="1:9" ht="25.5" customHeight="1" x14ac:dyDescent="0.25">
      <c r="A950" s="87" t="s">
        <v>816</v>
      </c>
      <c r="C950" s="83" t="s">
        <v>2201</v>
      </c>
      <c r="D950" s="84" t="s">
        <v>2202</v>
      </c>
      <c r="E950" s="85" t="s">
        <v>2203</v>
      </c>
      <c r="F950" s="86"/>
      <c r="G950" s="85" t="s">
        <v>2204</v>
      </c>
      <c r="I950" s="66"/>
    </row>
    <row r="951" spans="1:9" x14ac:dyDescent="0.25">
      <c r="A951" s="87" t="s">
        <v>816</v>
      </c>
      <c r="B951" s="82"/>
      <c r="C951" s="83"/>
      <c r="D951" s="84"/>
      <c r="E951" s="85" t="s">
        <v>2205</v>
      </c>
      <c r="F951" s="86"/>
      <c r="G951" s="85" t="s">
        <v>2206</v>
      </c>
      <c r="I951" s="66"/>
    </row>
    <row r="952" spans="1:9" x14ac:dyDescent="0.25">
      <c r="A952" s="87"/>
      <c r="B952" s="82"/>
      <c r="C952" s="83"/>
      <c r="D952" s="84"/>
      <c r="E952" s="85"/>
      <c r="F952" s="86"/>
      <c r="G952" s="85"/>
      <c r="I952" s="66"/>
    </row>
    <row r="953" spans="1:9" x14ac:dyDescent="0.25">
      <c r="A953" s="152" t="s">
        <v>2207</v>
      </c>
      <c r="B953" s="152"/>
      <c r="C953" s="152"/>
      <c r="D953" s="152"/>
      <c r="E953" s="152"/>
      <c r="F953" s="152"/>
      <c r="G953" s="152" t="s">
        <v>816</v>
      </c>
      <c r="I953" s="66"/>
    </row>
    <row r="954" spans="1:9" x14ac:dyDescent="0.25">
      <c r="A954" s="87"/>
      <c r="B954" s="82"/>
      <c r="C954" s="83"/>
      <c r="D954" s="84"/>
      <c r="E954" s="85"/>
      <c r="F954" s="86"/>
      <c r="G954" s="85"/>
      <c r="I954" s="66"/>
    </row>
    <row r="955" spans="1:9" x14ac:dyDescent="0.25">
      <c r="A955" s="74" t="s">
        <v>816</v>
      </c>
      <c r="B955" s="75"/>
      <c r="C955" s="76"/>
      <c r="D955" s="77"/>
      <c r="E955" s="78"/>
      <c r="F955" s="79"/>
      <c r="G955" s="78" t="s">
        <v>816</v>
      </c>
      <c r="I955" s="66"/>
    </row>
    <row r="956" spans="1:9" ht="45" customHeight="1" x14ac:dyDescent="0.25">
      <c r="A956" s="80" t="s">
        <v>2208</v>
      </c>
      <c r="B956" s="148" t="s">
        <v>2209</v>
      </c>
      <c r="C956" s="148"/>
      <c r="D956" s="148"/>
      <c r="E956" s="148"/>
      <c r="F956" s="148"/>
      <c r="G956" s="148" t="s">
        <v>816</v>
      </c>
      <c r="I956" s="66"/>
    </row>
    <row r="957" spans="1:9" x14ac:dyDescent="0.25">
      <c r="A957" s="74" t="s">
        <v>816</v>
      </c>
      <c r="B957" s="75"/>
      <c r="C957" s="76"/>
      <c r="D957" s="77"/>
      <c r="E957" s="78"/>
      <c r="F957" s="79"/>
      <c r="G957" s="78" t="s">
        <v>816</v>
      </c>
      <c r="I957" s="66"/>
    </row>
    <row r="958" spans="1:9" x14ac:dyDescent="0.25">
      <c r="A958" s="81" t="s">
        <v>816</v>
      </c>
      <c r="B958" s="82"/>
      <c r="C958" s="83"/>
      <c r="D958" s="84"/>
      <c r="E958" s="85"/>
      <c r="F958" s="86"/>
      <c r="G958" s="85" t="s">
        <v>816</v>
      </c>
      <c r="I958" s="66"/>
    </row>
    <row r="959" spans="1:9" ht="18" customHeight="1" x14ac:dyDescent="0.25">
      <c r="A959" s="62" t="s">
        <v>114</v>
      </c>
      <c r="B959" s="140" t="s">
        <v>115</v>
      </c>
      <c r="C959" s="140"/>
      <c r="D959" s="140"/>
      <c r="E959" s="140"/>
      <c r="F959" s="140"/>
      <c r="G959" s="140" t="s">
        <v>816</v>
      </c>
      <c r="I959" s="66"/>
    </row>
    <row r="960" spans="1:9" x14ac:dyDescent="0.25">
      <c r="A960" s="87" t="s">
        <v>816</v>
      </c>
      <c r="B960" s="82"/>
      <c r="C960" s="83"/>
      <c r="D960" s="84"/>
      <c r="E960" s="85"/>
      <c r="F960" s="86"/>
      <c r="G960" s="85" t="s">
        <v>816</v>
      </c>
      <c r="I960" s="66"/>
    </row>
    <row r="961" spans="1:9" x14ac:dyDescent="0.25">
      <c r="A961" s="87" t="s">
        <v>442</v>
      </c>
      <c r="B961" s="82" t="s">
        <v>115</v>
      </c>
      <c r="C961" s="83" t="s">
        <v>2210</v>
      </c>
      <c r="D961" s="84" t="s">
        <v>2211</v>
      </c>
      <c r="E961" s="85" t="s">
        <v>2212</v>
      </c>
      <c r="F961" s="86" t="s">
        <v>856</v>
      </c>
      <c r="G961" s="85" t="s">
        <v>2213</v>
      </c>
      <c r="I961" s="66"/>
    </row>
    <row r="962" spans="1:9" x14ac:dyDescent="0.25">
      <c r="A962" s="87" t="s">
        <v>816</v>
      </c>
      <c r="B962" s="82"/>
      <c r="C962" s="83" t="s">
        <v>2214</v>
      </c>
      <c r="D962" s="84" t="s">
        <v>2215</v>
      </c>
      <c r="E962" s="85" t="s">
        <v>2216</v>
      </c>
      <c r="F962" s="86" t="s">
        <v>856</v>
      </c>
      <c r="G962" s="85" t="s">
        <v>2217</v>
      </c>
      <c r="I962" s="66"/>
    </row>
    <row r="963" spans="1:9" x14ac:dyDescent="0.25">
      <c r="A963" s="87" t="s">
        <v>816</v>
      </c>
      <c r="B963" s="82"/>
      <c r="C963" s="83" t="s">
        <v>2218</v>
      </c>
      <c r="D963" s="84" t="s">
        <v>2219</v>
      </c>
      <c r="E963" s="85" t="s">
        <v>2220</v>
      </c>
      <c r="F963" s="86" t="s">
        <v>856</v>
      </c>
      <c r="G963" s="85" t="s">
        <v>2221</v>
      </c>
      <c r="I963" s="66"/>
    </row>
    <row r="964" spans="1:9" ht="25.5" customHeight="1" x14ac:dyDescent="0.25">
      <c r="A964" s="87" t="s">
        <v>816</v>
      </c>
      <c r="B964" s="82"/>
      <c r="C964" s="83" t="s">
        <v>2222</v>
      </c>
      <c r="D964" s="84" t="s">
        <v>2223</v>
      </c>
      <c r="E964" s="85" t="s">
        <v>2224</v>
      </c>
      <c r="F964" s="86" t="s">
        <v>856</v>
      </c>
      <c r="G964" s="85" t="s">
        <v>2225</v>
      </c>
      <c r="I964" s="66"/>
    </row>
    <row r="965" spans="1:9" x14ac:dyDescent="0.25">
      <c r="A965" s="87" t="s">
        <v>816</v>
      </c>
      <c r="B965" s="82"/>
      <c r="C965" s="83" t="s">
        <v>816</v>
      </c>
      <c r="D965" s="84"/>
      <c r="E965" s="85" t="s">
        <v>2226</v>
      </c>
      <c r="F965" s="86"/>
      <c r="G965" s="85" t="s">
        <v>2227</v>
      </c>
      <c r="I965" s="66"/>
    </row>
    <row r="966" spans="1:9" x14ac:dyDescent="0.25">
      <c r="A966" s="87" t="s">
        <v>816</v>
      </c>
      <c r="B966" s="82"/>
      <c r="C966" s="83"/>
      <c r="D966" s="84"/>
      <c r="E966" s="85"/>
      <c r="F966" s="86"/>
      <c r="G966" s="85"/>
      <c r="I966" s="66"/>
    </row>
    <row r="967" spans="1:9" ht="18" customHeight="1" x14ac:dyDescent="0.25">
      <c r="A967" s="62" t="s">
        <v>116</v>
      </c>
      <c r="B967" s="140" t="s">
        <v>117</v>
      </c>
      <c r="C967" s="140"/>
      <c r="D967" s="140"/>
      <c r="E967" s="140"/>
      <c r="F967" s="140"/>
      <c r="G967" s="140" t="s">
        <v>816</v>
      </c>
      <c r="I967" s="66"/>
    </row>
    <row r="968" spans="1:9" x14ac:dyDescent="0.25">
      <c r="A968" s="87" t="s">
        <v>816</v>
      </c>
      <c r="B968" s="82"/>
      <c r="C968" s="83"/>
      <c r="D968" s="84"/>
      <c r="E968" s="85"/>
      <c r="F968" s="86"/>
      <c r="G968" s="85" t="s">
        <v>816</v>
      </c>
      <c r="I968" s="66"/>
    </row>
    <row r="969" spans="1:9" x14ac:dyDescent="0.25">
      <c r="A969" s="87" t="s">
        <v>432</v>
      </c>
      <c r="B969" s="82" t="s">
        <v>433</v>
      </c>
      <c r="C969" s="83" t="s">
        <v>2228</v>
      </c>
      <c r="D969" s="84" t="s">
        <v>2229</v>
      </c>
      <c r="E969" s="85" t="s">
        <v>2220</v>
      </c>
      <c r="F969" s="86" t="s">
        <v>941</v>
      </c>
      <c r="G969" s="85" t="s">
        <v>2221</v>
      </c>
      <c r="I969" s="66"/>
    </row>
    <row r="970" spans="1:9" x14ac:dyDescent="0.25">
      <c r="A970" s="87" t="s">
        <v>816</v>
      </c>
      <c r="B970" s="82"/>
      <c r="C970" s="83" t="s">
        <v>2230</v>
      </c>
      <c r="D970" s="84" t="s">
        <v>2231</v>
      </c>
      <c r="E970" s="85" t="s">
        <v>2232</v>
      </c>
      <c r="F970" s="86" t="s">
        <v>930</v>
      </c>
      <c r="G970" s="85" t="s">
        <v>2233</v>
      </c>
      <c r="I970" s="66"/>
    </row>
    <row r="971" spans="1:9" x14ac:dyDescent="0.25">
      <c r="A971" s="87" t="s">
        <v>816</v>
      </c>
      <c r="B971" s="82"/>
      <c r="C971" s="83" t="s">
        <v>816</v>
      </c>
      <c r="D971" s="84"/>
      <c r="E971" s="85" t="s">
        <v>2234</v>
      </c>
      <c r="F971" s="86" t="s">
        <v>930</v>
      </c>
      <c r="G971" s="85" t="s">
        <v>2235</v>
      </c>
      <c r="I971" s="66"/>
    </row>
    <row r="972" spans="1:9" x14ac:dyDescent="0.25">
      <c r="A972" s="87" t="s">
        <v>816</v>
      </c>
      <c r="B972" s="82"/>
      <c r="C972" s="83" t="s">
        <v>816</v>
      </c>
      <c r="D972" s="84"/>
      <c r="E972" s="85" t="s">
        <v>2236</v>
      </c>
      <c r="F972" s="86" t="s">
        <v>930</v>
      </c>
      <c r="G972" s="85" t="s">
        <v>2237</v>
      </c>
      <c r="I972" s="66"/>
    </row>
    <row r="973" spans="1:9" x14ac:dyDescent="0.25">
      <c r="A973" s="87" t="s">
        <v>816</v>
      </c>
      <c r="B973" s="82"/>
      <c r="C973" s="83" t="s">
        <v>816</v>
      </c>
      <c r="D973" s="84"/>
      <c r="E973" s="85" t="s">
        <v>2224</v>
      </c>
      <c r="F973" s="86" t="s">
        <v>941</v>
      </c>
      <c r="G973" s="85" t="s">
        <v>2225</v>
      </c>
      <c r="I973" s="66"/>
    </row>
    <row r="974" spans="1:9" x14ac:dyDescent="0.25">
      <c r="A974" s="87" t="s">
        <v>816</v>
      </c>
      <c r="B974" s="82"/>
      <c r="C974" s="83"/>
      <c r="D974" s="84"/>
      <c r="E974" s="85" t="s">
        <v>2238</v>
      </c>
      <c r="F974" s="86" t="s">
        <v>939</v>
      </c>
      <c r="G974" s="85" t="s">
        <v>2239</v>
      </c>
      <c r="I974" s="66"/>
    </row>
    <row r="975" spans="1:9" x14ac:dyDescent="0.25">
      <c r="A975" s="87" t="s">
        <v>816</v>
      </c>
      <c r="B975" s="82"/>
      <c r="C975" s="83"/>
      <c r="D975" s="84"/>
      <c r="F975" s="86"/>
      <c r="I975" s="66"/>
    </row>
    <row r="976" spans="1:9" x14ac:dyDescent="0.25">
      <c r="A976" s="87" t="s">
        <v>405</v>
      </c>
      <c r="B976" s="82" t="s">
        <v>406</v>
      </c>
      <c r="C976" s="83" t="s">
        <v>2240</v>
      </c>
      <c r="D976" s="84" t="s">
        <v>2241</v>
      </c>
      <c r="E976" s="85" t="s">
        <v>2212</v>
      </c>
      <c r="F976" s="86" t="s">
        <v>941</v>
      </c>
      <c r="G976" s="85" t="s">
        <v>2213</v>
      </c>
      <c r="I976" s="66"/>
    </row>
    <row r="977" spans="1:9" x14ac:dyDescent="0.25">
      <c r="A977" s="87" t="s">
        <v>816</v>
      </c>
      <c r="B977" s="82"/>
      <c r="C977" s="84" t="s">
        <v>2242</v>
      </c>
      <c r="D977" s="84" t="s">
        <v>2243</v>
      </c>
      <c r="E977" s="85" t="s">
        <v>2244</v>
      </c>
      <c r="F977" s="86" t="s">
        <v>856</v>
      </c>
      <c r="G977" s="85" t="s">
        <v>2245</v>
      </c>
      <c r="I977" s="66"/>
    </row>
    <row r="978" spans="1:9" x14ac:dyDescent="0.25">
      <c r="A978" s="87" t="s">
        <v>816</v>
      </c>
      <c r="B978" s="82"/>
      <c r="C978" s="83"/>
      <c r="D978" s="84"/>
      <c r="E978" s="85" t="s">
        <v>2246</v>
      </c>
      <c r="F978" s="86" t="s">
        <v>939</v>
      </c>
      <c r="G978" s="85" t="s">
        <v>2247</v>
      </c>
      <c r="I978" s="66"/>
    </row>
    <row r="979" spans="1:9" x14ac:dyDescent="0.25">
      <c r="A979" s="87" t="s">
        <v>816</v>
      </c>
      <c r="B979" s="82"/>
      <c r="C979" s="84" t="s">
        <v>816</v>
      </c>
      <c r="D979" s="84"/>
      <c r="E979" s="85" t="s">
        <v>2248</v>
      </c>
      <c r="F979" s="86" t="s">
        <v>939</v>
      </c>
      <c r="G979" s="85" t="s">
        <v>2249</v>
      </c>
      <c r="I979" s="66"/>
    </row>
    <row r="980" spans="1:9" x14ac:dyDescent="0.25">
      <c r="A980" s="87" t="s">
        <v>816</v>
      </c>
      <c r="B980" s="82"/>
      <c r="C980" s="83" t="s">
        <v>816</v>
      </c>
      <c r="D980" s="84"/>
      <c r="E980" s="85" t="s">
        <v>2250</v>
      </c>
      <c r="F980" s="86" t="s">
        <v>939</v>
      </c>
      <c r="G980" s="85" t="s">
        <v>2251</v>
      </c>
      <c r="I980" s="66"/>
    </row>
    <row r="981" spans="1:9" x14ac:dyDescent="0.25">
      <c r="A981" s="87" t="s">
        <v>816</v>
      </c>
      <c r="B981" s="82"/>
      <c r="C981" s="83" t="s">
        <v>816</v>
      </c>
      <c r="D981" s="84"/>
      <c r="E981" s="85" t="s">
        <v>2216</v>
      </c>
      <c r="F981" s="86" t="s">
        <v>941</v>
      </c>
      <c r="G981" s="85" t="s">
        <v>2217</v>
      </c>
      <c r="I981" s="66"/>
    </row>
    <row r="982" spans="1:9" x14ac:dyDescent="0.25">
      <c r="A982" s="87" t="s">
        <v>816</v>
      </c>
      <c r="B982" s="82"/>
      <c r="C982" s="83"/>
      <c r="D982" s="84"/>
      <c r="E982" s="85" t="s">
        <v>2252</v>
      </c>
      <c r="F982" s="86"/>
      <c r="G982" s="85" t="s">
        <v>2253</v>
      </c>
      <c r="I982" s="66"/>
    </row>
    <row r="983" spans="1:9" x14ac:dyDescent="0.25">
      <c r="A983" s="87" t="s">
        <v>816</v>
      </c>
      <c r="B983" s="82"/>
      <c r="C983" s="83"/>
      <c r="D983" s="84"/>
      <c r="E983" s="85"/>
      <c r="F983" s="86"/>
      <c r="G983" s="85"/>
      <c r="I983" s="66"/>
    </row>
    <row r="984" spans="1:9" ht="18" customHeight="1" x14ac:dyDescent="0.25">
      <c r="A984" s="62" t="s">
        <v>118</v>
      </c>
      <c r="B984" s="140" t="s">
        <v>119</v>
      </c>
      <c r="C984" s="140"/>
      <c r="D984" s="140"/>
      <c r="E984" s="140"/>
      <c r="F984" s="140"/>
      <c r="G984" s="140" t="s">
        <v>816</v>
      </c>
      <c r="I984" s="66"/>
    </row>
    <row r="985" spans="1:9" x14ac:dyDescent="0.25">
      <c r="A985" s="87" t="s">
        <v>816</v>
      </c>
      <c r="B985" s="82"/>
      <c r="C985" s="83"/>
      <c r="D985" s="84"/>
      <c r="E985" s="85"/>
      <c r="F985" s="86"/>
      <c r="G985" s="85" t="s">
        <v>816</v>
      </c>
      <c r="I985" s="66"/>
    </row>
    <row r="986" spans="1:9" x14ac:dyDescent="0.25">
      <c r="A986" s="87" t="s">
        <v>456</v>
      </c>
      <c r="B986" s="82" t="s">
        <v>457</v>
      </c>
      <c r="C986" s="83" t="s">
        <v>2254</v>
      </c>
      <c r="D986" s="84" t="s">
        <v>2255</v>
      </c>
      <c r="E986" s="85" t="s">
        <v>2232</v>
      </c>
      <c r="F986" s="86" t="s">
        <v>944</v>
      </c>
      <c r="G986" s="85" t="s">
        <v>2233</v>
      </c>
      <c r="I986" s="66"/>
    </row>
    <row r="987" spans="1:9" x14ac:dyDescent="0.25">
      <c r="A987" s="87" t="s">
        <v>816</v>
      </c>
      <c r="B987" s="82"/>
      <c r="C987" s="83" t="s">
        <v>2256</v>
      </c>
      <c r="D987" s="84" t="s">
        <v>2257</v>
      </c>
      <c r="E987" s="85" t="s">
        <v>2234</v>
      </c>
      <c r="F987" s="86" t="s">
        <v>944</v>
      </c>
      <c r="G987" s="85" t="s">
        <v>2235</v>
      </c>
      <c r="I987" s="66"/>
    </row>
    <row r="988" spans="1:9" x14ac:dyDescent="0.25">
      <c r="A988" s="87" t="s">
        <v>816</v>
      </c>
      <c r="B988" s="82"/>
      <c r="C988" s="83" t="s">
        <v>2258</v>
      </c>
      <c r="D988" s="84" t="s">
        <v>2259</v>
      </c>
      <c r="E988" s="85" t="s">
        <v>2260</v>
      </c>
      <c r="F988" s="86"/>
      <c r="G988" s="85" t="s">
        <v>2261</v>
      </c>
      <c r="I988" s="66"/>
    </row>
    <row r="989" spans="1:9" x14ac:dyDescent="0.25">
      <c r="A989" s="87" t="s">
        <v>816</v>
      </c>
      <c r="B989" s="82"/>
      <c r="C989" s="83" t="s">
        <v>2262</v>
      </c>
      <c r="D989" s="84" t="s">
        <v>2263</v>
      </c>
      <c r="E989" s="85" t="s">
        <v>2236</v>
      </c>
      <c r="F989" s="86" t="s">
        <v>944</v>
      </c>
      <c r="G989" s="85" t="s">
        <v>2237</v>
      </c>
      <c r="I989" s="66"/>
    </row>
    <row r="990" spans="1:9" x14ac:dyDescent="0.25">
      <c r="A990" s="87" t="s">
        <v>816</v>
      </c>
      <c r="B990" s="82"/>
      <c r="C990" s="83" t="s">
        <v>816</v>
      </c>
      <c r="D990" s="84"/>
      <c r="E990" s="85" t="s">
        <v>2264</v>
      </c>
      <c r="F990" s="86"/>
      <c r="G990" s="85" t="s">
        <v>2265</v>
      </c>
      <c r="I990" s="66"/>
    </row>
    <row r="991" spans="1:9" x14ac:dyDescent="0.25">
      <c r="A991" s="87" t="s">
        <v>816</v>
      </c>
      <c r="B991" s="82"/>
      <c r="C991" s="83" t="s">
        <v>816</v>
      </c>
      <c r="D991" s="84"/>
      <c r="E991" s="85" t="s">
        <v>2266</v>
      </c>
      <c r="F991" s="86"/>
      <c r="G991" s="85" t="s">
        <v>2267</v>
      </c>
      <c r="I991" s="66"/>
    </row>
    <row r="992" spans="1:9" x14ac:dyDescent="0.25">
      <c r="A992" s="87" t="s">
        <v>816</v>
      </c>
      <c r="B992" s="82"/>
      <c r="C992" s="83"/>
      <c r="D992" s="84"/>
      <c r="E992" s="85" t="s">
        <v>2238</v>
      </c>
      <c r="F992" s="86" t="s">
        <v>945</v>
      </c>
      <c r="G992" s="85" t="s">
        <v>2239</v>
      </c>
      <c r="I992" s="66"/>
    </row>
    <row r="993" spans="1:9" x14ac:dyDescent="0.25">
      <c r="A993" s="87" t="s">
        <v>816</v>
      </c>
      <c r="B993" s="82"/>
      <c r="C993" s="83"/>
      <c r="D993" s="84"/>
      <c r="E993" s="85" t="s">
        <v>2268</v>
      </c>
      <c r="F993" s="86"/>
      <c r="G993" s="85" t="s">
        <v>2269</v>
      </c>
      <c r="I993" s="66"/>
    </row>
    <row r="994" spans="1:9" x14ac:dyDescent="0.25">
      <c r="A994" s="87" t="s">
        <v>816</v>
      </c>
      <c r="B994" s="82"/>
      <c r="C994" s="83"/>
      <c r="D994" s="84"/>
      <c r="E994" s="85"/>
      <c r="F994" s="86"/>
      <c r="G994" s="85" t="s">
        <v>816</v>
      </c>
      <c r="I994" s="66"/>
    </row>
    <row r="995" spans="1:9" x14ac:dyDescent="0.25">
      <c r="A995" s="87" t="s">
        <v>486</v>
      </c>
      <c r="B995" s="82" t="s">
        <v>487</v>
      </c>
      <c r="C995" s="83" t="s">
        <v>2270</v>
      </c>
      <c r="D995" s="84" t="s">
        <v>2271</v>
      </c>
      <c r="E995" s="85" t="s">
        <v>2272</v>
      </c>
      <c r="F995" s="86"/>
      <c r="G995" s="85" t="s">
        <v>2273</v>
      </c>
      <c r="I995" s="66"/>
    </row>
    <row r="996" spans="1:9" x14ac:dyDescent="0.25">
      <c r="A996" s="87" t="s">
        <v>816</v>
      </c>
      <c r="B996" s="82"/>
      <c r="C996" s="83" t="s">
        <v>2274</v>
      </c>
      <c r="D996" s="84" t="s">
        <v>2275</v>
      </c>
      <c r="E996" s="85" t="s">
        <v>2244</v>
      </c>
      <c r="F996" s="86" t="s">
        <v>941</v>
      </c>
      <c r="G996" s="85" t="s">
        <v>2245</v>
      </c>
      <c r="I996" s="66"/>
    </row>
    <row r="997" spans="1:9" ht="25.5" customHeight="1" x14ac:dyDescent="0.25">
      <c r="A997" s="87" t="s">
        <v>816</v>
      </c>
      <c r="B997" s="82"/>
      <c r="C997" s="83" t="s">
        <v>2276</v>
      </c>
      <c r="D997" s="84" t="s">
        <v>2277</v>
      </c>
      <c r="E997" s="85" t="s">
        <v>2278</v>
      </c>
      <c r="F997" s="86"/>
      <c r="G997" s="85" t="s">
        <v>2279</v>
      </c>
      <c r="I997" s="66"/>
    </row>
    <row r="998" spans="1:9" x14ac:dyDescent="0.25">
      <c r="A998" s="87" t="s">
        <v>816</v>
      </c>
      <c r="B998" s="82"/>
      <c r="C998" s="83" t="s">
        <v>816</v>
      </c>
      <c r="D998" s="84"/>
      <c r="E998" s="85" t="s">
        <v>2246</v>
      </c>
      <c r="F998" s="86" t="s">
        <v>945</v>
      </c>
      <c r="G998" s="85" t="s">
        <v>2247</v>
      </c>
      <c r="I998" s="66"/>
    </row>
    <row r="999" spans="1:9" x14ac:dyDescent="0.25">
      <c r="A999" s="87" t="s">
        <v>816</v>
      </c>
      <c r="B999" s="82"/>
      <c r="C999" s="83"/>
      <c r="D999" s="84"/>
      <c r="E999" s="85" t="s">
        <v>2248</v>
      </c>
      <c r="F999" s="86" t="s">
        <v>945</v>
      </c>
      <c r="G999" s="85" t="s">
        <v>2249</v>
      </c>
      <c r="I999" s="66"/>
    </row>
    <row r="1000" spans="1:9" x14ac:dyDescent="0.25">
      <c r="A1000" s="87" t="s">
        <v>816</v>
      </c>
      <c r="B1000" s="82"/>
      <c r="C1000" s="83"/>
      <c r="D1000" s="84"/>
      <c r="E1000" s="85" t="s">
        <v>2250</v>
      </c>
      <c r="F1000" s="86" t="s">
        <v>945</v>
      </c>
      <c r="G1000" s="85" t="s">
        <v>2251</v>
      </c>
      <c r="I1000" s="66"/>
    </row>
    <row r="1001" spans="1:9" x14ac:dyDescent="0.25">
      <c r="A1001" s="87" t="s">
        <v>816</v>
      </c>
      <c r="B1001" s="82"/>
      <c r="C1001" s="83"/>
      <c r="D1001" s="84"/>
      <c r="E1001" s="85" t="s">
        <v>2280</v>
      </c>
      <c r="F1001" s="86"/>
      <c r="G1001" s="85" t="s">
        <v>2281</v>
      </c>
      <c r="I1001" s="66"/>
    </row>
    <row r="1002" spans="1:9" x14ac:dyDescent="0.25">
      <c r="A1002" s="87" t="s">
        <v>816</v>
      </c>
      <c r="B1002" s="82"/>
      <c r="C1002" s="83"/>
      <c r="D1002" s="84"/>
      <c r="E1002" s="85"/>
      <c r="F1002" s="86"/>
      <c r="G1002" s="85" t="s">
        <v>816</v>
      </c>
      <c r="I1002" s="66"/>
    </row>
    <row r="1003" spans="1:9" x14ac:dyDescent="0.25">
      <c r="A1003" s="74" t="s">
        <v>816</v>
      </c>
      <c r="B1003" s="75"/>
      <c r="C1003" s="76"/>
      <c r="D1003" s="77"/>
      <c r="E1003" s="78"/>
      <c r="F1003" s="79"/>
      <c r="G1003" s="78" t="s">
        <v>816</v>
      </c>
      <c r="I1003" s="66"/>
    </row>
    <row r="1004" spans="1:9" ht="45" customHeight="1" x14ac:dyDescent="0.25">
      <c r="A1004" s="80" t="s">
        <v>2282</v>
      </c>
      <c r="B1004" s="148" t="s">
        <v>2283</v>
      </c>
      <c r="C1004" s="148"/>
      <c r="D1004" s="148"/>
      <c r="E1004" s="148"/>
      <c r="F1004" s="148"/>
      <c r="G1004" s="148" t="s">
        <v>816</v>
      </c>
      <c r="I1004" s="66"/>
    </row>
    <row r="1005" spans="1:9" x14ac:dyDescent="0.25">
      <c r="A1005" s="74" t="s">
        <v>816</v>
      </c>
      <c r="B1005" s="75"/>
      <c r="C1005" s="76"/>
      <c r="D1005" s="77"/>
      <c r="E1005" s="78"/>
      <c r="F1005" s="79"/>
      <c r="G1005" s="78" t="s">
        <v>816</v>
      </c>
      <c r="I1005" s="66"/>
    </row>
    <row r="1006" spans="1:9" x14ac:dyDescent="0.25">
      <c r="A1006" s="81" t="s">
        <v>816</v>
      </c>
      <c r="B1006" s="82"/>
      <c r="C1006" s="83"/>
      <c r="D1006" s="84"/>
      <c r="E1006" s="85"/>
      <c r="F1006" s="86"/>
      <c r="G1006" s="85" t="s">
        <v>816</v>
      </c>
      <c r="I1006" s="66"/>
    </row>
    <row r="1007" spans="1:9" ht="18" customHeight="1" x14ac:dyDescent="0.25">
      <c r="A1007" s="62" t="s">
        <v>120</v>
      </c>
      <c r="B1007" s="140" t="s">
        <v>121</v>
      </c>
      <c r="C1007" s="140"/>
      <c r="D1007" s="140"/>
      <c r="E1007" s="140"/>
      <c r="F1007" s="140"/>
      <c r="G1007" s="140" t="s">
        <v>816</v>
      </c>
      <c r="I1007" s="66"/>
    </row>
    <row r="1008" spans="1:9" x14ac:dyDescent="0.25">
      <c r="A1008" s="87" t="s">
        <v>816</v>
      </c>
      <c r="B1008" s="82"/>
      <c r="C1008" s="83"/>
      <c r="D1008" s="84"/>
      <c r="E1008" s="85"/>
      <c r="F1008" s="86"/>
      <c r="G1008" s="85" t="s">
        <v>816</v>
      </c>
      <c r="I1008" s="66"/>
    </row>
    <row r="1009" spans="1:9" x14ac:dyDescent="0.25">
      <c r="A1009" s="87" t="s">
        <v>499</v>
      </c>
      <c r="B1009" s="82" t="s">
        <v>500</v>
      </c>
      <c r="C1009" s="83" t="s">
        <v>2284</v>
      </c>
      <c r="D1009" s="84" t="s">
        <v>2285</v>
      </c>
      <c r="E1009" s="85" t="s">
        <v>2286</v>
      </c>
      <c r="F1009" s="86" t="s">
        <v>856</v>
      </c>
      <c r="G1009" s="85" t="s">
        <v>2287</v>
      </c>
      <c r="I1009" s="66"/>
    </row>
    <row r="1010" spans="1:9" x14ac:dyDescent="0.25">
      <c r="A1010" s="87" t="s">
        <v>816</v>
      </c>
      <c r="B1010" s="82"/>
      <c r="C1010" s="83"/>
      <c r="D1010" s="84"/>
      <c r="E1010" s="85" t="s">
        <v>2288</v>
      </c>
      <c r="F1010" s="86"/>
      <c r="G1010" s="85" t="s">
        <v>2289</v>
      </c>
      <c r="I1010" s="66"/>
    </row>
    <row r="1011" spans="1:9" x14ac:dyDescent="0.25">
      <c r="A1011" s="87" t="s">
        <v>816</v>
      </c>
      <c r="B1011" s="82"/>
      <c r="C1011" s="83"/>
      <c r="D1011" s="84"/>
      <c r="E1011" s="85"/>
      <c r="F1011" s="86"/>
      <c r="G1011" s="85" t="s">
        <v>816</v>
      </c>
      <c r="I1011" s="66"/>
    </row>
    <row r="1012" spans="1:9" x14ac:dyDescent="0.25">
      <c r="A1012" s="87" t="s">
        <v>482</v>
      </c>
      <c r="B1012" s="82" t="s">
        <v>483</v>
      </c>
      <c r="C1012" s="83" t="s">
        <v>2290</v>
      </c>
      <c r="D1012" s="84" t="s">
        <v>2291</v>
      </c>
      <c r="E1012" s="85" t="s">
        <v>2292</v>
      </c>
      <c r="F1012" s="86"/>
      <c r="G1012" s="85" t="s">
        <v>2293</v>
      </c>
      <c r="I1012" s="66"/>
    </row>
    <row r="1013" spans="1:9" x14ac:dyDescent="0.25">
      <c r="A1013" s="81" t="s">
        <v>816</v>
      </c>
      <c r="B1013" s="82"/>
      <c r="C1013" s="83" t="s">
        <v>2294</v>
      </c>
      <c r="D1013" s="84" t="s">
        <v>2295</v>
      </c>
      <c r="E1013" s="85"/>
      <c r="F1013" s="86"/>
      <c r="G1013" s="85" t="s">
        <v>816</v>
      </c>
      <c r="I1013" s="66"/>
    </row>
    <row r="1014" spans="1:9" x14ac:dyDescent="0.25">
      <c r="A1014" s="81" t="s">
        <v>816</v>
      </c>
      <c r="B1014" s="82"/>
      <c r="C1014" s="83"/>
      <c r="D1014" s="84"/>
      <c r="E1014" s="85"/>
      <c r="F1014" s="86"/>
      <c r="G1014" s="85" t="s">
        <v>816</v>
      </c>
      <c r="I1014" s="66"/>
    </row>
    <row r="1015" spans="1:9" ht="18" customHeight="1" x14ac:dyDescent="0.25">
      <c r="A1015" s="62" t="s">
        <v>122</v>
      </c>
      <c r="B1015" s="140" t="s">
        <v>123</v>
      </c>
      <c r="C1015" s="140"/>
      <c r="D1015" s="140"/>
      <c r="E1015" s="140"/>
      <c r="F1015" s="140"/>
      <c r="G1015" s="140" t="s">
        <v>816</v>
      </c>
      <c r="I1015" s="66"/>
    </row>
    <row r="1016" spans="1:9" x14ac:dyDescent="0.25">
      <c r="A1016" s="87" t="s">
        <v>816</v>
      </c>
      <c r="B1016" s="82"/>
      <c r="C1016" s="83"/>
      <c r="D1016" s="84"/>
      <c r="E1016" s="85"/>
      <c r="F1016" s="86"/>
      <c r="G1016" s="85" t="s">
        <v>816</v>
      </c>
      <c r="I1016" s="66"/>
    </row>
    <row r="1017" spans="1:9" ht="25.5" customHeight="1" x14ac:dyDescent="0.25">
      <c r="A1017" s="87" t="s">
        <v>438</v>
      </c>
      <c r="B1017" s="82" t="s">
        <v>439</v>
      </c>
      <c r="C1017" s="83" t="s">
        <v>2296</v>
      </c>
      <c r="D1017" s="84" t="s">
        <v>2297</v>
      </c>
      <c r="E1017" s="85" t="s">
        <v>2298</v>
      </c>
      <c r="F1017" s="86"/>
      <c r="G1017" s="85" t="s">
        <v>2299</v>
      </c>
      <c r="I1017" s="66"/>
    </row>
    <row r="1018" spans="1:9" x14ac:dyDescent="0.25">
      <c r="A1018" s="87" t="s">
        <v>816</v>
      </c>
      <c r="B1018" s="82"/>
      <c r="C1018" s="83" t="s">
        <v>2300</v>
      </c>
      <c r="D1018" s="84" t="s">
        <v>2301</v>
      </c>
      <c r="E1018" s="85" t="s">
        <v>2302</v>
      </c>
      <c r="F1018" s="86"/>
      <c r="G1018" s="85" t="s">
        <v>2303</v>
      </c>
      <c r="I1018" s="66"/>
    </row>
    <row r="1019" spans="1:9" x14ac:dyDescent="0.25">
      <c r="A1019" s="87" t="s">
        <v>816</v>
      </c>
      <c r="B1019" s="82"/>
      <c r="E1019" s="85" t="s">
        <v>2304</v>
      </c>
      <c r="F1019" s="86"/>
      <c r="G1019" s="85" t="s">
        <v>2305</v>
      </c>
      <c r="I1019" s="66"/>
    </row>
    <row r="1020" spans="1:9" x14ac:dyDescent="0.25">
      <c r="A1020" s="87" t="s">
        <v>816</v>
      </c>
      <c r="B1020" s="82"/>
      <c r="C1020" s="83"/>
      <c r="D1020" s="84"/>
      <c r="E1020" s="85"/>
      <c r="F1020" s="86"/>
      <c r="G1020" s="85" t="s">
        <v>816</v>
      </c>
      <c r="I1020" s="66"/>
    </row>
    <row r="1021" spans="1:9" x14ac:dyDescent="0.25">
      <c r="A1021" s="152" t="s">
        <v>2306</v>
      </c>
      <c r="B1021" s="152"/>
      <c r="C1021" s="152"/>
      <c r="D1021" s="152"/>
      <c r="E1021" s="152"/>
      <c r="F1021" s="152"/>
      <c r="G1021" s="152" t="s">
        <v>816</v>
      </c>
      <c r="I1021" s="66"/>
    </row>
    <row r="1022" spans="1:9" x14ac:dyDescent="0.25">
      <c r="A1022" s="87" t="s">
        <v>816</v>
      </c>
      <c r="B1022" s="82"/>
      <c r="C1022" s="83"/>
      <c r="D1022" s="84"/>
      <c r="E1022" s="85"/>
      <c r="F1022" s="86"/>
      <c r="G1022" s="85" t="s">
        <v>816</v>
      </c>
      <c r="I1022" s="66"/>
    </row>
    <row r="1023" spans="1:9" x14ac:dyDescent="0.25">
      <c r="A1023" s="87" t="s">
        <v>436</v>
      </c>
      <c r="B1023" s="82" t="s">
        <v>437</v>
      </c>
      <c r="C1023" s="83" t="s">
        <v>2307</v>
      </c>
      <c r="D1023" s="84" t="s">
        <v>2308</v>
      </c>
      <c r="E1023" s="85" t="s">
        <v>2309</v>
      </c>
      <c r="F1023" s="86"/>
      <c r="G1023" s="85" t="s">
        <v>2310</v>
      </c>
      <c r="I1023" s="66"/>
    </row>
    <row r="1024" spans="1:9" x14ac:dyDescent="0.25">
      <c r="A1024" s="87" t="s">
        <v>816</v>
      </c>
      <c r="B1024" s="82"/>
      <c r="C1024" s="83" t="s">
        <v>2311</v>
      </c>
      <c r="D1024" s="84" t="s">
        <v>2312</v>
      </c>
      <c r="E1024" s="85"/>
      <c r="F1024" s="86"/>
      <c r="G1024" s="85" t="s">
        <v>816</v>
      </c>
      <c r="I1024" s="66"/>
    </row>
    <row r="1025" spans="1:9" x14ac:dyDescent="0.25">
      <c r="A1025" s="87" t="s">
        <v>816</v>
      </c>
      <c r="B1025" s="82"/>
      <c r="C1025" s="83"/>
      <c r="D1025" s="84"/>
      <c r="E1025" s="85"/>
      <c r="F1025" s="86"/>
      <c r="G1025" s="85"/>
      <c r="I1025" s="66"/>
    </row>
    <row r="1026" spans="1:9" ht="25.5" customHeight="1" x14ac:dyDescent="0.25">
      <c r="A1026" s="87" t="s">
        <v>340</v>
      </c>
      <c r="B1026" s="82" t="s">
        <v>341</v>
      </c>
      <c r="C1026" s="83" t="s">
        <v>2313</v>
      </c>
      <c r="D1026" s="84" t="s">
        <v>2314</v>
      </c>
      <c r="E1026" s="85" t="s">
        <v>2315</v>
      </c>
      <c r="F1026" s="86"/>
      <c r="G1026" s="85" t="s">
        <v>2316</v>
      </c>
      <c r="I1026" s="66"/>
    </row>
    <row r="1027" spans="1:9" x14ac:dyDescent="0.25">
      <c r="A1027" s="87" t="s">
        <v>816</v>
      </c>
      <c r="C1027" s="83" t="s">
        <v>2317</v>
      </c>
      <c r="D1027" s="84" t="s">
        <v>2318</v>
      </c>
      <c r="E1027" s="85" t="s">
        <v>2319</v>
      </c>
      <c r="F1027" s="86"/>
      <c r="G1027" s="85" t="s">
        <v>2320</v>
      </c>
      <c r="I1027" s="66"/>
    </row>
    <row r="1028" spans="1:9" x14ac:dyDescent="0.25">
      <c r="A1028" s="87" t="s">
        <v>816</v>
      </c>
      <c r="B1028" s="82"/>
      <c r="C1028" s="83" t="s">
        <v>2321</v>
      </c>
      <c r="D1028" s="84" t="s">
        <v>2322</v>
      </c>
      <c r="E1028" s="85" t="s">
        <v>2323</v>
      </c>
      <c r="F1028" s="86"/>
      <c r="G1028" s="85" t="s">
        <v>2324</v>
      </c>
      <c r="I1028" s="66"/>
    </row>
    <row r="1029" spans="1:9" x14ac:dyDescent="0.25">
      <c r="A1029" s="87" t="s">
        <v>816</v>
      </c>
      <c r="B1029" s="82"/>
      <c r="C1029" s="83" t="s">
        <v>2325</v>
      </c>
      <c r="D1029" s="84" t="s">
        <v>2326</v>
      </c>
      <c r="E1029" s="85" t="s">
        <v>2327</v>
      </c>
      <c r="F1029" s="86"/>
      <c r="G1029" s="85" t="s">
        <v>2328</v>
      </c>
      <c r="I1029" s="66"/>
    </row>
    <row r="1030" spans="1:9" x14ac:dyDescent="0.25">
      <c r="A1030" s="87" t="s">
        <v>816</v>
      </c>
      <c r="B1030" s="82"/>
      <c r="C1030" s="83"/>
      <c r="D1030" s="84"/>
      <c r="E1030" s="85" t="s">
        <v>2329</v>
      </c>
      <c r="F1030" s="86"/>
      <c r="G1030" s="85" t="s">
        <v>2330</v>
      </c>
      <c r="I1030" s="66"/>
    </row>
    <row r="1031" spans="1:9" x14ac:dyDescent="0.25">
      <c r="A1031" s="87" t="s">
        <v>816</v>
      </c>
      <c r="B1031" s="82"/>
      <c r="C1031" s="83"/>
      <c r="D1031" s="84"/>
      <c r="E1031" s="85"/>
      <c r="F1031" s="86"/>
      <c r="G1031" s="85"/>
      <c r="I1031" s="66"/>
    </row>
    <row r="1032" spans="1:9" x14ac:dyDescent="0.25">
      <c r="A1032" s="87" t="s">
        <v>399</v>
      </c>
      <c r="B1032" s="82" t="s">
        <v>400</v>
      </c>
      <c r="C1032" s="83" t="s">
        <v>2331</v>
      </c>
      <c r="D1032" s="84" t="s">
        <v>2332</v>
      </c>
      <c r="E1032" s="85" t="s">
        <v>2333</v>
      </c>
      <c r="F1032" s="86"/>
      <c r="G1032" s="85" t="s">
        <v>2334</v>
      </c>
      <c r="I1032" s="66"/>
    </row>
    <row r="1033" spans="1:9" x14ac:dyDescent="0.25">
      <c r="A1033" s="87" t="s">
        <v>816</v>
      </c>
      <c r="B1033" s="82"/>
      <c r="F1033" s="86"/>
      <c r="I1033" s="66"/>
    </row>
    <row r="1034" spans="1:9" x14ac:dyDescent="0.25">
      <c r="A1034" s="87" t="s">
        <v>2335</v>
      </c>
      <c r="B1034" s="82" t="s">
        <v>2336</v>
      </c>
      <c r="C1034" s="83" t="s">
        <v>2337</v>
      </c>
      <c r="D1034" s="84" t="s">
        <v>2338</v>
      </c>
      <c r="E1034" s="85"/>
      <c r="F1034" s="86"/>
      <c r="G1034" s="85" t="s">
        <v>816</v>
      </c>
      <c r="I1034" s="66"/>
    </row>
    <row r="1035" spans="1:9" x14ac:dyDescent="0.25">
      <c r="A1035" s="87" t="s">
        <v>816</v>
      </c>
      <c r="B1035" s="82"/>
      <c r="C1035" s="83" t="s">
        <v>2339</v>
      </c>
      <c r="D1035" s="84" t="s">
        <v>2340</v>
      </c>
      <c r="E1035" s="85"/>
      <c r="F1035" s="86"/>
      <c r="G1035" s="85" t="s">
        <v>816</v>
      </c>
      <c r="I1035" s="66"/>
    </row>
    <row r="1036" spans="1:9" x14ac:dyDescent="0.25">
      <c r="A1036" s="87" t="s">
        <v>816</v>
      </c>
      <c r="B1036" s="82"/>
      <c r="C1036" s="83"/>
      <c r="D1036" s="84"/>
      <c r="E1036" s="85"/>
      <c r="F1036" s="86"/>
      <c r="G1036" s="85" t="s">
        <v>816</v>
      </c>
      <c r="I1036" s="66"/>
    </row>
    <row r="1037" spans="1:9" x14ac:dyDescent="0.25">
      <c r="A1037" s="87" t="s">
        <v>401</v>
      </c>
      <c r="B1037" s="82" t="s">
        <v>402</v>
      </c>
      <c r="C1037" s="83" t="s">
        <v>2341</v>
      </c>
      <c r="D1037" s="84" t="s">
        <v>2342</v>
      </c>
      <c r="E1037" s="85" t="s">
        <v>2343</v>
      </c>
      <c r="F1037" s="86"/>
      <c r="G1037" s="85" t="s">
        <v>2344</v>
      </c>
      <c r="I1037" s="66"/>
    </row>
    <row r="1038" spans="1:9" x14ac:dyDescent="0.25">
      <c r="A1038" s="87" t="s">
        <v>816</v>
      </c>
      <c r="B1038" s="82"/>
      <c r="C1038" s="83"/>
      <c r="D1038" s="84"/>
      <c r="E1038" s="85"/>
      <c r="F1038" s="86"/>
      <c r="G1038" s="85" t="s">
        <v>816</v>
      </c>
      <c r="I1038" s="66"/>
    </row>
    <row r="1039" spans="1:9" ht="18" customHeight="1" x14ac:dyDescent="0.25">
      <c r="A1039" s="62" t="s">
        <v>124</v>
      </c>
      <c r="B1039" s="140" t="s">
        <v>125</v>
      </c>
      <c r="C1039" s="140"/>
      <c r="D1039" s="140"/>
      <c r="E1039" s="140"/>
      <c r="F1039" s="140"/>
      <c r="G1039" s="140" t="s">
        <v>816</v>
      </c>
      <c r="I1039" s="66"/>
    </row>
    <row r="1040" spans="1:9" x14ac:dyDescent="0.25">
      <c r="A1040" s="87" t="s">
        <v>816</v>
      </c>
      <c r="B1040" s="82"/>
      <c r="C1040" s="83"/>
      <c r="D1040" s="84"/>
      <c r="E1040" s="85"/>
      <c r="F1040" s="86"/>
      <c r="G1040" s="85" t="s">
        <v>816</v>
      </c>
      <c r="I1040" s="66"/>
    </row>
    <row r="1041" spans="1:9" x14ac:dyDescent="0.25">
      <c r="A1041" s="87" t="s">
        <v>241</v>
      </c>
      <c r="B1041" s="82" t="s">
        <v>2345</v>
      </c>
      <c r="C1041" s="83" t="s">
        <v>2346</v>
      </c>
      <c r="D1041" s="84" t="s">
        <v>2347</v>
      </c>
      <c r="E1041" s="85" t="s">
        <v>2348</v>
      </c>
      <c r="F1041" s="86" t="s">
        <v>856</v>
      </c>
      <c r="G1041" s="85" t="s">
        <v>2349</v>
      </c>
      <c r="I1041" s="66"/>
    </row>
    <row r="1042" spans="1:9" ht="25.5" customHeight="1" x14ac:dyDescent="0.25">
      <c r="A1042" s="87" t="s">
        <v>816</v>
      </c>
      <c r="B1042" s="82"/>
      <c r="C1042" s="83" t="s">
        <v>2350</v>
      </c>
      <c r="D1042" s="84" t="s">
        <v>2351</v>
      </c>
      <c r="E1042" s="85" t="s">
        <v>2352</v>
      </c>
      <c r="F1042" s="86"/>
      <c r="G1042" s="85" t="s">
        <v>2353</v>
      </c>
      <c r="I1042" s="66"/>
    </row>
    <row r="1043" spans="1:9" ht="38.25" customHeight="1" x14ac:dyDescent="0.25">
      <c r="A1043" s="87" t="s">
        <v>816</v>
      </c>
      <c r="B1043" s="82"/>
      <c r="C1043" s="83" t="s">
        <v>2354</v>
      </c>
      <c r="D1043" s="84" t="s">
        <v>2355</v>
      </c>
      <c r="E1043" s="85" t="s">
        <v>2356</v>
      </c>
      <c r="F1043" s="86"/>
      <c r="G1043" s="85" t="s">
        <v>2357</v>
      </c>
      <c r="I1043" s="66"/>
    </row>
    <row r="1044" spans="1:9" ht="25.5" customHeight="1" x14ac:dyDescent="0.25">
      <c r="A1044" s="87" t="s">
        <v>816</v>
      </c>
      <c r="C1044" s="83" t="s">
        <v>2358</v>
      </c>
      <c r="D1044" s="84" t="s">
        <v>2359</v>
      </c>
      <c r="F1044" s="86"/>
      <c r="I1044" s="66"/>
    </row>
    <row r="1045" spans="1:9" ht="38.25" customHeight="1" x14ac:dyDescent="0.25">
      <c r="A1045" s="87" t="s">
        <v>816</v>
      </c>
      <c r="C1045" s="83" t="s">
        <v>2360</v>
      </c>
      <c r="D1045" s="84" t="s">
        <v>2361</v>
      </c>
      <c r="F1045" s="86"/>
      <c r="I1045" s="66"/>
    </row>
    <row r="1046" spans="1:9" x14ac:dyDescent="0.25">
      <c r="A1046" s="87" t="s">
        <v>816</v>
      </c>
      <c r="B1046" s="82"/>
      <c r="C1046" s="83" t="s">
        <v>816</v>
      </c>
      <c r="D1046" s="84"/>
      <c r="F1046" s="86"/>
      <c r="I1046" s="66"/>
    </row>
    <row r="1047" spans="1:9" ht="25.5" customHeight="1" x14ac:dyDescent="0.25">
      <c r="A1047" s="87" t="s">
        <v>220</v>
      </c>
      <c r="B1047" s="82" t="s">
        <v>221</v>
      </c>
      <c r="C1047" s="83" t="s">
        <v>2362</v>
      </c>
      <c r="D1047" s="84" t="s">
        <v>2363</v>
      </c>
      <c r="E1047" s="85" t="s">
        <v>2364</v>
      </c>
      <c r="F1047" s="86"/>
      <c r="G1047" s="85" t="s">
        <v>2365</v>
      </c>
      <c r="I1047" s="66"/>
    </row>
    <row r="1048" spans="1:9" x14ac:dyDescent="0.25">
      <c r="A1048" s="87" t="s">
        <v>816</v>
      </c>
      <c r="C1048" s="83" t="s">
        <v>816</v>
      </c>
      <c r="D1048" s="84"/>
      <c r="E1048" s="85" t="s">
        <v>2366</v>
      </c>
      <c r="F1048" s="86"/>
      <c r="G1048" s="85" t="s">
        <v>2367</v>
      </c>
      <c r="I1048" s="66"/>
    </row>
    <row r="1049" spans="1:9" x14ac:dyDescent="0.25">
      <c r="A1049" s="87" t="s">
        <v>816</v>
      </c>
      <c r="B1049" s="82"/>
      <c r="C1049" s="83" t="s">
        <v>816</v>
      </c>
      <c r="D1049" s="84"/>
      <c r="E1049" s="85" t="s">
        <v>2286</v>
      </c>
      <c r="F1049" s="86" t="s">
        <v>941</v>
      </c>
      <c r="G1049" s="85" t="s">
        <v>2287</v>
      </c>
      <c r="I1049" s="66"/>
    </row>
    <row r="1050" spans="1:9" x14ac:dyDescent="0.25">
      <c r="A1050" s="87" t="s">
        <v>816</v>
      </c>
      <c r="B1050" s="82"/>
      <c r="C1050" s="83"/>
      <c r="D1050" s="84"/>
      <c r="E1050" s="85"/>
      <c r="F1050" s="86"/>
      <c r="G1050" s="85" t="s">
        <v>816</v>
      </c>
      <c r="I1050" s="66"/>
    </row>
    <row r="1051" spans="1:9" x14ac:dyDescent="0.25">
      <c r="A1051" s="152" t="s">
        <v>2368</v>
      </c>
      <c r="B1051" s="152"/>
      <c r="C1051" s="152"/>
      <c r="D1051" s="152"/>
      <c r="E1051" s="152"/>
      <c r="F1051" s="152"/>
      <c r="G1051" s="152" t="s">
        <v>816</v>
      </c>
      <c r="I1051" s="66"/>
    </row>
    <row r="1052" spans="1:9" x14ac:dyDescent="0.25">
      <c r="A1052" s="87" t="s">
        <v>816</v>
      </c>
      <c r="B1052" s="82"/>
      <c r="C1052" s="83"/>
      <c r="D1052" s="84"/>
      <c r="E1052" s="85"/>
      <c r="F1052" s="86"/>
      <c r="G1052" s="85" t="s">
        <v>816</v>
      </c>
      <c r="I1052" s="66"/>
    </row>
    <row r="1053" spans="1:9" ht="18" customHeight="1" x14ac:dyDescent="0.25">
      <c r="A1053" s="62" t="s">
        <v>126</v>
      </c>
      <c r="B1053" s="140" t="s">
        <v>127</v>
      </c>
      <c r="C1053" s="140"/>
      <c r="D1053" s="140"/>
      <c r="E1053" s="140"/>
      <c r="F1053" s="140"/>
      <c r="G1053" s="140" t="s">
        <v>816</v>
      </c>
      <c r="I1053" s="66"/>
    </row>
    <row r="1054" spans="1:9" x14ac:dyDescent="0.25">
      <c r="A1054" s="87" t="s">
        <v>816</v>
      </c>
      <c r="B1054" s="82"/>
      <c r="C1054" s="83"/>
      <c r="D1054" s="84"/>
      <c r="E1054" s="85"/>
      <c r="F1054" s="86"/>
      <c r="G1054" s="85" t="s">
        <v>816</v>
      </c>
      <c r="I1054" s="66"/>
    </row>
    <row r="1055" spans="1:9" x14ac:dyDescent="0.25">
      <c r="A1055" s="87" t="s">
        <v>258</v>
      </c>
      <c r="B1055" s="82" t="s">
        <v>259</v>
      </c>
      <c r="C1055" s="83" t="s">
        <v>2369</v>
      </c>
      <c r="D1055" s="83" t="s">
        <v>2370</v>
      </c>
      <c r="E1055" s="85" t="s">
        <v>2371</v>
      </c>
      <c r="F1055" s="86" t="s">
        <v>930</v>
      </c>
      <c r="G1055" s="85" t="s">
        <v>2372</v>
      </c>
      <c r="I1055" s="66"/>
    </row>
    <row r="1056" spans="1:9" x14ac:dyDescent="0.25">
      <c r="A1056" s="87" t="s">
        <v>816</v>
      </c>
      <c r="B1056" s="82"/>
      <c r="C1056" s="83" t="s">
        <v>2373</v>
      </c>
      <c r="D1056" s="84" t="s">
        <v>2374</v>
      </c>
      <c r="E1056" s="85" t="s">
        <v>2375</v>
      </c>
      <c r="F1056" s="86"/>
      <c r="G1056" s="85" t="s">
        <v>2376</v>
      </c>
      <c r="I1056" s="66"/>
    </row>
    <row r="1057" spans="1:9" x14ac:dyDescent="0.25">
      <c r="A1057" s="87" t="s">
        <v>816</v>
      </c>
      <c r="B1057" s="82"/>
      <c r="C1057" s="83" t="s">
        <v>2377</v>
      </c>
      <c r="D1057" s="84" t="s">
        <v>2378</v>
      </c>
      <c r="E1057" s="85" t="s">
        <v>2379</v>
      </c>
      <c r="F1057" s="86"/>
      <c r="G1057" s="85" t="s">
        <v>2380</v>
      </c>
      <c r="I1057" s="66"/>
    </row>
    <row r="1058" spans="1:9" x14ac:dyDescent="0.25">
      <c r="A1058" s="87" t="s">
        <v>816</v>
      </c>
      <c r="B1058" s="82"/>
      <c r="C1058" s="83" t="s">
        <v>2381</v>
      </c>
      <c r="D1058" s="84" t="s">
        <v>2382</v>
      </c>
      <c r="E1058" s="85" t="s">
        <v>2383</v>
      </c>
      <c r="F1058" s="86"/>
      <c r="G1058" s="85" t="s">
        <v>2384</v>
      </c>
      <c r="I1058" s="66"/>
    </row>
    <row r="1059" spans="1:9" x14ac:dyDescent="0.25">
      <c r="A1059" s="87" t="s">
        <v>816</v>
      </c>
      <c r="B1059" s="82"/>
      <c r="C1059" s="83" t="s">
        <v>2385</v>
      </c>
      <c r="D1059" s="84" t="s">
        <v>2386</v>
      </c>
      <c r="F1059" s="86"/>
      <c r="G1059" s="89" t="s">
        <v>816</v>
      </c>
      <c r="I1059" s="66"/>
    </row>
    <row r="1060" spans="1:9" x14ac:dyDescent="0.25">
      <c r="A1060" s="87" t="s">
        <v>816</v>
      </c>
      <c r="B1060" s="82"/>
      <c r="C1060" s="83" t="s">
        <v>2387</v>
      </c>
      <c r="D1060" s="84" t="s">
        <v>2388</v>
      </c>
      <c r="E1060" s="85"/>
      <c r="F1060" s="86"/>
      <c r="G1060" s="85" t="s">
        <v>816</v>
      </c>
      <c r="I1060" s="66"/>
    </row>
    <row r="1061" spans="1:9" ht="25.5" customHeight="1" x14ac:dyDescent="0.25">
      <c r="A1061" s="87" t="s">
        <v>816</v>
      </c>
      <c r="B1061" s="82"/>
      <c r="C1061" s="83" t="s">
        <v>2389</v>
      </c>
      <c r="D1061" s="84" t="s">
        <v>2390</v>
      </c>
      <c r="E1061" s="85"/>
      <c r="F1061" s="86"/>
      <c r="G1061" s="85" t="s">
        <v>816</v>
      </c>
      <c r="I1061" s="66"/>
    </row>
    <row r="1062" spans="1:9" ht="25.5" customHeight="1" x14ac:dyDescent="0.25">
      <c r="A1062" s="87" t="s">
        <v>816</v>
      </c>
      <c r="B1062" s="82"/>
      <c r="C1062" s="83" t="s">
        <v>2391</v>
      </c>
      <c r="D1062" s="84" t="s">
        <v>2392</v>
      </c>
      <c r="E1062" s="85"/>
      <c r="F1062" s="86"/>
      <c r="G1062" s="85" t="s">
        <v>816</v>
      </c>
      <c r="I1062" s="66"/>
    </row>
    <row r="1063" spans="1:9" x14ac:dyDescent="0.25">
      <c r="A1063" s="87" t="s">
        <v>816</v>
      </c>
      <c r="B1063" s="82"/>
      <c r="C1063" s="83" t="s">
        <v>2393</v>
      </c>
      <c r="D1063" s="84" t="s">
        <v>2394</v>
      </c>
      <c r="E1063" s="85"/>
      <c r="F1063" s="86"/>
      <c r="G1063" s="85" t="s">
        <v>816</v>
      </c>
      <c r="I1063" s="66"/>
    </row>
    <row r="1064" spans="1:9" x14ac:dyDescent="0.25">
      <c r="A1064" s="87" t="s">
        <v>816</v>
      </c>
      <c r="B1064" s="82"/>
      <c r="C1064" s="83" t="s">
        <v>2395</v>
      </c>
      <c r="D1064" s="84" t="s">
        <v>2396</v>
      </c>
      <c r="E1064" s="85"/>
      <c r="F1064" s="86"/>
      <c r="G1064" s="85" t="s">
        <v>816</v>
      </c>
      <c r="I1064" s="66"/>
    </row>
    <row r="1065" spans="1:9" x14ac:dyDescent="0.25">
      <c r="A1065" s="87" t="s">
        <v>816</v>
      </c>
      <c r="B1065" s="82"/>
      <c r="C1065" s="83" t="s">
        <v>2397</v>
      </c>
      <c r="D1065" s="84" t="s">
        <v>2398</v>
      </c>
      <c r="E1065" s="85"/>
      <c r="F1065" s="86"/>
      <c r="G1065" s="85" t="s">
        <v>816</v>
      </c>
      <c r="I1065" s="66"/>
    </row>
    <row r="1066" spans="1:9" x14ac:dyDescent="0.25">
      <c r="A1066" s="87" t="s">
        <v>816</v>
      </c>
      <c r="B1066" s="82"/>
      <c r="C1066" s="83" t="s">
        <v>2399</v>
      </c>
      <c r="D1066" s="84" t="s">
        <v>2400</v>
      </c>
      <c r="E1066" s="85"/>
      <c r="F1066" s="86"/>
      <c r="G1066" s="85" t="s">
        <v>816</v>
      </c>
      <c r="I1066" s="66"/>
    </row>
    <row r="1067" spans="1:9" ht="25.5" customHeight="1" x14ac:dyDescent="0.25">
      <c r="A1067" s="87" t="s">
        <v>816</v>
      </c>
      <c r="B1067" s="82"/>
      <c r="C1067" s="83" t="s">
        <v>2401</v>
      </c>
      <c r="D1067" s="84" t="s">
        <v>2402</v>
      </c>
      <c r="E1067" s="85"/>
      <c r="F1067" s="86"/>
      <c r="G1067" s="85" t="s">
        <v>816</v>
      </c>
      <c r="I1067" s="66"/>
    </row>
    <row r="1068" spans="1:9" x14ac:dyDescent="0.25">
      <c r="A1068" s="87" t="s">
        <v>816</v>
      </c>
      <c r="B1068" s="82"/>
      <c r="C1068" s="83"/>
      <c r="D1068" s="84"/>
      <c r="E1068" s="85"/>
      <c r="F1068" s="86"/>
      <c r="G1068" s="85"/>
      <c r="I1068" s="66"/>
    </row>
    <row r="1069" spans="1:9" x14ac:dyDescent="0.25">
      <c r="A1069" s="87" t="s">
        <v>2403</v>
      </c>
      <c r="B1069" s="82" t="s">
        <v>2404</v>
      </c>
      <c r="C1069" s="83" t="s">
        <v>2405</v>
      </c>
      <c r="D1069" s="84" t="s">
        <v>2406</v>
      </c>
      <c r="E1069" s="85"/>
      <c r="F1069" s="86"/>
      <c r="G1069" s="85" t="s">
        <v>816</v>
      </c>
      <c r="I1069" s="66"/>
    </row>
    <row r="1070" spans="1:9" x14ac:dyDescent="0.25">
      <c r="A1070" s="87" t="s">
        <v>816</v>
      </c>
      <c r="B1070" s="82"/>
      <c r="C1070" s="83" t="s">
        <v>2407</v>
      </c>
      <c r="D1070" s="84" t="s">
        <v>2408</v>
      </c>
      <c r="E1070" s="85"/>
      <c r="F1070" s="86"/>
      <c r="G1070" s="85" t="s">
        <v>816</v>
      </c>
      <c r="I1070" s="66"/>
    </row>
    <row r="1071" spans="1:9" x14ac:dyDescent="0.25">
      <c r="A1071" s="87" t="s">
        <v>816</v>
      </c>
      <c r="B1071" s="82"/>
      <c r="C1071" s="83"/>
      <c r="D1071" s="84"/>
      <c r="E1071" s="85"/>
      <c r="F1071" s="86"/>
      <c r="G1071" s="85" t="s">
        <v>816</v>
      </c>
      <c r="I1071" s="66"/>
    </row>
    <row r="1072" spans="1:9" x14ac:dyDescent="0.25">
      <c r="A1072" s="153" t="s">
        <v>2409</v>
      </c>
      <c r="B1072" s="153"/>
      <c r="C1072" s="153"/>
      <c r="D1072" s="153"/>
      <c r="E1072" s="153"/>
      <c r="F1072" s="153"/>
      <c r="G1072" s="153" t="s">
        <v>816</v>
      </c>
      <c r="I1072" s="66"/>
    </row>
    <row r="1073" spans="1:9" x14ac:dyDescent="0.25">
      <c r="A1073" s="154" t="s">
        <v>2410</v>
      </c>
      <c r="B1073" s="154"/>
      <c r="C1073" s="154"/>
      <c r="D1073" s="154"/>
      <c r="E1073" s="154"/>
      <c r="F1073" s="154"/>
      <c r="G1073" s="154" t="s">
        <v>816</v>
      </c>
      <c r="I1073" s="66"/>
    </row>
    <row r="1074" spans="1:9" x14ac:dyDescent="0.25">
      <c r="A1074" s="87"/>
      <c r="B1074" s="82"/>
      <c r="C1074" s="83"/>
      <c r="D1074" s="84"/>
      <c r="E1074" s="85"/>
      <c r="F1074" s="86"/>
      <c r="G1074" s="85" t="s">
        <v>816</v>
      </c>
      <c r="I1074" s="66"/>
    </row>
    <row r="1075" spans="1:9" x14ac:dyDescent="0.25">
      <c r="A1075" s="87" t="s">
        <v>319</v>
      </c>
      <c r="B1075" s="82" t="s">
        <v>320</v>
      </c>
      <c r="C1075" s="83" t="s">
        <v>2411</v>
      </c>
      <c r="D1075" s="84" t="s">
        <v>2412</v>
      </c>
      <c r="E1075" s="85" t="s">
        <v>2413</v>
      </c>
      <c r="F1075" s="86" t="s">
        <v>930</v>
      </c>
      <c r="G1075" s="85" t="s">
        <v>2414</v>
      </c>
      <c r="I1075" s="66"/>
    </row>
    <row r="1076" spans="1:9" ht="25.5" customHeight="1" x14ac:dyDescent="0.25">
      <c r="A1076" s="87" t="s">
        <v>816</v>
      </c>
      <c r="B1076" s="82"/>
      <c r="C1076" s="83" t="s">
        <v>2415</v>
      </c>
      <c r="D1076" s="84" t="s">
        <v>2416</v>
      </c>
      <c r="E1076" s="85" t="s">
        <v>2417</v>
      </c>
      <c r="F1076" s="86" t="s">
        <v>939</v>
      </c>
      <c r="G1076" s="85" t="s">
        <v>2418</v>
      </c>
      <c r="I1076" s="66"/>
    </row>
    <row r="1077" spans="1:9" x14ac:dyDescent="0.25">
      <c r="A1077" s="87" t="s">
        <v>816</v>
      </c>
      <c r="B1077" s="82"/>
      <c r="C1077" s="83"/>
      <c r="D1077" s="84"/>
      <c r="E1077" s="85"/>
      <c r="F1077" s="86"/>
      <c r="G1077" s="85" t="s">
        <v>816</v>
      </c>
      <c r="I1077" s="66"/>
    </row>
    <row r="1078" spans="1:9" ht="18" customHeight="1" x14ac:dyDescent="0.25">
      <c r="A1078" s="62" t="s">
        <v>128</v>
      </c>
      <c r="B1078" s="140" t="s">
        <v>129</v>
      </c>
      <c r="C1078" s="140"/>
      <c r="D1078" s="140"/>
      <c r="E1078" s="140"/>
      <c r="F1078" s="140"/>
      <c r="G1078" s="140" t="s">
        <v>816</v>
      </c>
      <c r="I1078" s="66"/>
    </row>
    <row r="1079" spans="1:9" x14ac:dyDescent="0.25">
      <c r="A1079" s="87" t="s">
        <v>816</v>
      </c>
      <c r="B1079" s="82"/>
      <c r="C1079" s="83"/>
      <c r="D1079" s="84"/>
      <c r="E1079" s="85"/>
      <c r="F1079" s="86"/>
      <c r="G1079" s="85" t="s">
        <v>816</v>
      </c>
      <c r="I1079" s="66"/>
    </row>
    <row r="1080" spans="1:9" ht="25.5" customHeight="1" x14ac:dyDescent="0.25">
      <c r="A1080" s="87" t="s">
        <v>407</v>
      </c>
      <c r="B1080" s="82" t="s">
        <v>408</v>
      </c>
      <c r="C1080" s="83" t="s">
        <v>2419</v>
      </c>
      <c r="D1080" s="84" t="s">
        <v>2420</v>
      </c>
      <c r="E1080" s="85" t="s">
        <v>2421</v>
      </c>
      <c r="F1080" s="86"/>
      <c r="G1080" s="85" t="s">
        <v>2422</v>
      </c>
      <c r="I1080" s="66"/>
    </row>
    <row r="1081" spans="1:9" x14ac:dyDescent="0.25">
      <c r="A1081" s="90" t="s">
        <v>816</v>
      </c>
      <c r="C1081" s="83" t="s">
        <v>2423</v>
      </c>
      <c r="D1081" s="84" t="s">
        <v>2424</v>
      </c>
      <c r="E1081" s="85" t="s">
        <v>2425</v>
      </c>
      <c r="F1081" s="86"/>
      <c r="G1081" s="85" t="s">
        <v>2426</v>
      </c>
      <c r="I1081" s="66"/>
    </row>
    <row r="1082" spans="1:9" ht="25.5" customHeight="1" x14ac:dyDescent="0.25">
      <c r="A1082" s="87" t="s">
        <v>816</v>
      </c>
      <c r="C1082" s="83" t="s">
        <v>2427</v>
      </c>
      <c r="D1082" s="84" t="s">
        <v>2428</v>
      </c>
      <c r="E1082" s="85" t="s">
        <v>2429</v>
      </c>
      <c r="F1082" s="86"/>
      <c r="G1082" s="85" t="s">
        <v>2430</v>
      </c>
      <c r="I1082" s="66"/>
    </row>
    <row r="1083" spans="1:9" x14ac:dyDescent="0.25">
      <c r="A1083" s="87" t="s">
        <v>816</v>
      </c>
      <c r="B1083" s="82"/>
      <c r="C1083" s="83"/>
      <c r="D1083" s="84"/>
      <c r="E1083" s="85" t="s">
        <v>2431</v>
      </c>
      <c r="F1083" s="86"/>
      <c r="G1083" s="85" t="s">
        <v>2432</v>
      </c>
      <c r="I1083" s="66"/>
    </row>
    <row r="1084" spans="1:9" x14ac:dyDescent="0.25">
      <c r="A1084" s="87" t="s">
        <v>816</v>
      </c>
      <c r="B1084" s="82"/>
      <c r="E1084" s="85" t="s">
        <v>2433</v>
      </c>
      <c r="F1084" s="86"/>
      <c r="G1084" s="85" t="s">
        <v>2434</v>
      </c>
      <c r="I1084" s="66"/>
    </row>
    <row r="1085" spans="1:9" x14ac:dyDescent="0.25">
      <c r="A1085" s="87" t="s">
        <v>816</v>
      </c>
      <c r="B1085" s="82"/>
      <c r="C1085" s="83" t="s">
        <v>816</v>
      </c>
      <c r="D1085" s="84"/>
      <c r="E1085" s="85" t="s">
        <v>2435</v>
      </c>
      <c r="F1085" s="86"/>
      <c r="G1085" s="85" t="s">
        <v>2436</v>
      </c>
      <c r="I1085" s="66"/>
    </row>
    <row r="1086" spans="1:9" x14ac:dyDescent="0.25">
      <c r="A1086" s="87" t="s">
        <v>816</v>
      </c>
      <c r="B1086" s="82"/>
      <c r="C1086" s="83"/>
      <c r="D1086" s="84"/>
      <c r="E1086" s="85" t="s">
        <v>2437</v>
      </c>
      <c r="F1086" s="86"/>
      <c r="G1086" s="85" t="s">
        <v>2438</v>
      </c>
      <c r="I1086" s="66"/>
    </row>
    <row r="1087" spans="1:9" x14ac:dyDescent="0.25">
      <c r="A1087" s="87" t="s">
        <v>816</v>
      </c>
      <c r="B1087" s="82"/>
      <c r="C1087" s="83"/>
      <c r="D1087" s="84"/>
      <c r="E1087" s="85" t="s">
        <v>2417</v>
      </c>
      <c r="F1087" s="86" t="s">
        <v>945</v>
      </c>
      <c r="G1087" s="85" t="s">
        <v>2418</v>
      </c>
      <c r="I1087" s="66"/>
    </row>
    <row r="1088" spans="1:9" x14ac:dyDescent="0.25">
      <c r="A1088" s="87" t="s">
        <v>816</v>
      </c>
      <c r="B1088" s="82"/>
      <c r="C1088" s="83"/>
      <c r="D1088" s="84"/>
      <c r="E1088" s="85" t="s">
        <v>2371</v>
      </c>
      <c r="F1088" s="86" t="s">
        <v>944</v>
      </c>
      <c r="G1088" s="85" t="s">
        <v>2372</v>
      </c>
      <c r="I1088" s="66"/>
    </row>
    <row r="1089" spans="1:9" x14ac:dyDescent="0.25">
      <c r="A1089" s="87" t="s">
        <v>816</v>
      </c>
      <c r="B1089" s="82"/>
      <c r="C1089" s="83"/>
      <c r="D1089" s="84"/>
      <c r="E1089" s="85" t="s">
        <v>2413</v>
      </c>
      <c r="F1089" s="86" t="s">
        <v>944</v>
      </c>
      <c r="G1089" s="85" t="s">
        <v>2414</v>
      </c>
      <c r="I1089" s="66"/>
    </row>
    <row r="1090" spans="1:9" x14ac:dyDescent="0.25">
      <c r="A1090" s="87" t="s">
        <v>816</v>
      </c>
      <c r="B1090" s="82"/>
      <c r="C1090" s="83"/>
      <c r="D1090" s="84"/>
      <c r="E1090" s="85"/>
      <c r="F1090" s="86"/>
      <c r="G1090" s="85" t="s">
        <v>816</v>
      </c>
      <c r="I1090" s="66"/>
    </row>
    <row r="1091" spans="1:9" x14ac:dyDescent="0.25">
      <c r="A1091" s="87" t="s">
        <v>281</v>
      </c>
      <c r="B1091" s="82" t="s">
        <v>282</v>
      </c>
      <c r="C1091" s="83" t="s">
        <v>2439</v>
      </c>
      <c r="D1091" s="84" t="s">
        <v>2440</v>
      </c>
      <c r="E1091" s="85" t="s">
        <v>2441</v>
      </c>
      <c r="F1091" s="86"/>
      <c r="G1091" s="85" t="s">
        <v>2442</v>
      </c>
      <c r="I1091" s="66"/>
    </row>
    <row r="1092" spans="1:9" ht="25.5" customHeight="1" x14ac:dyDescent="0.25">
      <c r="A1092" s="87" t="s">
        <v>816</v>
      </c>
      <c r="C1092" s="83" t="s">
        <v>2443</v>
      </c>
      <c r="D1092" s="84" t="s">
        <v>2444</v>
      </c>
      <c r="E1092" s="85" t="s">
        <v>2445</v>
      </c>
      <c r="F1092" s="86"/>
      <c r="G1092" s="85" t="s">
        <v>2446</v>
      </c>
      <c r="I1092" s="66"/>
    </row>
    <row r="1093" spans="1:9" ht="25.5" customHeight="1" x14ac:dyDescent="0.25">
      <c r="A1093" s="87" t="s">
        <v>816</v>
      </c>
      <c r="B1093" s="82"/>
      <c r="C1093" s="83" t="s">
        <v>2447</v>
      </c>
      <c r="D1093" s="84" t="s">
        <v>2448</v>
      </c>
      <c r="E1093" s="85" t="s">
        <v>2348</v>
      </c>
      <c r="F1093" s="86" t="s">
        <v>941</v>
      </c>
      <c r="G1093" s="85" t="s">
        <v>2349</v>
      </c>
      <c r="I1093" s="66"/>
    </row>
    <row r="1094" spans="1:9" ht="25.5" customHeight="1" x14ac:dyDescent="0.25">
      <c r="A1094" s="87" t="s">
        <v>816</v>
      </c>
      <c r="B1094" s="82"/>
      <c r="C1094" s="83" t="s">
        <v>2449</v>
      </c>
      <c r="D1094" s="84" t="s">
        <v>2450</v>
      </c>
      <c r="F1094" s="86"/>
      <c r="I1094" s="66"/>
    </row>
    <row r="1095" spans="1:9" x14ac:dyDescent="0.25">
      <c r="A1095" s="87" t="s">
        <v>816</v>
      </c>
      <c r="B1095" s="82"/>
      <c r="C1095" s="83" t="s">
        <v>2451</v>
      </c>
      <c r="D1095" s="84" t="s">
        <v>2452</v>
      </c>
      <c r="E1095" s="85"/>
      <c r="F1095" s="86"/>
      <c r="G1095" s="85" t="s">
        <v>816</v>
      </c>
      <c r="I1095" s="66"/>
    </row>
    <row r="1096" spans="1:9" ht="25.5" customHeight="1" x14ac:dyDescent="0.25">
      <c r="A1096" s="87" t="s">
        <v>816</v>
      </c>
      <c r="B1096" s="82"/>
      <c r="C1096" s="83" t="s">
        <v>2453</v>
      </c>
      <c r="D1096" s="84" t="s">
        <v>2454</v>
      </c>
      <c r="E1096" s="85"/>
      <c r="F1096" s="86"/>
      <c r="G1096" s="85" t="s">
        <v>816</v>
      </c>
      <c r="I1096" s="66"/>
    </row>
    <row r="1097" spans="1:9" x14ac:dyDescent="0.25">
      <c r="A1097" s="87" t="s">
        <v>816</v>
      </c>
      <c r="B1097" s="82"/>
      <c r="C1097" s="85"/>
      <c r="D1097" s="85"/>
      <c r="E1097" s="85"/>
      <c r="F1097" s="86"/>
      <c r="G1097" s="85" t="s">
        <v>816</v>
      </c>
      <c r="I1097" s="66"/>
    </row>
    <row r="1098" spans="1:9" x14ac:dyDescent="0.25">
      <c r="A1098" s="87" t="s">
        <v>383</v>
      </c>
      <c r="B1098" s="82" t="s">
        <v>384</v>
      </c>
      <c r="C1098" s="83" t="s">
        <v>2455</v>
      </c>
      <c r="D1098" s="84" t="s">
        <v>2456</v>
      </c>
      <c r="E1098" s="85" t="s">
        <v>2457</v>
      </c>
      <c r="F1098" s="86"/>
      <c r="G1098" s="85" t="s">
        <v>2458</v>
      </c>
      <c r="I1098" s="66"/>
    </row>
    <row r="1099" spans="1:9" x14ac:dyDescent="0.25">
      <c r="A1099" s="87" t="s">
        <v>816</v>
      </c>
      <c r="B1099" s="82"/>
      <c r="C1099" s="83" t="s">
        <v>816</v>
      </c>
      <c r="D1099" s="84"/>
      <c r="E1099" s="85" t="s">
        <v>2459</v>
      </c>
      <c r="F1099" s="86"/>
      <c r="G1099" s="85" t="s">
        <v>2460</v>
      </c>
      <c r="I1099" s="66"/>
    </row>
    <row r="1100" spans="1:9" x14ac:dyDescent="0.25">
      <c r="A1100" s="87" t="s">
        <v>816</v>
      </c>
      <c r="B1100" s="82"/>
      <c r="C1100" s="83"/>
      <c r="D1100" s="84"/>
      <c r="E1100" s="85" t="s">
        <v>2461</v>
      </c>
      <c r="F1100" s="86"/>
      <c r="G1100" s="85" t="s">
        <v>2462</v>
      </c>
      <c r="I1100" s="66"/>
    </row>
    <row r="1101" spans="1:9" x14ac:dyDescent="0.25">
      <c r="A1101" s="87" t="s">
        <v>816</v>
      </c>
      <c r="B1101" s="82"/>
      <c r="C1101" s="83"/>
      <c r="D1101" s="84"/>
      <c r="E1101" s="85"/>
      <c r="F1101" s="86"/>
      <c r="G1101" s="85" t="s">
        <v>816</v>
      </c>
      <c r="I1101" s="66"/>
    </row>
    <row r="1102" spans="1:9" x14ac:dyDescent="0.25">
      <c r="A1102" s="87" t="s">
        <v>816</v>
      </c>
      <c r="B1102" s="82"/>
      <c r="C1102" s="83"/>
      <c r="D1102" s="84"/>
      <c r="E1102" s="85"/>
      <c r="F1102" s="86"/>
      <c r="G1102" s="85" t="s">
        <v>816</v>
      </c>
      <c r="I1102" s="66"/>
    </row>
    <row r="1103" spans="1:9" x14ac:dyDescent="0.25">
      <c r="A1103" s="87" t="s">
        <v>352</v>
      </c>
      <c r="B1103" s="82" t="s">
        <v>353</v>
      </c>
      <c r="C1103" s="83" t="s">
        <v>2463</v>
      </c>
      <c r="D1103" s="84" t="s">
        <v>2464</v>
      </c>
      <c r="E1103" s="85" t="s">
        <v>2465</v>
      </c>
      <c r="F1103" s="86"/>
      <c r="G1103" s="85" t="s">
        <v>2466</v>
      </c>
      <c r="I1103" s="66"/>
    </row>
    <row r="1104" spans="1:9" x14ac:dyDescent="0.25">
      <c r="A1104" s="87" t="s">
        <v>816</v>
      </c>
      <c r="B1104" s="82"/>
      <c r="C1104" s="83" t="s">
        <v>2467</v>
      </c>
      <c r="D1104" s="84" t="s">
        <v>2468</v>
      </c>
      <c r="E1104" s="85" t="s">
        <v>2469</v>
      </c>
      <c r="F1104" s="86"/>
      <c r="G1104" s="85" t="s">
        <v>2470</v>
      </c>
      <c r="I1104" s="66"/>
    </row>
    <row r="1105" spans="1:9" x14ac:dyDescent="0.25">
      <c r="A1105" s="87" t="s">
        <v>816</v>
      </c>
      <c r="B1105" s="82"/>
      <c r="C1105" s="83" t="s">
        <v>816</v>
      </c>
      <c r="D1105" s="84"/>
      <c r="E1105" s="85" t="s">
        <v>2471</v>
      </c>
      <c r="F1105" s="86"/>
      <c r="G1105" s="85" t="s">
        <v>2472</v>
      </c>
      <c r="I1105" s="66"/>
    </row>
    <row r="1106" spans="1:9" x14ac:dyDescent="0.25">
      <c r="A1106" s="87" t="s">
        <v>816</v>
      </c>
      <c r="B1106" s="82"/>
      <c r="C1106" s="83" t="s">
        <v>816</v>
      </c>
      <c r="D1106" s="84"/>
      <c r="E1106" s="85" t="s">
        <v>2473</v>
      </c>
      <c r="F1106" s="86"/>
      <c r="G1106" s="85" t="s">
        <v>2474</v>
      </c>
      <c r="I1106" s="66"/>
    </row>
    <row r="1107" spans="1:9" x14ac:dyDescent="0.25">
      <c r="A1107" s="87" t="s">
        <v>816</v>
      </c>
      <c r="B1107" s="82"/>
      <c r="C1107" s="83"/>
      <c r="D1107" s="84"/>
      <c r="E1107" s="85"/>
      <c r="F1107" s="86"/>
      <c r="G1107" s="85" t="s">
        <v>816</v>
      </c>
      <c r="I1107" s="66"/>
    </row>
    <row r="1108" spans="1:9" x14ac:dyDescent="0.25">
      <c r="A1108" s="74" t="s">
        <v>816</v>
      </c>
      <c r="B1108" s="75"/>
      <c r="C1108" s="76"/>
      <c r="D1108" s="77"/>
      <c r="E1108" s="78"/>
      <c r="F1108" s="79"/>
      <c r="G1108" s="78" t="s">
        <v>816</v>
      </c>
      <c r="I1108" s="66"/>
    </row>
    <row r="1109" spans="1:9" ht="45" customHeight="1" x14ac:dyDescent="0.25">
      <c r="A1109" s="80" t="s">
        <v>2475</v>
      </c>
      <c r="B1109" s="148" t="s">
        <v>2476</v>
      </c>
      <c r="C1109" s="148"/>
      <c r="D1109" s="148"/>
      <c r="E1109" s="148"/>
      <c r="F1109" s="148"/>
      <c r="G1109" s="148" t="s">
        <v>816</v>
      </c>
      <c r="I1109" s="66"/>
    </row>
    <row r="1110" spans="1:9" x14ac:dyDescent="0.25">
      <c r="A1110" s="74" t="s">
        <v>816</v>
      </c>
      <c r="B1110" s="75"/>
      <c r="C1110" s="76"/>
      <c r="D1110" s="77"/>
      <c r="E1110" s="78"/>
      <c r="F1110" s="79"/>
      <c r="G1110" s="78" t="s">
        <v>816</v>
      </c>
      <c r="I1110" s="66"/>
    </row>
    <row r="1111" spans="1:9" x14ac:dyDescent="0.25">
      <c r="A1111" s="81" t="s">
        <v>816</v>
      </c>
      <c r="B1111" s="82"/>
      <c r="C1111" s="83"/>
      <c r="D1111" s="84"/>
      <c r="E1111" s="85"/>
      <c r="F1111" s="86"/>
      <c r="G1111" s="85" t="s">
        <v>816</v>
      </c>
      <c r="I1111" s="66"/>
    </row>
    <row r="1112" spans="1:9" ht="18" customHeight="1" x14ac:dyDescent="0.25">
      <c r="A1112" s="62" t="s">
        <v>130</v>
      </c>
      <c r="B1112" s="140" t="s">
        <v>131</v>
      </c>
      <c r="C1112" s="140"/>
      <c r="D1112" s="140"/>
      <c r="E1112" s="140"/>
      <c r="F1112" s="140"/>
      <c r="G1112" s="140" t="s">
        <v>816</v>
      </c>
      <c r="I1112" s="66"/>
    </row>
    <row r="1113" spans="1:9" x14ac:dyDescent="0.25">
      <c r="A1113" s="87" t="s">
        <v>816</v>
      </c>
      <c r="B1113" s="82"/>
      <c r="C1113" s="83"/>
      <c r="D1113" s="84"/>
      <c r="F1113" s="86"/>
      <c r="I1113" s="66"/>
    </row>
    <row r="1114" spans="1:9" ht="25.5" customHeight="1" x14ac:dyDescent="0.25">
      <c r="A1114" s="87" t="s">
        <v>418</v>
      </c>
      <c r="B1114" s="82" t="s">
        <v>419</v>
      </c>
      <c r="C1114" s="83" t="s">
        <v>2477</v>
      </c>
      <c r="D1114" s="84" t="s">
        <v>2478</v>
      </c>
      <c r="E1114" s="85" t="s">
        <v>2479</v>
      </c>
      <c r="F1114" s="86" t="s">
        <v>979</v>
      </c>
      <c r="G1114" s="85" t="s">
        <v>2480</v>
      </c>
      <c r="I1114" s="66"/>
    </row>
    <row r="1115" spans="1:9" x14ac:dyDescent="0.25">
      <c r="A1115" s="87" t="s">
        <v>816</v>
      </c>
      <c r="B1115" s="82"/>
      <c r="C1115" s="83" t="s">
        <v>2481</v>
      </c>
      <c r="D1115" s="84" t="s">
        <v>2482</v>
      </c>
      <c r="E1115" s="85" t="s">
        <v>2483</v>
      </c>
      <c r="F1115" s="86" t="s">
        <v>979</v>
      </c>
      <c r="G1115" s="85" t="s">
        <v>2484</v>
      </c>
      <c r="I1115" s="66"/>
    </row>
    <row r="1116" spans="1:9" x14ac:dyDescent="0.25">
      <c r="A1116" s="87" t="s">
        <v>816</v>
      </c>
      <c r="B1116" s="82"/>
      <c r="C1116" s="83" t="s">
        <v>816</v>
      </c>
      <c r="D1116" s="84"/>
      <c r="E1116" s="85" t="s">
        <v>2485</v>
      </c>
      <c r="F1116" s="86" t="s">
        <v>979</v>
      </c>
      <c r="G1116" s="85" t="s">
        <v>2486</v>
      </c>
      <c r="I1116" s="66"/>
    </row>
    <row r="1117" spans="1:9" x14ac:dyDescent="0.25">
      <c r="A1117" s="87" t="s">
        <v>816</v>
      </c>
      <c r="B1117" s="82"/>
      <c r="C1117" s="83" t="s">
        <v>816</v>
      </c>
      <c r="D1117" s="84"/>
      <c r="E1117" s="85" t="s">
        <v>2487</v>
      </c>
      <c r="F1117" s="86" t="s">
        <v>979</v>
      </c>
      <c r="G1117" s="85" t="s">
        <v>2488</v>
      </c>
      <c r="I1117" s="66"/>
    </row>
    <row r="1118" spans="1:9" x14ac:dyDescent="0.25">
      <c r="A1118" s="87" t="s">
        <v>816</v>
      </c>
      <c r="B1118" s="82"/>
      <c r="C1118" s="83"/>
      <c r="D1118" s="84"/>
      <c r="F1118" s="86"/>
      <c r="G1118" s="89" t="s">
        <v>816</v>
      </c>
      <c r="I1118" s="66"/>
    </row>
    <row r="1119" spans="1:9" x14ac:dyDescent="0.25">
      <c r="A1119" s="87" t="s">
        <v>504</v>
      </c>
      <c r="B1119" s="82" t="s">
        <v>505</v>
      </c>
      <c r="C1119" s="83" t="s">
        <v>2489</v>
      </c>
      <c r="D1119" s="84" t="s">
        <v>2490</v>
      </c>
      <c r="E1119" s="85" t="s">
        <v>2479</v>
      </c>
      <c r="F1119" s="86" t="s">
        <v>1015</v>
      </c>
      <c r="G1119" s="85" t="s">
        <v>2480</v>
      </c>
      <c r="I1119" s="66"/>
    </row>
    <row r="1120" spans="1:9" x14ac:dyDescent="0.25">
      <c r="A1120" s="87" t="s">
        <v>816</v>
      </c>
      <c r="B1120" s="82"/>
      <c r="C1120" s="83" t="s">
        <v>2491</v>
      </c>
      <c r="D1120" s="84" t="s">
        <v>2492</v>
      </c>
      <c r="E1120" s="85" t="s">
        <v>1312</v>
      </c>
      <c r="F1120" s="86" t="s">
        <v>1015</v>
      </c>
      <c r="G1120" s="85" t="s">
        <v>1313</v>
      </c>
      <c r="I1120" s="66"/>
    </row>
    <row r="1121" spans="1:9" x14ac:dyDescent="0.25">
      <c r="A1121" s="87" t="s">
        <v>816</v>
      </c>
      <c r="B1121" s="82"/>
      <c r="C1121" s="83" t="s">
        <v>2493</v>
      </c>
      <c r="D1121" s="84" t="s">
        <v>2494</v>
      </c>
      <c r="E1121" s="85"/>
      <c r="F1121" s="86"/>
      <c r="G1121" s="85" t="s">
        <v>816</v>
      </c>
      <c r="I1121" s="66"/>
    </row>
    <row r="1122" spans="1:9" x14ac:dyDescent="0.25">
      <c r="A1122" s="87" t="s">
        <v>816</v>
      </c>
      <c r="B1122" s="82"/>
      <c r="C1122" s="83"/>
      <c r="D1122" s="84"/>
      <c r="F1122" s="86"/>
      <c r="G1122" s="89" t="s">
        <v>816</v>
      </c>
      <c r="I1122" s="66"/>
    </row>
    <row r="1123" spans="1:9" x14ac:dyDescent="0.25">
      <c r="A1123" s="87" t="s">
        <v>462</v>
      </c>
      <c r="B1123" s="82" t="s">
        <v>463</v>
      </c>
      <c r="C1123" s="83" t="s">
        <v>2495</v>
      </c>
      <c r="D1123" s="84" t="s">
        <v>2496</v>
      </c>
      <c r="E1123" s="85" t="s">
        <v>2485</v>
      </c>
      <c r="F1123" s="86" t="s">
        <v>1015</v>
      </c>
      <c r="G1123" s="85" t="s">
        <v>2486</v>
      </c>
      <c r="I1123" s="66"/>
    </row>
    <row r="1124" spans="1:9" x14ac:dyDescent="0.25">
      <c r="A1124" s="87" t="s">
        <v>816</v>
      </c>
      <c r="B1124" s="82"/>
      <c r="C1124" s="83" t="s">
        <v>2497</v>
      </c>
      <c r="D1124" s="84" t="s">
        <v>2498</v>
      </c>
      <c r="E1124" s="85"/>
      <c r="F1124" s="86"/>
      <c r="G1124" s="85" t="s">
        <v>816</v>
      </c>
      <c r="I1124" s="66"/>
    </row>
    <row r="1125" spans="1:9" x14ac:dyDescent="0.25">
      <c r="A1125" s="87" t="s">
        <v>816</v>
      </c>
      <c r="B1125" s="82"/>
      <c r="C1125" s="83"/>
      <c r="D1125" s="84"/>
      <c r="F1125" s="86"/>
      <c r="G1125" s="89" t="s">
        <v>816</v>
      </c>
      <c r="I1125" s="66"/>
    </row>
    <row r="1126" spans="1:9" x14ac:dyDescent="0.25">
      <c r="A1126" s="87" t="s">
        <v>385</v>
      </c>
      <c r="B1126" s="82" t="s">
        <v>386</v>
      </c>
      <c r="C1126" s="83" t="s">
        <v>2499</v>
      </c>
      <c r="D1126" s="84" t="s">
        <v>2500</v>
      </c>
      <c r="E1126" s="85" t="s">
        <v>2483</v>
      </c>
      <c r="F1126" s="86" t="s">
        <v>1015</v>
      </c>
      <c r="G1126" s="85" t="s">
        <v>2484</v>
      </c>
      <c r="I1126" s="66"/>
    </row>
    <row r="1127" spans="1:9" x14ac:dyDescent="0.25">
      <c r="A1127" s="87" t="s">
        <v>816</v>
      </c>
      <c r="B1127" s="82"/>
      <c r="C1127" s="83" t="s">
        <v>2501</v>
      </c>
      <c r="D1127" s="84" t="s">
        <v>2502</v>
      </c>
      <c r="E1127" s="85" t="s">
        <v>2487</v>
      </c>
      <c r="F1127" s="86" t="s">
        <v>1015</v>
      </c>
      <c r="G1127" s="85" t="s">
        <v>2488</v>
      </c>
      <c r="I1127" s="66"/>
    </row>
    <row r="1128" spans="1:9" x14ac:dyDescent="0.25">
      <c r="A1128" s="87" t="s">
        <v>816</v>
      </c>
      <c r="B1128" s="82"/>
      <c r="C1128" s="83" t="s">
        <v>816</v>
      </c>
      <c r="D1128" s="84"/>
      <c r="E1128" s="85"/>
      <c r="F1128" s="86"/>
      <c r="G1128" s="85" t="s">
        <v>816</v>
      </c>
      <c r="I1128" s="66"/>
    </row>
    <row r="1129" spans="1:9" ht="18" customHeight="1" x14ac:dyDescent="0.25">
      <c r="A1129" s="62" t="s">
        <v>132</v>
      </c>
      <c r="B1129" s="140" t="s">
        <v>133</v>
      </c>
      <c r="C1129" s="140"/>
      <c r="D1129" s="140"/>
      <c r="E1129" s="140"/>
      <c r="F1129" s="140"/>
      <c r="G1129" s="140" t="s">
        <v>816</v>
      </c>
      <c r="I1129" s="66"/>
    </row>
    <row r="1130" spans="1:9" x14ac:dyDescent="0.25">
      <c r="A1130" s="87" t="s">
        <v>816</v>
      </c>
      <c r="B1130" s="82"/>
      <c r="C1130" s="83"/>
      <c r="D1130" s="84"/>
      <c r="F1130" s="86"/>
      <c r="G1130" s="89" t="s">
        <v>816</v>
      </c>
      <c r="I1130" s="66"/>
    </row>
    <row r="1131" spans="1:9" ht="25.5" customHeight="1" x14ac:dyDescent="0.25">
      <c r="A1131" s="87" t="s">
        <v>344</v>
      </c>
      <c r="B1131" s="82" t="s">
        <v>345</v>
      </c>
      <c r="C1131" s="83" t="s">
        <v>2503</v>
      </c>
      <c r="D1131" s="84" t="s">
        <v>345</v>
      </c>
      <c r="E1131" s="85" t="s">
        <v>2504</v>
      </c>
      <c r="F1131" s="86"/>
      <c r="G1131" s="85" t="s">
        <v>2505</v>
      </c>
      <c r="I1131" s="66"/>
    </row>
    <row r="1132" spans="1:9" x14ac:dyDescent="0.25">
      <c r="A1132" s="87" t="s">
        <v>816</v>
      </c>
      <c r="B1132" s="82"/>
      <c r="C1132" s="83" t="s">
        <v>816</v>
      </c>
      <c r="D1132" s="84"/>
      <c r="E1132" s="85" t="s">
        <v>2506</v>
      </c>
      <c r="F1132" s="86"/>
      <c r="G1132" s="85" t="s">
        <v>2507</v>
      </c>
      <c r="I1132" s="66"/>
    </row>
    <row r="1133" spans="1:9" x14ac:dyDescent="0.25">
      <c r="A1133" s="87" t="s">
        <v>816</v>
      </c>
      <c r="B1133" s="82"/>
      <c r="C1133" s="83"/>
      <c r="D1133" s="84"/>
      <c r="E1133" s="85" t="s">
        <v>2508</v>
      </c>
      <c r="F1133" s="86"/>
      <c r="G1133" s="85" t="s">
        <v>2509</v>
      </c>
      <c r="I1133" s="66"/>
    </row>
    <row r="1134" spans="1:9" x14ac:dyDescent="0.25">
      <c r="A1134" s="87" t="s">
        <v>816</v>
      </c>
      <c r="B1134" s="82"/>
      <c r="C1134" s="83"/>
      <c r="D1134" s="84"/>
      <c r="E1134" s="85"/>
      <c r="F1134" s="86"/>
      <c r="G1134" s="85" t="s">
        <v>816</v>
      </c>
      <c r="I1134" s="66"/>
    </row>
    <row r="1135" spans="1:9" x14ac:dyDescent="0.25">
      <c r="A1135" s="87" t="s">
        <v>301</v>
      </c>
      <c r="B1135" s="82" t="s">
        <v>133</v>
      </c>
      <c r="C1135" s="83" t="s">
        <v>2510</v>
      </c>
      <c r="D1135" s="84" t="s">
        <v>2511</v>
      </c>
      <c r="E1135" s="85" t="s">
        <v>2512</v>
      </c>
      <c r="F1135" s="86"/>
      <c r="G1135" s="85" t="s">
        <v>2513</v>
      </c>
      <c r="I1135" s="66"/>
    </row>
    <row r="1136" spans="1:9" x14ac:dyDescent="0.25">
      <c r="A1136" s="87" t="s">
        <v>816</v>
      </c>
      <c r="B1136" s="82"/>
      <c r="C1136" s="83" t="s">
        <v>816</v>
      </c>
      <c r="D1136" s="84"/>
      <c r="E1136" s="85"/>
      <c r="F1136" s="86"/>
      <c r="G1136" s="85" t="s">
        <v>816</v>
      </c>
      <c r="I1136" s="66"/>
    </row>
    <row r="1137" spans="1:9" x14ac:dyDescent="0.25">
      <c r="A1137" s="87" t="s">
        <v>816</v>
      </c>
      <c r="B1137" s="82"/>
      <c r="C1137" s="83"/>
      <c r="D1137" s="84"/>
      <c r="E1137" s="85"/>
      <c r="F1137" s="86"/>
      <c r="G1137" s="85" t="s">
        <v>816</v>
      </c>
      <c r="I1137" s="66"/>
    </row>
    <row r="1138" spans="1:9" x14ac:dyDescent="0.25">
      <c r="A1138" s="87" t="s">
        <v>306</v>
      </c>
      <c r="B1138" s="82" t="s">
        <v>307</v>
      </c>
      <c r="C1138" s="83" t="s">
        <v>2514</v>
      </c>
      <c r="D1138" s="84" t="s">
        <v>2515</v>
      </c>
      <c r="E1138" s="85" t="s">
        <v>2516</v>
      </c>
      <c r="F1138" s="86"/>
      <c r="G1138" s="85" t="s">
        <v>2517</v>
      </c>
      <c r="I1138" s="66"/>
    </row>
    <row r="1139" spans="1:9" x14ac:dyDescent="0.25">
      <c r="A1139" s="87" t="s">
        <v>816</v>
      </c>
      <c r="B1139" s="82"/>
      <c r="C1139" s="83"/>
      <c r="D1139" s="84"/>
      <c r="E1139" s="85"/>
      <c r="F1139" s="86"/>
      <c r="G1139" s="85" t="s">
        <v>816</v>
      </c>
      <c r="I1139" s="66"/>
    </row>
    <row r="1140" spans="1:9" ht="18" customHeight="1" x14ac:dyDescent="0.25">
      <c r="A1140" s="62" t="s">
        <v>134</v>
      </c>
      <c r="B1140" s="140" t="s">
        <v>135</v>
      </c>
      <c r="C1140" s="140"/>
      <c r="D1140" s="140"/>
      <c r="E1140" s="140"/>
      <c r="F1140" s="140"/>
      <c r="G1140" s="140" t="s">
        <v>816</v>
      </c>
      <c r="I1140" s="66"/>
    </row>
    <row r="1141" spans="1:9" x14ac:dyDescent="0.25">
      <c r="A1141" s="87" t="s">
        <v>816</v>
      </c>
      <c r="B1141" s="82"/>
      <c r="C1141" s="83"/>
      <c r="D1141" s="84"/>
      <c r="F1141" s="86"/>
      <c r="I1141" s="66"/>
    </row>
    <row r="1142" spans="1:9" x14ac:dyDescent="0.25">
      <c r="A1142" s="87" t="s">
        <v>416</v>
      </c>
      <c r="B1142" s="82" t="s">
        <v>417</v>
      </c>
      <c r="C1142" s="83" t="s">
        <v>2518</v>
      </c>
      <c r="D1142" s="84" t="s">
        <v>2519</v>
      </c>
      <c r="E1142" s="85" t="s">
        <v>2520</v>
      </c>
      <c r="F1142" s="86"/>
      <c r="G1142" s="85" t="s">
        <v>2521</v>
      </c>
      <c r="I1142" s="66"/>
    </row>
    <row r="1143" spans="1:9" x14ac:dyDescent="0.25">
      <c r="A1143" s="87" t="s">
        <v>816</v>
      </c>
      <c r="B1143" s="82"/>
      <c r="C1143" s="83" t="s">
        <v>2522</v>
      </c>
      <c r="D1143" s="84" t="s">
        <v>2523</v>
      </c>
      <c r="E1143" s="85" t="s">
        <v>2524</v>
      </c>
      <c r="F1143" s="86"/>
      <c r="G1143" s="85" t="s">
        <v>2525</v>
      </c>
      <c r="I1143" s="66"/>
    </row>
    <row r="1144" spans="1:9" x14ac:dyDescent="0.25">
      <c r="A1144" s="87" t="s">
        <v>816</v>
      </c>
      <c r="B1144" s="82"/>
      <c r="C1144" s="83" t="s">
        <v>816</v>
      </c>
      <c r="D1144" s="84"/>
      <c r="E1144" s="85" t="s">
        <v>2526</v>
      </c>
      <c r="F1144" s="86"/>
      <c r="G1144" s="85" t="s">
        <v>2527</v>
      </c>
      <c r="I1144" s="66"/>
    </row>
    <row r="1145" spans="1:9" x14ac:dyDescent="0.25">
      <c r="A1145" s="87" t="s">
        <v>816</v>
      </c>
      <c r="B1145" s="82"/>
      <c r="C1145" s="83"/>
      <c r="D1145" s="84"/>
      <c r="E1145" s="85" t="s">
        <v>2528</v>
      </c>
      <c r="F1145" s="86"/>
      <c r="G1145" s="85" t="s">
        <v>2529</v>
      </c>
      <c r="I1145" s="66"/>
    </row>
    <row r="1146" spans="1:9" x14ac:dyDescent="0.25">
      <c r="A1146" s="87" t="s">
        <v>816</v>
      </c>
      <c r="B1146" s="82"/>
      <c r="C1146" s="83"/>
      <c r="D1146" s="84"/>
      <c r="E1146" s="85"/>
      <c r="F1146" s="86"/>
      <c r="G1146" s="85" t="s">
        <v>816</v>
      </c>
      <c r="I1146" s="66"/>
    </row>
    <row r="1147" spans="1:9" ht="12.75" customHeight="1" x14ac:dyDescent="0.25">
      <c r="A1147" s="87" t="s">
        <v>297</v>
      </c>
      <c r="B1147" s="82" t="s">
        <v>298</v>
      </c>
      <c r="C1147" s="83" t="s">
        <v>2530</v>
      </c>
      <c r="D1147" s="84" t="s">
        <v>2531</v>
      </c>
      <c r="E1147" s="85" t="s">
        <v>2532</v>
      </c>
      <c r="F1147" s="86"/>
      <c r="G1147" s="85" t="s">
        <v>2533</v>
      </c>
      <c r="I1147" s="66"/>
    </row>
    <row r="1148" spans="1:9" x14ac:dyDescent="0.25">
      <c r="A1148" s="87" t="s">
        <v>816</v>
      </c>
      <c r="B1148" s="82"/>
      <c r="C1148" s="83" t="s">
        <v>816</v>
      </c>
      <c r="D1148" s="84"/>
      <c r="E1148" s="85" t="s">
        <v>2534</v>
      </c>
      <c r="F1148" s="86"/>
      <c r="G1148" s="85" t="s">
        <v>2535</v>
      </c>
      <c r="I1148" s="66"/>
    </row>
    <row r="1149" spans="1:9" x14ac:dyDescent="0.25">
      <c r="A1149" s="87" t="s">
        <v>816</v>
      </c>
      <c r="B1149" s="82"/>
      <c r="C1149" s="83" t="s">
        <v>816</v>
      </c>
      <c r="D1149" s="84"/>
      <c r="E1149" s="85"/>
      <c r="F1149" s="86"/>
      <c r="G1149" s="85"/>
      <c r="I1149" s="66"/>
    </row>
    <row r="1150" spans="1:9" x14ac:dyDescent="0.25">
      <c r="A1150" s="87" t="s">
        <v>323</v>
      </c>
      <c r="B1150" s="82" t="s">
        <v>324</v>
      </c>
      <c r="C1150" s="83" t="s">
        <v>2536</v>
      </c>
      <c r="D1150" s="84" t="s">
        <v>2537</v>
      </c>
      <c r="E1150" s="85" t="s">
        <v>2538</v>
      </c>
      <c r="F1150" s="86"/>
      <c r="G1150" s="85" t="s">
        <v>2539</v>
      </c>
      <c r="I1150" s="66"/>
    </row>
    <row r="1151" spans="1:9" x14ac:dyDescent="0.25">
      <c r="A1151" s="87" t="s">
        <v>816</v>
      </c>
      <c r="B1151" s="82"/>
      <c r="C1151" s="83" t="s">
        <v>816</v>
      </c>
      <c r="D1151" s="84"/>
      <c r="E1151" s="85" t="s">
        <v>2540</v>
      </c>
      <c r="F1151" s="86"/>
      <c r="G1151" s="85" t="s">
        <v>2541</v>
      </c>
      <c r="I1151" s="66"/>
    </row>
    <row r="1152" spans="1:9" x14ac:dyDescent="0.25">
      <c r="A1152" s="87" t="s">
        <v>816</v>
      </c>
      <c r="B1152" s="82"/>
      <c r="C1152" s="83"/>
      <c r="D1152" s="84"/>
      <c r="E1152" s="85"/>
      <c r="F1152" s="86"/>
      <c r="G1152" s="85" t="s">
        <v>816</v>
      </c>
      <c r="I1152" s="66"/>
    </row>
    <row r="1153" spans="1:9" x14ac:dyDescent="0.25">
      <c r="A1153" s="87" t="s">
        <v>325</v>
      </c>
      <c r="B1153" s="82" t="s">
        <v>326</v>
      </c>
      <c r="C1153" s="83" t="s">
        <v>2542</v>
      </c>
      <c r="D1153" s="84" t="s">
        <v>2543</v>
      </c>
      <c r="E1153" s="85" t="s">
        <v>2544</v>
      </c>
      <c r="F1153" s="86"/>
      <c r="G1153" s="85" t="s">
        <v>2545</v>
      </c>
      <c r="I1153" s="66"/>
    </row>
    <row r="1154" spans="1:9" x14ac:dyDescent="0.25">
      <c r="A1154" s="87" t="s">
        <v>816</v>
      </c>
      <c r="B1154" s="82"/>
      <c r="C1154" s="83" t="s">
        <v>816</v>
      </c>
      <c r="D1154" s="84"/>
      <c r="E1154" s="85" t="s">
        <v>2546</v>
      </c>
      <c r="F1154" s="86"/>
      <c r="G1154" s="85" t="s">
        <v>2547</v>
      </c>
      <c r="I1154" s="66"/>
    </row>
    <row r="1155" spans="1:9" x14ac:dyDescent="0.25">
      <c r="A1155" s="87" t="s">
        <v>816</v>
      </c>
      <c r="B1155" s="82"/>
      <c r="C1155" s="83"/>
      <c r="D1155" s="84"/>
      <c r="E1155" s="85"/>
      <c r="F1155" s="86"/>
      <c r="G1155" s="85" t="s">
        <v>816</v>
      </c>
      <c r="I1155" s="66"/>
    </row>
    <row r="1156" spans="1:9" ht="18" customHeight="1" x14ac:dyDescent="0.25">
      <c r="A1156" s="62" t="s">
        <v>136</v>
      </c>
      <c r="B1156" s="140" t="s">
        <v>137</v>
      </c>
      <c r="C1156" s="140"/>
      <c r="D1156" s="140"/>
      <c r="E1156" s="140"/>
      <c r="F1156" s="140"/>
      <c r="G1156" s="140" t="s">
        <v>816</v>
      </c>
      <c r="I1156" s="66"/>
    </row>
    <row r="1157" spans="1:9" x14ac:dyDescent="0.25">
      <c r="A1157" s="87" t="s">
        <v>816</v>
      </c>
      <c r="B1157" s="82"/>
      <c r="C1157" s="83"/>
      <c r="D1157" s="84"/>
      <c r="E1157" s="85"/>
      <c r="F1157" s="86"/>
      <c r="G1157" s="85" t="s">
        <v>816</v>
      </c>
      <c r="I1157" s="66"/>
    </row>
    <row r="1158" spans="1:9" x14ac:dyDescent="0.25">
      <c r="A1158" s="87" t="s">
        <v>2548</v>
      </c>
      <c r="B1158" s="82" t="s">
        <v>2549</v>
      </c>
      <c r="C1158" s="83" t="s">
        <v>2550</v>
      </c>
      <c r="D1158" s="84" t="s">
        <v>2551</v>
      </c>
      <c r="E1158" s="85"/>
      <c r="F1158" s="86"/>
      <c r="G1158" s="85" t="s">
        <v>816</v>
      </c>
      <c r="I1158" s="66"/>
    </row>
    <row r="1159" spans="1:9" ht="25.5" customHeight="1" x14ac:dyDescent="0.25">
      <c r="A1159" s="87" t="s">
        <v>816</v>
      </c>
      <c r="B1159" s="82"/>
      <c r="C1159" s="83" t="s">
        <v>2552</v>
      </c>
      <c r="D1159" s="84" t="s">
        <v>2553</v>
      </c>
      <c r="E1159" s="85"/>
      <c r="F1159" s="86"/>
      <c r="G1159" s="85" t="s">
        <v>816</v>
      </c>
      <c r="I1159" s="66"/>
    </row>
    <row r="1160" spans="1:9" x14ac:dyDescent="0.25">
      <c r="A1160" s="87" t="s">
        <v>816</v>
      </c>
      <c r="B1160" s="82"/>
      <c r="C1160" s="83" t="s">
        <v>2554</v>
      </c>
      <c r="D1160" s="84" t="s">
        <v>2555</v>
      </c>
      <c r="E1160" s="85"/>
      <c r="F1160" s="86"/>
      <c r="G1160" s="85" t="s">
        <v>816</v>
      </c>
      <c r="I1160" s="66"/>
    </row>
    <row r="1161" spans="1:9" x14ac:dyDescent="0.25">
      <c r="A1161" s="87" t="s">
        <v>816</v>
      </c>
      <c r="B1161" s="82"/>
      <c r="C1161" s="83" t="s">
        <v>2556</v>
      </c>
      <c r="D1161" s="84" t="s">
        <v>2557</v>
      </c>
      <c r="E1161" s="85"/>
      <c r="F1161" s="86"/>
      <c r="G1161" s="85" t="s">
        <v>816</v>
      </c>
      <c r="I1161" s="66"/>
    </row>
    <row r="1162" spans="1:9" x14ac:dyDescent="0.25">
      <c r="A1162" s="87" t="s">
        <v>816</v>
      </c>
      <c r="B1162" s="82"/>
      <c r="C1162" s="83"/>
      <c r="D1162" s="84"/>
      <c r="E1162" s="85"/>
      <c r="F1162" s="86"/>
      <c r="G1162" s="85" t="s">
        <v>816</v>
      </c>
      <c r="I1162" s="66"/>
    </row>
    <row r="1163" spans="1:9" x14ac:dyDescent="0.25">
      <c r="A1163" s="87" t="s">
        <v>293</v>
      </c>
      <c r="B1163" s="82" t="s">
        <v>2558</v>
      </c>
      <c r="C1163" s="83" t="s">
        <v>2559</v>
      </c>
      <c r="D1163" s="84" t="s">
        <v>294</v>
      </c>
      <c r="E1163" s="85" t="s">
        <v>2560</v>
      </c>
      <c r="F1163" s="86"/>
      <c r="G1163" s="85" t="s">
        <v>2561</v>
      </c>
      <c r="I1163" s="66"/>
    </row>
    <row r="1164" spans="1:9" x14ac:dyDescent="0.25">
      <c r="A1164" s="87" t="s">
        <v>816</v>
      </c>
      <c r="B1164" s="82"/>
      <c r="C1164" s="83" t="s">
        <v>2562</v>
      </c>
      <c r="D1164" s="84" t="s">
        <v>2563</v>
      </c>
      <c r="E1164" s="85" t="s">
        <v>2564</v>
      </c>
      <c r="F1164" s="86"/>
      <c r="G1164" s="85" t="s">
        <v>2565</v>
      </c>
      <c r="I1164" s="66"/>
    </row>
    <row r="1165" spans="1:9" x14ac:dyDescent="0.25">
      <c r="A1165" s="87" t="s">
        <v>816</v>
      </c>
      <c r="B1165" s="96"/>
      <c r="C1165" s="83" t="s">
        <v>816</v>
      </c>
      <c r="D1165" s="84"/>
      <c r="E1165" s="85" t="s">
        <v>2566</v>
      </c>
      <c r="F1165" s="86"/>
      <c r="G1165" s="85" t="s">
        <v>2567</v>
      </c>
      <c r="I1165" s="66"/>
    </row>
    <row r="1166" spans="1:9" x14ac:dyDescent="0.25">
      <c r="A1166" s="87" t="s">
        <v>816</v>
      </c>
      <c r="B1166" s="96"/>
      <c r="C1166" s="83"/>
      <c r="D1166" s="84"/>
      <c r="E1166" s="85" t="s">
        <v>2568</v>
      </c>
      <c r="F1166" s="86"/>
      <c r="G1166" s="85" t="s">
        <v>2569</v>
      </c>
      <c r="I1166" s="66"/>
    </row>
    <row r="1167" spans="1:9" x14ac:dyDescent="0.25">
      <c r="A1167" s="87" t="s">
        <v>816</v>
      </c>
      <c r="B1167" s="96"/>
      <c r="C1167" s="83"/>
      <c r="D1167" s="84"/>
      <c r="E1167" s="85"/>
      <c r="F1167" s="86"/>
      <c r="G1167" s="85" t="s">
        <v>816</v>
      </c>
      <c r="I1167" s="66"/>
    </row>
    <row r="1168" spans="1:9" ht="12.75" customHeight="1" x14ac:dyDescent="0.25">
      <c r="A1168" s="152" t="s">
        <v>2570</v>
      </c>
      <c r="B1168" s="152"/>
      <c r="C1168" s="152"/>
      <c r="D1168" s="152"/>
      <c r="E1168" s="152"/>
      <c r="F1168" s="152"/>
      <c r="G1168" s="152" t="s">
        <v>816</v>
      </c>
      <c r="I1168" s="66"/>
    </row>
    <row r="1169" spans="1:9" x14ac:dyDescent="0.25">
      <c r="A1169" s="87" t="s">
        <v>816</v>
      </c>
      <c r="B1169" s="82"/>
      <c r="C1169" s="83"/>
      <c r="D1169" s="84"/>
      <c r="E1169" s="85"/>
      <c r="F1169" s="86"/>
      <c r="G1169" s="85" t="s">
        <v>816</v>
      </c>
      <c r="I1169" s="66"/>
    </row>
    <row r="1170" spans="1:9" x14ac:dyDescent="0.25">
      <c r="A1170" s="74" t="s">
        <v>816</v>
      </c>
      <c r="B1170" s="75"/>
      <c r="C1170" s="76"/>
      <c r="D1170" s="77"/>
      <c r="E1170" s="78"/>
      <c r="F1170" s="79"/>
      <c r="G1170" s="78" t="s">
        <v>816</v>
      </c>
      <c r="I1170" s="66"/>
    </row>
    <row r="1171" spans="1:9" ht="45" customHeight="1" x14ac:dyDescent="0.25">
      <c r="A1171" s="80" t="s">
        <v>2571</v>
      </c>
      <c r="B1171" s="148" t="s">
        <v>2572</v>
      </c>
      <c r="C1171" s="148"/>
      <c r="D1171" s="148"/>
      <c r="E1171" s="148"/>
      <c r="F1171" s="148"/>
      <c r="G1171" s="148" t="s">
        <v>816</v>
      </c>
      <c r="I1171" s="66"/>
    </row>
    <row r="1172" spans="1:9" x14ac:dyDescent="0.25">
      <c r="A1172" s="74" t="s">
        <v>816</v>
      </c>
      <c r="B1172" s="75"/>
      <c r="C1172" s="76"/>
      <c r="D1172" s="77"/>
      <c r="E1172" s="78"/>
      <c r="F1172" s="79"/>
      <c r="G1172" s="78" t="s">
        <v>816</v>
      </c>
      <c r="I1172" s="66"/>
    </row>
    <row r="1173" spans="1:9" x14ac:dyDescent="0.25">
      <c r="A1173" s="81" t="s">
        <v>816</v>
      </c>
      <c r="B1173" s="82"/>
      <c r="C1173" s="83"/>
      <c r="D1173" s="84"/>
      <c r="E1173" s="85"/>
      <c r="F1173" s="86"/>
      <c r="G1173" s="85" t="s">
        <v>816</v>
      </c>
      <c r="I1173" s="66"/>
    </row>
    <row r="1174" spans="1:9" ht="18" customHeight="1" x14ac:dyDescent="0.25">
      <c r="A1174" s="62" t="s">
        <v>138</v>
      </c>
      <c r="B1174" s="140" t="s">
        <v>139</v>
      </c>
      <c r="C1174" s="140"/>
      <c r="D1174" s="140"/>
      <c r="E1174" s="140"/>
      <c r="F1174" s="140"/>
      <c r="G1174" s="140" t="s">
        <v>816</v>
      </c>
      <c r="I1174" s="66"/>
    </row>
    <row r="1175" spans="1:9" x14ac:dyDescent="0.25">
      <c r="A1175" s="87" t="s">
        <v>816</v>
      </c>
      <c r="B1175" s="82"/>
      <c r="C1175" s="83"/>
      <c r="D1175" s="84"/>
      <c r="F1175" s="86"/>
      <c r="G1175" s="89" t="s">
        <v>816</v>
      </c>
      <c r="I1175" s="66"/>
    </row>
    <row r="1176" spans="1:9" x14ac:dyDescent="0.25">
      <c r="A1176" s="87" t="s">
        <v>190</v>
      </c>
      <c r="B1176" s="82" t="s">
        <v>139</v>
      </c>
      <c r="C1176" s="83" t="s">
        <v>2573</v>
      </c>
      <c r="D1176" s="84" t="s">
        <v>2574</v>
      </c>
      <c r="E1176" s="85" t="s">
        <v>2575</v>
      </c>
      <c r="F1176" s="86"/>
      <c r="G1176" s="85" t="s">
        <v>2576</v>
      </c>
      <c r="I1176" s="66"/>
    </row>
    <row r="1177" spans="1:9" x14ac:dyDescent="0.25">
      <c r="A1177" s="87" t="s">
        <v>816</v>
      </c>
      <c r="B1177" s="82"/>
      <c r="C1177" s="83" t="s">
        <v>2577</v>
      </c>
      <c r="D1177" s="84" t="s">
        <v>2578</v>
      </c>
      <c r="E1177" s="85" t="s">
        <v>2579</v>
      </c>
      <c r="F1177" s="86"/>
      <c r="G1177" s="85" t="s">
        <v>2580</v>
      </c>
      <c r="I1177" s="66"/>
    </row>
    <row r="1178" spans="1:9" x14ac:dyDescent="0.25">
      <c r="A1178" s="87" t="s">
        <v>816</v>
      </c>
      <c r="B1178" s="82"/>
      <c r="C1178" s="83" t="s">
        <v>2581</v>
      </c>
      <c r="D1178" s="84" t="s">
        <v>2582</v>
      </c>
      <c r="E1178" s="85" t="s">
        <v>2583</v>
      </c>
      <c r="F1178" s="86"/>
      <c r="G1178" s="85" t="s">
        <v>2584</v>
      </c>
      <c r="I1178" s="66"/>
    </row>
    <row r="1179" spans="1:9" x14ac:dyDescent="0.25">
      <c r="A1179" s="87" t="s">
        <v>816</v>
      </c>
      <c r="B1179" s="82"/>
      <c r="C1179" s="83"/>
      <c r="D1179" s="84"/>
      <c r="E1179" s="85"/>
      <c r="F1179" s="86"/>
      <c r="G1179" s="85" t="s">
        <v>816</v>
      </c>
      <c r="I1179" s="66"/>
    </row>
    <row r="1180" spans="1:9" ht="18" customHeight="1" x14ac:dyDescent="0.25">
      <c r="A1180" s="62" t="s">
        <v>140</v>
      </c>
      <c r="B1180" s="140" t="s">
        <v>141</v>
      </c>
      <c r="C1180" s="140"/>
      <c r="D1180" s="140"/>
      <c r="E1180" s="140"/>
      <c r="F1180" s="140"/>
      <c r="G1180" s="140" t="s">
        <v>816</v>
      </c>
      <c r="I1180" s="66"/>
    </row>
    <row r="1181" spans="1:9" x14ac:dyDescent="0.25">
      <c r="A1181" s="87" t="s">
        <v>816</v>
      </c>
      <c r="B1181" s="82"/>
      <c r="C1181" s="83"/>
      <c r="D1181" s="84"/>
      <c r="E1181" s="85"/>
      <c r="F1181" s="86"/>
      <c r="G1181" s="85" t="s">
        <v>816</v>
      </c>
      <c r="I1181" s="66"/>
    </row>
    <row r="1182" spans="1:9" x14ac:dyDescent="0.25">
      <c r="A1182" s="87" t="s">
        <v>395</v>
      </c>
      <c r="B1182" s="82" t="s">
        <v>396</v>
      </c>
      <c r="C1182" s="83" t="s">
        <v>2585</v>
      </c>
      <c r="D1182" s="84" t="s">
        <v>2586</v>
      </c>
      <c r="E1182" s="85" t="s">
        <v>2587</v>
      </c>
      <c r="F1182" s="86"/>
      <c r="G1182" s="85" t="s">
        <v>2588</v>
      </c>
      <c r="I1182" s="66"/>
    </row>
    <row r="1183" spans="1:9" x14ac:dyDescent="0.25">
      <c r="A1183" s="87" t="s">
        <v>816</v>
      </c>
      <c r="B1183" s="82"/>
      <c r="C1183" s="83"/>
      <c r="D1183" s="84"/>
      <c r="E1183" s="85"/>
      <c r="F1183" s="86"/>
      <c r="G1183" s="85" t="s">
        <v>816</v>
      </c>
      <c r="I1183" s="66"/>
    </row>
    <row r="1184" spans="1:9" ht="18" customHeight="1" x14ac:dyDescent="0.25">
      <c r="A1184" s="62" t="s">
        <v>142</v>
      </c>
      <c r="B1184" s="140" t="s">
        <v>143</v>
      </c>
      <c r="C1184" s="140"/>
      <c r="D1184" s="140"/>
      <c r="E1184" s="140"/>
      <c r="F1184" s="140"/>
      <c r="G1184" s="140" t="s">
        <v>816</v>
      </c>
      <c r="I1184" s="66"/>
    </row>
    <row r="1185" spans="1:9" x14ac:dyDescent="0.25">
      <c r="A1185" s="87" t="s">
        <v>816</v>
      </c>
      <c r="B1185" s="82"/>
      <c r="C1185" s="83"/>
      <c r="D1185" s="84"/>
      <c r="E1185" s="85"/>
      <c r="F1185" s="86"/>
      <c r="G1185" s="85" t="s">
        <v>816</v>
      </c>
      <c r="I1185" s="66"/>
    </row>
    <row r="1186" spans="1:9" x14ac:dyDescent="0.25">
      <c r="A1186" s="87" t="s">
        <v>217</v>
      </c>
      <c r="B1186" s="82" t="s">
        <v>143</v>
      </c>
      <c r="C1186" s="83" t="s">
        <v>2589</v>
      </c>
      <c r="D1186" s="84" t="s">
        <v>2590</v>
      </c>
      <c r="E1186" s="85" t="s">
        <v>2591</v>
      </c>
      <c r="F1186" s="86"/>
      <c r="G1186" s="85" t="s">
        <v>2592</v>
      </c>
      <c r="I1186" s="66"/>
    </row>
    <row r="1187" spans="1:9" x14ac:dyDescent="0.25">
      <c r="A1187" s="87" t="s">
        <v>816</v>
      </c>
      <c r="B1187" s="82"/>
      <c r="C1187" s="83"/>
      <c r="D1187" s="84"/>
      <c r="E1187" s="85" t="s">
        <v>2593</v>
      </c>
      <c r="F1187" s="86"/>
      <c r="G1187" s="85" t="s">
        <v>2594</v>
      </c>
      <c r="I1187" s="66"/>
    </row>
    <row r="1188" spans="1:9" x14ac:dyDescent="0.25">
      <c r="A1188" s="87" t="s">
        <v>816</v>
      </c>
      <c r="B1188" s="82"/>
      <c r="C1188" s="83"/>
      <c r="D1188" s="84"/>
      <c r="E1188" s="85"/>
      <c r="F1188" s="86"/>
      <c r="G1188" s="85"/>
      <c r="I1188" s="66"/>
    </row>
    <row r="1189" spans="1:9" ht="18" customHeight="1" x14ac:dyDescent="0.25">
      <c r="A1189" s="62" t="s">
        <v>144</v>
      </c>
      <c r="B1189" s="140" t="s">
        <v>145</v>
      </c>
      <c r="C1189" s="140"/>
      <c r="D1189" s="140"/>
      <c r="E1189" s="140"/>
      <c r="F1189" s="140"/>
      <c r="G1189" s="140" t="s">
        <v>816</v>
      </c>
      <c r="I1189" s="66"/>
    </row>
    <row r="1190" spans="1:9" x14ac:dyDescent="0.25">
      <c r="A1190" s="87" t="s">
        <v>816</v>
      </c>
      <c r="B1190" s="82"/>
      <c r="C1190" s="83"/>
      <c r="D1190" s="84"/>
      <c r="E1190" s="85"/>
      <c r="F1190" s="86"/>
      <c r="G1190" s="85" t="s">
        <v>816</v>
      </c>
      <c r="I1190" s="66"/>
    </row>
    <row r="1191" spans="1:9" x14ac:dyDescent="0.25">
      <c r="A1191" s="87" t="s">
        <v>331</v>
      </c>
      <c r="B1191" s="82" t="s">
        <v>145</v>
      </c>
      <c r="C1191" s="83" t="s">
        <v>2595</v>
      </c>
      <c r="D1191" s="84" t="s">
        <v>2596</v>
      </c>
      <c r="E1191" s="85" t="s">
        <v>2597</v>
      </c>
      <c r="F1191" s="86"/>
      <c r="G1191" s="85" t="s">
        <v>2598</v>
      </c>
      <c r="I1191" s="66"/>
    </row>
    <row r="1192" spans="1:9" x14ac:dyDescent="0.25">
      <c r="A1192" s="87" t="s">
        <v>816</v>
      </c>
      <c r="B1192" s="82"/>
      <c r="C1192" s="83"/>
      <c r="D1192" s="84"/>
      <c r="E1192" s="85"/>
      <c r="F1192" s="86"/>
      <c r="G1192" s="85" t="s">
        <v>816</v>
      </c>
      <c r="I1192" s="66"/>
    </row>
    <row r="1193" spans="1:9" ht="18" customHeight="1" x14ac:dyDescent="0.25">
      <c r="A1193" s="62" t="s">
        <v>146</v>
      </c>
      <c r="B1193" s="140" t="s">
        <v>147</v>
      </c>
      <c r="C1193" s="140"/>
      <c r="D1193" s="140"/>
      <c r="E1193" s="140"/>
      <c r="F1193" s="140"/>
      <c r="G1193" s="140" t="s">
        <v>816</v>
      </c>
      <c r="I1193" s="66"/>
    </row>
    <row r="1194" spans="1:9" x14ac:dyDescent="0.25">
      <c r="A1194" s="87" t="s">
        <v>816</v>
      </c>
      <c r="B1194" s="82"/>
      <c r="C1194" s="83"/>
      <c r="D1194" s="84"/>
      <c r="E1194" s="85"/>
      <c r="F1194" s="86"/>
      <c r="G1194" s="85" t="s">
        <v>816</v>
      </c>
      <c r="I1194" s="66"/>
    </row>
    <row r="1195" spans="1:9" x14ac:dyDescent="0.25">
      <c r="A1195" s="87" t="s">
        <v>279</v>
      </c>
      <c r="B1195" s="82" t="s">
        <v>280</v>
      </c>
      <c r="C1195" s="83" t="s">
        <v>2599</v>
      </c>
      <c r="D1195" s="84" t="s">
        <v>2600</v>
      </c>
      <c r="E1195" s="85" t="s">
        <v>2601</v>
      </c>
      <c r="F1195" s="86"/>
      <c r="G1195" s="85" t="s">
        <v>2602</v>
      </c>
      <c r="I1195" s="66"/>
    </row>
    <row r="1196" spans="1:9" x14ac:dyDescent="0.25">
      <c r="A1196" s="87" t="s">
        <v>816</v>
      </c>
      <c r="B1196" s="82"/>
      <c r="C1196" s="83"/>
      <c r="D1196" s="84"/>
      <c r="E1196" s="85"/>
      <c r="F1196" s="86"/>
      <c r="G1196" s="85" t="s">
        <v>816</v>
      </c>
      <c r="I1196" s="66"/>
    </row>
    <row r="1197" spans="1:9" x14ac:dyDescent="0.25">
      <c r="A1197" s="87" t="s">
        <v>222</v>
      </c>
      <c r="B1197" s="82" t="s">
        <v>223</v>
      </c>
      <c r="C1197" s="83" t="s">
        <v>2603</v>
      </c>
      <c r="D1197" s="84" t="s">
        <v>2604</v>
      </c>
      <c r="E1197" s="85" t="s">
        <v>2605</v>
      </c>
      <c r="F1197" s="86"/>
      <c r="G1197" s="85" t="s">
        <v>2606</v>
      </c>
      <c r="I1197" s="66"/>
    </row>
    <row r="1198" spans="1:9" ht="25.5" customHeight="1" x14ac:dyDescent="0.25">
      <c r="A1198" s="87" t="s">
        <v>816</v>
      </c>
      <c r="B1198" s="82"/>
      <c r="C1198" s="83" t="s">
        <v>2607</v>
      </c>
      <c r="D1198" s="84" t="s">
        <v>2608</v>
      </c>
      <c r="E1198" s="85" t="s">
        <v>2609</v>
      </c>
      <c r="F1198" s="86"/>
      <c r="G1198" s="85" t="s">
        <v>2610</v>
      </c>
      <c r="I1198" s="66"/>
    </row>
    <row r="1199" spans="1:9" x14ac:dyDescent="0.25">
      <c r="A1199" s="87" t="s">
        <v>816</v>
      </c>
      <c r="B1199" s="82"/>
      <c r="C1199" s="83"/>
      <c r="D1199" s="84"/>
      <c r="E1199" s="85"/>
      <c r="F1199" s="86"/>
      <c r="G1199" s="85" t="s">
        <v>816</v>
      </c>
      <c r="I1199" s="66"/>
    </row>
    <row r="1200" spans="1:9" ht="18" customHeight="1" x14ac:dyDescent="0.25">
      <c r="A1200" s="62" t="s">
        <v>148</v>
      </c>
      <c r="B1200" s="140" t="s">
        <v>149</v>
      </c>
      <c r="C1200" s="140"/>
      <c r="D1200" s="140"/>
      <c r="E1200" s="140"/>
      <c r="F1200" s="140"/>
      <c r="G1200" s="140" t="s">
        <v>816</v>
      </c>
      <c r="I1200" s="66"/>
    </row>
    <row r="1201" spans="1:9" x14ac:dyDescent="0.25">
      <c r="A1201" s="87" t="s">
        <v>816</v>
      </c>
      <c r="B1201" s="82"/>
      <c r="C1201" s="83"/>
      <c r="D1201" s="84"/>
      <c r="E1201" s="85"/>
      <c r="F1201" s="86"/>
      <c r="G1201" s="85" t="s">
        <v>816</v>
      </c>
      <c r="I1201" s="66"/>
    </row>
    <row r="1202" spans="1:9" x14ac:dyDescent="0.25">
      <c r="A1202" s="87" t="s">
        <v>359</v>
      </c>
      <c r="B1202" s="82" t="s">
        <v>360</v>
      </c>
      <c r="C1202" s="83" t="s">
        <v>2611</v>
      </c>
      <c r="D1202" s="84" t="s">
        <v>2612</v>
      </c>
      <c r="E1202" s="85" t="s">
        <v>2613</v>
      </c>
      <c r="F1202" s="86"/>
      <c r="G1202" s="85" t="s">
        <v>2614</v>
      </c>
      <c r="I1202" s="66"/>
    </row>
    <row r="1203" spans="1:9" x14ac:dyDescent="0.25">
      <c r="A1203" s="87" t="s">
        <v>816</v>
      </c>
      <c r="B1203" s="82"/>
      <c r="C1203" s="83" t="s">
        <v>2615</v>
      </c>
      <c r="D1203" s="84" t="s">
        <v>2616</v>
      </c>
      <c r="E1203" s="85" t="s">
        <v>2617</v>
      </c>
      <c r="F1203" s="86"/>
      <c r="G1203" s="85" t="s">
        <v>2618</v>
      </c>
      <c r="I1203" s="66"/>
    </row>
    <row r="1204" spans="1:9" x14ac:dyDescent="0.25">
      <c r="A1204" s="87" t="s">
        <v>816</v>
      </c>
      <c r="B1204" s="82"/>
      <c r="C1204" s="83" t="s">
        <v>2619</v>
      </c>
      <c r="D1204" s="84" t="s">
        <v>2620</v>
      </c>
      <c r="E1204" s="85" t="s">
        <v>2621</v>
      </c>
      <c r="F1204" s="86"/>
      <c r="G1204" s="85" t="s">
        <v>2622</v>
      </c>
      <c r="I1204" s="66"/>
    </row>
    <row r="1205" spans="1:9" x14ac:dyDescent="0.25">
      <c r="A1205" s="87" t="s">
        <v>816</v>
      </c>
      <c r="B1205" s="82"/>
      <c r="C1205" s="83" t="s">
        <v>2623</v>
      </c>
      <c r="D1205" s="84" t="s">
        <v>2624</v>
      </c>
      <c r="E1205" s="85" t="s">
        <v>2625</v>
      </c>
      <c r="F1205" s="86"/>
      <c r="G1205" s="85" t="s">
        <v>2626</v>
      </c>
      <c r="I1205" s="66"/>
    </row>
    <row r="1206" spans="1:9" x14ac:dyDescent="0.25">
      <c r="A1206" s="87" t="s">
        <v>816</v>
      </c>
      <c r="B1206" s="82"/>
      <c r="C1206" s="83" t="s">
        <v>2627</v>
      </c>
      <c r="D1206" s="84" t="s">
        <v>2628</v>
      </c>
      <c r="F1206" s="86"/>
      <c r="I1206" s="66"/>
    </row>
    <row r="1207" spans="1:9" x14ac:dyDescent="0.25">
      <c r="A1207" s="87" t="s">
        <v>816</v>
      </c>
      <c r="B1207" s="82"/>
      <c r="C1207" s="83"/>
      <c r="D1207" s="84"/>
      <c r="E1207" s="85"/>
      <c r="F1207" s="86"/>
      <c r="G1207" s="85" t="s">
        <v>816</v>
      </c>
      <c r="I1207" s="66"/>
    </row>
    <row r="1208" spans="1:9" x14ac:dyDescent="0.25">
      <c r="A1208" s="152" t="s">
        <v>2629</v>
      </c>
      <c r="B1208" s="152"/>
      <c r="C1208" s="152"/>
      <c r="D1208" s="152"/>
      <c r="E1208" s="152"/>
      <c r="F1208" s="152"/>
      <c r="G1208" s="152" t="s">
        <v>816</v>
      </c>
      <c r="I1208" s="66"/>
    </row>
    <row r="1209" spans="1:9" x14ac:dyDescent="0.25">
      <c r="A1209" s="87" t="s">
        <v>816</v>
      </c>
      <c r="B1209" s="82"/>
      <c r="C1209" s="83"/>
      <c r="D1209" s="84"/>
      <c r="E1209" s="85"/>
      <c r="F1209" s="86"/>
      <c r="G1209" s="85" t="s">
        <v>816</v>
      </c>
      <c r="I1209" s="66"/>
    </row>
    <row r="1210" spans="1:9" x14ac:dyDescent="0.25">
      <c r="A1210" s="87" t="s">
        <v>381</v>
      </c>
      <c r="B1210" s="82" t="s">
        <v>382</v>
      </c>
      <c r="C1210" s="83" t="s">
        <v>2630</v>
      </c>
      <c r="D1210" s="84" t="s">
        <v>2631</v>
      </c>
      <c r="E1210" s="85" t="s">
        <v>2632</v>
      </c>
      <c r="F1210" s="86"/>
      <c r="G1210" s="85" t="s">
        <v>2633</v>
      </c>
      <c r="I1210" s="66"/>
    </row>
    <row r="1211" spans="1:9" x14ac:dyDescent="0.25">
      <c r="A1211" s="87" t="s">
        <v>816</v>
      </c>
      <c r="B1211" s="82"/>
      <c r="C1211" s="83"/>
      <c r="D1211" s="84"/>
      <c r="E1211" s="85"/>
      <c r="F1211" s="86"/>
      <c r="G1211" s="85"/>
      <c r="I1211" s="66"/>
    </row>
    <row r="1212" spans="1:9" x14ac:dyDescent="0.25">
      <c r="A1212" s="87" t="s">
        <v>420</v>
      </c>
      <c r="B1212" s="82" t="s">
        <v>421</v>
      </c>
      <c r="C1212" s="83" t="s">
        <v>2634</v>
      </c>
      <c r="D1212" s="84" t="s">
        <v>2635</v>
      </c>
      <c r="E1212" s="85" t="s">
        <v>2636</v>
      </c>
      <c r="F1212" s="86"/>
      <c r="G1212" s="85" t="s">
        <v>2637</v>
      </c>
      <c r="I1212" s="66"/>
    </row>
    <row r="1213" spans="1:9" x14ac:dyDescent="0.25">
      <c r="A1213" s="87" t="s">
        <v>816</v>
      </c>
      <c r="B1213" s="82"/>
      <c r="C1213" s="83" t="s">
        <v>2638</v>
      </c>
      <c r="D1213" s="84" t="s">
        <v>2639</v>
      </c>
      <c r="E1213" s="85" t="s">
        <v>2640</v>
      </c>
      <c r="F1213" s="86"/>
      <c r="G1213" s="85" t="s">
        <v>2641</v>
      </c>
      <c r="I1213" s="66"/>
    </row>
    <row r="1214" spans="1:9" x14ac:dyDescent="0.25">
      <c r="A1214" s="87" t="s">
        <v>816</v>
      </c>
      <c r="B1214" s="82"/>
      <c r="E1214" s="85" t="s">
        <v>1615</v>
      </c>
      <c r="F1214" s="86" t="s">
        <v>856</v>
      </c>
      <c r="G1214" s="85" t="s">
        <v>1616</v>
      </c>
      <c r="I1214" s="66"/>
    </row>
    <row r="1215" spans="1:9" x14ac:dyDescent="0.25">
      <c r="A1215" s="87" t="s">
        <v>816</v>
      </c>
      <c r="B1215" s="82"/>
      <c r="C1215" s="83"/>
      <c r="D1215" s="84"/>
      <c r="E1215" s="85" t="s">
        <v>1617</v>
      </c>
      <c r="F1215" s="86" t="s">
        <v>856</v>
      </c>
      <c r="G1215" s="85" t="s">
        <v>1618</v>
      </c>
      <c r="I1215" s="66"/>
    </row>
    <row r="1216" spans="1:9" x14ac:dyDescent="0.25">
      <c r="A1216" s="87" t="s">
        <v>816</v>
      </c>
      <c r="B1216" s="82"/>
      <c r="C1216" s="83" t="s">
        <v>816</v>
      </c>
      <c r="D1216" s="84"/>
      <c r="E1216" s="85" t="s">
        <v>2642</v>
      </c>
      <c r="F1216" s="86"/>
      <c r="G1216" s="85" t="s">
        <v>2643</v>
      </c>
      <c r="I1216" s="66"/>
    </row>
    <row r="1217" spans="1:9" x14ac:dyDescent="0.25">
      <c r="A1217" s="87" t="s">
        <v>816</v>
      </c>
      <c r="B1217" s="82"/>
      <c r="C1217" s="83"/>
      <c r="D1217" s="84"/>
      <c r="E1217" s="85" t="s">
        <v>2644</v>
      </c>
      <c r="F1217" s="86"/>
      <c r="G1217" s="85" t="s">
        <v>2645</v>
      </c>
      <c r="I1217" s="66"/>
    </row>
    <row r="1218" spans="1:9" x14ac:dyDescent="0.25">
      <c r="A1218" s="87" t="s">
        <v>816</v>
      </c>
      <c r="B1218" s="82"/>
      <c r="C1218" s="83"/>
      <c r="D1218" s="84"/>
      <c r="E1218" s="85" t="s">
        <v>2646</v>
      </c>
      <c r="F1218" s="86"/>
      <c r="G1218" s="85" t="s">
        <v>2647</v>
      </c>
      <c r="I1218" s="66"/>
    </row>
    <row r="1219" spans="1:9" x14ac:dyDescent="0.25">
      <c r="A1219" s="87" t="s">
        <v>816</v>
      </c>
      <c r="B1219" s="82"/>
      <c r="C1219" s="83"/>
      <c r="D1219" s="84"/>
      <c r="F1219" s="86"/>
      <c r="I1219" s="66"/>
    </row>
    <row r="1220" spans="1:9" ht="18" customHeight="1" x14ac:dyDescent="0.25">
      <c r="A1220" s="62" t="s">
        <v>150</v>
      </c>
      <c r="B1220" s="140" t="s">
        <v>151</v>
      </c>
      <c r="C1220" s="140"/>
      <c r="D1220" s="140"/>
      <c r="E1220" s="140"/>
      <c r="F1220" s="140"/>
      <c r="G1220" s="140" t="s">
        <v>816</v>
      </c>
      <c r="I1220" s="66"/>
    </row>
    <row r="1221" spans="1:9" x14ac:dyDescent="0.25">
      <c r="A1221" s="87" t="s">
        <v>816</v>
      </c>
      <c r="B1221" s="82"/>
      <c r="C1221" s="83"/>
      <c r="D1221" s="84"/>
      <c r="E1221" s="85"/>
      <c r="F1221" s="86"/>
      <c r="G1221" s="85" t="s">
        <v>816</v>
      </c>
      <c r="I1221" s="66"/>
    </row>
    <row r="1222" spans="1:9" ht="25.5" customHeight="1" x14ac:dyDescent="0.25">
      <c r="A1222" s="87" t="s">
        <v>498</v>
      </c>
      <c r="B1222" s="82" t="s">
        <v>2648</v>
      </c>
      <c r="C1222" s="83" t="s">
        <v>2649</v>
      </c>
      <c r="D1222" s="84" t="s">
        <v>2650</v>
      </c>
      <c r="E1222" s="85" t="s">
        <v>2651</v>
      </c>
      <c r="F1222" s="86"/>
      <c r="G1222" s="85" t="s">
        <v>2652</v>
      </c>
      <c r="I1222" s="66"/>
    </row>
    <row r="1223" spans="1:9" x14ac:dyDescent="0.25">
      <c r="A1223" s="87" t="s">
        <v>816</v>
      </c>
      <c r="B1223" s="82"/>
      <c r="C1223" s="83" t="s">
        <v>2653</v>
      </c>
      <c r="D1223" s="84" t="s">
        <v>2654</v>
      </c>
      <c r="E1223" s="85" t="s">
        <v>2655</v>
      </c>
      <c r="F1223" s="86"/>
      <c r="G1223" s="85" t="s">
        <v>2656</v>
      </c>
      <c r="I1223" s="66"/>
    </row>
    <row r="1224" spans="1:9" x14ac:dyDescent="0.25">
      <c r="A1224" s="87" t="s">
        <v>816</v>
      </c>
      <c r="B1224" s="82"/>
      <c r="C1224" s="83" t="s">
        <v>2657</v>
      </c>
      <c r="D1224" s="84" t="s">
        <v>151</v>
      </c>
      <c r="E1224" s="85" t="s">
        <v>2658</v>
      </c>
      <c r="F1224" s="86"/>
      <c r="G1224" s="85" t="s">
        <v>2659</v>
      </c>
      <c r="I1224" s="66"/>
    </row>
    <row r="1225" spans="1:9" x14ac:dyDescent="0.25">
      <c r="A1225" s="87" t="s">
        <v>816</v>
      </c>
      <c r="B1225" s="82"/>
      <c r="E1225" s="85" t="s">
        <v>2660</v>
      </c>
      <c r="F1225" s="86"/>
      <c r="G1225" s="85" t="s">
        <v>2661</v>
      </c>
      <c r="I1225" s="66"/>
    </row>
    <row r="1226" spans="1:9" x14ac:dyDescent="0.25">
      <c r="A1226" s="87" t="s">
        <v>816</v>
      </c>
      <c r="B1226" s="82"/>
      <c r="C1226" s="83"/>
      <c r="D1226" s="84"/>
      <c r="E1226" s="85" t="s">
        <v>2662</v>
      </c>
      <c r="F1226" s="86"/>
      <c r="G1226" s="85" t="s">
        <v>2663</v>
      </c>
      <c r="I1226" s="66"/>
    </row>
    <row r="1227" spans="1:9" x14ac:dyDescent="0.25">
      <c r="A1227" s="87" t="s">
        <v>816</v>
      </c>
      <c r="B1227" s="82"/>
      <c r="C1227" s="83"/>
      <c r="D1227" s="84"/>
      <c r="E1227" s="85" t="s">
        <v>2664</v>
      </c>
      <c r="F1227" s="86"/>
      <c r="G1227" s="85" t="s">
        <v>2665</v>
      </c>
      <c r="I1227" s="66"/>
    </row>
    <row r="1228" spans="1:9" x14ac:dyDescent="0.25">
      <c r="A1228" s="87" t="s">
        <v>816</v>
      </c>
      <c r="B1228" s="82"/>
      <c r="C1228" s="83"/>
      <c r="D1228" s="84"/>
      <c r="E1228" s="85"/>
      <c r="F1228" s="86"/>
      <c r="G1228" s="85" t="s">
        <v>816</v>
      </c>
      <c r="I1228" s="66"/>
    </row>
    <row r="1229" spans="1:9" ht="12.75" customHeight="1" x14ac:dyDescent="0.25">
      <c r="A1229" s="152" t="s">
        <v>2666</v>
      </c>
      <c r="B1229" s="152"/>
      <c r="C1229" s="152"/>
      <c r="D1229" s="152"/>
      <c r="E1229" s="152"/>
      <c r="F1229" s="152"/>
      <c r="G1229" s="152" t="s">
        <v>816</v>
      </c>
      <c r="I1229" s="66"/>
    </row>
    <row r="1230" spans="1:9" x14ac:dyDescent="0.25">
      <c r="A1230" s="87" t="s">
        <v>816</v>
      </c>
      <c r="B1230" s="82"/>
      <c r="C1230" s="83"/>
      <c r="D1230" s="84"/>
      <c r="E1230" s="85"/>
      <c r="F1230" s="86"/>
      <c r="G1230" s="85" t="s">
        <v>816</v>
      </c>
      <c r="I1230" s="66"/>
    </row>
    <row r="1231" spans="1:9" x14ac:dyDescent="0.25">
      <c r="A1231" s="74" t="s">
        <v>816</v>
      </c>
      <c r="B1231" s="75"/>
      <c r="C1231" s="76"/>
      <c r="D1231" s="77"/>
      <c r="E1231" s="78"/>
      <c r="F1231" s="79"/>
      <c r="G1231" s="78" t="s">
        <v>816</v>
      </c>
      <c r="I1231" s="66"/>
    </row>
    <row r="1232" spans="1:9" ht="45" customHeight="1" x14ac:dyDescent="0.25">
      <c r="A1232" s="80" t="s">
        <v>2667</v>
      </c>
      <c r="B1232" s="148" t="s">
        <v>2668</v>
      </c>
      <c r="C1232" s="148"/>
      <c r="D1232" s="148"/>
      <c r="E1232" s="148"/>
      <c r="F1232" s="148"/>
      <c r="G1232" s="148" t="s">
        <v>816</v>
      </c>
      <c r="I1232" s="66"/>
    </row>
    <row r="1233" spans="1:9" x14ac:dyDescent="0.25">
      <c r="A1233" s="74" t="s">
        <v>816</v>
      </c>
      <c r="B1233" s="75"/>
      <c r="C1233" s="76"/>
      <c r="D1233" s="77"/>
      <c r="E1233" s="78"/>
      <c r="F1233" s="79"/>
      <c r="G1233" s="78" t="s">
        <v>816</v>
      </c>
      <c r="I1233" s="66"/>
    </row>
    <row r="1234" spans="1:9" x14ac:dyDescent="0.25">
      <c r="A1234" s="81" t="s">
        <v>816</v>
      </c>
      <c r="B1234" s="82"/>
      <c r="C1234" s="83"/>
      <c r="D1234" s="84"/>
      <c r="E1234" s="85"/>
      <c r="F1234" s="86"/>
      <c r="G1234" s="85" t="s">
        <v>816</v>
      </c>
      <c r="I1234" s="66"/>
    </row>
    <row r="1235" spans="1:9" ht="18" customHeight="1" x14ac:dyDescent="0.25">
      <c r="A1235" s="62" t="s">
        <v>152</v>
      </c>
      <c r="B1235" s="140" t="s">
        <v>153</v>
      </c>
      <c r="C1235" s="140"/>
      <c r="D1235" s="140"/>
      <c r="E1235" s="140"/>
      <c r="F1235" s="140"/>
      <c r="G1235" s="140" t="s">
        <v>816</v>
      </c>
      <c r="I1235" s="66"/>
    </row>
    <row r="1236" spans="1:9" x14ac:dyDescent="0.25">
      <c r="A1236" s="87" t="s">
        <v>816</v>
      </c>
      <c r="B1236" s="82"/>
      <c r="C1236" s="83"/>
      <c r="D1236" s="84"/>
      <c r="F1236" s="86"/>
      <c r="I1236" s="66"/>
    </row>
    <row r="1237" spans="1:9" ht="25.5" customHeight="1" x14ac:dyDescent="0.25">
      <c r="A1237" s="87" t="s">
        <v>488</v>
      </c>
      <c r="B1237" s="82" t="s">
        <v>489</v>
      </c>
      <c r="C1237" s="83" t="s">
        <v>2669</v>
      </c>
      <c r="D1237" s="84" t="s">
        <v>2670</v>
      </c>
      <c r="E1237" s="85" t="s">
        <v>2671</v>
      </c>
      <c r="F1237" s="86" t="s">
        <v>930</v>
      </c>
      <c r="G1237" s="85" t="s">
        <v>2672</v>
      </c>
      <c r="I1237" s="66"/>
    </row>
    <row r="1238" spans="1:9" x14ac:dyDescent="0.25">
      <c r="A1238" s="87" t="s">
        <v>816</v>
      </c>
      <c r="B1238" s="82"/>
      <c r="C1238" s="83" t="s">
        <v>816</v>
      </c>
      <c r="D1238" s="84"/>
      <c r="E1238" s="85" t="s">
        <v>2673</v>
      </c>
      <c r="F1238" s="86" t="s">
        <v>930</v>
      </c>
      <c r="G1238" s="85" t="s">
        <v>2674</v>
      </c>
      <c r="I1238" s="66"/>
    </row>
    <row r="1239" spans="1:9" x14ac:dyDescent="0.25">
      <c r="A1239" s="87" t="s">
        <v>816</v>
      </c>
      <c r="B1239" s="82"/>
      <c r="C1239" s="83" t="s">
        <v>816</v>
      </c>
      <c r="D1239" s="84"/>
      <c r="E1239" s="85" t="s">
        <v>2675</v>
      </c>
      <c r="F1239" s="86" t="s">
        <v>930</v>
      </c>
      <c r="G1239" s="85" t="s">
        <v>2676</v>
      </c>
      <c r="I1239" s="66"/>
    </row>
    <row r="1240" spans="1:9" x14ac:dyDescent="0.25">
      <c r="A1240" s="87" t="s">
        <v>816</v>
      </c>
      <c r="B1240" s="82"/>
      <c r="C1240" s="83"/>
      <c r="D1240" s="84"/>
      <c r="E1240" s="85" t="s">
        <v>2677</v>
      </c>
      <c r="F1240" s="86" t="s">
        <v>930</v>
      </c>
      <c r="G1240" s="85" t="s">
        <v>2678</v>
      </c>
      <c r="I1240" s="66"/>
    </row>
    <row r="1241" spans="1:9" x14ac:dyDescent="0.25">
      <c r="A1241" s="87" t="s">
        <v>816</v>
      </c>
      <c r="B1241" s="82"/>
      <c r="C1241" s="83"/>
      <c r="D1241" s="84"/>
      <c r="E1241" s="85" t="s">
        <v>2679</v>
      </c>
      <c r="F1241" s="86" t="s">
        <v>930</v>
      </c>
      <c r="G1241" s="85" t="s">
        <v>2680</v>
      </c>
      <c r="I1241" s="66"/>
    </row>
    <row r="1242" spans="1:9" x14ac:dyDescent="0.25">
      <c r="A1242" s="87" t="s">
        <v>816</v>
      </c>
      <c r="B1242" s="82"/>
      <c r="C1242" s="83"/>
      <c r="D1242" s="84"/>
      <c r="E1242" s="85"/>
      <c r="F1242" s="86"/>
      <c r="G1242" s="85" t="s">
        <v>816</v>
      </c>
      <c r="I1242" s="66"/>
    </row>
    <row r="1243" spans="1:9" x14ac:dyDescent="0.25">
      <c r="A1243" s="87" t="s">
        <v>490</v>
      </c>
      <c r="B1243" s="82" t="s">
        <v>491</v>
      </c>
      <c r="C1243" s="83" t="s">
        <v>2681</v>
      </c>
      <c r="D1243" s="84" t="s">
        <v>2682</v>
      </c>
      <c r="E1243" s="85" t="s">
        <v>2683</v>
      </c>
      <c r="F1243" s="86"/>
      <c r="G1243" s="85" t="s">
        <v>2684</v>
      </c>
      <c r="I1243" s="66"/>
    </row>
    <row r="1244" spans="1:9" x14ac:dyDescent="0.25">
      <c r="A1244" s="87" t="s">
        <v>816</v>
      </c>
      <c r="B1244" s="82"/>
      <c r="C1244" s="83"/>
      <c r="D1244" s="84"/>
      <c r="E1244" s="85"/>
      <c r="F1244" s="86"/>
      <c r="G1244" s="85" t="s">
        <v>816</v>
      </c>
      <c r="I1244" s="66"/>
    </row>
    <row r="1245" spans="1:9" x14ac:dyDescent="0.25">
      <c r="A1245" s="87" t="s">
        <v>492</v>
      </c>
      <c r="B1245" s="82" t="s">
        <v>493</v>
      </c>
      <c r="C1245" s="83" t="s">
        <v>2685</v>
      </c>
      <c r="D1245" s="84" t="s">
        <v>2686</v>
      </c>
      <c r="E1245" s="85" t="s">
        <v>2671</v>
      </c>
      <c r="F1245" s="86" t="s">
        <v>944</v>
      </c>
      <c r="G1245" s="85" t="s">
        <v>2672</v>
      </c>
      <c r="I1245" s="66"/>
    </row>
    <row r="1246" spans="1:9" x14ac:dyDescent="0.25">
      <c r="A1246" s="87" t="s">
        <v>816</v>
      </c>
      <c r="B1246" s="82"/>
      <c r="C1246" s="83" t="s">
        <v>2687</v>
      </c>
      <c r="D1246" s="84" t="s">
        <v>2688</v>
      </c>
      <c r="E1246" s="85" t="s">
        <v>2673</v>
      </c>
      <c r="F1246" s="86" t="s">
        <v>944</v>
      </c>
      <c r="G1246" s="85" t="s">
        <v>2674</v>
      </c>
      <c r="I1246" s="66"/>
    </row>
    <row r="1247" spans="1:9" x14ac:dyDescent="0.25">
      <c r="A1247" s="87" t="s">
        <v>816</v>
      </c>
      <c r="B1247" s="82"/>
      <c r="C1247" s="83" t="s">
        <v>816</v>
      </c>
      <c r="D1247" s="84"/>
      <c r="E1247" s="85" t="s">
        <v>2675</v>
      </c>
      <c r="F1247" s="86" t="s">
        <v>944</v>
      </c>
      <c r="G1247" s="85" t="s">
        <v>2676</v>
      </c>
      <c r="I1247" s="66"/>
    </row>
    <row r="1248" spans="1:9" x14ac:dyDescent="0.25">
      <c r="A1248" s="87" t="s">
        <v>816</v>
      </c>
      <c r="B1248" s="82"/>
      <c r="C1248" s="83"/>
      <c r="D1248" s="84"/>
      <c r="E1248" s="85" t="s">
        <v>2677</v>
      </c>
      <c r="F1248" s="86" t="s">
        <v>944</v>
      </c>
      <c r="G1248" s="85" t="s">
        <v>2678</v>
      </c>
      <c r="I1248" s="66"/>
    </row>
    <row r="1249" spans="1:9" x14ac:dyDescent="0.25">
      <c r="A1249" s="87" t="s">
        <v>816</v>
      </c>
      <c r="B1249" s="82"/>
      <c r="C1249" s="83"/>
      <c r="D1249" s="84"/>
      <c r="E1249" s="85" t="s">
        <v>2679</v>
      </c>
      <c r="F1249" s="86" t="s">
        <v>944</v>
      </c>
      <c r="G1249" s="85" t="s">
        <v>2680</v>
      </c>
      <c r="I1249" s="66"/>
    </row>
    <row r="1250" spans="1:9" x14ac:dyDescent="0.25">
      <c r="A1250" s="87" t="s">
        <v>816</v>
      </c>
      <c r="B1250" s="82"/>
      <c r="C1250" s="83"/>
      <c r="D1250" s="84"/>
      <c r="E1250" s="85" t="s">
        <v>2689</v>
      </c>
      <c r="F1250" s="86"/>
      <c r="G1250" s="85" t="s">
        <v>2690</v>
      </c>
      <c r="I1250" s="66"/>
    </row>
    <row r="1251" spans="1:9" x14ac:dyDescent="0.25">
      <c r="A1251" s="87" t="s">
        <v>816</v>
      </c>
      <c r="B1251" s="82"/>
      <c r="C1251" s="83"/>
      <c r="D1251" s="84"/>
      <c r="E1251" s="85"/>
      <c r="F1251" s="86"/>
      <c r="G1251" s="85" t="s">
        <v>816</v>
      </c>
      <c r="I1251" s="66"/>
    </row>
    <row r="1252" spans="1:9" x14ac:dyDescent="0.25">
      <c r="A1252" s="152" t="s">
        <v>2691</v>
      </c>
      <c r="B1252" s="152"/>
      <c r="C1252" s="152"/>
      <c r="D1252" s="152"/>
      <c r="E1252" s="152"/>
      <c r="F1252" s="152"/>
      <c r="G1252" s="152" t="s">
        <v>816</v>
      </c>
      <c r="I1252" s="66"/>
    </row>
    <row r="1253" spans="1:9" x14ac:dyDescent="0.25">
      <c r="A1253" s="87" t="s">
        <v>816</v>
      </c>
      <c r="B1253" s="82"/>
      <c r="C1253" s="83"/>
      <c r="D1253" s="84"/>
      <c r="E1253" s="85"/>
      <c r="F1253" s="86"/>
      <c r="G1253" s="85" t="s">
        <v>816</v>
      </c>
      <c r="I1253" s="66"/>
    </row>
    <row r="1254" spans="1:9" x14ac:dyDescent="0.25">
      <c r="A1254" s="87" t="s">
        <v>494</v>
      </c>
      <c r="B1254" s="82" t="s">
        <v>495</v>
      </c>
      <c r="C1254" s="83" t="s">
        <v>2692</v>
      </c>
      <c r="D1254" s="84" t="s">
        <v>2693</v>
      </c>
      <c r="E1254" s="85" t="s">
        <v>2694</v>
      </c>
      <c r="F1254" s="86"/>
      <c r="G1254" s="85" t="s">
        <v>2695</v>
      </c>
      <c r="I1254" s="66"/>
    </row>
    <row r="1255" spans="1:9" x14ac:dyDescent="0.25">
      <c r="A1255" s="87" t="s">
        <v>816</v>
      </c>
      <c r="C1255" s="83" t="s">
        <v>2696</v>
      </c>
      <c r="D1255" s="84" t="s">
        <v>2697</v>
      </c>
      <c r="E1255" s="85"/>
      <c r="F1255" s="86"/>
      <c r="G1255" s="85" t="s">
        <v>816</v>
      </c>
      <c r="I1255" s="66"/>
    </row>
    <row r="1256" spans="1:9" x14ac:dyDescent="0.25">
      <c r="A1256" s="87" t="s">
        <v>816</v>
      </c>
      <c r="B1256" s="82"/>
      <c r="C1256" s="83"/>
      <c r="D1256" s="84"/>
      <c r="E1256" s="85"/>
      <c r="F1256" s="86"/>
      <c r="G1256" s="85" t="s">
        <v>816</v>
      </c>
      <c r="I1256" s="66"/>
    </row>
    <row r="1257" spans="1:9" x14ac:dyDescent="0.25">
      <c r="A1257" s="87" t="s">
        <v>496</v>
      </c>
      <c r="B1257" s="82" t="s">
        <v>497</v>
      </c>
      <c r="C1257" s="83" t="s">
        <v>2698</v>
      </c>
      <c r="D1257" s="84" t="s">
        <v>2699</v>
      </c>
      <c r="E1257" s="85" t="s">
        <v>2700</v>
      </c>
      <c r="F1257" s="86"/>
      <c r="G1257" s="85" t="s">
        <v>2701</v>
      </c>
      <c r="I1257" s="66"/>
    </row>
    <row r="1258" spans="1:9" ht="25.5" customHeight="1" x14ac:dyDescent="0.25">
      <c r="A1258" s="87" t="s">
        <v>816</v>
      </c>
      <c r="B1258" s="82"/>
      <c r="C1258" s="83" t="s">
        <v>2702</v>
      </c>
      <c r="D1258" s="84" t="s">
        <v>2703</v>
      </c>
      <c r="E1258" s="85" t="s">
        <v>2704</v>
      </c>
      <c r="F1258" s="86"/>
      <c r="G1258" s="85" t="s">
        <v>2705</v>
      </c>
      <c r="I1258" s="66"/>
    </row>
    <row r="1259" spans="1:9" x14ac:dyDescent="0.25">
      <c r="A1259" s="87" t="s">
        <v>816</v>
      </c>
      <c r="B1259" s="82"/>
      <c r="C1259" s="83"/>
      <c r="D1259" s="84"/>
      <c r="E1259" s="85"/>
      <c r="F1259" s="86"/>
      <c r="G1259" s="85" t="s">
        <v>816</v>
      </c>
      <c r="I1259" s="66"/>
    </row>
    <row r="1260" spans="1:9" ht="18" customHeight="1" x14ac:dyDescent="0.25">
      <c r="A1260" s="62" t="s">
        <v>154</v>
      </c>
      <c r="B1260" s="140" t="s">
        <v>155</v>
      </c>
      <c r="C1260" s="140"/>
      <c r="D1260" s="140"/>
      <c r="E1260" s="140"/>
      <c r="F1260" s="140"/>
      <c r="G1260" s="140" t="s">
        <v>816</v>
      </c>
      <c r="I1260" s="66"/>
    </row>
    <row r="1261" spans="1:9" x14ac:dyDescent="0.25">
      <c r="A1261" s="87" t="s">
        <v>816</v>
      </c>
      <c r="B1261" s="82"/>
      <c r="C1261" s="83"/>
      <c r="D1261" s="84"/>
      <c r="E1261" s="85"/>
      <c r="F1261" s="86"/>
      <c r="G1261" s="85" t="s">
        <v>816</v>
      </c>
      <c r="I1261" s="66"/>
    </row>
    <row r="1262" spans="1:9" ht="25.5" customHeight="1" x14ac:dyDescent="0.25">
      <c r="A1262" s="87" t="s">
        <v>506</v>
      </c>
      <c r="B1262" s="82" t="s">
        <v>507</v>
      </c>
      <c r="C1262" s="83" t="s">
        <v>2706</v>
      </c>
      <c r="D1262" s="84" t="s">
        <v>2707</v>
      </c>
      <c r="E1262" s="85" t="s">
        <v>2708</v>
      </c>
      <c r="F1262" s="86"/>
      <c r="G1262" s="85" t="s">
        <v>2709</v>
      </c>
      <c r="I1262" s="66"/>
    </row>
    <row r="1263" spans="1:9" ht="25.5" customHeight="1" x14ac:dyDescent="0.25">
      <c r="A1263" s="87" t="s">
        <v>816</v>
      </c>
      <c r="B1263" s="82"/>
      <c r="C1263" s="83" t="s">
        <v>2710</v>
      </c>
      <c r="D1263" s="84" t="s">
        <v>2711</v>
      </c>
      <c r="E1263" s="85" t="s">
        <v>2712</v>
      </c>
      <c r="F1263" s="86"/>
      <c r="G1263" s="85" t="s">
        <v>2713</v>
      </c>
      <c r="I1263" s="66"/>
    </row>
    <row r="1264" spans="1:9" ht="25.5" customHeight="1" x14ac:dyDescent="0.25">
      <c r="A1264" s="87" t="s">
        <v>816</v>
      </c>
      <c r="B1264" s="82"/>
      <c r="C1264" s="83" t="s">
        <v>2714</v>
      </c>
      <c r="D1264" s="84" t="s">
        <v>2715</v>
      </c>
      <c r="E1264" s="85" t="s">
        <v>2716</v>
      </c>
      <c r="F1264" s="86"/>
      <c r="G1264" s="85" t="s">
        <v>2717</v>
      </c>
      <c r="I1264" s="66"/>
    </row>
    <row r="1265" spans="1:9" x14ac:dyDescent="0.25">
      <c r="A1265" s="87" t="s">
        <v>816</v>
      </c>
      <c r="B1265" s="82"/>
      <c r="C1265" s="83" t="s">
        <v>2718</v>
      </c>
      <c r="D1265" s="84" t="s">
        <v>2719</v>
      </c>
      <c r="E1265" s="85" t="s">
        <v>2720</v>
      </c>
      <c r="F1265" s="86"/>
      <c r="G1265" s="85" t="s">
        <v>2721</v>
      </c>
      <c r="I1265" s="66"/>
    </row>
    <row r="1266" spans="1:9" x14ac:dyDescent="0.25">
      <c r="A1266" s="87" t="s">
        <v>816</v>
      </c>
      <c r="B1266" s="82"/>
      <c r="C1266" s="83"/>
      <c r="D1266" s="84"/>
      <c r="E1266" s="85" t="s">
        <v>2722</v>
      </c>
      <c r="F1266" s="86"/>
      <c r="G1266" s="85" t="s">
        <v>2723</v>
      </c>
      <c r="I1266" s="66"/>
    </row>
    <row r="1267" spans="1:9" x14ac:dyDescent="0.25">
      <c r="A1267" s="87" t="s">
        <v>816</v>
      </c>
      <c r="B1267" s="82"/>
      <c r="E1267" s="85" t="s">
        <v>2724</v>
      </c>
      <c r="F1267" s="86"/>
      <c r="G1267" s="85" t="s">
        <v>2725</v>
      </c>
      <c r="I1267" s="66"/>
    </row>
    <row r="1268" spans="1:9" x14ac:dyDescent="0.25">
      <c r="A1268" s="87" t="s">
        <v>816</v>
      </c>
      <c r="B1268" s="82"/>
      <c r="E1268" s="85" t="s">
        <v>2726</v>
      </c>
      <c r="F1268" s="86"/>
      <c r="G1268" s="85" t="s">
        <v>2727</v>
      </c>
      <c r="I1268" s="66"/>
    </row>
    <row r="1269" spans="1:9" x14ac:dyDescent="0.25">
      <c r="A1269" s="87" t="s">
        <v>816</v>
      </c>
      <c r="B1269" s="82"/>
      <c r="C1269" s="83" t="s">
        <v>816</v>
      </c>
      <c r="D1269" s="84"/>
      <c r="E1269" s="85" t="s">
        <v>2728</v>
      </c>
      <c r="F1269" s="86"/>
      <c r="G1269" s="85" t="s">
        <v>2729</v>
      </c>
      <c r="I1269" s="66"/>
    </row>
    <row r="1270" spans="1:9" x14ac:dyDescent="0.25">
      <c r="A1270" s="87" t="s">
        <v>816</v>
      </c>
      <c r="B1270" s="82"/>
      <c r="C1270" s="83" t="s">
        <v>816</v>
      </c>
      <c r="D1270" s="84"/>
      <c r="E1270" s="85" t="s">
        <v>2730</v>
      </c>
      <c r="F1270" s="86"/>
      <c r="G1270" s="85" t="s">
        <v>2731</v>
      </c>
      <c r="I1270" s="66"/>
    </row>
    <row r="1271" spans="1:9" x14ac:dyDescent="0.25">
      <c r="A1271" s="87" t="s">
        <v>816</v>
      </c>
      <c r="B1271" s="82"/>
      <c r="C1271" s="83"/>
      <c r="D1271" s="84"/>
      <c r="E1271" s="85" t="s">
        <v>2732</v>
      </c>
      <c r="F1271" s="86"/>
      <c r="G1271" s="85" t="s">
        <v>2733</v>
      </c>
      <c r="I1271" s="66"/>
    </row>
    <row r="1272" spans="1:9" x14ac:dyDescent="0.25">
      <c r="A1272" s="87" t="s">
        <v>816</v>
      </c>
      <c r="B1272" s="82"/>
      <c r="C1272" s="83"/>
      <c r="D1272" s="84"/>
      <c r="E1272" s="85" t="s">
        <v>2734</v>
      </c>
      <c r="F1272" s="86"/>
      <c r="G1272" s="85" t="s">
        <v>2735</v>
      </c>
      <c r="I1272" s="66"/>
    </row>
    <row r="1273" spans="1:9" x14ac:dyDescent="0.25">
      <c r="A1273" s="87" t="s">
        <v>816</v>
      </c>
      <c r="B1273" s="82"/>
      <c r="C1273" s="83"/>
      <c r="D1273" s="84"/>
      <c r="E1273" s="85" t="s">
        <v>2736</v>
      </c>
      <c r="F1273" s="86"/>
      <c r="G1273" s="85" t="s">
        <v>2737</v>
      </c>
      <c r="I1273" s="66"/>
    </row>
    <row r="1274" spans="1:9" x14ac:dyDescent="0.25">
      <c r="A1274" s="87" t="s">
        <v>816</v>
      </c>
      <c r="B1274" s="82"/>
      <c r="C1274" s="83"/>
      <c r="D1274" s="84"/>
      <c r="E1274" s="85"/>
      <c r="F1274" s="86"/>
      <c r="G1274" s="85" t="s">
        <v>816</v>
      </c>
      <c r="I1274" s="66"/>
    </row>
    <row r="1275" spans="1:9" x14ac:dyDescent="0.25">
      <c r="A1275" s="87" t="s">
        <v>508</v>
      </c>
      <c r="B1275" s="82" t="s">
        <v>509</v>
      </c>
      <c r="C1275" s="83" t="s">
        <v>2738</v>
      </c>
      <c r="D1275" s="84" t="s">
        <v>2739</v>
      </c>
      <c r="E1275" s="85" t="s">
        <v>2740</v>
      </c>
      <c r="F1275" s="86"/>
      <c r="G1275" s="85" t="s">
        <v>2741</v>
      </c>
      <c r="I1275" s="66"/>
    </row>
    <row r="1276" spans="1:9" x14ac:dyDescent="0.25">
      <c r="A1276" s="87" t="s">
        <v>816</v>
      </c>
      <c r="B1276" s="82"/>
      <c r="C1276" s="83"/>
      <c r="D1276" s="84"/>
      <c r="E1276" s="85"/>
      <c r="F1276" s="86"/>
      <c r="G1276" s="85" t="s">
        <v>816</v>
      </c>
      <c r="I1276" s="66"/>
    </row>
    <row r="1277" spans="1:9" ht="25.5" customHeight="1" x14ac:dyDescent="0.25">
      <c r="A1277" s="87" t="s">
        <v>510</v>
      </c>
      <c r="B1277" s="82" t="s">
        <v>2742</v>
      </c>
      <c r="C1277" s="83" t="s">
        <v>2743</v>
      </c>
      <c r="D1277" s="84" t="s">
        <v>2744</v>
      </c>
      <c r="E1277" s="85" t="s">
        <v>2745</v>
      </c>
      <c r="F1277" s="86"/>
      <c r="G1277" s="85" t="s">
        <v>2746</v>
      </c>
      <c r="I1277" s="66"/>
    </row>
    <row r="1278" spans="1:9" x14ac:dyDescent="0.25">
      <c r="A1278" s="87" t="s">
        <v>816</v>
      </c>
      <c r="C1278" s="83" t="s">
        <v>816</v>
      </c>
      <c r="D1278" s="84"/>
      <c r="E1278" s="85" t="s">
        <v>2747</v>
      </c>
      <c r="F1278" s="86"/>
      <c r="G1278" s="85" t="s">
        <v>2748</v>
      </c>
      <c r="I1278" s="66"/>
    </row>
    <row r="1279" spans="1:9" x14ac:dyDescent="0.25">
      <c r="A1279" s="87" t="s">
        <v>816</v>
      </c>
      <c r="C1279" s="83" t="s">
        <v>816</v>
      </c>
      <c r="D1279" s="84"/>
      <c r="E1279" s="85" t="s">
        <v>2749</v>
      </c>
      <c r="F1279" s="86"/>
      <c r="G1279" s="85" t="s">
        <v>2750</v>
      </c>
      <c r="I1279" s="66"/>
    </row>
    <row r="1280" spans="1:9" x14ac:dyDescent="0.25">
      <c r="A1280" s="87" t="s">
        <v>816</v>
      </c>
      <c r="C1280" s="83"/>
      <c r="D1280" s="84"/>
      <c r="E1280" s="85" t="s">
        <v>2751</v>
      </c>
      <c r="F1280" s="86"/>
      <c r="G1280" s="85" t="s">
        <v>2752</v>
      </c>
      <c r="I1280" s="66"/>
    </row>
    <row r="1281" spans="1:9" x14ac:dyDescent="0.25">
      <c r="A1281" s="87" t="s">
        <v>816</v>
      </c>
      <c r="C1281" s="83"/>
      <c r="D1281" s="84"/>
      <c r="E1281" s="85" t="s">
        <v>1134</v>
      </c>
      <c r="F1281" s="86" t="s">
        <v>856</v>
      </c>
      <c r="G1281" s="85" t="s">
        <v>1135</v>
      </c>
      <c r="I1281" s="66"/>
    </row>
    <row r="1282" spans="1:9" x14ac:dyDescent="0.25">
      <c r="A1282" s="87" t="s">
        <v>816</v>
      </c>
      <c r="C1282" s="83"/>
      <c r="D1282" s="84"/>
      <c r="E1282" s="85" t="s">
        <v>2753</v>
      </c>
      <c r="F1282" s="86"/>
      <c r="G1282" s="85" t="s">
        <v>2754</v>
      </c>
      <c r="I1282" s="66"/>
    </row>
    <row r="1283" spans="1:9" x14ac:dyDescent="0.25">
      <c r="A1283" s="87" t="s">
        <v>816</v>
      </c>
      <c r="B1283" s="82"/>
      <c r="C1283" s="83"/>
      <c r="D1283" s="84"/>
      <c r="E1283" s="85"/>
      <c r="F1283" s="86"/>
      <c r="G1283" s="85" t="s">
        <v>816</v>
      </c>
      <c r="I1283" s="66"/>
    </row>
    <row r="1284" spans="1:9" ht="12.75" customHeight="1" x14ac:dyDescent="0.25">
      <c r="A1284" s="153" t="s">
        <v>2755</v>
      </c>
      <c r="B1284" s="153"/>
      <c r="C1284" s="153"/>
      <c r="D1284" s="153"/>
      <c r="E1284" s="153"/>
      <c r="F1284" s="153"/>
      <c r="G1284" s="153" t="s">
        <v>816</v>
      </c>
      <c r="I1284" s="66"/>
    </row>
    <row r="1285" spans="1:9" ht="12.75" customHeight="1" x14ac:dyDescent="0.25">
      <c r="A1285" s="154" t="s">
        <v>2756</v>
      </c>
      <c r="B1285" s="154"/>
      <c r="C1285" s="154"/>
      <c r="D1285" s="154"/>
      <c r="E1285" s="154"/>
      <c r="F1285" s="154"/>
      <c r="G1285" s="154" t="s">
        <v>816</v>
      </c>
      <c r="I1285" s="66"/>
    </row>
    <row r="1286" spans="1:9" x14ac:dyDescent="0.25">
      <c r="A1286" s="87" t="s">
        <v>816</v>
      </c>
      <c r="B1286" s="82"/>
      <c r="C1286" s="83"/>
      <c r="D1286" s="84"/>
      <c r="E1286" s="85"/>
      <c r="F1286" s="86"/>
      <c r="G1286" s="85" t="s">
        <v>816</v>
      </c>
      <c r="I1286" s="66"/>
    </row>
    <row r="1287" spans="1:9" x14ac:dyDescent="0.25">
      <c r="A1287" s="87" t="s">
        <v>512</v>
      </c>
      <c r="B1287" s="82" t="s">
        <v>513</v>
      </c>
      <c r="C1287" s="83" t="s">
        <v>2757</v>
      </c>
      <c r="D1287" s="84" t="s">
        <v>2758</v>
      </c>
      <c r="E1287" s="85" t="s">
        <v>2759</v>
      </c>
      <c r="F1287" s="86"/>
      <c r="G1287" s="85" t="s">
        <v>2760</v>
      </c>
      <c r="I1287" s="66"/>
    </row>
    <row r="1288" spans="1:9" x14ac:dyDescent="0.25">
      <c r="A1288" s="87" t="s">
        <v>816</v>
      </c>
      <c r="C1288" s="83" t="s">
        <v>2761</v>
      </c>
      <c r="D1288" s="84" t="s">
        <v>2762</v>
      </c>
      <c r="E1288" s="85" t="s">
        <v>2763</v>
      </c>
      <c r="F1288" s="86"/>
      <c r="G1288" s="85" t="s">
        <v>2764</v>
      </c>
      <c r="I1288" s="66"/>
    </row>
    <row r="1289" spans="1:9" x14ac:dyDescent="0.25">
      <c r="A1289" s="87" t="s">
        <v>816</v>
      </c>
      <c r="B1289" s="82"/>
      <c r="C1289" s="83" t="s">
        <v>2765</v>
      </c>
      <c r="D1289" s="84" t="s">
        <v>2766</v>
      </c>
      <c r="E1289" s="85" t="s">
        <v>2767</v>
      </c>
      <c r="F1289" s="86"/>
      <c r="G1289" s="85" t="s">
        <v>2768</v>
      </c>
      <c r="I1289" s="66"/>
    </row>
    <row r="1290" spans="1:9" x14ac:dyDescent="0.25">
      <c r="A1290" s="87" t="s">
        <v>816</v>
      </c>
      <c r="B1290" s="82"/>
      <c r="C1290" s="83" t="s">
        <v>2769</v>
      </c>
      <c r="D1290" s="84" t="s">
        <v>2770</v>
      </c>
      <c r="E1290" s="85" t="s">
        <v>2771</v>
      </c>
      <c r="F1290" s="86"/>
      <c r="G1290" s="85" t="s">
        <v>2772</v>
      </c>
      <c r="I1290" s="66"/>
    </row>
    <row r="1291" spans="1:9" x14ac:dyDescent="0.25">
      <c r="A1291" s="87" t="s">
        <v>816</v>
      </c>
      <c r="B1291" s="82"/>
      <c r="C1291" s="83" t="s">
        <v>816</v>
      </c>
      <c r="D1291" s="84"/>
      <c r="E1291" s="85" t="s">
        <v>2773</v>
      </c>
      <c r="F1291" s="86"/>
      <c r="G1291" s="85" t="s">
        <v>2774</v>
      </c>
      <c r="I1291" s="66"/>
    </row>
    <row r="1292" spans="1:9" x14ac:dyDescent="0.25">
      <c r="A1292" s="87" t="s">
        <v>816</v>
      </c>
      <c r="B1292" s="82"/>
      <c r="C1292" s="83" t="s">
        <v>816</v>
      </c>
      <c r="D1292" s="84"/>
      <c r="E1292" s="85" t="s">
        <v>2775</v>
      </c>
      <c r="F1292" s="86"/>
      <c r="G1292" s="85" t="s">
        <v>2776</v>
      </c>
      <c r="I1292" s="66"/>
    </row>
    <row r="1293" spans="1:9" x14ac:dyDescent="0.25">
      <c r="A1293" s="87" t="s">
        <v>816</v>
      </c>
      <c r="B1293" s="82"/>
      <c r="C1293" s="83"/>
      <c r="D1293" s="84"/>
      <c r="E1293" s="85" t="s">
        <v>2777</v>
      </c>
      <c r="F1293" s="86"/>
      <c r="G1293" s="85" t="s">
        <v>2778</v>
      </c>
      <c r="I1293" s="66"/>
    </row>
    <row r="1294" spans="1:9" x14ac:dyDescent="0.25">
      <c r="A1294" s="87" t="s">
        <v>816</v>
      </c>
      <c r="B1294" s="82"/>
      <c r="C1294" s="83"/>
      <c r="D1294" s="84"/>
      <c r="E1294" s="85" t="s">
        <v>2779</v>
      </c>
      <c r="F1294" s="86"/>
      <c r="G1294" s="85" t="s">
        <v>2780</v>
      </c>
      <c r="I1294" s="66"/>
    </row>
    <row r="1295" spans="1:9" x14ac:dyDescent="0.25">
      <c r="A1295" s="87" t="s">
        <v>816</v>
      </c>
      <c r="B1295" s="82"/>
      <c r="C1295" s="83"/>
      <c r="D1295" s="84"/>
      <c r="E1295" s="85" t="s">
        <v>2781</v>
      </c>
      <c r="F1295" s="86"/>
      <c r="G1295" s="85" t="s">
        <v>2782</v>
      </c>
      <c r="I1295" s="66"/>
    </row>
    <row r="1296" spans="1:9" x14ac:dyDescent="0.25">
      <c r="A1296" s="87" t="s">
        <v>816</v>
      </c>
      <c r="B1296" s="82"/>
      <c r="C1296" s="83"/>
      <c r="D1296" s="84"/>
      <c r="E1296" s="85"/>
      <c r="F1296" s="86"/>
      <c r="G1296" s="85"/>
      <c r="I1296" s="66"/>
    </row>
    <row r="1297" spans="1:9" x14ac:dyDescent="0.25">
      <c r="A1297" s="87" t="s">
        <v>514</v>
      </c>
      <c r="B1297" s="82" t="s">
        <v>515</v>
      </c>
      <c r="C1297" s="83" t="s">
        <v>2783</v>
      </c>
      <c r="D1297" s="84" t="s">
        <v>2784</v>
      </c>
      <c r="E1297" s="85" t="s">
        <v>2785</v>
      </c>
      <c r="F1297" s="86"/>
      <c r="G1297" s="85" t="s">
        <v>2786</v>
      </c>
      <c r="I1297" s="66"/>
    </row>
    <row r="1298" spans="1:9" x14ac:dyDescent="0.25">
      <c r="A1298" s="87" t="s">
        <v>816</v>
      </c>
      <c r="B1298" s="82"/>
      <c r="C1298" s="83"/>
      <c r="D1298" s="84"/>
      <c r="E1298" s="85"/>
      <c r="F1298" s="86"/>
      <c r="G1298" s="85" t="s">
        <v>816</v>
      </c>
      <c r="I1298" s="66"/>
    </row>
    <row r="1299" spans="1:9" x14ac:dyDescent="0.25">
      <c r="A1299" s="87" t="s">
        <v>516</v>
      </c>
      <c r="B1299" s="82" t="s">
        <v>517</v>
      </c>
      <c r="C1299" s="83" t="s">
        <v>2787</v>
      </c>
      <c r="D1299" s="84" t="s">
        <v>517</v>
      </c>
      <c r="E1299" s="85" t="s">
        <v>2788</v>
      </c>
      <c r="F1299" s="86"/>
      <c r="G1299" s="85" t="s">
        <v>2789</v>
      </c>
      <c r="I1299" s="66"/>
    </row>
    <row r="1300" spans="1:9" x14ac:dyDescent="0.25">
      <c r="A1300" s="87" t="s">
        <v>816</v>
      </c>
      <c r="B1300" s="82"/>
      <c r="C1300" s="83"/>
      <c r="D1300" s="84"/>
      <c r="E1300" s="85"/>
      <c r="F1300" s="86"/>
      <c r="G1300" s="85" t="s">
        <v>816</v>
      </c>
      <c r="I1300" s="66"/>
    </row>
    <row r="1301" spans="1:9" x14ac:dyDescent="0.25">
      <c r="A1301" s="74" t="s">
        <v>816</v>
      </c>
      <c r="B1301" s="75"/>
      <c r="C1301" s="76"/>
      <c r="D1301" s="77"/>
      <c r="E1301" s="78"/>
      <c r="F1301" s="79"/>
      <c r="G1301" s="78" t="s">
        <v>816</v>
      </c>
      <c r="I1301" s="66"/>
    </row>
    <row r="1302" spans="1:9" ht="45" customHeight="1" x14ac:dyDescent="0.25">
      <c r="A1302" s="80" t="s">
        <v>2790</v>
      </c>
      <c r="B1302" s="148" t="s">
        <v>2791</v>
      </c>
      <c r="C1302" s="148"/>
      <c r="D1302" s="148"/>
      <c r="E1302" s="148"/>
      <c r="F1302" s="148"/>
      <c r="G1302" s="148" t="s">
        <v>816</v>
      </c>
      <c r="I1302" s="66"/>
    </row>
    <row r="1303" spans="1:9" x14ac:dyDescent="0.25">
      <c r="A1303" s="74" t="s">
        <v>816</v>
      </c>
      <c r="B1303" s="75"/>
      <c r="C1303" s="76"/>
      <c r="D1303" s="77"/>
      <c r="E1303" s="78"/>
      <c r="F1303" s="79"/>
      <c r="G1303" s="78" t="s">
        <v>816</v>
      </c>
      <c r="I1303" s="66"/>
    </row>
    <row r="1304" spans="1:9" x14ac:dyDescent="0.25">
      <c r="A1304" s="81" t="s">
        <v>816</v>
      </c>
      <c r="B1304" s="82"/>
      <c r="C1304" s="83"/>
      <c r="D1304" s="84"/>
      <c r="E1304" s="85"/>
      <c r="F1304" s="86"/>
      <c r="G1304" s="85" t="s">
        <v>816</v>
      </c>
      <c r="I1304" s="66"/>
    </row>
    <row r="1305" spans="1:9" ht="18" customHeight="1" x14ac:dyDescent="0.25">
      <c r="A1305" s="62" t="s">
        <v>156</v>
      </c>
      <c r="B1305" s="140" t="s">
        <v>157</v>
      </c>
      <c r="C1305" s="140"/>
      <c r="D1305" s="140"/>
      <c r="E1305" s="140"/>
      <c r="F1305" s="140"/>
      <c r="G1305" s="140" t="s">
        <v>816</v>
      </c>
      <c r="I1305" s="66"/>
    </row>
    <row r="1306" spans="1:9" x14ac:dyDescent="0.25">
      <c r="A1306" s="87" t="s">
        <v>816</v>
      </c>
      <c r="B1306" s="82"/>
      <c r="C1306" s="83"/>
      <c r="D1306" s="84"/>
      <c r="E1306" s="85"/>
      <c r="F1306" s="86"/>
      <c r="G1306" s="85" t="s">
        <v>816</v>
      </c>
      <c r="I1306" s="66"/>
    </row>
    <row r="1307" spans="1:9" x14ac:dyDescent="0.25">
      <c r="A1307" s="87" t="s">
        <v>343</v>
      </c>
      <c r="B1307" s="82" t="s">
        <v>157</v>
      </c>
      <c r="C1307" s="83" t="s">
        <v>2792</v>
      </c>
      <c r="D1307" s="84" t="s">
        <v>2793</v>
      </c>
      <c r="E1307" s="85" t="s">
        <v>2794</v>
      </c>
      <c r="F1307" s="86"/>
      <c r="G1307" s="85" t="s">
        <v>2795</v>
      </c>
      <c r="I1307" s="66"/>
    </row>
    <row r="1308" spans="1:9" ht="12.75" customHeight="1" x14ac:dyDescent="0.25">
      <c r="A1308" s="87" t="s">
        <v>816</v>
      </c>
      <c r="B1308" s="82"/>
      <c r="C1308" s="83" t="s">
        <v>2796</v>
      </c>
      <c r="D1308" s="84" t="s">
        <v>2797</v>
      </c>
      <c r="E1308" s="85" t="s">
        <v>2798</v>
      </c>
      <c r="F1308" s="86"/>
      <c r="G1308" s="85" t="s">
        <v>2799</v>
      </c>
      <c r="I1308" s="66"/>
    </row>
    <row r="1309" spans="1:9" x14ac:dyDescent="0.25">
      <c r="A1309" s="87" t="s">
        <v>816</v>
      </c>
      <c r="B1309" s="82"/>
      <c r="C1309" s="83" t="s">
        <v>2800</v>
      </c>
      <c r="D1309" s="84" t="s">
        <v>2801</v>
      </c>
      <c r="E1309" s="85" t="s">
        <v>2802</v>
      </c>
      <c r="F1309" s="86"/>
      <c r="G1309" s="85" t="s">
        <v>2803</v>
      </c>
      <c r="I1309" s="66"/>
    </row>
    <row r="1310" spans="1:9" x14ac:dyDescent="0.25">
      <c r="A1310" s="87" t="s">
        <v>816</v>
      </c>
      <c r="B1310" s="82"/>
      <c r="C1310" s="83" t="s">
        <v>2804</v>
      </c>
      <c r="D1310" s="84" t="s">
        <v>2805</v>
      </c>
      <c r="E1310" s="85" t="s">
        <v>2806</v>
      </c>
      <c r="F1310" s="86"/>
      <c r="G1310" s="85" t="s">
        <v>2807</v>
      </c>
      <c r="I1310" s="66"/>
    </row>
    <row r="1311" spans="1:9" x14ac:dyDescent="0.25">
      <c r="A1311" s="87" t="s">
        <v>816</v>
      </c>
      <c r="B1311" s="82"/>
      <c r="C1311" s="83"/>
      <c r="D1311" s="84"/>
      <c r="E1311" s="85" t="s">
        <v>2808</v>
      </c>
      <c r="F1311" s="86"/>
      <c r="G1311" s="85" t="s">
        <v>2809</v>
      </c>
      <c r="I1311" s="66"/>
    </row>
    <row r="1312" spans="1:9" x14ac:dyDescent="0.25">
      <c r="A1312" s="87" t="s">
        <v>816</v>
      </c>
      <c r="B1312" s="82"/>
      <c r="C1312" s="83"/>
      <c r="D1312" s="84"/>
      <c r="E1312" s="85"/>
      <c r="F1312" s="86"/>
      <c r="G1312" s="85"/>
      <c r="I1312" s="66"/>
    </row>
    <row r="1313" spans="1:9" ht="18" customHeight="1" x14ac:dyDescent="0.25">
      <c r="A1313" s="62" t="s">
        <v>158</v>
      </c>
      <c r="B1313" s="140" t="s">
        <v>159</v>
      </c>
      <c r="C1313" s="140"/>
      <c r="D1313" s="140"/>
      <c r="E1313" s="140"/>
      <c r="F1313" s="140"/>
      <c r="G1313" s="140" t="s">
        <v>816</v>
      </c>
      <c r="I1313" s="66"/>
    </row>
    <row r="1314" spans="1:9" x14ac:dyDescent="0.25">
      <c r="A1314" s="87" t="s">
        <v>816</v>
      </c>
      <c r="B1314" s="82"/>
      <c r="C1314" s="83"/>
      <c r="D1314" s="84"/>
      <c r="E1314" s="85"/>
      <c r="F1314" s="86"/>
      <c r="G1314" s="85" t="s">
        <v>816</v>
      </c>
      <c r="I1314" s="66"/>
    </row>
    <row r="1315" spans="1:9" x14ac:dyDescent="0.25">
      <c r="A1315" s="87" t="s">
        <v>289</v>
      </c>
      <c r="B1315" s="82" t="s">
        <v>290</v>
      </c>
      <c r="C1315" s="83" t="s">
        <v>2810</v>
      </c>
      <c r="D1315" s="84" t="s">
        <v>2811</v>
      </c>
      <c r="E1315" s="85" t="s">
        <v>2812</v>
      </c>
      <c r="F1315" s="86"/>
      <c r="G1315" s="85" t="s">
        <v>2813</v>
      </c>
      <c r="I1315" s="66"/>
    </row>
    <row r="1316" spans="1:9" x14ac:dyDescent="0.25">
      <c r="A1316" s="87" t="s">
        <v>816</v>
      </c>
      <c r="B1316" s="82"/>
      <c r="C1316" s="83" t="s">
        <v>2814</v>
      </c>
      <c r="D1316" s="84" t="s">
        <v>2815</v>
      </c>
      <c r="E1316" s="85" t="s">
        <v>2816</v>
      </c>
      <c r="F1316" s="86"/>
      <c r="G1316" s="85" t="s">
        <v>2817</v>
      </c>
      <c r="I1316" s="66"/>
    </row>
    <row r="1317" spans="1:9" x14ac:dyDescent="0.25">
      <c r="A1317" s="87" t="s">
        <v>816</v>
      </c>
      <c r="B1317" s="82"/>
      <c r="C1317" s="83" t="s">
        <v>2818</v>
      </c>
      <c r="D1317" s="84" t="s">
        <v>2819</v>
      </c>
      <c r="E1317" s="85" t="s">
        <v>2820</v>
      </c>
      <c r="F1317" s="86"/>
      <c r="G1317" s="85" t="s">
        <v>2821</v>
      </c>
      <c r="I1317" s="66"/>
    </row>
    <row r="1318" spans="1:9" x14ac:dyDescent="0.25">
      <c r="A1318" s="87" t="s">
        <v>816</v>
      </c>
      <c r="B1318" s="82"/>
      <c r="C1318" s="83" t="s">
        <v>2822</v>
      </c>
      <c r="D1318" s="84" t="s">
        <v>2823</v>
      </c>
      <c r="E1318" s="85" t="s">
        <v>2824</v>
      </c>
      <c r="F1318" s="86"/>
      <c r="G1318" s="85" t="s">
        <v>2825</v>
      </c>
      <c r="I1318" s="66"/>
    </row>
    <row r="1319" spans="1:9" x14ac:dyDescent="0.25">
      <c r="A1319" s="87" t="s">
        <v>816</v>
      </c>
      <c r="B1319" s="82"/>
      <c r="C1319" s="83" t="s">
        <v>2826</v>
      </c>
      <c r="D1319" s="84" t="s">
        <v>2827</v>
      </c>
      <c r="E1319" s="85" t="s">
        <v>2828</v>
      </c>
      <c r="F1319" s="86"/>
      <c r="G1319" s="85" t="s">
        <v>2829</v>
      </c>
      <c r="I1319" s="66"/>
    </row>
    <row r="1320" spans="1:9" x14ac:dyDescent="0.25">
      <c r="A1320" s="87" t="s">
        <v>816</v>
      </c>
      <c r="B1320" s="82"/>
      <c r="C1320" s="83" t="s">
        <v>2830</v>
      </c>
      <c r="D1320" s="84" t="s">
        <v>2831</v>
      </c>
      <c r="E1320" s="85" t="s">
        <v>2832</v>
      </c>
      <c r="F1320" s="86"/>
      <c r="G1320" s="85" t="s">
        <v>2833</v>
      </c>
      <c r="I1320" s="66"/>
    </row>
    <row r="1321" spans="1:9" x14ac:dyDescent="0.25">
      <c r="A1321" s="87" t="s">
        <v>816</v>
      </c>
      <c r="B1321" s="82"/>
      <c r="C1321" s="83"/>
      <c r="D1321" s="84"/>
      <c r="E1321" s="85"/>
      <c r="F1321" s="86"/>
      <c r="G1321" s="85" t="s">
        <v>816</v>
      </c>
      <c r="I1321" s="66"/>
    </row>
    <row r="1322" spans="1:9" x14ac:dyDescent="0.25">
      <c r="A1322" s="87" t="s">
        <v>299</v>
      </c>
      <c r="B1322" s="82" t="s">
        <v>300</v>
      </c>
      <c r="C1322" s="83" t="s">
        <v>2834</v>
      </c>
      <c r="D1322" s="84" t="s">
        <v>2835</v>
      </c>
      <c r="E1322" s="85" t="s">
        <v>2836</v>
      </c>
      <c r="F1322" s="86"/>
      <c r="G1322" s="85" t="s">
        <v>2837</v>
      </c>
      <c r="I1322" s="66"/>
    </row>
    <row r="1323" spans="1:9" x14ac:dyDescent="0.25">
      <c r="A1323" s="87" t="s">
        <v>816</v>
      </c>
      <c r="B1323" s="82"/>
      <c r="C1323" s="83"/>
      <c r="D1323" s="84"/>
      <c r="E1323" s="85"/>
      <c r="F1323" s="86"/>
      <c r="G1323" s="85" t="s">
        <v>816</v>
      </c>
      <c r="I1323" s="66"/>
    </row>
    <row r="1324" spans="1:9" ht="18" customHeight="1" x14ac:dyDescent="0.25">
      <c r="A1324" s="62" t="s">
        <v>783</v>
      </c>
      <c r="B1324" s="140" t="s">
        <v>784</v>
      </c>
      <c r="C1324" s="140"/>
      <c r="D1324" s="140"/>
      <c r="E1324" s="140"/>
      <c r="F1324" s="140"/>
      <c r="G1324" s="140" t="s">
        <v>816</v>
      </c>
      <c r="I1324" s="66"/>
    </row>
    <row r="1325" spans="1:9" x14ac:dyDescent="0.25">
      <c r="A1325" s="87" t="s">
        <v>816</v>
      </c>
      <c r="B1325" s="82"/>
      <c r="C1325" s="83"/>
      <c r="D1325" s="84"/>
      <c r="E1325" s="85"/>
      <c r="F1325" s="86"/>
      <c r="G1325" s="85" t="s">
        <v>816</v>
      </c>
      <c r="I1325" s="66"/>
    </row>
    <row r="1326" spans="1:9" x14ac:dyDescent="0.25">
      <c r="A1326" s="87" t="s">
        <v>2838</v>
      </c>
      <c r="B1326" s="82" t="s">
        <v>2839</v>
      </c>
      <c r="C1326" s="83" t="s">
        <v>2840</v>
      </c>
      <c r="D1326" s="84" t="s">
        <v>2841</v>
      </c>
      <c r="E1326" s="85" t="s">
        <v>2842</v>
      </c>
      <c r="F1326" s="86"/>
      <c r="G1326" s="85" t="s">
        <v>2843</v>
      </c>
      <c r="I1326" s="66"/>
    </row>
    <row r="1327" spans="1:9" x14ac:dyDescent="0.25">
      <c r="A1327" s="87" t="s">
        <v>816</v>
      </c>
      <c r="B1327" s="82"/>
      <c r="C1327" s="83" t="s">
        <v>2844</v>
      </c>
      <c r="D1327" s="84" t="s">
        <v>2845</v>
      </c>
      <c r="E1327" s="85" t="s">
        <v>2846</v>
      </c>
      <c r="F1327" s="86"/>
      <c r="G1327" s="85" t="s">
        <v>2847</v>
      </c>
      <c r="I1327" s="66"/>
    </row>
    <row r="1328" spans="1:9" x14ac:dyDescent="0.25">
      <c r="A1328" s="87" t="s">
        <v>816</v>
      </c>
      <c r="B1328" s="82"/>
      <c r="C1328" s="83" t="s">
        <v>2848</v>
      </c>
      <c r="D1328" s="84" t="s">
        <v>2849</v>
      </c>
      <c r="E1328" s="85" t="s">
        <v>2850</v>
      </c>
      <c r="F1328" s="86"/>
      <c r="G1328" s="85" t="s">
        <v>2851</v>
      </c>
      <c r="I1328" s="66"/>
    </row>
    <row r="1329" spans="1:9" x14ac:dyDescent="0.25">
      <c r="A1329" s="87" t="s">
        <v>816</v>
      </c>
      <c r="B1329" s="82"/>
      <c r="C1329" s="83" t="s">
        <v>2852</v>
      </c>
      <c r="D1329" s="84" t="s">
        <v>2853</v>
      </c>
      <c r="E1329" s="85"/>
      <c r="F1329" s="86"/>
      <c r="G1329" s="85" t="s">
        <v>816</v>
      </c>
      <c r="I1329" s="66"/>
    </row>
    <row r="1330" spans="1:9" x14ac:dyDescent="0.25">
      <c r="A1330" s="87" t="s">
        <v>816</v>
      </c>
      <c r="B1330" s="82"/>
      <c r="C1330" s="83" t="s">
        <v>2854</v>
      </c>
      <c r="D1330" s="84" t="s">
        <v>2855</v>
      </c>
      <c r="E1330" s="85"/>
      <c r="F1330" s="86"/>
      <c r="G1330" s="85" t="s">
        <v>816</v>
      </c>
      <c r="I1330" s="66"/>
    </row>
    <row r="1331" spans="1:9" x14ac:dyDescent="0.25">
      <c r="A1331" s="87" t="s">
        <v>816</v>
      </c>
      <c r="B1331" s="82"/>
      <c r="C1331" s="83"/>
      <c r="D1331" s="84"/>
      <c r="E1331" s="85"/>
      <c r="F1331" s="86"/>
      <c r="G1331" s="85" t="s">
        <v>816</v>
      </c>
      <c r="I1331" s="66"/>
    </row>
    <row r="1332" spans="1:9" x14ac:dyDescent="0.25">
      <c r="A1332" s="152" t="s">
        <v>2856</v>
      </c>
      <c r="B1332" s="152"/>
      <c r="C1332" s="152"/>
      <c r="D1332" s="152"/>
      <c r="E1332" s="152"/>
      <c r="F1332" s="152"/>
      <c r="G1332" s="152" t="s">
        <v>816</v>
      </c>
      <c r="I1332" s="66"/>
    </row>
    <row r="1333" spans="1:9" x14ac:dyDescent="0.25">
      <c r="A1333" s="87" t="s">
        <v>816</v>
      </c>
      <c r="B1333" s="82"/>
      <c r="C1333" s="83"/>
      <c r="D1333" s="84"/>
      <c r="E1333" s="85"/>
      <c r="F1333" s="86"/>
      <c r="G1333" s="85" t="s">
        <v>816</v>
      </c>
      <c r="I1333" s="66"/>
    </row>
    <row r="1334" spans="1:9" x14ac:dyDescent="0.25">
      <c r="A1334" s="87" t="s">
        <v>2857</v>
      </c>
      <c r="B1334" s="82" t="s">
        <v>2858</v>
      </c>
      <c r="C1334" s="83" t="s">
        <v>2859</v>
      </c>
      <c r="D1334" s="84" t="s">
        <v>2860</v>
      </c>
      <c r="E1334" s="85" t="s">
        <v>2861</v>
      </c>
      <c r="F1334" s="86"/>
      <c r="G1334" s="85" t="s">
        <v>2862</v>
      </c>
      <c r="I1334" s="66"/>
    </row>
    <row r="1335" spans="1:9" x14ac:dyDescent="0.25">
      <c r="A1335" s="87" t="s">
        <v>816</v>
      </c>
      <c r="B1335" s="82"/>
      <c r="C1335" s="83"/>
      <c r="D1335" s="84"/>
      <c r="E1335" s="85"/>
      <c r="F1335" s="86"/>
      <c r="G1335" s="85" t="s">
        <v>816</v>
      </c>
      <c r="I1335" s="66"/>
    </row>
    <row r="1336" spans="1:9" x14ac:dyDescent="0.25">
      <c r="A1336" s="87" t="s">
        <v>2863</v>
      </c>
      <c r="B1336" s="82" t="s">
        <v>2864</v>
      </c>
      <c r="C1336" s="83" t="s">
        <v>2865</v>
      </c>
      <c r="D1336" s="84" t="s">
        <v>2866</v>
      </c>
      <c r="E1336" s="85" t="s">
        <v>2867</v>
      </c>
      <c r="F1336" s="86"/>
      <c r="G1336" s="85" t="s">
        <v>2868</v>
      </c>
      <c r="I1336" s="66"/>
    </row>
    <row r="1337" spans="1:9" x14ac:dyDescent="0.25">
      <c r="A1337" s="87" t="s">
        <v>816</v>
      </c>
      <c r="B1337" s="82"/>
      <c r="C1337" s="83"/>
      <c r="D1337" s="84"/>
      <c r="E1337" s="85"/>
      <c r="F1337" s="86"/>
      <c r="G1337" s="85" t="s">
        <v>816</v>
      </c>
      <c r="I1337" s="66"/>
    </row>
    <row r="1338" spans="1:9" x14ac:dyDescent="0.25">
      <c r="A1338" s="87" t="s">
        <v>2869</v>
      </c>
      <c r="B1338" s="82" t="s">
        <v>2870</v>
      </c>
      <c r="C1338" s="83" t="s">
        <v>2871</v>
      </c>
      <c r="D1338" s="84" t="s">
        <v>2872</v>
      </c>
      <c r="E1338" s="85" t="s">
        <v>2873</v>
      </c>
      <c r="F1338" s="86"/>
      <c r="G1338" s="85" t="s">
        <v>2874</v>
      </c>
      <c r="I1338" s="66"/>
    </row>
    <row r="1339" spans="1:9" x14ac:dyDescent="0.25">
      <c r="A1339" s="87" t="s">
        <v>816</v>
      </c>
      <c r="B1339" s="82"/>
      <c r="C1339" s="83" t="s">
        <v>2875</v>
      </c>
      <c r="D1339" s="84" t="s">
        <v>2876</v>
      </c>
      <c r="E1339" s="85" t="s">
        <v>2877</v>
      </c>
      <c r="F1339" s="86"/>
      <c r="G1339" s="85" t="s">
        <v>2878</v>
      </c>
      <c r="I1339" s="66"/>
    </row>
    <row r="1340" spans="1:9" x14ac:dyDescent="0.25">
      <c r="A1340" s="87" t="s">
        <v>816</v>
      </c>
      <c r="B1340" s="82"/>
      <c r="C1340" s="83"/>
      <c r="D1340" s="84"/>
      <c r="E1340" s="85"/>
      <c r="F1340" s="86"/>
      <c r="G1340" s="85" t="s">
        <v>816</v>
      </c>
      <c r="I1340" s="66"/>
    </row>
    <row r="1341" spans="1:9" ht="18" customHeight="1" x14ac:dyDescent="0.25">
      <c r="A1341" s="62" t="s">
        <v>160</v>
      </c>
      <c r="B1341" s="140" t="s">
        <v>161</v>
      </c>
      <c r="C1341" s="140"/>
      <c r="D1341" s="140"/>
      <c r="E1341" s="140"/>
      <c r="F1341" s="140"/>
      <c r="G1341" s="140" t="s">
        <v>816</v>
      </c>
      <c r="I1341" s="66"/>
    </row>
    <row r="1342" spans="1:9" x14ac:dyDescent="0.25">
      <c r="A1342" s="87" t="s">
        <v>816</v>
      </c>
      <c r="B1342" s="82"/>
      <c r="C1342" s="83"/>
      <c r="D1342" s="84"/>
      <c r="E1342" s="85"/>
      <c r="F1342" s="86"/>
      <c r="G1342" s="85" t="s">
        <v>816</v>
      </c>
      <c r="I1342" s="66"/>
    </row>
    <row r="1343" spans="1:9" x14ac:dyDescent="0.25">
      <c r="A1343" s="87" t="s">
        <v>440</v>
      </c>
      <c r="B1343" s="82" t="s">
        <v>441</v>
      </c>
      <c r="C1343" s="83" t="s">
        <v>2879</v>
      </c>
      <c r="D1343" s="84" t="s">
        <v>2880</v>
      </c>
      <c r="E1343" s="85" t="s">
        <v>2881</v>
      </c>
      <c r="F1343" s="86"/>
      <c r="G1343" s="85" t="s">
        <v>2882</v>
      </c>
      <c r="I1343" s="66"/>
    </row>
    <row r="1344" spans="1:9" x14ac:dyDescent="0.25">
      <c r="A1344" s="87" t="s">
        <v>816</v>
      </c>
      <c r="B1344" s="82"/>
      <c r="C1344" s="83" t="s">
        <v>2883</v>
      </c>
      <c r="D1344" s="84" t="s">
        <v>2884</v>
      </c>
      <c r="E1344" s="85" t="s">
        <v>2885</v>
      </c>
      <c r="F1344" s="86"/>
      <c r="G1344" s="85" t="s">
        <v>2886</v>
      </c>
      <c r="I1344" s="66"/>
    </row>
    <row r="1345" spans="1:9" x14ac:dyDescent="0.25">
      <c r="A1345" s="87" t="s">
        <v>816</v>
      </c>
      <c r="B1345" s="82"/>
      <c r="C1345" s="83" t="s">
        <v>816</v>
      </c>
      <c r="D1345" s="84"/>
      <c r="E1345" s="85" t="s">
        <v>2887</v>
      </c>
      <c r="F1345" s="86"/>
      <c r="G1345" s="85" t="s">
        <v>2888</v>
      </c>
      <c r="I1345" s="66"/>
    </row>
    <row r="1346" spans="1:9" x14ac:dyDescent="0.25">
      <c r="A1346" s="87" t="s">
        <v>816</v>
      </c>
      <c r="B1346" s="82"/>
      <c r="C1346" s="83"/>
      <c r="D1346" s="84"/>
      <c r="E1346" s="85"/>
      <c r="F1346" s="86"/>
      <c r="G1346" s="85" t="s">
        <v>816</v>
      </c>
      <c r="I1346" s="66"/>
    </row>
    <row r="1347" spans="1:9" x14ac:dyDescent="0.25">
      <c r="A1347" s="87" t="s">
        <v>283</v>
      </c>
      <c r="B1347" s="82" t="s">
        <v>284</v>
      </c>
      <c r="C1347" s="83" t="s">
        <v>2889</v>
      </c>
      <c r="D1347" s="84" t="s">
        <v>2890</v>
      </c>
      <c r="E1347" s="85" t="s">
        <v>2891</v>
      </c>
      <c r="F1347" s="86"/>
      <c r="G1347" s="85" t="s">
        <v>2892</v>
      </c>
      <c r="I1347" s="66"/>
    </row>
    <row r="1348" spans="1:9" x14ac:dyDescent="0.25">
      <c r="A1348" s="87" t="s">
        <v>816</v>
      </c>
      <c r="C1348" s="83" t="s">
        <v>2893</v>
      </c>
      <c r="D1348" s="84" t="s">
        <v>2894</v>
      </c>
      <c r="E1348" s="85" t="s">
        <v>2895</v>
      </c>
      <c r="F1348" s="86"/>
      <c r="G1348" s="85" t="s">
        <v>2896</v>
      </c>
      <c r="I1348" s="66"/>
    </row>
    <row r="1349" spans="1:9" x14ac:dyDescent="0.25">
      <c r="A1349" s="87" t="s">
        <v>816</v>
      </c>
      <c r="B1349" s="82"/>
      <c r="C1349" s="83"/>
      <c r="D1349" s="84"/>
      <c r="E1349" s="85" t="s">
        <v>2897</v>
      </c>
      <c r="F1349" s="86"/>
      <c r="G1349" s="85" t="s">
        <v>2898</v>
      </c>
      <c r="I1349" s="66"/>
    </row>
    <row r="1350" spans="1:9" x14ac:dyDescent="0.25">
      <c r="A1350" s="87" t="s">
        <v>816</v>
      </c>
      <c r="B1350" s="82"/>
      <c r="C1350" s="83" t="s">
        <v>816</v>
      </c>
      <c r="D1350" s="84"/>
      <c r="E1350" s="85" t="s">
        <v>2899</v>
      </c>
      <c r="F1350" s="86"/>
      <c r="G1350" s="85" t="s">
        <v>2900</v>
      </c>
      <c r="I1350" s="66"/>
    </row>
    <row r="1351" spans="1:9" x14ac:dyDescent="0.25">
      <c r="A1351" s="87" t="s">
        <v>816</v>
      </c>
      <c r="B1351" s="82"/>
      <c r="C1351" s="83"/>
      <c r="D1351" s="84"/>
      <c r="E1351" s="85"/>
      <c r="F1351" s="86"/>
      <c r="G1351" s="85" t="s">
        <v>816</v>
      </c>
      <c r="I1351" s="66"/>
    </row>
    <row r="1352" spans="1:9" x14ac:dyDescent="0.25">
      <c r="A1352" s="87" t="s">
        <v>176</v>
      </c>
      <c r="B1352" s="82" t="s">
        <v>177</v>
      </c>
      <c r="C1352" s="83" t="s">
        <v>2901</v>
      </c>
      <c r="D1352" s="84" t="s">
        <v>2902</v>
      </c>
      <c r="E1352" s="85" t="s">
        <v>2903</v>
      </c>
      <c r="F1352" s="86"/>
      <c r="G1352" s="85" t="s">
        <v>2904</v>
      </c>
      <c r="I1352" s="66"/>
    </row>
    <row r="1353" spans="1:9" x14ac:dyDescent="0.25">
      <c r="A1353" s="87" t="s">
        <v>816</v>
      </c>
      <c r="C1353" s="83" t="s">
        <v>2905</v>
      </c>
      <c r="D1353" s="84" t="s">
        <v>2906</v>
      </c>
      <c r="E1353" s="85" t="s">
        <v>2907</v>
      </c>
      <c r="F1353" s="86"/>
      <c r="G1353" s="85" t="s">
        <v>2908</v>
      </c>
      <c r="I1353" s="66"/>
    </row>
    <row r="1354" spans="1:9" x14ac:dyDescent="0.25">
      <c r="A1354" s="87" t="s">
        <v>816</v>
      </c>
      <c r="B1354" s="82"/>
      <c r="C1354" s="83" t="s">
        <v>2909</v>
      </c>
      <c r="D1354" s="84" t="s">
        <v>2910</v>
      </c>
      <c r="E1354" s="85" t="s">
        <v>2911</v>
      </c>
      <c r="F1354" s="86"/>
      <c r="G1354" s="85" t="s">
        <v>2912</v>
      </c>
      <c r="I1354" s="66"/>
    </row>
    <row r="1355" spans="1:9" x14ac:dyDescent="0.25">
      <c r="A1355" s="87" t="s">
        <v>816</v>
      </c>
      <c r="B1355" s="82"/>
      <c r="C1355" s="83" t="s">
        <v>2913</v>
      </c>
      <c r="D1355" s="84" t="s">
        <v>2914</v>
      </c>
      <c r="E1355" s="85" t="s">
        <v>2915</v>
      </c>
      <c r="F1355" s="86"/>
      <c r="G1355" s="85" t="s">
        <v>2916</v>
      </c>
      <c r="I1355" s="66"/>
    </row>
    <row r="1356" spans="1:9" x14ac:dyDescent="0.25">
      <c r="A1356" s="87" t="s">
        <v>816</v>
      </c>
      <c r="B1356" s="82"/>
      <c r="C1356" s="83" t="s">
        <v>816</v>
      </c>
      <c r="D1356" s="84"/>
      <c r="E1356" s="85" t="s">
        <v>2917</v>
      </c>
      <c r="F1356" s="86"/>
      <c r="G1356" s="85" t="s">
        <v>2918</v>
      </c>
      <c r="I1356" s="66"/>
    </row>
    <row r="1357" spans="1:9" x14ac:dyDescent="0.25">
      <c r="A1357" s="87" t="s">
        <v>816</v>
      </c>
      <c r="B1357" s="82"/>
      <c r="C1357" s="83" t="s">
        <v>816</v>
      </c>
      <c r="D1357" s="84"/>
      <c r="E1357" s="85" t="s">
        <v>2919</v>
      </c>
      <c r="F1357" s="86"/>
      <c r="G1357" s="85" t="s">
        <v>2920</v>
      </c>
      <c r="I1357" s="66"/>
    </row>
    <row r="1358" spans="1:9" x14ac:dyDescent="0.25">
      <c r="A1358" s="87" t="s">
        <v>816</v>
      </c>
      <c r="B1358" s="82"/>
      <c r="C1358" s="83" t="s">
        <v>816</v>
      </c>
      <c r="D1358" s="84"/>
      <c r="E1358" s="85" t="s">
        <v>2921</v>
      </c>
      <c r="F1358" s="86"/>
      <c r="G1358" s="85" t="s">
        <v>2922</v>
      </c>
      <c r="I1358" s="66"/>
    </row>
    <row r="1359" spans="1:9" x14ac:dyDescent="0.25">
      <c r="A1359" s="87" t="s">
        <v>816</v>
      </c>
      <c r="B1359" s="82"/>
      <c r="C1359" s="83" t="s">
        <v>816</v>
      </c>
      <c r="D1359" s="84"/>
      <c r="E1359" s="85" t="s">
        <v>2923</v>
      </c>
      <c r="F1359" s="86"/>
      <c r="G1359" s="85" t="s">
        <v>2924</v>
      </c>
      <c r="I1359" s="66"/>
    </row>
    <row r="1360" spans="1:9" x14ac:dyDescent="0.25">
      <c r="A1360" s="87" t="s">
        <v>816</v>
      </c>
      <c r="B1360" s="82"/>
      <c r="C1360" s="83"/>
      <c r="D1360" s="84"/>
      <c r="E1360" s="85"/>
      <c r="F1360" s="86"/>
      <c r="G1360" s="85" t="s">
        <v>816</v>
      </c>
      <c r="I1360" s="66"/>
    </row>
    <row r="1361" spans="1:9" x14ac:dyDescent="0.25">
      <c r="A1361" s="87" t="s">
        <v>285</v>
      </c>
      <c r="B1361" s="82" t="s">
        <v>286</v>
      </c>
      <c r="C1361" s="83" t="s">
        <v>2925</v>
      </c>
      <c r="D1361" s="84" t="s">
        <v>2926</v>
      </c>
      <c r="E1361" s="85" t="s">
        <v>2927</v>
      </c>
      <c r="F1361" s="86"/>
      <c r="G1361" s="85" t="s">
        <v>2928</v>
      </c>
      <c r="I1361" s="66"/>
    </row>
    <row r="1362" spans="1:9" x14ac:dyDescent="0.25">
      <c r="A1362" s="87" t="s">
        <v>816</v>
      </c>
      <c r="B1362" s="82"/>
      <c r="C1362" s="83"/>
      <c r="D1362" s="84"/>
      <c r="E1362" s="85"/>
      <c r="F1362" s="86"/>
      <c r="G1362" s="85" t="s">
        <v>816</v>
      </c>
      <c r="I1362" s="66"/>
    </row>
    <row r="1363" spans="1:9" ht="18" customHeight="1" x14ac:dyDescent="0.25">
      <c r="A1363" s="62" t="s">
        <v>162</v>
      </c>
      <c r="B1363" s="140" t="s">
        <v>163</v>
      </c>
      <c r="C1363" s="140"/>
      <c r="D1363" s="140"/>
      <c r="E1363" s="140"/>
      <c r="F1363" s="140"/>
      <c r="G1363" s="140" t="s">
        <v>816</v>
      </c>
      <c r="I1363" s="66"/>
    </row>
    <row r="1364" spans="1:9" x14ac:dyDescent="0.25">
      <c r="A1364" s="87" t="s">
        <v>816</v>
      </c>
      <c r="B1364" s="82"/>
      <c r="C1364" s="83"/>
      <c r="D1364" s="84"/>
      <c r="E1364" s="85"/>
      <c r="F1364" s="86"/>
      <c r="G1364" s="85"/>
      <c r="I1364" s="66"/>
    </row>
    <row r="1365" spans="1:9" x14ac:dyDescent="0.25">
      <c r="A1365" s="87" t="s">
        <v>348</v>
      </c>
      <c r="B1365" s="82" t="s">
        <v>349</v>
      </c>
      <c r="C1365" s="83" t="s">
        <v>2929</v>
      </c>
      <c r="D1365" s="84" t="s">
        <v>2930</v>
      </c>
      <c r="E1365" s="85" t="s">
        <v>2931</v>
      </c>
      <c r="F1365" s="86"/>
      <c r="G1365" s="85" t="s">
        <v>2932</v>
      </c>
      <c r="I1365" s="66"/>
    </row>
    <row r="1366" spans="1:9" x14ac:dyDescent="0.25">
      <c r="A1366" s="87" t="s">
        <v>816</v>
      </c>
      <c r="B1366" s="82"/>
      <c r="C1366" s="83"/>
      <c r="D1366" s="84"/>
      <c r="E1366" s="85" t="s">
        <v>2933</v>
      </c>
      <c r="F1366" s="86"/>
      <c r="G1366" s="85" t="s">
        <v>2934</v>
      </c>
      <c r="I1366" s="66"/>
    </row>
    <row r="1367" spans="1:9" x14ac:dyDescent="0.25">
      <c r="A1367" s="87" t="s">
        <v>816</v>
      </c>
      <c r="B1367" s="82"/>
      <c r="C1367" s="83"/>
      <c r="D1367" s="84"/>
      <c r="E1367" s="85"/>
      <c r="F1367" s="86"/>
      <c r="G1367" s="85"/>
      <c r="I1367" s="66"/>
    </row>
    <row r="1368" spans="1:9" x14ac:dyDescent="0.25">
      <c r="A1368" s="87" t="s">
        <v>329</v>
      </c>
      <c r="B1368" s="82" t="s">
        <v>330</v>
      </c>
      <c r="C1368" s="83" t="s">
        <v>2935</v>
      </c>
      <c r="D1368" s="84" t="s">
        <v>2936</v>
      </c>
      <c r="E1368" s="85" t="s">
        <v>2937</v>
      </c>
      <c r="F1368" s="86"/>
      <c r="G1368" s="85" t="s">
        <v>2938</v>
      </c>
      <c r="I1368" s="66"/>
    </row>
    <row r="1369" spans="1:9" x14ac:dyDescent="0.25">
      <c r="A1369" s="87" t="s">
        <v>816</v>
      </c>
      <c r="B1369" s="82"/>
      <c r="C1369" s="83" t="s">
        <v>2939</v>
      </c>
      <c r="D1369" s="84" t="s">
        <v>330</v>
      </c>
      <c r="E1369" s="85" t="s">
        <v>2940</v>
      </c>
      <c r="F1369" s="86"/>
      <c r="G1369" s="85" t="s">
        <v>2941</v>
      </c>
      <c r="I1369" s="66"/>
    </row>
    <row r="1370" spans="1:9" x14ac:dyDescent="0.25">
      <c r="A1370" s="87" t="s">
        <v>816</v>
      </c>
      <c r="B1370" s="82"/>
      <c r="C1370" s="83" t="s">
        <v>2942</v>
      </c>
      <c r="D1370" s="84" t="s">
        <v>2943</v>
      </c>
      <c r="E1370" s="85" t="s">
        <v>2944</v>
      </c>
      <c r="F1370" s="86"/>
      <c r="G1370" s="85" t="s">
        <v>2945</v>
      </c>
      <c r="I1370" s="66"/>
    </row>
    <row r="1371" spans="1:9" x14ac:dyDescent="0.25">
      <c r="A1371" s="87" t="s">
        <v>816</v>
      </c>
      <c r="B1371" s="82"/>
      <c r="C1371" s="83" t="s">
        <v>2946</v>
      </c>
      <c r="D1371" s="84" t="s">
        <v>2947</v>
      </c>
      <c r="E1371" s="85" t="s">
        <v>2948</v>
      </c>
      <c r="F1371" s="86"/>
      <c r="G1371" s="85" t="s">
        <v>2949</v>
      </c>
      <c r="I1371" s="66"/>
    </row>
    <row r="1372" spans="1:9" x14ac:dyDescent="0.25">
      <c r="A1372" s="87" t="s">
        <v>816</v>
      </c>
      <c r="B1372" s="82"/>
      <c r="C1372" s="83" t="s">
        <v>2950</v>
      </c>
      <c r="D1372" s="84" t="s">
        <v>2951</v>
      </c>
      <c r="E1372" s="85"/>
      <c r="F1372" s="86"/>
      <c r="G1372" s="85" t="s">
        <v>816</v>
      </c>
      <c r="I1372" s="66"/>
    </row>
    <row r="1373" spans="1:9" x14ac:dyDescent="0.25">
      <c r="A1373" s="87" t="s">
        <v>816</v>
      </c>
      <c r="B1373" s="82"/>
      <c r="C1373" s="83"/>
      <c r="D1373" s="84"/>
      <c r="E1373" s="85"/>
      <c r="F1373" s="86"/>
      <c r="G1373" s="85"/>
      <c r="I1373" s="66"/>
    </row>
    <row r="1374" spans="1:9" x14ac:dyDescent="0.25">
      <c r="A1374" s="87" t="s">
        <v>350</v>
      </c>
      <c r="B1374" s="82" t="s">
        <v>351</v>
      </c>
      <c r="C1374" s="83" t="s">
        <v>2952</v>
      </c>
      <c r="D1374" s="84" t="s">
        <v>2953</v>
      </c>
      <c r="E1374" s="85" t="s">
        <v>2954</v>
      </c>
      <c r="F1374" s="86"/>
      <c r="G1374" s="85" t="s">
        <v>2955</v>
      </c>
      <c r="I1374" s="66"/>
    </row>
    <row r="1375" spans="1:9" x14ac:dyDescent="0.25">
      <c r="A1375" s="87" t="s">
        <v>816</v>
      </c>
      <c r="C1375" s="83" t="s">
        <v>2956</v>
      </c>
      <c r="D1375" s="84" t="s">
        <v>2957</v>
      </c>
      <c r="E1375" s="85" t="s">
        <v>2958</v>
      </c>
      <c r="F1375" s="86"/>
      <c r="G1375" s="85" t="s">
        <v>2959</v>
      </c>
      <c r="I1375" s="66"/>
    </row>
    <row r="1376" spans="1:9" x14ac:dyDescent="0.25">
      <c r="A1376" s="87" t="s">
        <v>816</v>
      </c>
      <c r="B1376" s="82"/>
      <c r="C1376" s="83" t="s">
        <v>816</v>
      </c>
      <c r="D1376" s="84"/>
      <c r="E1376" s="85" t="s">
        <v>2960</v>
      </c>
      <c r="F1376" s="86"/>
      <c r="G1376" s="85" t="s">
        <v>2961</v>
      </c>
      <c r="I1376" s="66"/>
    </row>
    <row r="1377" spans="1:9" x14ac:dyDescent="0.25">
      <c r="A1377" s="87" t="s">
        <v>816</v>
      </c>
      <c r="B1377" s="82"/>
      <c r="C1377" s="83"/>
      <c r="D1377" s="84"/>
      <c r="E1377" s="85" t="s">
        <v>2962</v>
      </c>
      <c r="F1377" s="86"/>
      <c r="G1377" s="85" t="s">
        <v>2963</v>
      </c>
      <c r="I1377" s="66"/>
    </row>
    <row r="1378" spans="1:9" x14ac:dyDescent="0.25">
      <c r="A1378" s="87" t="s">
        <v>816</v>
      </c>
      <c r="B1378" s="82"/>
      <c r="C1378" s="83"/>
      <c r="D1378" s="84"/>
      <c r="E1378" s="85"/>
      <c r="F1378" s="86"/>
      <c r="G1378" s="85" t="s">
        <v>816</v>
      </c>
      <c r="I1378" s="66"/>
    </row>
    <row r="1379" spans="1:9" ht="18" customHeight="1" x14ac:dyDescent="0.25">
      <c r="A1379" s="62" t="s">
        <v>164</v>
      </c>
      <c r="B1379" s="140" t="s">
        <v>165</v>
      </c>
      <c r="C1379" s="140"/>
      <c r="D1379" s="140"/>
      <c r="E1379" s="140"/>
      <c r="F1379" s="140"/>
      <c r="G1379" s="140" t="s">
        <v>816</v>
      </c>
      <c r="I1379" s="66"/>
    </row>
    <row r="1380" spans="1:9" x14ac:dyDescent="0.25">
      <c r="A1380" s="87" t="s">
        <v>816</v>
      </c>
      <c r="B1380" s="82"/>
      <c r="C1380" s="83"/>
      <c r="D1380" s="84"/>
      <c r="E1380" s="85"/>
      <c r="F1380" s="86"/>
      <c r="G1380" s="85"/>
      <c r="I1380" s="66"/>
    </row>
    <row r="1381" spans="1:9" ht="25.5" customHeight="1" x14ac:dyDescent="0.25">
      <c r="A1381" s="87" t="s">
        <v>2964</v>
      </c>
      <c r="B1381" s="82" t="s">
        <v>2965</v>
      </c>
      <c r="C1381" s="83" t="s">
        <v>2966</v>
      </c>
      <c r="D1381" s="84" t="s">
        <v>2967</v>
      </c>
      <c r="E1381" s="85"/>
      <c r="F1381" s="86"/>
      <c r="G1381" s="85" t="s">
        <v>816</v>
      </c>
      <c r="I1381" s="66"/>
    </row>
    <row r="1382" spans="1:9" x14ac:dyDescent="0.25">
      <c r="A1382" s="91" t="s">
        <v>816</v>
      </c>
      <c r="F1382" s="86"/>
      <c r="I1382" s="66"/>
    </row>
    <row r="1383" spans="1:9" x14ac:dyDescent="0.25">
      <c r="A1383" s="87" t="s">
        <v>470</v>
      </c>
      <c r="B1383" s="82" t="s">
        <v>471</v>
      </c>
      <c r="C1383" s="83" t="s">
        <v>2968</v>
      </c>
      <c r="D1383" s="84" t="s">
        <v>2969</v>
      </c>
      <c r="E1383" s="85" t="s">
        <v>2970</v>
      </c>
      <c r="F1383" s="86"/>
      <c r="G1383" s="85" t="s">
        <v>2971</v>
      </c>
      <c r="I1383" s="66"/>
    </row>
    <row r="1384" spans="1:9" x14ac:dyDescent="0.25">
      <c r="A1384" s="87" t="s">
        <v>816</v>
      </c>
      <c r="C1384" s="83" t="s">
        <v>2972</v>
      </c>
      <c r="D1384" s="84" t="s">
        <v>2973</v>
      </c>
      <c r="E1384" s="85" t="s">
        <v>2974</v>
      </c>
      <c r="F1384" s="86"/>
      <c r="G1384" s="85" t="s">
        <v>2975</v>
      </c>
      <c r="I1384" s="66"/>
    </row>
    <row r="1385" spans="1:9" x14ac:dyDescent="0.25">
      <c r="A1385" s="87" t="s">
        <v>816</v>
      </c>
      <c r="C1385" s="83"/>
      <c r="D1385" s="84"/>
      <c r="E1385" s="85" t="s">
        <v>2976</v>
      </c>
      <c r="F1385" s="86"/>
      <c r="G1385" s="85" t="s">
        <v>2977</v>
      </c>
      <c r="I1385" s="66"/>
    </row>
    <row r="1386" spans="1:9" x14ac:dyDescent="0.25">
      <c r="A1386" s="87" t="s">
        <v>816</v>
      </c>
      <c r="B1386" s="82"/>
      <c r="C1386" s="83"/>
      <c r="D1386" s="84"/>
      <c r="E1386" s="85"/>
      <c r="F1386" s="86"/>
      <c r="G1386" s="85" t="s">
        <v>816</v>
      </c>
      <c r="I1386" s="66"/>
    </row>
    <row r="1387" spans="1:9" x14ac:dyDescent="0.25">
      <c r="A1387" s="87" t="s">
        <v>466</v>
      </c>
      <c r="B1387" s="82" t="s">
        <v>467</v>
      </c>
      <c r="C1387" s="83" t="s">
        <v>2978</v>
      </c>
      <c r="D1387" s="84" t="s">
        <v>2979</v>
      </c>
      <c r="E1387" s="85" t="s">
        <v>2980</v>
      </c>
      <c r="F1387" s="86"/>
      <c r="G1387" s="85" t="s">
        <v>2981</v>
      </c>
      <c r="I1387" s="66"/>
    </row>
    <row r="1388" spans="1:9" x14ac:dyDescent="0.25">
      <c r="A1388" s="87" t="s">
        <v>816</v>
      </c>
      <c r="B1388" s="82"/>
      <c r="C1388" s="83" t="s">
        <v>816</v>
      </c>
      <c r="D1388" s="84"/>
      <c r="E1388" s="85" t="s">
        <v>2982</v>
      </c>
      <c r="F1388" s="86"/>
      <c r="G1388" s="85" t="s">
        <v>2983</v>
      </c>
      <c r="I1388" s="66"/>
    </row>
    <row r="1389" spans="1:9" x14ac:dyDescent="0.25">
      <c r="A1389" s="87" t="s">
        <v>816</v>
      </c>
      <c r="B1389" s="82"/>
      <c r="C1389" s="83"/>
      <c r="D1389" s="84"/>
      <c r="E1389" s="85"/>
      <c r="F1389" s="86"/>
      <c r="G1389" s="85" t="s">
        <v>816</v>
      </c>
      <c r="I1389" s="66"/>
    </row>
    <row r="1390" spans="1:9" x14ac:dyDescent="0.25">
      <c r="A1390" s="87" t="s">
        <v>468</v>
      </c>
      <c r="B1390" s="82" t="s">
        <v>469</v>
      </c>
      <c r="C1390" s="83" t="s">
        <v>2984</v>
      </c>
      <c r="D1390" s="84" t="s">
        <v>2985</v>
      </c>
      <c r="E1390" s="85" t="s">
        <v>2986</v>
      </c>
      <c r="F1390" s="86"/>
      <c r="G1390" s="85" t="s">
        <v>2987</v>
      </c>
      <c r="I1390" s="66"/>
    </row>
    <row r="1391" spans="1:9" ht="44.25" customHeight="1" x14ac:dyDescent="0.25">
      <c r="A1391" s="87" t="s">
        <v>816</v>
      </c>
      <c r="B1391" s="91"/>
      <c r="C1391" s="83" t="s">
        <v>2988</v>
      </c>
      <c r="D1391" s="84" t="s">
        <v>2989</v>
      </c>
      <c r="E1391" s="85"/>
      <c r="F1391" s="86"/>
      <c r="G1391" s="85" t="s">
        <v>816</v>
      </c>
      <c r="I1391" s="66"/>
    </row>
    <row r="1392" spans="1:9" x14ac:dyDescent="0.25">
      <c r="A1392" s="87" t="s">
        <v>816</v>
      </c>
      <c r="B1392" s="82"/>
      <c r="C1392" s="83"/>
      <c r="D1392" s="84"/>
      <c r="E1392" s="85"/>
      <c r="F1392" s="86"/>
      <c r="G1392" s="85" t="s">
        <v>816</v>
      </c>
      <c r="I1392" s="66"/>
    </row>
    <row r="1393" spans="1:9" x14ac:dyDescent="0.25">
      <c r="A1393" s="74" t="s">
        <v>816</v>
      </c>
      <c r="B1393" s="75"/>
      <c r="C1393" s="76"/>
      <c r="D1393" s="77"/>
      <c r="E1393" s="78"/>
      <c r="F1393" s="79"/>
      <c r="G1393" s="78" t="s">
        <v>816</v>
      </c>
      <c r="I1393" s="66"/>
    </row>
    <row r="1394" spans="1:9" ht="45" customHeight="1" x14ac:dyDescent="0.25">
      <c r="A1394" s="80" t="s">
        <v>2990</v>
      </c>
      <c r="B1394" s="148" t="s">
        <v>2991</v>
      </c>
      <c r="C1394" s="148"/>
      <c r="D1394" s="148"/>
      <c r="E1394" s="148"/>
      <c r="F1394" s="148"/>
      <c r="G1394" s="148" t="s">
        <v>816</v>
      </c>
      <c r="I1394" s="66"/>
    </row>
    <row r="1395" spans="1:9" x14ac:dyDescent="0.25">
      <c r="A1395" s="74" t="s">
        <v>816</v>
      </c>
      <c r="B1395" s="75"/>
      <c r="C1395" s="76"/>
      <c r="D1395" s="77"/>
      <c r="E1395" s="78"/>
      <c r="F1395" s="79"/>
      <c r="G1395" s="78" t="s">
        <v>816</v>
      </c>
      <c r="I1395" s="66"/>
    </row>
    <row r="1396" spans="1:9" x14ac:dyDescent="0.25">
      <c r="A1396" s="81" t="s">
        <v>816</v>
      </c>
      <c r="B1396" s="82"/>
      <c r="C1396" s="83"/>
      <c r="D1396" s="84"/>
      <c r="E1396" s="85"/>
      <c r="F1396" s="86"/>
      <c r="G1396" s="85" t="s">
        <v>816</v>
      </c>
      <c r="I1396" s="66"/>
    </row>
    <row r="1397" spans="1:9" ht="18" customHeight="1" x14ac:dyDescent="0.25">
      <c r="A1397" s="62" t="s">
        <v>790</v>
      </c>
      <c r="B1397" s="140" t="s">
        <v>791</v>
      </c>
      <c r="C1397" s="140"/>
      <c r="D1397" s="140"/>
      <c r="E1397" s="140"/>
      <c r="F1397" s="140"/>
      <c r="G1397" s="140" t="s">
        <v>816</v>
      </c>
      <c r="I1397" s="66"/>
    </row>
    <row r="1398" spans="1:9" x14ac:dyDescent="0.25">
      <c r="A1398" s="87" t="s">
        <v>816</v>
      </c>
      <c r="B1398" s="82"/>
      <c r="C1398" s="83"/>
      <c r="D1398" s="84"/>
      <c r="E1398" s="85"/>
      <c r="F1398" s="86"/>
      <c r="G1398" s="85" t="s">
        <v>816</v>
      </c>
      <c r="I1398" s="66"/>
    </row>
    <row r="1399" spans="1:9" x14ac:dyDescent="0.25">
      <c r="A1399" s="87" t="s">
        <v>2992</v>
      </c>
      <c r="B1399" s="82" t="s">
        <v>2993</v>
      </c>
      <c r="C1399" s="83" t="s">
        <v>2994</v>
      </c>
      <c r="D1399" s="84" t="s">
        <v>2995</v>
      </c>
      <c r="E1399" s="85" t="s">
        <v>2996</v>
      </c>
      <c r="F1399" s="86"/>
      <c r="G1399" s="85" t="s">
        <v>2997</v>
      </c>
      <c r="I1399" s="66"/>
    </row>
    <row r="1400" spans="1:9" x14ac:dyDescent="0.25">
      <c r="A1400" s="87" t="s">
        <v>816</v>
      </c>
      <c r="B1400" s="82"/>
      <c r="C1400" s="83" t="s">
        <v>2998</v>
      </c>
      <c r="D1400" s="84" t="s">
        <v>2993</v>
      </c>
      <c r="E1400" s="85"/>
      <c r="F1400" s="86"/>
      <c r="G1400" s="85" t="s">
        <v>816</v>
      </c>
      <c r="I1400" s="66"/>
    </row>
    <row r="1401" spans="1:9" x14ac:dyDescent="0.25">
      <c r="A1401" s="87" t="s">
        <v>816</v>
      </c>
      <c r="B1401" s="82"/>
      <c r="C1401" s="83"/>
      <c r="D1401" s="84"/>
      <c r="E1401" s="85"/>
      <c r="F1401" s="86"/>
      <c r="G1401" s="85" t="s">
        <v>816</v>
      </c>
      <c r="I1401" s="66"/>
    </row>
    <row r="1402" spans="1:9" x14ac:dyDescent="0.25">
      <c r="A1402" s="87" t="s">
        <v>2999</v>
      </c>
      <c r="B1402" s="82" t="s">
        <v>3000</v>
      </c>
      <c r="C1402" s="83" t="s">
        <v>3001</v>
      </c>
      <c r="D1402" s="84" t="s">
        <v>3002</v>
      </c>
      <c r="E1402" s="85" t="s">
        <v>3003</v>
      </c>
      <c r="F1402" s="86"/>
      <c r="G1402" s="85" t="s">
        <v>3004</v>
      </c>
      <c r="I1402" s="66"/>
    </row>
    <row r="1403" spans="1:9" x14ac:dyDescent="0.25">
      <c r="A1403" s="87" t="s">
        <v>816</v>
      </c>
      <c r="B1403" s="82"/>
      <c r="C1403" s="83" t="s">
        <v>3005</v>
      </c>
      <c r="D1403" s="84" t="s">
        <v>3006</v>
      </c>
      <c r="E1403" s="85" t="s">
        <v>3007</v>
      </c>
      <c r="F1403" s="86"/>
      <c r="G1403" s="85" t="s">
        <v>3008</v>
      </c>
      <c r="I1403" s="66"/>
    </row>
    <row r="1404" spans="1:9" x14ac:dyDescent="0.25">
      <c r="A1404" s="87" t="s">
        <v>816</v>
      </c>
      <c r="B1404" s="82"/>
      <c r="C1404" s="83" t="s">
        <v>3009</v>
      </c>
      <c r="D1404" s="84" t="s">
        <v>3010</v>
      </c>
      <c r="E1404" s="85"/>
      <c r="F1404" s="86"/>
      <c r="G1404" s="85" t="s">
        <v>816</v>
      </c>
      <c r="I1404" s="66"/>
    </row>
    <row r="1405" spans="1:9" ht="12.75" customHeight="1" x14ac:dyDescent="0.25">
      <c r="A1405" s="87" t="s">
        <v>816</v>
      </c>
      <c r="B1405" s="82"/>
      <c r="C1405" s="83" t="s">
        <v>3011</v>
      </c>
      <c r="D1405" s="84" t="s">
        <v>3012</v>
      </c>
      <c r="E1405" s="85"/>
      <c r="F1405" s="86"/>
      <c r="G1405" s="85" t="s">
        <v>816</v>
      </c>
      <c r="I1405" s="66"/>
    </row>
    <row r="1406" spans="1:9" x14ac:dyDescent="0.25">
      <c r="A1406" s="87" t="s">
        <v>816</v>
      </c>
      <c r="B1406" s="82"/>
      <c r="E1406" s="85"/>
      <c r="F1406" s="86"/>
      <c r="G1406" s="85" t="s">
        <v>816</v>
      </c>
      <c r="I1406" s="66"/>
    </row>
    <row r="1407" spans="1:9" ht="25.5" customHeight="1" x14ac:dyDescent="0.25">
      <c r="A1407" s="87" t="s">
        <v>3013</v>
      </c>
      <c r="B1407" s="82" t="s">
        <v>3014</v>
      </c>
      <c r="C1407" s="83" t="s">
        <v>3015</v>
      </c>
      <c r="D1407" s="84" t="s">
        <v>3016</v>
      </c>
      <c r="E1407" s="85" t="s">
        <v>3017</v>
      </c>
      <c r="F1407" s="86"/>
      <c r="G1407" s="85" t="s">
        <v>3018</v>
      </c>
      <c r="I1407" s="66"/>
    </row>
    <row r="1408" spans="1:9" x14ac:dyDescent="0.25">
      <c r="A1408" s="87" t="s">
        <v>816</v>
      </c>
      <c r="B1408" s="82"/>
      <c r="C1408" s="83" t="s">
        <v>3019</v>
      </c>
      <c r="D1408" s="84" t="s">
        <v>3020</v>
      </c>
      <c r="E1408" s="85"/>
      <c r="F1408" s="86"/>
      <c r="G1408" s="85" t="s">
        <v>816</v>
      </c>
      <c r="I1408" s="66"/>
    </row>
    <row r="1409" spans="1:9" x14ac:dyDescent="0.25">
      <c r="A1409" s="87" t="s">
        <v>816</v>
      </c>
      <c r="B1409" s="82"/>
      <c r="C1409" s="83"/>
      <c r="D1409" s="84"/>
      <c r="E1409" s="85"/>
      <c r="F1409" s="86"/>
      <c r="G1409" s="85" t="s">
        <v>816</v>
      </c>
      <c r="I1409" s="66"/>
    </row>
    <row r="1410" spans="1:9" x14ac:dyDescent="0.25">
      <c r="A1410" s="152" t="s">
        <v>3021</v>
      </c>
      <c r="B1410" s="152"/>
      <c r="C1410" s="152"/>
      <c r="D1410" s="152"/>
      <c r="E1410" s="152"/>
      <c r="F1410" s="152"/>
      <c r="G1410" s="152" t="s">
        <v>816</v>
      </c>
      <c r="I1410" s="66"/>
    </row>
    <row r="1411" spans="1:9" x14ac:dyDescent="0.25">
      <c r="A1411" s="87" t="s">
        <v>816</v>
      </c>
      <c r="B1411" s="82"/>
      <c r="E1411" s="85"/>
      <c r="F1411" s="86"/>
      <c r="G1411" s="85" t="s">
        <v>816</v>
      </c>
      <c r="I1411" s="66"/>
    </row>
    <row r="1412" spans="1:9" x14ac:dyDescent="0.25">
      <c r="A1412" s="87" t="s">
        <v>3022</v>
      </c>
      <c r="B1412" s="82" t="s">
        <v>3023</v>
      </c>
      <c r="C1412" s="83" t="s">
        <v>3024</v>
      </c>
      <c r="D1412" s="84" t="s">
        <v>3025</v>
      </c>
      <c r="E1412" s="85" t="s">
        <v>3026</v>
      </c>
      <c r="F1412" s="86"/>
      <c r="G1412" s="85" t="s">
        <v>3027</v>
      </c>
      <c r="I1412" s="66"/>
    </row>
    <row r="1413" spans="1:9" x14ac:dyDescent="0.25">
      <c r="A1413" s="87" t="s">
        <v>816</v>
      </c>
      <c r="B1413" s="82"/>
      <c r="C1413" s="83"/>
      <c r="D1413" s="84"/>
      <c r="E1413" s="85"/>
      <c r="F1413" s="86"/>
      <c r="G1413" s="85" t="s">
        <v>816</v>
      </c>
      <c r="I1413" s="66"/>
    </row>
    <row r="1414" spans="1:9" x14ac:dyDescent="0.25">
      <c r="A1414" s="152" t="s">
        <v>3028</v>
      </c>
      <c r="B1414" s="152"/>
      <c r="C1414" s="152"/>
      <c r="D1414" s="152"/>
      <c r="E1414" s="152"/>
      <c r="F1414" s="152"/>
      <c r="G1414" s="152" t="s">
        <v>816</v>
      </c>
      <c r="I1414" s="66"/>
    </row>
    <row r="1415" spans="1:9" x14ac:dyDescent="0.25">
      <c r="A1415" s="87" t="s">
        <v>816</v>
      </c>
      <c r="B1415" s="82"/>
      <c r="C1415" s="83"/>
      <c r="D1415" s="84"/>
      <c r="E1415" s="85"/>
      <c r="F1415" s="86"/>
      <c r="G1415" s="85" t="s">
        <v>816</v>
      </c>
      <c r="I1415" s="66"/>
    </row>
    <row r="1416" spans="1:9" ht="18" customHeight="1" x14ac:dyDescent="0.25">
      <c r="A1416" s="62" t="s">
        <v>166</v>
      </c>
      <c r="B1416" s="140" t="s">
        <v>167</v>
      </c>
      <c r="C1416" s="140"/>
      <c r="D1416" s="140"/>
      <c r="E1416" s="140"/>
      <c r="F1416" s="140"/>
      <c r="G1416" s="140" t="s">
        <v>816</v>
      </c>
      <c r="I1416" s="66"/>
    </row>
    <row r="1417" spans="1:9" x14ac:dyDescent="0.25">
      <c r="A1417" s="87" t="s">
        <v>816</v>
      </c>
      <c r="B1417" s="82"/>
      <c r="C1417" s="83"/>
      <c r="D1417" s="84"/>
      <c r="E1417" s="85"/>
      <c r="F1417" s="86"/>
      <c r="G1417" s="85" t="s">
        <v>816</v>
      </c>
      <c r="I1417" s="66"/>
    </row>
    <row r="1418" spans="1:9" x14ac:dyDescent="0.25">
      <c r="A1418" s="87" t="s">
        <v>238</v>
      </c>
      <c r="B1418" s="82" t="s">
        <v>167</v>
      </c>
      <c r="C1418" s="83" t="s">
        <v>3029</v>
      </c>
      <c r="D1418" s="84" t="s">
        <v>3030</v>
      </c>
      <c r="E1418" s="85" t="s">
        <v>3031</v>
      </c>
      <c r="F1418" s="86"/>
      <c r="G1418" s="85" t="s">
        <v>3032</v>
      </c>
      <c r="I1418" s="66"/>
    </row>
    <row r="1419" spans="1:9" ht="12.75" customHeight="1" x14ac:dyDescent="0.25">
      <c r="A1419" s="87" t="s">
        <v>816</v>
      </c>
      <c r="B1419" s="82"/>
      <c r="C1419" s="83" t="s">
        <v>3033</v>
      </c>
      <c r="D1419" s="84" t="s">
        <v>3034</v>
      </c>
      <c r="E1419" s="85" t="s">
        <v>3035</v>
      </c>
      <c r="F1419" s="86"/>
      <c r="G1419" s="85" t="s">
        <v>3036</v>
      </c>
      <c r="I1419" s="66"/>
    </row>
    <row r="1420" spans="1:9" x14ac:dyDescent="0.25">
      <c r="A1420" s="90" t="s">
        <v>816</v>
      </c>
      <c r="B1420" s="90"/>
      <c r="C1420" s="85"/>
      <c r="D1420" s="85"/>
      <c r="E1420" s="85"/>
      <c r="F1420" s="86"/>
      <c r="G1420" s="85" t="s">
        <v>816</v>
      </c>
      <c r="I1420" s="66"/>
    </row>
    <row r="1421" spans="1:9" x14ac:dyDescent="0.25">
      <c r="A1421" s="74" t="s">
        <v>816</v>
      </c>
      <c r="B1421" s="75"/>
      <c r="C1421" s="76"/>
      <c r="D1421" s="77"/>
      <c r="E1421" s="78"/>
      <c r="F1421" s="79"/>
      <c r="G1421" s="78" t="s">
        <v>816</v>
      </c>
      <c r="I1421" s="66"/>
    </row>
    <row r="1422" spans="1:9" ht="45" customHeight="1" x14ac:dyDescent="0.25">
      <c r="A1422" s="80" t="s">
        <v>3037</v>
      </c>
      <c r="B1422" s="148" t="s">
        <v>3038</v>
      </c>
      <c r="C1422" s="148"/>
      <c r="D1422" s="148"/>
      <c r="E1422" s="148"/>
      <c r="F1422" s="148"/>
      <c r="G1422" s="148" t="s">
        <v>816</v>
      </c>
      <c r="I1422" s="66"/>
    </row>
    <row r="1423" spans="1:9" x14ac:dyDescent="0.25">
      <c r="A1423" s="74" t="s">
        <v>816</v>
      </c>
      <c r="B1423" s="75"/>
      <c r="C1423" s="76"/>
      <c r="D1423" s="77"/>
      <c r="E1423" s="78"/>
      <c r="F1423" s="79"/>
      <c r="G1423" s="78" t="s">
        <v>816</v>
      </c>
      <c r="I1423" s="66"/>
    </row>
    <row r="1424" spans="1:9" x14ac:dyDescent="0.25">
      <c r="A1424" s="81" t="s">
        <v>816</v>
      </c>
      <c r="B1424" s="82"/>
      <c r="C1424" s="83"/>
      <c r="D1424" s="84"/>
      <c r="E1424" s="85"/>
      <c r="F1424" s="86"/>
      <c r="G1424" s="85" t="s">
        <v>816</v>
      </c>
      <c r="I1424" s="66"/>
    </row>
    <row r="1425" spans="1:9" ht="18" customHeight="1" x14ac:dyDescent="0.25">
      <c r="A1425" s="62" t="s">
        <v>794</v>
      </c>
      <c r="B1425" s="140" t="s">
        <v>795</v>
      </c>
      <c r="C1425" s="140"/>
      <c r="D1425" s="140"/>
      <c r="E1425" s="140"/>
      <c r="F1425" s="140"/>
      <c r="G1425" s="140" t="s">
        <v>816</v>
      </c>
      <c r="I1425" s="66"/>
    </row>
    <row r="1426" spans="1:9" x14ac:dyDescent="0.25">
      <c r="A1426" s="87" t="s">
        <v>816</v>
      </c>
      <c r="B1426" s="82"/>
      <c r="C1426" s="83"/>
      <c r="D1426" s="84"/>
      <c r="E1426" s="85"/>
      <c r="F1426" s="86"/>
      <c r="G1426" s="85" t="s">
        <v>816</v>
      </c>
      <c r="I1426" s="66"/>
    </row>
    <row r="1427" spans="1:9" x14ac:dyDescent="0.25">
      <c r="A1427" s="87" t="s">
        <v>3039</v>
      </c>
      <c r="B1427" s="82" t="s">
        <v>3040</v>
      </c>
      <c r="C1427" s="83" t="s">
        <v>3041</v>
      </c>
      <c r="D1427" s="84" t="s">
        <v>3042</v>
      </c>
      <c r="E1427" s="85"/>
      <c r="F1427" s="86"/>
      <c r="G1427" s="85" t="s">
        <v>816</v>
      </c>
      <c r="I1427" s="66"/>
    </row>
    <row r="1428" spans="1:9" x14ac:dyDescent="0.25">
      <c r="A1428" s="87" t="s">
        <v>816</v>
      </c>
      <c r="B1428" s="82"/>
      <c r="C1428" s="83"/>
      <c r="D1428" s="84"/>
      <c r="E1428" s="85"/>
      <c r="F1428" s="86"/>
      <c r="G1428" s="85" t="s">
        <v>816</v>
      </c>
      <c r="I1428" s="66"/>
    </row>
    <row r="1429" spans="1:9" x14ac:dyDescent="0.25">
      <c r="A1429" s="87" t="s">
        <v>3043</v>
      </c>
      <c r="B1429" s="82" t="s">
        <v>3044</v>
      </c>
      <c r="C1429" s="83" t="s">
        <v>3045</v>
      </c>
      <c r="D1429" s="84" t="s">
        <v>3046</v>
      </c>
      <c r="E1429" s="85"/>
      <c r="F1429" s="86"/>
      <c r="G1429" s="85" t="s">
        <v>816</v>
      </c>
      <c r="I1429" s="66"/>
    </row>
    <row r="1430" spans="1:9" x14ac:dyDescent="0.25">
      <c r="A1430" s="87" t="s">
        <v>816</v>
      </c>
      <c r="B1430" s="82"/>
      <c r="C1430" s="83" t="s">
        <v>3047</v>
      </c>
      <c r="D1430" s="84" t="s">
        <v>3048</v>
      </c>
      <c r="E1430" s="85"/>
      <c r="F1430" s="86"/>
      <c r="G1430" s="85" t="s">
        <v>816</v>
      </c>
      <c r="I1430" s="66"/>
    </row>
    <row r="1431" spans="1:9" x14ac:dyDescent="0.25">
      <c r="A1431" s="87"/>
      <c r="B1431" s="82"/>
      <c r="C1431" s="83"/>
      <c r="D1431" s="84"/>
      <c r="E1431" s="85"/>
      <c r="F1431" s="86"/>
      <c r="G1431" s="85" t="s">
        <v>816</v>
      </c>
      <c r="I1431" s="66"/>
    </row>
    <row r="1432" spans="1:9" x14ac:dyDescent="0.25">
      <c r="A1432" s="90"/>
      <c r="B1432" s="91"/>
      <c r="C1432" s="83"/>
      <c r="D1432" s="84"/>
      <c r="E1432" s="92"/>
      <c r="F1432" s="93"/>
      <c r="G1432" s="92"/>
      <c r="I1432" s="66"/>
    </row>
  </sheetData>
  <mergeCells count="156">
    <mergeCell ref="B1397:G1397"/>
    <mergeCell ref="A1410:G1410"/>
    <mergeCell ref="A1414:G1414"/>
    <mergeCell ref="B1416:G1416"/>
    <mergeCell ref="B1422:G1422"/>
    <mergeCell ref="B1425:G1425"/>
    <mergeCell ref="B1324:G1324"/>
    <mergeCell ref="A1332:G1332"/>
    <mergeCell ref="B1341:G1341"/>
    <mergeCell ref="B1363:G1363"/>
    <mergeCell ref="B1379:G1379"/>
    <mergeCell ref="B1394:G1394"/>
    <mergeCell ref="B1260:G1260"/>
    <mergeCell ref="A1284:G1284"/>
    <mergeCell ref="A1285:G1285"/>
    <mergeCell ref="B1302:G1302"/>
    <mergeCell ref="B1305:G1305"/>
    <mergeCell ref="B1313:G1313"/>
    <mergeCell ref="A1208:G1208"/>
    <mergeCell ref="B1220:G1220"/>
    <mergeCell ref="A1229:G1229"/>
    <mergeCell ref="B1232:G1232"/>
    <mergeCell ref="B1235:G1235"/>
    <mergeCell ref="A1252:G1252"/>
    <mergeCell ref="B1174:G1174"/>
    <mergeCell ref="B1180:G1180"/>
    <mergeCell ref="B1184:G1184"/>
    <mergeCell ref="B1189:G1189"/>
    <mergeCell ref="B1193:G1193"/>
    <mergeCell ref="B1200:G1200"/>
    <mergeCell ref="B1112:G1112"/>
    <mergeCell ref="B1129:G1129"/>
    <mergeCell ref="B1140:G1140"/>
    <mergeCell ref="B1156:G1156"/>
    <mergeCell ref="A1168:G1168"/>
    <mergeCell ref="B1171:G1171"/>
    <mergeCell ref="A1051:G1051"/>
    <mergeCell ref="B1053:G1053"/>
    <mergeCell ref="A1072:G1072"/>
    <mergeCell ref="A1073:G1073"/>
    <mergeCell ref="B1078:G1078"/>
    <mergeCell ref="B1109:G1109"/>
    <mergeCell ref="B984:G984"/>
    <mergeCell ref="B1004:G1004"/>
    <mergeCell ref="B1007:G1007"/>
    <mergeCell ref="B1015:G1015"/>
    <mergeCell ref="A1021:G1021"/>
    <mergeCell ref="B1039:G1039"/>
    <mergeCell ref="B930:G930"/>
    <mergeCell ref="B938:G938"/>
    <mergeCell ref="A953:G953"/>
    <mergeCell ref="B956:G956"/>
    <mergeCell ref="B959:G959"/>
    <mergeCell ref="B967:G967"/>
    <mergeCell ref="B883:G883"/>
    <mergeCell ref="B886:G886"/>
    <mergeCell ref="B897:G897"/>
    <mergeCell ref="B909:G909"/>
    <mergeCell ref="A922:G922"/>
    <mergeCell ref="A923:G923"/>
    <mergeCell ref="B839:G839"/>
    <mergeCell ref="B847:G847"/>
    <mergeCell ref="B863:G863"/>
    <mergeCell ref="B866:G866"/>
    <mergeCell ref="A868:G868"/>
    <mergeCell ref="A880:G880"/>
    <mergeCell ref="B783:G783"/>
    <mergeCell ref="B791:G791"/>
    <mergeCell ref="B799:G799"/>
    <mergeCell ref="B818:G818"/>
    <mergeCell ref="B830:G830"/>
    <mergeCell ref="B833:G833"/>
    <mergeCell ref="B754:G754"/>
    <mergeCell ref="B757:G757"/>
    <mergeCell ref="B764:G764"/>
    <mergeCell ref="B768:G768"/>
    <mergeCell ref="A774:G774"/>
    <mergeCell ref="A775:G775"/>
    <mergeCell ref="B676:G676"/>
    <mergeCell ref="B701:G701"/>
    <mergeCell ref="B719:G719"/>
    <mergeCell ref="A722:G722"/>
    <mergeCell ref="B724:G724"/>
    <mergeCell ref="A738:G738"/>
    <mergeCell ref="B611:G611"/>
    <mergeCell ref="B620:G620"/>
    <mergeCell ref="B632:G632"/>
    <mergeCell ref="A645:G645"/>
    <mergeCell ref="B654:G654"/>
    <mergeCell ref="A674:G674"/>
    <mergeCell ref="B548:G548"/>
    <mergeCell ref="A577:G577"/>
    <mergeCell ref="A578:G578"/>
    <mergeCell ref="B583:G583"/>
    <mergeCell ref="B586:G586"/>
    <mergeCell ref="B608:G608"/>
    <mergeCell ref="A482:G482"/>
    <mergeCell ref="B488:G488"/>
    <mergeCell ref="B506:G506"/>
    <mergeCell ref="B519:G519"/>
    <mergeCell ref="B522:G522"/>
    <mergeCell ref="B538:G538"/>
    <mergeCell ref="B414:G414"/>
    <mergeCell ref="B437:G437"/>
    <mergeCell ref="A463:G463"/>
    <mergeCell ref="B465:G465"/>
    <mergeCell ref="B474:G474"/>
    <mergeCell ref="A476:G476"/>
    <mergeCell ref="B339:G339"/>
    <mergeCell ref="A341:G341"/>
    <mergeCell ref="B364:G364"/>
    <mergeCell ref="B397:G397"/>
    <mergeCell ref="B409:G409"/>
    <mergeCell ref="A412:G412"/>
    <mergeCell ref="A305:G305"/>
    <mergeCell ref="B307:G307"/>
    <mergeCell ref="B318:G318"/>
    <mergeCell ref="A327:G327"/>
    <mergeCell ref="B334:G334"/>
    <mergeCell ref="A337:G337"/>
    <mergeCell ref="A254:G254"/>
    <mergeCell ref="B256:G256"/>
    <mergeCell ref="B266:G266"/>
    <mergeCell ref="B278:G278"/>
    <mergeCell ref="B289:G289"/>
    <mergeCell ref="A304:G304"/>
    <mergeCell ref="B226:G226"/>
    <mergeCell ref="B235:G235"/>
    <mergeCell ref="A241:G241"/>
    <mergeCell ref="A242:G242"/>
    <mergeCell ref="A246:G246"/>
    <mergeCell ref="B251:G251"/>
    <mergeCell ref="B176:G176"/>
    <mergeCell ref="B182:G182"/>
    <mergeCell ref="B197:G197"/>
    <mergeCell ref="B213:G213"/>
    <mergeCell ref="A216:G216"/>
    <mergeCell ref="B218:G218"/>
    <mergeCell ref="B98:G98"/>
    <mergeCell ref="B101:G101"/>
    <mergeCell ref="B120:G120"/>
    <mergeCell ref="B130:G130"/>
    <mergeCell ref="B148:D148"/>
    <mergeCell ref="B160:G160"/>
    <mergeCell ref="A43:G43"/>
    <mergeCell ref="A44:G44"/>
    <mergeCell ref="B46:G46"/>
    <mergeCell ref="A63:G63"/>
    <mergeCell ref="B69:G69"/>
    <mergeCell ref="B82:G82"/>
    <mergeCell ref="A1:A2"/>
    <mergeCell ref="C1:C2"/>
    <mergeCell ref="E1:E2"/>
    <mergeCell ref="F1:F2"/>
    <mergeCell ref="B5:G5"/>
    <mergeCell ref="B8:G8"/>
  </mergeCells>
  <pageMargins left="0.32" right="0.31" top="0.19685039370078741" bottom="0.15748031496062992" header="0.15748031496062992" footer="0.15748031496062992"/>
  <pageSetup paperSize="9" scale="65" fitToHeight="0" orientation="landscape" horizontalDpi="300" verticalDpi="12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5"/>
  <sheetViews>
    <sheetView topLeftCell="E1" workbookViewId="0">
      <selection sqref="A1:AF925"/>
    </sheetView>
  </sheetViews>
  <sheetFormatPr baseColWidth="10" defaultRowHeight="15" x14ac:dyDescent="0.25"/>
  <cols>
    <col min="4" max="4" width="66.7109375" customWidth="1"/>
  </cols>
  <sheetData>
    <row r="1" spans="1:32" x14ac:dyDescent="0.25">
      <c r="A1" t="s">
        <v>3673</v>
      </c>
      <c r="B1" t="s">
        <v>3674</v>
      </c>
      <c r="C1" t="s">
        <v>3675</v>
      </c>
      <c r="D1" t="s">
        <v>3676</v>
      </c>
      <c r="E1" t="s">
        <v>3677</v>
      </c>
      <c r="F1" t="s">
        <v>3678</v>
      </c>
      <c r="G1" t="s">
        <v>3679</v>
      </c>
      <c r="H1" t="s">
        <v>3680</v>
      </c>
      <c r="I1" t="s">
        <v>3681</v>
      </c>
      <c r="J1" t="s">
        <v>3682</v>
      </c>
      <c r="K1" t="s">
        <v>3683</v>
      </c>
      <c r="L1" t="s">
        <v>3684</v>
      </c>
      <c r="M1" t="s">
        <v>3685</v>
      </c>
      <c r="N1" t="s">
        <v>3686</v>
      </c>
      <c r="O1" t="s">
        <v>3687</v>
      </c>
      <c r="P1" t="s">
        <v>3688</v>
      </c>
      <c r="Q1" t="s">
        <v>3689</v>
      </c>
      <c r="R1" t="s">
        <v>3690</v>
      </c>
      <c r="S1" t="s">
        <v>3691</v>
      </c>
      <c r="T1" t="s">
        <v>3692</v>
      </c>
      <c r="U1" t="s">
        <v>3693</v>
      </c>
      <c r="V1" t="s">
        <v>3694</v>
      </c>
      <c r="W1" t="s">
        <v>3695</v>
      </c>
      <c r="X1" t="s">
        <v>3696</v>
      </c>
      <c r="Y1" t="s">
        <v>3697</v>
      </c>
      <c r="Z1" t="s">
        <v>3698</v>
      </c>
      <c r="AA1" t="s">
        <v>3699</v>
      </c>
      <c r="AB1" t="s">
        <v>3700</v>
      </c>
      <c r="AC1" t="s">
        <v>3701</v>
      </c>
      <c r="AD1" t="s">
        <v>3702</v>
      </c>
      <c r="AE1" t="s">
        <v>3703</v>
      </c>
      <c r="AF1" t="s">
        <v>3704</v>
      </c>
    </row>
    <row r="2" spans="1:32" x14ac:dyDescent="0.25">
      <c r="A2" t="s">
        <v>3705</v>
      </c>
      <c r="B2" t="s">
        <v>3145</v>
      </c>
      <c r="C2" t="s">
        <v>3146</v>
      </c>
      <c r="D2" t="s">
        <v>3147</v>
      </c>
      <c r="E2">
        <v>1303.36067771222</v>
      </c>
      <c r="F2">
        <v>7.5431488571685995E-2</v>
      </c>
      <c r="G2">
        <v>0.472038622485072</v>
      </c>
      <c r="H2">
        <v>0.54561220843277503</v>
      </c>
      <c r="I2">
        <v>0.53216195707068004</v>
      </c>
      <c r="J2">
        <v>-0.34707289275300501</v>
      </c>
      <c r="K2">
        <v>0.86133283422899698</v>
      </c>
      <c r="L2">
        <v>0.87363766468663695</v>
      </c>
      <c r="M2" t="s">
        <v>3148</v>
      </c>
      <c r="N2" t="s">
        <v>3149</v>
      </c>
      <c r="O2" t="s">
        <v>3149</v>
      </c>
      <c r="P2" t="s">
        <v>3149</v>
      </c>
      <c r="Q2" t="s">
        <v>3150</v>
      </c>
      <c r="R2" t="s">
        <v>3149</v>
      </c>
      <c r="S2" t="s">
        <v>3151</v>
      </c>
      <c r="T2" t="s">
        <v>3152</v>
      </c>
      <c r="U2">
        <v>64</v>
      </c>
      <c r="V2">
        <v>0.47902602747906597</v>
      </c>
      <c r="W2">
        <v>0.22127091636219801</v>
      </c>
      <c r="X2">
        <v>0.35085285922151499</v>
      </c>
      <c r="Y2">
        <v>0.27260241490347698</v>
      </c>
      <c r="Z2">
        <v>0.26828352054688898</v>
      </c>
      <c r="AA2">
        <v>0.21605735009537899</v>
      </c>
      <c r="AB2">
        <v>0.30627076097688199</v>
      </c>
      <c r="AC2">
        <v>0.55434296439254604</v>
      </c>
      <c r="AD2">
        <v>0.90490547683254297</v>
      </c>
      <c r="AE2">
        <v>0.84182712201090804</v>
      </c>
      <c r="AF2">
        <v>7.5431488571685995E-2</v>
      </c>
    </row>
    <row r="3" spans="1:32" x14ac:dyDescent="0.25">
      <c r="A3" t="s">
        <v>3706</v>
      </c>
      <c r="B3" t="s">
        <v>3145</v>
      </c>
      <c r="C3" t="s">
        <v>3153</v>
      </c>
      <c r="D3" t="s">
        <v>3154</v>
      </c>
      <c r="E3">
        <v>1687.1472430597501</v>
      </c>
      <c r="F3">
        <v>-0.100811767636168</v>
      </c>
      <c r="G3">
        <v>1.6535278121113699</v>
      </c>
      <c r="H3">
        <v>-0.50465653368367602</v>
      </c>
      <c r="I3">
        <v>-0.915589228217911</v>
      </c>
      <c r="J3">
        <v>0.75016857279629101</v>
      </c>
      <c r="K3">
        <v>0.52497319939172105</v>
      </c>
      <c r="L3">
        <v>0.40508629140533903</v>
      </c>
      <c r="M3" t="s">
        <v>3148</v>
      </c>
      <c r="N3" t="s">
        <v>3151</v>
      </c>
      <c r="O3" t="s">
        <v>3150</v>
      </c>
      <c r="P3" t="s">
        <v>3155</v>
      </c>
      <c r="Q3" t="s">
        <v>3151</v>
      </c>
      <c r="R3" t="s">
        <v>3149</v>
      </c>
      <c r="S3" t="s">
        <v>3149</v>
      </c>
      <c r="T3" t="s">
        <v>3152</v>
      </c>
      <c r="U3">
        <v>68</v>
      </c>
      <c r="V3">
        <v>-0.24115063958160499</v>
      </c>
      <c r="W3">
        <v>6.4609206245821699E-2</v>
      </c>
      <c r="X3">
        <v>-0.39106965043436898</v>
      </c>
      <c r="Y3">
        <v>-0.28144336927785801</v>
      </c>
      <c r="Z3">
        <v>-0.61952309650554904</v>
      </c>
      <c r="AA3">
        <v>-0.49893722746709501</v>
      </c>
      <c r="AB3">
        <v>-9.7921496478262995E-2</v>
      </c>
      <c r="AC3">
        <v>0.11341132899535</v>
      </c>
      <c r="AD3">
        <v>0.38138118330620702</v>
      </c>
      <c r="AE3">
        <v>0.111835110270153</v>
      </c>
      <c r="AF3">
        <v>-0.100811767636168</v>
      </c>
    </row>
    <row r="4" spans="1:32" x14ac:dyDescent="0.25">
      <c r="A4" t="s">
        <v>3707</v>
      </c>
      <c r="B4" t="s">
        <v>3145</v>
      </c>
      <c r="C4" t="s">
        <v>3156</v>
      </c>
      <c r="D4" t="s">
        <v>3157</v>
      </c>
      <c r="E4">
        <v>449.72035621595398</v>
      </c>
      <c r="F4">
        <v>0.26388699896222501</v>
      </c>
      <c r="G4">
        <v>-0.21594057965378599</v>
      </c>
      <c r="H4">
        <v>0.74897986272357697</v>
      </c>
      <c r="I4">
        <v>0.68616690638546796</v>
      </c>
      <c r="J4">
        <v>-0.86919787094994905</v>
      </c>
      <c r="K4">
        <v>-0.367392129244067</v>
      </c>
      <c r="L4">
        <v>0.70532897608464296</v>
      </c>
      <c r="M4" t="s">
        <v>3149</v>
      </c>
      <c r="N4" t="s">
        <v>3148</v>
      </c>
      <c r="O4" t="s">
        <v>3149</v>
      </c>
      <c r="P4" t="s">
        <v>3149</v>
      </c>
      <c r="Q4" t="s">
        <v>3155</v>
      </c>
      <c r="R4" t="s">
        <v>3148</v>
      </c>
      <c r="S4" t="s">
        <v>3149</v>
      </c>
      <c r="T4" t="s">
        <v>3152</v>
      </c>
      <c r="U4">
        <v>57</v>
      </c>
      <c r="V4">
        <v>-0.44007529108235199</v>
      </c>
      <c r="W4">
        <v>-0.340685443440984</v>
      </c>
      <c r="X4">
        <v>-4.8802201789568102E-2</v>
      </c>
      <c r="Y4">
        <v>1.8821836026185E-2</v>
      </c>
      <c r="Z4">
        <v>-0.54803464750413999</v>
      </c>
      <c r="AA4">
        <v>-0.70866529571539205</v>
      </c>
      <c r="AB4">
        <v>-0.23178924688375799</v>
      </c>
      <c r="AC4">
        <v>0.29397827851958502</v>
      </c>
      <c r="AD4">
        <v>1.0094638898645101</v>
      </c>
      <c r="AE4">
        <v>0.14188978311919401</v>
      </c>
      <c r="AF4">
        <v>0.26388699896222501</v>
      </c>
    </row>
    <row r="5" spans="1:32" x14ac:dyDescent="0.25">
      <c r="A5" t="s">
        <v>3708</v>
      </c>
      <c r="B5" t="s">
        <v>3145</v>
      </c>
      <c r="C5" t="s">
        <v>3158</v>
      </c>
      <c r="D5" t="s">
        <v>3159</v>
      </c>
      <c r="E5">
        <v>14.0269397397166</v>
      </c>
      <c r="F5">
        <v>3.4556293042655298E-2</v>
      </c>
      <c r="M5" t="s">
        <v>3160</v>
      </c>
      <c r="N5" t="s">
        <v>3160</v>
      </c>
      <c r="O5" t="s">
        <v>3160</v>
      </c>
      <c r="P5" t="s">
        <v>3160</v>
      </c>
      <c r="Q5" t="s">
        <v>3160</v>
      </c>
      <c r="R5" t="s">
        <v>3160</v>
      </c>
      <c r="S5" t="s">
        <v>3160</v>
      </c>
      <c r="T5" t="s">
        <v>3161</v>
      </c>
      <c r="U5">
        <v>66</v>
      </c>
      <c r="V5">
        <v>0.66323994845683298</v>
      </c>
      <c r="W5">
        <v>0.86290739753670698</v>
      </c>
      <c r="X5">
        <v>1.1686979682632099</v>
      </c>
      <c r="Y5">
        <v>1.71250693161956</v>
      </c>
      <c r="Z5">
        <v>1.1868631029146699</v>
      </c>
      <c r="AA5">
        <v>-0.433855934248908</v>
      </c>
      <c r="AB5">
        <v>-0.20627278016634201</v>
      </c>
      <c r="AC5">
        <v>-0.63853819071615403</v>
      </c>
      <c r="AD5">
        <v>-1.10528762481257</v>
      </c>
      <c r="AE5">
        <v>-1.6535649691564001</v>
      </c>
      <c r="AF5">
        <v>3.4556293042655298E-2</v>
      </c>
    </row>
    <row r="6" spans="1:32" x14ac:dyDescent="0.25">
      <c r="A6" t="s">
        <v>3709</v>
      </c>
      <c r="B6" t="s">
        <v>3145</v>
      </c>
      <c r="C6" t="s">
        <v>3162</v>
      </c>
      <c r="D6" t="s">
        <v>3163</v>
      </c>
      <c r="E6">
        <v>1697.0433036935699</v>
      </c>
      <c r="F6">
        <v>0.86378874679587203</v>
      </c>
      <c r="G6">
        <v>1.79203467733774</v>
      </c>
      <c r="H6">
        <v>-1.37464948981432</v>
      </c>
      <c r="I6">
        <v>2.05858942036726E-2</v>
      </c>
      <c r="J6">
        <v>0.258137820001756</v>
      </c>
      <c r="K6">
        <v>0.54286819225488403</v>
      </c>
      <c r="L6">
        <v>0.34614614203489302</v>
      </c>
      <c r="M6" t="s">
        <v>3151</v>
      </c>
      <c r="N6" t="s">
        <v>3151</v>
      </c>
      <c r="O6" t="s">
        <v>3155</v>
      </c>
      <c r="P6" t="s">
        <v>3148</v>
      </c>
      <c r="Q6" t="s">
        <v>3148</v>
      </c>
      <c r="R6" t="s">
        <v>3149</v>
      </c>
      <c r="S6" t="s">
        <v>3149</v>
      </c>
      <c r="T6" t="s">
        <v>3152</v>
      </c>
      <c r="U6">
        <v>34</v>
      </c>
      <c r="V6">
        <v>0.57789252797621904</v>
      </c>
      <c r="W6">
        <v>0.83531754473570197</v>
      </c>
      <c r="X6">
        <v>0.51349343465154296</v>
      </c>
      <c r="Y6">
        <v>0.125566399065594</v>
      </c>
      <c r="Z6">
        <v>-0.35106586385519201</v>
      </c>
      <c r="AA6">
        <v>-2.3218800633753998E-2</v>
      </c>
      <c r="AB6">
        <v>0.89594841153506899</v>
      </c>
      <c r="AC6">
        <v>1.2141591648957</v>
      </c>
      <c r="AD6">
        <v>1.3610609598866501</v>
      </c>
      <c r="AE6">
        <v>1.16163044543045</v>
      </c>
      <c r="AF6">
        <v>0.86378874679587203</v>
      </c>
    </row>
    <row r="7" spans="1:32" x14ac:dyDescent="0.25">
      <c r="A7" t="s">
        <v>3710</v>
      </c>
      <c r="B7" t="s">
        <v>3145</v>
      </c>
      <c r="C7" t="s">
        <v>3164</v>
      </c>
      <c r="D7" t="s">
        <v>3165</v>
      </c>
      <c r="E7">
        <v>715.08131712918396</v>
      </c>
      <c r="F7">
        <v>1.47470203534388</v>
      </c>
      <c r="G7">
        <v>0.136374842088332</v>
      </c>
      <c r="H7">
        <v>-1.0057074048363599</v>
      </c>
      <c r="I7">
        <v>0.96487363165221096</v>
      </c>
      <c r="J7">
        <v>0.49041406123831499</v>
      </c>
      <c r="K7">
        <v>1.09867223464102</v>
      </c>
      <c r="L7">
        <v>1.3214198495459499</v>
      </c>
      <c r="M7" t="s">
        <v>3151</v>
      </c>
      <c r="N7" t="s">
        <v>3149</v>
      </c>
      <c r="O7" t="s">
        <v>3155</v>
      </c>
      <c r="P7" t="s">
        <v>3151</v>
      </c>
      <c r="Q7" t="s">
        <v>3149</v>
      </c>
      <c r="R7" t="s">
        <v>3151</v>
      </c>
      <c r="S7" t="s">
        <v>3151</v>
      </c>
      <c r="T7" t="s">
        <v>3152</v>
      </c>
      <c r="U7">
        <v>14</v>
      </c>
      <c r="V7">
        <v>1.63516186718926</v>
      </c>
      <c r="W7">
        <v>1.040224113898</v>
      </c>
      <c r="X7">
        <v>0.69252673235845796</v>
      </c>
      <c r="Y7">
        <v>0.32488272493839299</v>
      </c>
      <c r="Z7">
        <v>0.222831512380258</v>
      </c>
      <c r="AA7">
        <v>0.54085861750742803</v>
      </c>
      <c r="AB7">
        <v>1.1498621510978599</v>
      </c>
      <c r="AC7">
        <v>1.44013362268009</v>
      </c>
      <c r="AD7">
        <v>0.81952515773697898</v>
      </c>
      <c r="AE7">
        <v>0.53640416991437501</v>
      </c>
      <c r="AF7">
        <v>1.47470203534388</v>
      </c>
    </row>
    <row r="8" spans="1:32" x14ac:dyDescent="0.25">
      <c r="A8" t="s">
        <v>3711</v>
      </c>
      <c r="B8" t="s">
        <v>3145</v>
      </c>
      <c r="C8" t="s">
        <v>3166</v>
      </c>
      <c r="D8" t="s">
        <v>3167</v>
      </c>
      <c r="E8">
        <v>2421.61646322973</v>
      </c>
      <c r="F8">
        <v>1.48781995612346</v>
      </c>
      <c r="G8">
        <v>0.376863120311972</v>
      </c>
      <c r="H8">
        <v>0.69657194665920896</v>
      </c>
      <c r="I8">
        <v>0.53045839228883196</v>
      </c>
      <c r="J8">
        <v>-0.227551396281468</v>
      </c>
      <c r="K8">
        <v>0.463511257172598</v>
      </c>
      <c r="L8">
        <v>0.58112975845942505</v>
      </c>
      <c r="M8" t="s">
        <v>3151</v>
      </c>
      <c r="N8" t="s">
        <v>3149</v>
      </c>
      <c r="O8" t="s">
        <v>3149</v>
      </c>
      <c r="P8" t="s">
        <v>3149</v>
      </c>
      <c r="Q8" t="s">
        <v>3150</v>
      </c>
      <c r="R8" t="s">
        <v>3149</v>
      </c>
      <c r="S8" t="s">
        <v>3149</v>
      </c>
      <c r="T8" t="s">
        <v>3152</v>
      </c>
      <c r="U8">
        <v>13</v>
      </c>
      <c r="V8">
        <v>0.78576255642531401</v>
      </c>
      <c r="W8">
        <v>1.1450296079458799</v>
      </c>
      <c r="X8">
        <v>0.76209126299899799</v>
      </c>
      <c r="Y8">
        <v>0.491787977730686</v>
      </c>
      <c r="Z8">
        <v>0.14793422240409801</v>
      </c>
      <c r="AA8">
        <v>0.31485656643875198</v>
      </c>
      <c r="AB8">
        <v>0.87631785113657201</v>
      </c>
      <c r="AC8">
        <v>1.19784438993391</v>
      </c>
      <c r="AD8">
        <v>1.4008016821112399</v>
      </c>
      <c r="AE8">
        <v>1.1766529657445399</v>
      </c>
      <c r="AF8">
        <v>1.48781995612346</v>
      </c>
    </row>
    <row r="9" spans="1:32" x14ac:dyDescent="0.25">
      <c r="A9" t="s">
        <v>3712</v>
      </c>
      <c r="B9" t="s">
        <v>3145</v>
      </c>
      <c r="C9" t="s">
        <v>3168</v>
      </c>
      <c r="D9" t="s">
        <v>3169</v>
      </c>
      <c r="E9">
        <v>1221.9897024639799</v>
      </c>
      <c r="F9">
        <v>1.0250625086329399</v>
      </c>
      <c r="G9">
        <v>1.6436913085225799</v>
      </c>
      <c r="H9">
        <v>-1.81198277940902</v>
      </c>
      <c r="I9">
        <v>0.30492368986891599</v>
      </c>
      <c r="J9">
        <v>0.149058961945123</v>
      </c>
      <c r="K9">
        <v>0.103998756316992</v>
      </c>
      <c r="L9">
        <v>0.16716237126623401</v>
      </c>
      <c r="M9" t="s">
        <v>3151</v>
      </c>
      <c r="N9" t="s">
        <v>3151</v>
      </c>
      <c r="O9" t="s">
        <v>3155</v>
      </c>
      <c r="P9" t="s">
        <v>3148</v>
      </c>
      <c r="Q9" t="s">
        <v>3148</v>
      </c>
      <c r="R9" t="s">
        <v>3148</v>
      </c>
      <c r="S9" t="s">
        <v>3149</v>
      </c>
      <c r="T9" t="s">
        <v>3152</v>
      </c>
      <c r="U9">
        <v>30</v>
      </c>
      <c r="V9">
        <v>0.654364168763788</v>
      </c>
      <c r="W9">
        <v>1.10081202323317</v>
      </c>
      <c r="X9">
        <v>0.87301855896751401</v>
      </c>
      <c r="Y9">
        <v>0.74750159311105902</v>
      </c>
      <c r="Z9">
        <v>-0.18927892336484201</v>
      </c>
      <c r="AA9">
        <v>3.9644092834506699E-2</v>
      </c>
      <c r="AB9">
        <v>0.78158604982665703</v>
      </c>
      <c r="AC9">
        <v>0.94312985600285004</v>
      </c>
      <c r="AD9">
        <v>1.26388948434743</v>
      </c>
      <c r="AE9">
        <v>1.09719698091639</v>
      </c>
      <c r="AF9">
        <v>1.0250625086329399</v>
      </c>
    </row>
    <row r="10" spans="1:32" x14ac:dyDescent="0.25">
      <c r="A10" t="s">
        <v>3713</v>
      </c>
      <c r="B10" t="s">
        <v>3145</v>
      </c>
      <c r="C10" t="s">
        <v>3170</v>
      </c>
      <c r="D10" t="s">
        <v>3171</v>
      </c>
      <c r="E10">
        <v>2380.44054513121</v>
      </c>
      <c r="F10">
        <v>1.29904435500235</v>
      </c>
      <c r="G10">
        <v>2.4367275226004601</v>
      </c>
      <c r="H10">
        <v>1.0777696631718401</v>
      </c>
      <c r="I10">
        <v>-0.56548117544062404</v>
      </c>
      <c r="J10">
        <v>-0.18203345347415101</v>
      </c>
      <c r="K10">
        <v>0.39941521074930197</v>
      </c>
      <c r="L10">
        <v>0.17009945719580999</v>
      </c>
      <c r="M10" t="s">
        <v>3151</v>
      </c>
      <c r="N10" t="s">
        <v>3151</v>
      </c>
      <c r="O10" t="s">
        <v>3151</v>
      </c>
      <c r="P10" t="s">
        <v>3150</v>
      </c>
      <c r="Q10" t="s">
        <v>3150</v>
      </c>
      <c r="R10" t="s">
        <v>3148</v>
      </c>
      <c r="S10" t="s">
        <v>3149</v>
      </c>
      <c r="T10" t="s">
        <v>3152</v>
      </c>
      <c r="U10">
        <v>21</v>
      </c>
      <c r="V10">
        <v>0.94220860063144596</v>
      </c>
      <c r="W10">
        <v>1.06507498516845</v>
      </c>
      <c r="X10">
        <v>0.77067317004387703</v>
      </c>
      <c r="Y10">
        <v>0.30711303081275598</v>
      </c>
      <c r="Z10">
        <v>5.2125036076960899E-3</v>
      </c>
      <c r="AA10">
        <v>0.79714519594024003</v>
      </c>
      <c r="AB10">
        <v>1.02121965094865</v>
      </c>
      <c r="AC10">
        <v>0.89296713468868305</v>
      </c>
      <c r="AD10">
        <v>0.86223754829508403</v>
      </c>
      <c r="AE10">
        <v>1.0354231740770901</v>
      </c>
      <c r="AF10">
        <v>1.29904435500235</v>
      </c>
    </row>
    <row r="11" spans="1:32" x14ac:dyDescent="0.25">
      <c r="A11" t="s">
        <v>3714</v>
      </c>
      <c r="B11" t="s">
        <v>3145</v>
      </c>
      <c r="C11" t="s">
        <v>3172</v>
      </c>
      <c r="D11" t="s">
        <v>3173</v>
      </c>
      <c r="E11">
        <v>975.77249141222205</v>
      </c>
      <c r="F11">
        <v>1.9482238372249501</v>
      </c>
      <c r="G11">
        <v>0.91516244475558295</v>
      </c>
      <c r="H11">
        <v>-0.19943203026369</v>
      </c>
      <c r="I11">
        <v>0.46547258161015997</v>
      </c>
      <c r="J11">
        <v>0.173383056253583</v>
      </c>
      <c r="K11">
        <v>0.13366558525916</v>
      </c>
      <c r="L11">
        <v>0.58261880986763104</v>
      </c>
      <c r="M11" t="s">
        <v>3151</v>
      </c>
      <c r="N11" t="s">
        <v>3151</v>
      </c>
      <c r="O11" t="s">
        <v>3148</v>
      </c>
      <c r="P11" t="s">
        <v>3148</v>
      </c>
      <c r="Q11" t="s">
        <v>3148</v>
      </c>
      <c r="R11" t="s">
        <v>3148</v>
      </c>
      <c r="S11" t="s">
        <v>3149</v>
      </c>
      <c r="T11" t="s">
        <v>3152</v>
      </c>
      <c r="U11">
        <v>8</v>
      </c>
      <c r="V11">
        <v>0.132903618939475</v>
      </c>
      <c r="W11">
        <v>1.7964757421174999</v>
      </c>
      <c r="X11">
        <v>1.44232318385261</v>
      </c>
      <c r="Y11">
        <v>-0.20175729594254399</v>
      </c>
      <c r="Z11">
        <v>0.72768361167643802</v>
      </c>
      <c r="AA11">
        <v>1.11408181037401</v>
      </c>
      <c r="AB11">
        <v>1.38521936873479</v>
      </c>
      <c r="AC11">
        <v>0.88411654274374196</v>
      </c>
      <c r="AD11">
        <v>0.84227336294160704</v>
      </c>
      <c r="AE11">
        <v>1.4356731701993399</v>
      </c>
      <c r="AF11">
        <v>1.9482238372249501</v>
      </c>
    </row>
    <row r="12" spans="1:32" x14ac:dyDescent="0.25">
      <c r="A12" t="s">
        <v>3715</v>
      </c>
      <c r="B12" t="s">
        <v>3145</v>
      </c>
      <c r="C12" t="s">
        <v>3174</v>
      </c>
      <c r="D12" t="s">
        <v>3175</v>
      </c>
      <c r="E12">
        <v>2489.1416885938302</v>
      </c>
      <c r="F12">
        <v>1.9657568308048901</v>
      </c>
      <c r="G12">
        <v>0.76381185319616296</v>
      </c>
      <c r="H12">
        <v>1.0107140859229</v>
      </c>
      <c r="I12">
        <v>0.96788878742488405</v>
      </c>
      <c r="J12">
        <v>-1.2851429561502301</v>
      </c>
      <c r="K12">
        <v>-6.4197886917792004E-4</v>
      </c>
      <c r="L12">
        <v>-0.20608563471583199</v>
      </c>
      <c r="M12" t="s">
        <v>3151</v>
      </c>
      <c r="N12" t="s">
        <v>3151</v>
      </c>
      <c r="O12" t="s">
        <v>3149</v>
      </c>
      <c r="P12" t="s">
        <v>3151</v>
      </c>
      <c r="Q12" t="s">
        <v>3155</v>
      </c>
      <c r="R12" t="s">
        <v>3148</v>
      </c>
      <c r="S12" t="s">
        <v>3148</v>
      </c>
      <c r="T12" t="s">
        <v>3152</v>
      </c>
      <c r="U12">
        <v>6</v>
      </c>
      <c r="V12">
        <v>1.33567896945446</v>
      </c>
      <c r="W12">
        <v>1.8279638149291</v>
      </c>
      <c r="X12">
        <v>0.78615694303904604</v>
      </c>
      <c r="Y12">
        <v>9.8648072267681797E-2</v>
      </c>
      <c r="Z12">
        <v>-8.0986174348681907E-3</v>
      </c>
      <c r="AA12">
        <v>0.871229650252064</v>
      </c>
      <c r="AB12">
        <v>1.19152959945182</v>
      </c>
      <c r="AC12">
        <v>0.92312055614091104</v>
      </c>
      <c r="AD12">
        <v>1.15412099272396</v>
      </c>
      <c r="AE12">
        <v>1.5280754248980699</v>
      </c>
      <c r="AF12">
        <v>1.9657568308048901</v>
      </c>
    </row>
    <row r="13" spans="1:32" x14ac:dyDescent="0.25">
      <c r="A13" t="s">
        <v>3716</v>
      </c>
      <c r="B13" t="s">
        <v>3145</v>
      </c>
      <c r="C13" t="s">
        <v>3176</v>
      </c>
      <c r="D13" t="s">
        <v>3177</v>
      </c>
      <c r="E13">
        <v>732.87876745673998</v>
      </c>
      <c r="F13">
        <v>1.89490878526218</v>
      </c>
      <c r="G13">
        <v>4.13371417198604</v>
      </c>
      <c r="H13">
        <v>0.72937949516312395</v>
      </c>
      <c r="I13">
        <v>0.27619181660314102</v>
      </c>
      <c r="J13">
        <v>-1.4431513133090099</v>
      </c>
      <c r="K13">
        <v>-1.4309030840494801</v>
      </c>
      <c r="L13">
        <v>-3.4185808377538499E-2</v>
      </c>
      <c r="M13" t="s">
        <v>3151</v>
      </c>
      <c r="N13" t="s">
        <v>3151</v>
      </c>
      <c r="O13" t="s">
        <v>3149</v>
      </c>
      <c r="P13" t="s">
        <v>3148</v>
      </c>
      <c r="Q13" t="s">
        <v>3155</v>
      </c>
      <c r="R13" t="s">
        <v>3155</v>
      </c>
      <c r="S13" t="s">
        <v>3148</v>
      </c>
      <c r="T13" t="s">
        <v>3152</v>
      </c>
      <c r="U13">
        <v>10</v>
      </c>
      <c r="V13">
        <v>0.85974921809935601</v>
      </c>
      <c r="W13">
        <v>1.43286791119201</v>
      </c>
      <c r="X13">
        <v>0.31723918215244701</v>
      </c>
      <c r="Y13">
        <v>0.66553415635378899</v>
      </c>
      <c r="Z13">
        <v>0.472564319644944</v>
      </c>
      <c r="AA13">
        <v>1.21335119675378</v>
      </c>
      <c r="AB13">
        <v>1.75001530210645</v>
      </c>
      <c r="AC13">
        <v>1.53692165513255</v>
      </c>
      <c r="AD13">
        <v>1.40981770752191</v>
      </c>
      <c r="AE13">
        <v>2.0347624136278299</v>
      </c>
      <c r="AF13">
        <v>1.89490878526218</v>
      </c>
    </row>
    <row r="14" spans="1:32" x14ac:dyDescent="0.25">
      <c r="A14" t="s">
        <v>3717</v>
      </c>
      <c r="B14" t="s">
        <v>3145</v>
      </c>
      <c r="C14" t="s">
        <v>3178</v>
      </c>
      <c r="D14" t="s">
        <v>3179</v>
      </c>
      <c r="E14">
        <v>416.751819601151</v>
      </c>
      <c r="F14">
        <v>1.0297485210981701</v>
      </c>
      <c r="M14" t="s">
        <v>3160</v>
      </c>
      <c r="N14" t="s">
        <v>3160</v>
      </c>
      <c r="O14" t="s">
        <v>3160</v>
      </c>
      <c r="P14" t="s">
        <v>3160</v>
      </c>
      <c r="Q14" t="s">
        <v>3160</v>
      </c>
      <c r="R14" t="s">
        <v>3160</v>
      </c>
      <c r="S14" t="s">
        <v>3160</v>
      </c>
      <c r="T14" t="s">
        <v>3180</v>
      </c>
      <c r="U14">
        <v>29</v>
      </c>
      <c r="V14">
        <v>-0.15006168533345501</v>
      </c>
      <c r="W14">
        <v>-0.58946627547730401</v>
      </c>
      <c r="X14">
        <v>-0.22553190512818699</v>
      </c>
      <c r="Y14">
        <v>-0.20485066511611399</v>
      </c>
      <c r="Z14">
        <v>-0.347352566425289</v>
      </c>
      <c r="AA14">
        <v>-0.30477801962199003</v>
      </c>
      <c r="AB14">
        <v>-0.49995292832312699</v>
      </c>
      <c r="AC14">
        <v>1.6490025126458401</v>
      </c>
      <c r="AD14">
        <v>0.76116363292798195</v>
      </c>
      <c r="AE14">
        <v>0.18468318670728501</v>
      </c>
      <c r="AF14">
        <v>1.0297485210981701</v>
      </c>
    </row>
    <row r="15" spans="1:32" x14ac:dyDescent="0.25">
      <c r="A15" t="s">
        <v>3718</v>
      </c>
      <c r="B15" t="s">
        <v>3145</v>
      </c>
      <c r="C15" t="s">
        <v>3181</v>
      </c>
      <c r="D15" t="s">
        <v>3182</v>
      </c>
      <c r="E15">
        <v>632.85032338656799</v>
      </c>
      <c r="F15">
        <v>1.27528884790797</v>
      </c>
      <c r="G15">
        <v>1.8090880568173999</v>
      </c>
      <c r="H15">
        <v>1.4131187188816401</v>
      </c>
      <c r="I15">
        <v>0.60978454998288101</v>
      </c>
      <c r="J15">
        <v>8.7757539276994104E-2</v>
      </c>
      <c r="K15">
        <v>0.81259917767033096</v>
      </c>
      <c r="L15">
        <v>-0.46363840063600797</v>
      </c>
      <c r="M15" t="s">
        <v>3151</v>
      </c>
      <c r="N15" t="s">
        <v>3151</v>
      </c>
      <c r="O15" t="s">
        <v>3151</v>
      </c>
      <c r="P15" t="s">
        <v>3149</v>
      </c>
      <c r="Q15" t="s">
        <v>3148</v>
      </c>
      <c r="R15" t="s">
        <v>3149</v>
      </c>
      <c r="S15" t="s">
        <v>3150</v>
      </c>
      <c r="T15" t="s">
        <v>3152</v>
      </c>
      <c r="U15">
        <v>22</v>
      </c>
      <c r="V15">
        <v>-0.152812752148239</v>
      </c>
      <c r="W15">
        <v>6.8031254566163102E-2</v>
      </c>
      <c r="X15">
        <v>2.6469683576267899E-2</v>
      </c>
      <c r="Y15">
        <v>0.13876877721389799</v>
      </c>
      <c r="Z15">
        <v>-0.10487409232209199</v>
      </c>
      <c r="AA15">
        <v>-0.41552863232024201</v>
      </c>
      <c r="AB15">
        <v>0.98501594532390702</v>
      </c>
      <c r="AC15">
        <v>1.6770253897947101</v>
      </c>
      <c r="AD15">
        <v>1.16272047864864</v>
      </c>
      <c r="AE15">
        <v>1.00570856325949</v>
      </c>
      <c r="AF15">
        <v>1.27528884790797</v>
      </c>
    </row>
    <row r="16" spans="1:32" x14ac:dyDescent="0.25">
      <c r="A16" t="s">
        <v>3719</v>
      </c>
      <c r="B16" t="s">
        <v>3145</v>
      </c>
      <c r="C16" t="s">
        <v>3183</v>
      </c>
      <c r="D16" t="s">
        <v>3184</v>
      </c>
      <c r="E16">
        <v>1253.6614993712001</v>
      </c>
      <c r="F16">
        <v>2.7759051959074799</v>
      </c>
      <c r="M16" t="s">
        <v>3160</v>
      </c>
      <c r="N16" t="s">
        <v>3160</v>
      </c>
      <c r="O16" t="s">
        <v>3160</v>
      </c>
      <c r="P16" t="s">
        <v>3160</v>
      </c>
      <c r="Q16" t="s">
        <v>3160</v>
      </c>
      <c r="R16" t="s">
        <v>3160</v>
      </c>
      <c r="S16" t="s">
        <v>3160</v>
      </c>
      <c r="T16" t="s">
        <v>3180</v>
      </c>
      <c r="U16">
        <v>2</v>
      </c>
      <c r="V16">
        <v>0.91820311086309303</v>
      </c>
      <c r="W16">
        <v>0.89977992031466303</v>
      </c>
      <c r="X16">
        <v>0.64581120636787703</v>
      </c>
      <c r="Y16">
        <v>-2.3268544461452E-2</v>
      </c>
      <c r="Z16">
        <v>8.8453915096035202E-2</v>
      </c>
      <c r="AA16">
        <v>1.1273332001863301</v>
      </c>
      <c r="AB16">
        <v>1.86699265267368</v>
      </c>
      <c r="AC16">
        <v>1.8493248706240499</v>
      </c>
      <c r="AD16">
        <v>1.99115113664817</v>
      </c>
      <c r="AE16">
        <v>1.8162739987504499</v>
      </c>
      <c r="AF16">
        <v>2.7759051959074799</v>
      </c>
    </row>
    <row r="17" spans="1:32" x14ac:dyDescent="0.25">
      <c r="A17" t="s">
        <v>3720</v>
      </c>
      <c r="B17" t="s">
        <v>3145</v>
      </c>
      <c r="C17" t="s">
        <v>3185</v>
      </c>
      <c r="D17" t="s">
        <v>3186</v>
      </c>
      <c r="E17">
        <v>779.91578928739102</v>
      </c>
      <c r="F17">
        <v>2.3622326489744498</v>
      </c>
      <c r="G17">
        <v>1.84557004298737</v>
      </c>
      <c r="H17">
        <v>-1.0057074048363599</v>
      </c>
      <c r="I17">
        <v>0.98837124629796003</v>
      </c>
      <c r="J17">
        <v>0.10227083250784499</v>
      </c>
      <c r="K17">
        <v>1.3405319555880699</v>
      </c>
      <c r="L17">
        <v>0.45319449948958301</v>
      </c>
      <c r="M17" t="s">
        <v>3151</v>
      </c>
      <c r="N17" t="s">
        <v>3151</v>
      </c>
      <c r="O17" t="s">
        <v>3155</v>
      </c>
      <c r="P17" t="s">
        <v>3151</v>
      </c>
      <c r="Q17" t="s">
        <v>3148</v>
      </c>
      <c r="R17" t="s">
        <v>3151</v>
      </c>
      <c r="S17" t="s">
        <v>3149</v>
      </c>
      <c r="T17" t="s">
        <v>3152</v>
      </c>
      <c r="U17">
        <v>3</v>
      </c>
      <c r="V17">
        <v>0.100552613250962</v>
      </c>
      <c r="W17">
        <v>7.1596827933227705E-2</v>
      </c>
      <c r="X17">
        <v>-1.0276118817294099E-2</v>
      </c>
      <c r="Y17">
        <v>0.36730580770749799</v>
      </c>
      <c r="Z17">
        <v>0.74436120562382402</v>
      </c>
      <c r="AA17">
        <v>1.3052629838794001</v>
      </c>
      <c r="AB17">
        <v>1.09562718493018</v>
      </c>
      <c r="AC17">
        <v>1.6841909659769001</v>
      </c>
      <c r="AD17">
        <v>2.1316780537681299</v>
      </c>
      <c r="AE17">
        <v>1.26437191979429</v>
      </c>
      <c r="AF17">
        <v>2.3622326489744498</v>
      </c>
    </row>
    <row r="18" spans="1:32" x14ac:dyDescent="0.25">
      <c r="A18" t="s">
        <v>3721</v>
      </c>
      <c r="B18" t="s">
        <v>3145</v>
      </c>
      <c r="C18" t="s">
        <v>3187</v>
      </c>
      <c r="D18" t="s">
        <v>3188</v>
      </c>
      <c r="E18">
        <v>1782.36290547627</v>
      </c>
      <c r="F18">
        <v>2.1101230699547</v>
      </c>
      <c r="G18">
        <v>0.807035976848124</v>
      </c>
      <c r="H18">
        <v>0.79349575340667</v>
      </c>
      <c r="I18">
        <v>1.08086670995023</v>
      </c>
      <c r="J18">
        <v>-0.139375906269705</v>
      </c>
      <c r="K18">
        <v>1.11314173640915</v>
      </c>
      <c r="L18">
        <v>0.19045449552282401</v>
      </c>
      <c r="M18" t="s">
        <v>3151</v>
      </c>
      <c r="N18" t="s">
        <v>3151</v>
      </c>
      <c r="O18" t="s">
        <v>3149</v>
      </c>
      <c r="P18" t="s">
        <v>3151</v>
      </c>
      <c r="Q18" t="s">
        <v>3148</v>
      </c>
      <c r="R18" t="s">
        <v>3151</v>
      </c>
      <c r="S18" t="s">
        <v>3149</v>
      </c>
      <c r="T18" t="s">
        <v>3152</v>
      </c>
      <c r="U18">
        <v>5</v>
      </c>
      <c r="V18">
        <v>1.5716455306503001</v>
      </c>
      <c r="W18">
        <v>1.6344568045935399</v>
      </c>
      <c r="X18">
        <v>0.79972323509089405</v>
      </c>
      <c r="Y18">
        <v>1.3120684348426199</v>
      </c>
      <c r="Z18">
        <v>2.2436182920063898</v>
      </c>
      <c r="AA18">
        <v>1.7608632721328801</v>
      </c>
      <c r="AB18">
        <v>1.91867560911462</v>
      </c>
      <c r="AC18">
        <v>2.4195982602589399</v>
      </c>
      <c r="AD18">
        <v>1.6524259063404301</v>
      </c>
      <c r="AE18">
        <v>1.2415880793725</v>
      </c>
      <c r="AF18">
        <v>2.1101230699547</v>
      </c>
    </row>
    <row r="19" spans="1:32" x14ac:dyDescent="0.25">
      <c r="A19" t="s">
        <v>3722</v>
      </c>
      <c r="B19" t="s">
        <v>3145</v>
      </c>
      <c r="C19" t="s">
        <v>3189</v>
      </c>
      <c r="D19" t="s">
        <v>3190</v>
      </c>
      <c r="E19">
        <v>1534.6746855428501</v>
      </c>
      <c r="F19">
        <v>1.2574534046930499</v>
      </c>
      <c r="G19">
        <v>0.69443352777121203</v>
      </c>
      <c r="H19">
        <v>1.1300321647699401</v>
      </c>
      <c r="I19">
        <v>0.74181350631104803</v>
      </c>
      <c r="J19">
        <v>0.29283311507304299</v>
      </c>
      <c r="K19">
        <v>1.19944904531966</v>
      </c>
      <c r="L19">
        <v>0.24331579145714299</v>
      </c>
      <c r="M19" t="s">
        <v>3151</v>
      </c>
      <c r="N19" t="s">
        <v>3151</v>
      </c>
      <c r="O19" t="s">
        <v>3151</v>
      </c>
      <c r="P19" t="s">
        <v>3149</v>
      </c>
      <c r="Q19" t="s">
        <v>3148</v>
      </c>
      <c r="R19" t="s">
        <v>3151</v>
      </c>
      <c r="S19" t="s">
        <v>3149</v>
      </c>
      <c r="T19" t="s">
        <v>3152</v>
      </c>
      <c r="U19">
        <v>24</v>
      </c>
      <c r="V19">
        <v>1.4146649703598999</v>
      </c>
      <c r="W19">
        <v>1.4020045615346499</v>
      </c>
      <c r="X19">
        <v>1.04684171809978</v>
      </c>
      <c r="Y19">
        <v>1.4139140126863901</v>
      </c>
      <c r="Z19">
        <v>1.17409430936475</v>
      </c>
      <c r="AA19">
        <v>0.43694980972250302</v>
      </c>
      <c r="AB19">
        <v>0.99250236978425699</v>
      </c>
      <c r="AC19">
        <v>1.6591874121121799</v>
      </c>
      <c r="AD19">
        <v>1.6464038380697099</v>
      </c>
      <c r="AE19">
        <v>1.0303451454552699</v>
      </c>
      <c r="AF19">
        <v>1.2574534046930499</v>
      </c>
    </row>
    <row r="20" spans="1:32" x14ac:dyDescent="0.25">
      <c r="A20" t="s">
        <v>3723</v>
      </c>
      <c r="B20" t="s">
        <v>3145</v>
      </c>
      <c r="C20" t="s">
        <v>3191</v>
      </c>
      <c r="D20" t="s">
        <v>3192</v>
      </c>
      <c r="E20">
        <v>2503.2810434395901</v>
      </c>
      <c r="F20">
        <v>1.4058241987604401</v>
      </c>
      <c r="G20">
        <v>1.4613925746318901</v>
      </c>
      <c r="H20">
        <v>-1.0057074048363599</v>
      </c>
      <c r="I20">
        <v>0.81399887566823204</v>
      </c>
      <c r="J20">
        <v>0.108134882638005</v>
      </c>
      <c r="K20">
        <v>0.975390643926762</v>
      </c>
      <c r="L20">
        <v>0.37027521492904902</v>
      </c>
      <c r="M20" t="s">
        <v>3151</v>
      </c>
      <c r="N20" t="s">
        <v>3151</v>
      </c>
      <c r="O20" t="s">
        <v>3155</v>
      </c>
      <c r="P20" t="s">
        <v>3149</v>
      </c>
      <c r="Q20" t="s">
        <v>3148</v>
      </c>
      <c r="R20" t="s">
        <v>3149</v>
      </c>
      <c r="S20" t="s">
        <v>3149</v>
      </c>
      <c r="T20" t="s">
        <v>3152</v>
      </c>
      <c r="U20">
        <v>16</v>
      </c>
      <c r="V20">
        <v>0.80076990659143799</v>
      </c>
      <c r="W20">
        <v>-0.17700939748622599</v>
      </c>
      <c r="X20">
        <v>-0.15818151419865001</v>
      </c>
      <c r="Y20">
        <v>1.22957641625696</v>
      </c>
      <c r="Z20">
        <v>0.15264480667292399</v>
      </c>
      <c r="AA20">
        <v>-0.37597447272419598</v>
      </c>
      <c r="AB20">
        <v>-0.31635852035263601</v>
      </c>
      <c r="AC20">
        <v>0.149805086982091</v>
      </c>
      <c r="AD20">
        <v>0.36675643707299199</v>
      </c>
      <c r="AE20">
        <v>0.30331449216689998</v>
      </c>
      <c r="AF20">
        <v>1.4058241987604401</v>
      </c>
    </row>
    <row r="21" spans="1:32" x14ac:dyDescent="0.25">
      <c r="A21" t="s">
        <v>3724</v>
      </c>
      <c r="B21" t="s">
        <v>3145</v>
      </c>
      <c r="C21" t="s">
        <v>3193</v>
      </c>
      <c r="D21" t="s">
        <v>3194</v>
      </c>
      <c r="E21">
        <v>2370.28009679457</v>
      </c>
      <c r="F21">
        <v>1.0575717734094501</v>
      </c>
      <c r="G21">
        <v>4.0874449266740498E-2</v>
      </c>
      <c r="H21">
        <v>0.48233459659877098</v>
      </c>
      <c r="I21">
        <v>0.87477757095856001</v>
      </c>
      <c r="J21">
        <v>-8.4798927669802807E-3</v>
      </c>
      <c r="K21">
        <v>0.82015509394830199</v>
      </c>
      <c r="L21">
        <v>0.76955018403568398</v>
      </c>
      <c r="M21" t="s">
        <v>3151</v>
      </c>
      <c r="N21" t="s">
        <v>3148</v>
      </c>
      <c r="O21" t="s">
        <v>3149</v>
      </c>
      <c r="P21" t="s">
        <v>3149</v>
      </c>
      <c r="Q21" t="s">
        <v>3148</v>
      </c>
      <c r="R21" t="s">
        <v>3149</v>
      </c>
      <c r="S21" t="s">
        <v>3151</v>
      </c>
      <c r="T21" t="s">
        <v>3152</v>
      </c>
      <c r="U21">
        <v>27</v>
      </c>
      <c r="V21">
        <v>1.3159550352825</v>
      </c>
      <c r="W21">
        <v>0.78923660547682695</v>
      </c>
      <c r="X21">
        <v>0.63481044896900196</v>
      </c>
      <c r="Y21">
        <v>0.36693561273101499</v>
      </c>
      <c r="Z21">
        <v>1.4762561060438799</v>
      </c>
      <c r="AA21">
        <v>1.0738833354556001</v>
      </c>
      <c r="AB21">
        <v>7.70229271600162E-2</v>
      </c>
      <c r="AC21">
        <v>0.23218690193011499</v>
      </c>
      <c r="AD21">
        <v>0.32063474551204801</v>
      </c>
      <c r="AE21">
        <v>0.21872194898247699</v>
      </c>
      <c r="AF21">
        <v>1.0575717734094501</v>
      </c>
    </row>
    <row r="22" spans="1:32" x14ac:dyDescent="0.25">
      <c r="A22" t="s">
        <v>3725</v>
      </c>
      <c r="B22" t="s">
        <v>3145</v>
      </c>
      <c r="C22" t="s">
        <v>3195</v>
      </c>
      <c r="D22" t="s">
        <v>3196</v>
      </c>
      <c r="E22">
        <v>3208.4317674365898</v>
      </c>
      <c r="F22">
        <v>3.2364576582473501</v>
      </c>
      <c r="G22">
        <v>-0.82759293429302705</v>
      </c>
      <c r="H22">
        <v>0.55053696921736495</v>
      </c>
      <c r="I22">
        <v>1.3488374924447799</v>
      </c>
      <c r="J22">
        <v>-0.269542119262977</v>
      </c>
      <c r="K22">
        <v>-0.70529458933249001</v>
      </c>
      <c r="L22">
        <v>1.5871600435739499</v>
      </c>
      <c r="M22" t="s">
        <v>3151</v>
      </c>
      <c r="N22" t="s">
        <v>3155</v>
      </c>
      <c r="O22" t="s">
        <v>3149</v>
      </c>
      <c r="P22" t="s">
        <v>3151</v>
      </c>
      <c r="Q22" t="s">
        <v>3150</v>
      </c>
      <c r="R22" t="s">
        <v>3150</v>
      </c>
      <c r="S22" t="s">
        <v>3151</v>
      </c>
      <c r="T22" t="s">
        <v>3152</v>
      </c>
      <c r="U22">
        <v>1</v>
      </c>
      <c r="V22">
        <v>1.7546704716514001</v>
      </c>
      <c r="W22">
        <v>1.42099961128448</v>
      </c>
      <c r="X22">
        <v>2.62195887458387</v>
      </c>
      <c r="Y22">
        <v>2.2352482723887701</v>
      </c>
      <c r="Z22">
        <v>2.4076909397578898</v>
      </c>
      <c r="AA22">
        <v>1.5309031230732499</v>
      </c>
      <c r="AB22">
        <v>1.9749761051174699</v>
      </c>
      <c r="AC22">
        <v>3.8271586667236299</v>
      </c>
      <c r="AD22">
        <v>2.6999902942101199</v>
      </c>
      <c r="AE22">
        <v>2.3319610905230599</v>
      </c>
      <c r="AF22">
        <v>3.2364576582473501</v>
      </c>
    </row>
    <row r="23" spans="1:32" x14ac:dyDescent="0.25">
      <c r="A23" t="s">
        <v>3726</v>
      </c>
      <c r="B23" t="s">
        <v>3145</v>
      </c>
      <c r="C23" t="s">
        <v>3197</v>
      </c>
      <c r="D23" t="s">
        <v>3198</v>
      </c>
      <c r="E23">
        <v>3342.9717538857999</v>
      </c>
      <c r="F23">
        <v>0.48200559593394499</v>
      </c>
      <c r="G23">
        <v>2.1839701742429898</v>
      </c>
      <c r="H23">
        <v>-1.4346530294203399</v>
      </c>
      <c r="I23">
        <v>-1.0755007093859601</v>
      </c>
      <c r="J23">
        <v>0.74832723400416001</v>
      </c>
      <c r="K23">
        <v>1.1779945434663399</v>
      </c>
      <c r="L23">
        <v>1.0185433194367</v>
      </c>
      <c r="M23" t="s">
        <v>3149</v>
      </c>
      <c r="N23" t="s">
        <v>3151</v>
      </c>
      <c r="O23" t="s">
        <v>3155</v>
      </c>
      <c r="P23" t="s">
        <v>3155</v>
      </c>
      <c r="Q23" t="s">
        <v>3151</v>
      </c>
      <c r="R23" t="s">
        <v>3151</v>
      </c>
      <c r="S23" t="s">
        <v>3151</v>
      </c>
      <c r="T23" t="s">
        <v>3152</v>
      </c>
      <c r="U23">
        <v>48</v>
      </c>
      <c r="V23">
        <v>-0.76056358985870398</v>
      </c>
      <c r="W23">
        <v>-0.56932128365524204</v>
      </c>
      <c r="X23">
        <v>-0.73831616620367602</v>
      </c>
      <c r="Y23">
        <v>-0.864260054302187</v>
      </c>
      <c r="Z23">
        <v>-0.57891464573716001</v>
      </c>
      <c r="AA23">
        <v>-0.61680618099918605</v>
      </c>
      <c r="AB23">
        <v>-0.105540582678121</v>
      </c>
      <c r="AC23">
        <v>0.175801365155105</v>
      </c>
      <c r="AD23">
        <v>0.24103431629484001</v>
      </c>
      <c r="AE23">
        <v>-3.53820877722422E-2</v>
      </c>
      <c r="AF23">
        <v>0.48200559593394499</v>
      </c>
    </row>
    <row r="24" spans="1:32" x14ac:dyDescent="0.25">
      <c r="A24" t="s">
        <v>3727</v>
      </c>
      <c r="B24" t="s">
        <v>3145</v>
      </c>
      <c r="C24" t="s">
        <v>3199</v>
      </c>
      <c r="D24" t="s">
        <v>3200</v>
      </c>
      <c r="E24">
        <v>3892.8195127151698</v>
      </c>
      <c r="F24">
        <v>0.48675482666884201</v>
      </c>
      <c r="G24">
        <v>-0.24551411935692199</v>
      </c>
      <c r="H24">
        <v>-0.60510462417375099</v>
      </c>
      <c r="I24">
        <v>0.72609110127332099</v>
      </c>
      <c r="J24">
        <v>-0.19367088625340301</v>
      </c>
      <c r="K24">
        <v>1.3314187760579601</v>
      </c>
      <c r="L24">
        <v>0.82308398459052701</v>
      </c>
      <c r="M24" t="s">
        <v>3149</v>
      </c>
      <c r="N24" t="s">
        <v>3148</v>
      </c>
      <c r="O24" t="s">
        <v>3150</v>
      </c>
      <c r="P24" t="s">
        <v>3149</v>
      </c>
      <c r="Q24" t="s">
        <v>3150</v>
      </c>
      <c r="R24" t="s">
        <v>3151</v>
      </c>
      <c r="S24" t="s">
        <v>3151</v>
      </c>
      <c r="T24" t="s">
        <v>3152</v>
      </c>
      <c r="U24">
        <v>47</v>
      </c>
      <c r="V24">
        <v>-0.650865657374194</v>
      </c>
      <c r="W24">
        <v>-0.49479670253578101</v>
      </c>
      <c r="X24">
        <v>-0.18623254658053101</v>
      </c>
      <c r="Y24">
        <v>-0.27643758478672997</v>
      </c>
      <c r="Z24">
        <v>-0.233507891425834</v>
      </c>
      <c r="AA24">
        <v>0.25044752577038298</v>
      </c>
      <c r="AB24">
        <v>0.345118830650121</v>
      </c>
      <c r="AC24">
        <v>0.44889385655561198</v>
      </c>
      <c r="AD24">
        <v>0.383942147122591</v>
      </c>
      <c r="AE24">
        <v>0.71271050114103596</v>
      </c>
      <c r="AF24">
        <v>0.48675482666884201</v>
      </c>
    </row>
    <row r="25" spans="1:32" x14ac:dyDescent="0.25">
      <c r="A25" t="s">
        <v>3728</v>
      </c>
      <c r="B25" t="s">
        <v>3145</v>
      </c>
      <c r="C25" t="s">
        <v>3201</v>
      </c>
      <c r="D25" t="s">
        <v>3202</v>
      </c>
      <c r="E25">
        <v>3453.2837995263799</v>
      </c>
      <c r="F25">
        <v>0.98955833168442298</v>
      </c>
      <c r="G25">
        <v>-0.41860797667404898</v>
      </c>
      <c r="H25">
        <v>7.1319532903619906E-2</v>
      </c>
      <c r="I25">
        <v>1.13565931486425</v>
      </c>
      <c r="J25">
        <v>-0.84841331638337103</v>
      </c>
      <c r="K25">
        <v>-0.36581093821842597</v>
      </c>
      <c r="L25">
        <v>6.5994081067104193E-2</v>
      </c>
      <c r="M25" t="s">
        <v>3151</v>
      </c>
      <c r="N25" t="s">
        <v>3150</v>
      </c>
      <c r="O25" t="s">
        <v>3148</v>
      </c>
      <c r="P25" t="s">
        <v>3151</v>
      </c>
      <c r="Q25" t="s">
        <v>3155</v>
      </c>
      <c r="R25" t="s">
        <v>3148</v>
      </c>
      <c r="S25" t="s">
        <v>3148</v>
      </c>
      <c r="T25" t="s">
        <v>3152</v>
      </c>
      <c r="U25">
        <v>31</v>
      </c>
      <c r="V25">
        <v>0.94649033225563495</v>
      </c>
      <c r="W25">
        <v>0.58643604671562399</v>
      </c>
      <c r="X25">
        <v>-0.33127099527626502</v>
      </c>
      <c r="Y25">
        <v>-6.9006024811645195E-2</v>
      </c>
      <c r="Z25">
        <v>0.25914118194895902</v>
      </c>
      <c r="AA25">
        <v>0.104742855554496</v>
      </c>
      <c r="AB25">
        <v>0.17986857366940101</v>
      </c>
      <c r="AC25">
        <v>1.1766712920931199</v>
      </c>
      <c r="AD25">
        <v>1.2420051305955599</v>
      </c>
      <c r="AE25">
        <v>0.92016032922353597</v>
      </c>
      <c r="AF25">
        <v>0.98955833168442298</v>
      </c>
    </row>
    <row r="26" spans="1:32" x14ac:dyDescent="0.25">
      <c r="A26" t="s">
        <v>3729</v>
      </c>
      <c r="B26" t="s">
        <v>3145</v>
      </c>
      <c r="C26" t="s">
        <v>3203</v>
      </c>
      <c r="D26" t="s">
        <v>3204</v>
      </c>
      <c r="E26">
        <v>317.44334844127798</v>
      </c>
      <c r="F26">
        <v>5.8449793468662699E-2</v>
      </c>
      <c r="G26">
        <v>0.72556575564290804</v>
      </c>
      <c r="H26">
        <v>0.60684334430897602</v>
      </c>
      <c r="I26">
        <v>-2.24902949326811E-2</v>
      </c>
      <c r="J26">
        <v>0.49899336647213499</v>
      </c>
      <c r="K26">
        <v>1.56880728941309</v>
      </c>
      <c r="L26">
        <v>0.84196700769736799</v>
      </c>
      <c r="M26" t="s">
        <v>3148</v>
      </c>
      <c r="N26" t="s">
        <v>3151</v>
      </c>
      <c r="O26" t="s">
        <v>3149</v>
      </c>
      <c r="P26" t="s">
        <v>3148</v>
      </c>
      <c r="Q26" t="s">
        <v>3149</v>
      </c>
      <c r="R26" t="s">
        <v>3151</v>
      </c>
      <c r="S26" t="s">
        <v>3151</v>
      </c>
      <c r="T26" t="s">
        <v>3152</v>
      </c>
      <c r="U26">
        <v>65</v>
      </c>
      <c r="V26">
        <v>-1.0327503057272001</v>
      </c>
      <c r="W26">
        <v>-0.31964867181665002</v>
      </c>
      <c r="X26">
        <v>-9.6770946747420095E-2</v>
      </c>
      <c r="Y26">
        <v>-0.48618808658384199</v>
      </c>
      <c r="Z26">
        <v>0.44007316009410802</v>
      </c>
      <c r="AA26">
        <v>0.79777686707345097</v>
      </c>
      <c r="AB26">
        <v>0.14343681502002001</v>
      </c>
      <c r="AC26">
        <v>5.1941143340711898E-2</v>
      </c>
      <c r="AD26">
        <v>0.71296269122213196</v>
      </c>
      <c r="AE26">
        <v>0.53466127788180295</v>
      </c>
      <c r="AF26">
        <v>5.8449793468662699E-2</v>
      </c>
    </row>
    <row r="27" spans="1:32" x14ac:dyDescent="0.25">
      <c r="A27" t="s">
        <v>3730</v>
      </c>
      <c r="B27" t="s">
        <v>3145</v>
      </c>
      <c r="C27" t="s">
        <v>3205</v>
      </c>
      <c r="D27" t="s">
        <v>3206</v>
      </c>
      <c r="E27">
        <v>623.30713407844598</v>
      </c>
      <c r="F27">
        <v>0.427654327183839</v>
      </c>
      <c r="M27" t="s">
        <v>3160</v>
      </c>
      <c r="N27" t="s">
        <v>3160</v>
      </c>
      <c r="O27" t="s">
        <v>3160</v>
      </c>
      <c r="P27" t="s">
        <v>3160</v>
      </c>
      <c r="Q27" t="s">
        <v>3160</v>
      </c>
      <c r="R27" t="s">
        <v>3160</v>
      </c>
      <c r="S27" t="s">
        <v>3160</v>
      </c>
      <c r="T27" t="s">
        <v>3180</v>
      </c>
      <c r="U27">
        <v>52</v>
      </c>
      <c r="V27">
        <v>0.29824695291596598</v>
      </c>
      <c r="W27">
        <v>0.59633184417900797</v>
      </c>
      <c r="X27">
        <v>0.38143932787200702</v>
      </c>
      <c r="Y27">
        <v>0.10469055655562599</v>
      </c>
      <c r="Z27">
        <v>0.29381292135250198</v>
      </c>
      <c r="AA27">
        <v>0.209310887109285</v>
      </c>
      <c r="AB27">
        <v>0.28613823647345199</v>
      </c>
      <c r="AC27">
        <v>0.881311325650036</v>
      </c>
      <c r="AD27">
        <v>1.2584004203624499</v>
      </c>
      <c r="AE27">
        <v>0.76717178940269704</v>
      </c>
      <c r="AF27">
        <v>0.427654327183839</v>
      </c>
    </row>
    <row r="28" spans="1:32" x14ac:dyDescent="0.25">
      <c r="A28" t="s">
        <v>3731</v>
      </c>
      <c r="B28" t="s">
        <v>3145</v>
      </c>
      <c r="C28" t="s">
        <v>3207</v>
      </c>
      <c r="D28" t="s">
        <v>3208</v>
      </c>
      <c r="E28">
        <v>427.57163977277798</v>
      </c>
      <c r="F28">
        <v>1.2993816759372201</v>
      </c>
      <c r="M28" t="s">
        <v>3160</v>
      </c>
      <c r="N28" t="s">
        <v>3160</v>
      </c>
      <c r="O28" t="s">
        <v>3160</v>
      </c>
      <c r="P28" t="s">
        <v>3160</v>
      </c>
      <c r="Q28" t="s">
        <v>3160</v>
      </c>
      <c r="R28" t="s">
        <v>3160</v>
      </c>
      <c r="S28" t="s">
        <v>3160</v>
      </c>
      <c r="T28" t="s">
        <v>3180</v>
      </c>
      <c r="U28">
        <v>20</v>
      </c>
      <c r="V28">
        <v>0.30395635875384602</v>
      </c>
      <c r="W28">
        <v>1.24081639754997</v>
      </c>
      <c r="X28">
        <v>0.45759033160505103</v>
      </c>
      <c r="Y28">
        <v>0.33137220516976401</v>
      </c>
      <c r="Z28">
        <v>0.26193444775657598</v>
      </c>
      <c r="AA28">
        <v>0.15470883260679899</v>
      </c>
      <c r="AB28">
        <v>0.87668405360927704</v>
      </c>
      <c r="AC28">
        <v>0.79703215679369899</v>
      </c>
      <c r="AD28">
        <v>0.86252405691415901</v>
      </c>
      <c r="AE28">
        <v>0.98846543921042496</v>
      </c>
      <c r="AF28">
        <v>1.2993816759372201</v>
      </c>
    </row>
    <row r="29" spans="1:32" x14ac:dyDescent="0.25">
      <c r="A29" t="s">
        <v>3732</v>
      </c>
      <c r="B29" t="s">
        <v>3145</v>
      </c>
      <c r="C29" t="s">
        <v>3209</v>
      </c>
      <c r="D29" t="s">
        <v>3210</v>
      </c>
      <c r="E29">
        <v>793.58805042946199</v>
      </c>
      <c r="F29">
        <v>2.1598541015746502</v>
      </c>
      <c r="M29" t="s">
        <v>3160</v>
      </c>
      <c r="N29" t="s">
        <v>3160</v>
      </c>
      <c r="O29" t="s">
        <v>3160</v>
      </c>
      <c r="P29" t="s">
        <v>3160</v>
      </c>
      <c r="Q29" t="s">
        <v>3160</v>
      </c>
      <c r="R29" t="s">
        <v>3160</v>
      </c>
      <c r="S29" t="s">
        <v>3160</v>
      </c>
      <c r="T29" t="s">
        <v>3180</v>
      </c>
      <c r="U29">
        <v>4</v>
      </c>
      <c r="V29">
        <v>1.13755764144717</v>
      </c>
      <c r="W29">
        <v>0.848311389368826</v>
      </c>
      <c r="X29">
        <v>1.1516427332667001</v>
      </c>
      <c r="Y29">
        <v>0.39872122827927098</v>
      </c>
      <c r="Z29">
        <v>8.4819434489985801E-3</v>
      </c>
      <c r="AA29">
        <v>0.723931551363035</v>
      </c>
      <c r="AB29">
        <v>0.90118699871910402</v>
      </c>
      <c r="AC29">
        <v>1.30810363724409</v>
      </c>
      <c r="AD29">
        <v>1.6408748116401499</v>
      </c>
      <c r="AE29">
        <v>1.6701884767075199</v>
      </c>
      <c r="AF29">
        <v>2.1598541015746502</v>
      </c>
    </row>
    <row r="30" spans="1:32" x14ac:dyDescent="0.25">
      <c r="A30" t="s">
        <v>3733</v>
      </c>
      <c r="B30" t="s">
        <v>3145</v>
      </c>
      <c r="C30" t="s">
        <v>3211</v>
      </c>
      <c r="D30" t="s">
        <v>3212</v>
      </c>
      <c r="E30">
        <v>653.31190075358904</v>
      </c>
      <c r="F30">
        <v>1.3930886310301001</v>
      </c>
      <c r="M30" t="s">
        <v>3160</v>
      </c>
      <c r="N30" t="s">
        <v>3160</v>
      </c>
      <c r="O30" t="s">
        <v>3160</v>
      </c>
      <c r="P30" t="s">
        <v>3160</v>
      </c>
      <c r="Q30" t="s">
        <v>3160</v>
      </c>
      <c r="R30" t="s">
        <v>3160</v>
      </c>
      <c r="S30" t="s">
        <v>3160</v>
      </c>
      <c r="T30" t="s">
        <v>3180</v>
      </c>
      <c r="U30">
        <v>17</v>
      </c>
      <c r="V30">
        <v>0.66493846848483096</v>
      </c>
      <c r="W30">
        <v>0.74367574437921602</v>
      </c>
      <c r="X30">
        <v>1.1589928786479899</v>
      </c>
      <c r="Y30">
        <v>0.80819453365984695</v>
      </c>
      <c r="Z30">
        <v>-0.18265734031707201</v>
      </c>
      <c r="AA30">
        <v>-0.36128146725093502</v>
      </c>
      <c r="AB30">
        <v>0.50345580188526595</v>
      </c>
      <c r="AC30">
        <v>0.88814663419206297</v>
      </c>
      <c r="AD30">
        <v>0.53689001651492296</v>
      </c>
      <c r="AE30">
        <v>0.67564171775432003</v>
      </c>
      <c r="AF30">
        <v>1.3930886310301001</v>
      </c>
    </row>
    <row r="31" spans="1:32" x14ac:dyDescent="0.25">
      <c r="A31" t="s">
        <v>3734</v>
      </c>
      <c r="B31" t="s">
        <v>3145</v>
      </c>
      <c r="C31" t="s">
        <v>3213</v>
      </c>
      <c r="D31" t="s">
        <v>3214</v>
      </c>
      <c r="E31">
        <v>477.43502971504802</v>
      </c>
      <c r="F31">
        <v>0.470222403983236</v>
      </c>
      <c r="M31" t="s">
        <v>3160</v>
      </c>
      <c r="N31" t="s">
        <v>3160</v>
      </c>
      <c r="O31" t="s">
        <v>3160</v>
      </c>
      <c r="P31" t="s">
        <v>3160</v>
      </c>
      <c r="Q31" t="s">
        <v>3160</v>
      </c>
      <c r="R31" t="s">
        <v>3160</v>
      </c>
      <c r="S31" t="s">
        <v>3160</v>
      </c>
      <c r="T31" t="s">
        <v>3180</v>
      </c>
      <c r="U31">
        <v>50</v>
      </c>
      <c r="V31">
        <v>0.27255218331038999</v>
      </c>
      <c r="W31">
        <v>0.83773819408925998</v>
      </c>
      <c r="X31">
        <v>0.23020359053376699</v>
      </c>
      <c r="Y31">
        <v>0.17008677624406501</v>
      </c>
      <c r="Z31">
        <v>0.87131084875562603</v>
      </c>
      <c r="AA31">
        <v>0.53203347326586004</v>
      </c>
      <c r="AB31">
        <v>0.32332086695172102</v>
      </c>
      <c r="AC31">
        <v>0.55747387101699597</v>
      </c>
      <c r="AD31">
        <v>0.34497786251828499</v>
      </c>
      <c r="AE31">
        <v>7.5205816896207894E-2</v>
      </c>
      <c r="AF31">
        <v>0.470222403983236</v>
      </c>
    </row>
    <row r="32" spans="1:32" x14ac:dyDescent="0.25">
      <c r="A32" t="s">
        <v>3735</v>
      </c>
      <c r="B32" t="s">
        <v>3145</v>
      </c>
      <c r="C32" t="s">
        <v>3215</v>
      </c>
      <c r="D32" t="s">
        <v>3216</v>
      </c>
      <c r="E32">
        <v>1619.02381285718</v>
      </c>
      <c r="F32">
        <v>1.03430231659977</v>
      </c>
      <c r="G32">
        <v>0.43944301086335102</v>
      </c>
      <c r="H32">
        <v>0.65737022364976405</v>
      </c>
      <c r="I32">
        <v>-0.313711298211442</v>
      </c>
      <c r="J32">
        <v>-0.15311102521071199</v>
      </c>
      <c r="K32">
        <v>0.27872445108266197</v>
      </c>
      <c r="L32">
        <v>0.31607574466843702</v>
      </c>
      <c r="M32" t="s">
        <v>3151</v>
      </c>
      <c r="N32" t="s">
        <v>3149</v>
      </c>
      <c r="O32" t="s">
        <v>3149</v>
      </c>
      <c r="P32" t="s">
        <v>3150</v>
      </c>
      <c r="Q32" t="s">
        <v>3148</v>
      </c>
      <c r="R32" t="s">
        <v>3148</v>
      </c>
      <c r="S32" t="s">
        <v>3149</v>
      </c>
      <c r="T32" t="s">
        <v>3152</v>
      </c>
      <c r="U32">
        <v>28</v>
      </c>
      <c r="V32">
        <v>0.22783113745023001</v>
      </c>
      <c r="W32">
        <v>9.8449046072029298E-2</v>
      </c>
      <c r="X32">
        <v>-6.3498300229107199E-2</v>
      </c>
      <c r="Y32">
        <v>0.41815713236089702</v>
      </c>
      <c r="Z32">
        <v>0.50556166717095996</v>
      </c>
      <c r="AA32">
        <v>0.42886044009785401</v>
      </c>
      <c r="AB32">
        <v>0.42666187807391898</v>
      </c>
      <c r="AC32">
        <v>0.83400902945511901</v>
      </c>
      <c r="AD32">
        <v>0.73763801624915604</v>
      </c>
      <c r="AE32">
        <v>0.86864135764977701</v>
      </c>
      <c r="AF32">
        <v>1.03430231659977</v>
      </c>
    </row>
    <row r="33" spans="1:32" x14ac:dyDescent="0.25">
      <c r="A33" t="s">
        <v>3736</v>
      </c>
      <c r="B33" t="s">
        <v>3145</v>
      </c>
      <c r="C33" t="s">
        <v>3217</v>
      </c>
      <c r="D33" t="s">
        <v>3218</v>
      </c>
      <c r="E33">
        <v>1227.7895127207901</v>
      </c>
      <c r="F33">
        <v>1.35978769934026</v>
      </c>
      <c r="G33">
        <v>2.79568462963769</v>
      </c>
      <c r="H33">
        <v>1.4131187188816401</v>
      </c>
      <c r="I33">
        <v>-2.2718541062748999E-2</v>
      </c>
      <c r="J33">
        <v>-0.82685713817557305</v>
      </c>
      <c r="K33">
        <v>0.46886166237168603</v>
      </c>
      <c r="L33">
        <v>-0.17843332597304901</v>
      </c>
      <c r="M33" t="s">
        <v>3151</v>
      </c>
      <c r="N33" t="s">
        <v>3151</v>
      </c>
      <c r="O33" t="s">
        <v>3151</v>
      </c>
      <c r="P33" t="s">
        <v>3148</v>
      </c>
      <c r="Q33" t="s">
        <v>3155</v>
      </c>
      <c r="R33" t="s">
        <v>3149</v>
      </c>
      <c r="S33" t="s">
        <v>3148</v>
      </c>
      <c r="T33" t="s">
        <v>3152</v>
      </c>
      <c r="U33">
        <v>19</v>
      </c>
      <c r="V33">
        <v>1.25695815392821</v>
      </c>
      <c r="W33">
        <v>0.44523315106316003</v>
      </c>
      <c r="X33">
        <v>0.44052286588641598</v>
      </c>
      <c r="Y33">
        <v>0.95200747018731602</v>
      </c>
      <c r="Z33">
        <v>1.0206627720002699</v>
      </c>
      <c r="AA33">
        <v>0.78988554301117098</v>
      </c>
      <c r="AB33">
        <v>1.22311896084653</v>
      </c>
      <c r="AC33">
        <v>1.85296472322138</v>
      </c>
      <c r="AD33">
        <v>1.74139255106213</v>
      </c>
      <c r="AE33">
        <v>1.2305955483390001</v>
      </c>
      <c r="AF33">
        <v>1.35978769934026</v>
      </c>
    </row>
    <row r="34" spans="1:32" x14ac:dyDescent="0.25">
      <c r="A34" t="s">
        <v>3737</v>
      </c>
      <c r="B34" t="s">
        <v>3145</v>
      </c>
      <c r="C34" t="s">
        <v>3219</v>
      </c>
      <c r="D34" t="s">
        <v>3220</v>
      </c>
      <c r="E34">
        <v>4334.1718041183403</v>
      </c>
      <c r="F34">
        <v>1.90417028567531</v>
      </c>
      <c r="G34">
        <v>1.13879121306083</v>
      </c>
      <c r="H34">
        <v>0.128991427810391</v>
      </c>
      <c r="I34">
        <v>0.88218392697082204</v>
      </c>
      <c r="J34">
        <v>-0.96908728476544204</v>
      </c>
      <c r="K34">
        <v>-0.44024352114823001</v>
      </c>
      <c r="L34">
        <v>-0.107965818541431</v>
      </c>
      <c r="M34" t="s">
        <v>3151</v>
      </c>
      <c r="N34" t="s">
        <v>3151</v>
      </c>
      <c r="O34" t="s">
        <v>3148</v>
      </c>
      <c r="P34" t="s">
        <v>3149</v>
      </c>
      <c r="Q34" t="s">
        <v>3155</v>
      </c>
      <c r="R34" t="s">
        <v>3150</v>
      </c>
      <c r="S34" t="s">
        <v>3148</v>
      </c>
      <c r="T34" t="s">
        <v>3152</v>
      </c>
      <c r="U34">
        <v>9</v>
      </c>
      <c r="V34">
        <v>0.60393825766522302</v>
      </c>
      <c r="W34">
        <v>0.51294908899741098</v>
      </c>
      <c r="X34">
        <v>0.16125061123558501</v>
      </c>
      <c r="Y34">
        <v>0.63479060822351896</v>
      </c>
      <c r="Z34">
        <v>0.48003264506604498</v>
      </c>
      <c r="AA34">
        <v>0.58864970733925204</v>
      </c>
      <c r="AB34">
        <v>1.74993566625431</v>
      </c>
      <c r="AC34">
        <v>2.21186358017989</v>
      </c>
      <c r="AD34">
        <v>2.0477682665007699</v>
      </c>
      <c r="AE34">
        <v>1.6141672552744499</v>
      </c>
      <c r="AF34">
        <v>1.90417028567531</v>
      </c>
    </row>
    <row r="35" spans="1:32" x14ac:dyDescent="0.25">
      <c r="A35" t="s">
        <v>3738</v>
      </c>
      <c r="B35" t="s">
        <v>3145</v>
      </c>
      <c r="C35" t="s">
        <v>3221</v>
      </c>
      <c r="D35" t="s">
        <v>3222</v>
      </c>
      <c r="E35">
        <v>2456.01719405324</v>
      </c>
      <c r="F35">
        <v>0.53496564575896199</v>
      </c>
      <c r="G35">
        <v>0.98269493950912301</v>
      </c>
      <c r="H35">
        <v>-0.32192040433146502</v>
      </c>
      <c r="I35">
        <v>0.67234237221912696</v>
      </c>
      <c r="J35">
        <v>-1.19428396954366</v>
      </c>
      <c r="K35">
        <v>-1.6119252571782701</v>
      </c>
      <c r="L35">
        <v>-0.74558176439530599</v>
      </c>
      <c r="M35" t="s">
        <v>3151</v>
      </c>
      <c r="N35" t="s">
        <v>3151</v>
      </c>
      <c r="O35" t="s">
        <v>3150</v>
      </c>
      <c r="P35" t="s">
        <v>3149</v>
      </c>
      <c r="Q35" t="s">
        <v>3155</v>
      </c>
      <c r="R35" t="s">
        <v>3155</v>
      </c>
      <c r="S35" t="s">
        <v>3150</v>
      </c>
      <c r="T35" t="s">
        <v>3152</v>
      </c>
      <c r="U35">
        <v>46</v>
      </c>
      <c r="V35">
        <v>0.53815308841145704</v>
      </c>
      <c r="W35">
        <v>0.30363749380898297</v>
      </c>
      <c r="X35">
        <v>8.9297679757112197E-2</v>
      </c>
      <c r="Y35">
        <v>-0.50114539563826099</v>
      </c>
      <c r="Z35">
        <v>-0.35090773534751502</v>
      </c>
      <c r="AA35">
        <v>1.39916403547133E-2</v>
      </c>
      <c r="AB35">
        <v>1.0554546163562399</v>
      </c>
      <c r="AC35">
        <v>2.00428777409422</v>
      </c>
      <c r="AD35">
        <v>0.78486590469120099</v>
      </c>
      <c r="AE35">
        <v>5.0673800274198197E-2</v>
      </c>
      <c r="AF35">
        <v>0.53496564575896199</v>
      </c>
    </row>
    <row r="36" spans="1:32" x14ac:dyDescent="0.25">
      <c r="A36" t="s">
        <v>3739</v>
      </c>
      <c r="B36" t="s">
        <v>3145</v>
      </c>
      <c r="C36" t="s">
        <v>3223</v>
      </c>
      <c r="D36" t="s">
        <v>3224</v>
      </c>
      <c r="E36">
        <v>4934.0159875214204</v>
      </c>
      <c r="F36">
        <v>0.72340067257767604</v>
      </c>
      <c r="G36">
        <v>2.49485774546033</v>
      </c>
      <c r="H36">
        <v>-1.81198277940902</v>
      </c>
      <c r="I36">
        <v>0.13972978790212101</v>
      </c>
      <c r="J36">
        <v>0.82294314452088801</v>
      </c>
      <c r="K36">
        <v>0.83643285500078202</v>
      </c>
      <c r="L36">
        <v>-0.766367213824654</v>
      </c>
      <c r="M36" t="s">
        <v>3151</v>
      </c>
      <c r="N36" t="s">
        <v>3151</v>
      </c>
      <c r="O36" t="s">
        <v>3155</v>
      </c>
      <c r="P36" t="s">
        <v>3148</v>
      </c>
      <c r="Q36" t="s">
        <v>3151</v>
      </c>
      <c r="R36" t="s">
        <v>3149</v>
      </c>
      <c r="S36" t="s">
        <v>3150</v>
      </c>
      <c r="T36" t="s">
        <v>3152</v>
      </c>
      <c r="U36">
        <v>37</v>
      </c>
      <c r="V36">
        <v>-0.49938602646793301</v>
      </c>
      <c r="W36">
        <v>-0.463424435631478</v>
      </c>
      <c r="X36">
        <v>-0.74752351564839403</v>
      </c>
      <c r="Y36">
        <v>-0.32918257871473799</v>
      </c>
      <c r="Z36">
        <v>-0.33134274257225899</v>
      </c>
      <c r="AA36">
        <v>-0.84181899339677702</v>
      </c>
      <c r="AB36">
        <v>-0.68653564819746404</v>
      </c>
      <c r="AC36">
        <v>-7.8833651620528397E-2</v>
      </c>
      <c r="AD36">
        <v>0.50297001845756995</v>
      </c>
      <c r="AE36">
        <v>0.244144098238219</v>
      </c>
      <c r="AF36">
        <v>0.72340067257767604</v>
      </c>
    </row>
    <row r="37" spans="1:32" x14ac:dyDescent="0.25">
      <c r="A37" t="s">
        <v>3740</v>
      </c>
      <c r="B37" t="s">
        <v>3145</v>
      </c>
      <c r="C37" t="s">
        <v>3225</v>
      </c>
      <c r="D37" t="s">
        <v>3226</v>
      </c>
      <c r="E37">
        <v>6146.8993496930898</v>
      </c>
      <c r="F37">
        <v>0.72347485555852997</v>
      </c>
      <c r="G37">
        <v>-0.36117250909390702</v>
      </c>
      <c r="H37">
        <v>-1.14836256593454</v>
      </c>
      <c r="I37">
        <v>0.43163090881494498</v>
      </c>
      <c r="J37">
        <v>0.370993161881293</v>
      </c>
      <c r="K37">
        <v>0.627962305746122</v>
      </c>
      <c r="L37">
        <v>-0.38725817667774298</v>
      </c>
      <c r="M37" t="s">
        <v>3151</v>
      </c>
      <c r="N37" t="s">
        <v>3150</v>
      </c>
      <c r="O37" t="s">
        <v>3155</v>
      </c>
      <c r="P37" t="s">
        <v>3148</v>
      </c>
      <c r="Q37" t="s">
        <v>3149</v>
      </c>
      <c r="R37" t="s">
        <v>3149</v>
      </c>
      <c r="S37" t="s">
        <v>3150</v>
      </c>
      <c r="T37" t="s">
        <v>3152</v>
      </c>
      <c r="U37">
        <v>36</v>
      </c>
      <c r="V37">
        <v>0.86767117151213402</v>
      </c>
      <c r="W37">
        <v>0.69496617080184997</v>
      </c>
      <c r="X37">
        <v>-0.87762305607058699</v>
      </c>
      <c r="Y37">
        <v>-1.1247307253155701</v>
      </c>
      <c r="Z37">
        <v>-0.76846584061977197</v>
      </c>
      <c r="AA37">
        <v>-0.79236486751768997</v>
      </c>
      <c r="AB37">
        <v>-0.625744797406384</v>
      </c>
      <c r="AC37">
        <v>4.86563078781294E-3</v>
      </c>
      <c r="AD37">
        <v>0.49900701406908099</v>
      </c>
      <c r="AE37">
        <v>0.27963137520348003</v>
      </c>
      <c r="AF37">
        <v>0.72347485555852997</v>
      </c>
    </row>
    <row r="38" spans="1:32" x14ac:dyDescent="0.25">
      <c r="A38" t="s">
        <v>3741</v>
      </c>
      <c r="B38" t="s">
        <v>3145</v>
      </c>
      <c r="C38" t="s">
        <v>3227</v>
      </c>
      <c r="D38" t="s">
        <v>3228</v>
      </c>
      <c r="E38">
        <v>7002.7206442302604</v>
      </c>
      <c r="F38">
        <v>0.54457241898407305</v>
      </c>
      <c r="G38">
        <v>0.115802584238917</v>
      </c>
      <c r="H38">
        <v>-0.50330102751862904</v>
      </c>
      <c r="I38">
        <v>0.42507629158737098</v>
      </c>
      <c r="J38">
        <v>-8.5580314814480293E-2</v>
      </c>
      <c r="K38">
        <v>0.90707330437201095</v>
      </c>
      <c r="L38">
        <v>0.19171640651166799</v>
      </c>
      <c r="M38" t="s">
        <v>3151</v>
      </c>
      <c r="N38" t="s">
        <v>3149</v>
      </c>
      <c r="O38" t="s">
        <v>3150</v>
      </c>
      <c r="P38" t="s">
        <v>3148</v>
      </c>
      <c r="Q38" t="s">
        <v>3148</v>
      </c>
      <c r="R38" t="s">
        <v>3149</v>
      </c>
      <c r="S38" t="s">
        <v>3149</v>
      </c>
      <c r="T38" t="s">
        <v>3152</v>
      </c>
      <c r="U38">
        <v>45</v>
      </c>
      <c r="V38">
        <v>0.768215371508152</v>
      </c>
      <c r="W38">
        <v>0.26738198939583102</v>
      </c>
      <c r="X38">
        <v>-0.29250387360541402</v>
      </c>
      <c r="Y38">
        <v>-0.53560052676445302</v>
      </c>
      <c r="Z38">
        <v>-6.3171027782745803E-2</v>
      </c>
      <c r="AA38">
        <v>0.20009619009962001</v>
      </c>
      <c r="AB38">
        <v>0.47988503429889701</v>
      </c>
      <c r="AC38">
        <v>0.93375906300614198</v>
      </c>
      <c r="AD38">
        <v>1.0373478353712899</v>
      </c>
      <c r="AE38">
        <v>0.28361058896024999</v>
      </c>
      <c r="AF38">
        <v>0.54457241898407305</v>
      </c>
    </row>
    <row r="39" spans="1:32" x14ac:dyDescent="0.25">
      <c r="A39" t="s">
        <v>3742</v>
      </c>
      <c r="B39" t="s">
        <v>3145</v>
      </c>
      <c r="C39" t="s">
        <v>3229</v>
      </c>
      <c r="D39" t="s">
        <v>3230</v>
      </c>
      <c r="E39">
        <v>1232.8758719316199</v>
      </c>
      <c r="F39">
        <v>0.47800286060071601</v>
      </c>
      <c r="G39">
        <v>2.6444193965745701</v>
      </c>
      <c r="H39">
        <v>-0.84704422296152504</v>
      </c>
      <c r="I39">
        <v>0.34860696822144999</v>
      </c>
      <c r="J39">
        <v>-0.16716754752158999</v>
      </c>
      <c r="K39">
        <v>-0.40762175661473699</v>
      </c>
      <c r="L39">
        <v>0.494757008588039</v>
      </c>
      <c r="M39" t="s">
        <v>3149</v>
      </c>
      <c r="N39" t="s">
        <v>3151</v>
      </c>
      <c r="O39" t="s">
        <v>3150</v>
      </c>
      <c r="P39" t="s">
        <v>3148</v>
      </c>
      <c r="Q39" t="s">
        <v>3150</v>
      </c>
      <c r="R39" t="s">
        <v>3150</v>
      </c>
      <c r="S39" t="s">
        <v>3149</v>
      </c>
      <c r="T39" t="s">
        <v>3152</v>
      </c>
      <c r="U39">
        <v>49</v>
      </c>
      <c r="V39">
        <v>0.31153485064448699</v>
      </c>
      <c r="W39">
        <v>-4.0963139308879903E-2</v>
      </c>
      <c r="X39">
        <v>-0.72555081038173996</v>
      </c>
      <c r="Y39">
        <v>-0.30926723537602502</v>
      </c>
      <c r="Z39">
        <v>-0.32536343449586203</v>
      </c>
      <c r="AA39">
        <v>-0.31178521832332201</v>
      </c>
      <c r="AB39">
        <v>-0.36072670602977602</v>
      </c>
      <c r="AC39">
        <v>0.50749914826540599</v>
      </c>
      <c r="AD39">
        <v>0.79889630216472796</v>
      </c>
      <c r="AE39">
        <v>0.30927632736003302</v>
      </c>
      <c r="AF39">
        <v>0.47800286060071601</v>
      </c>
    </row>
    <row r="40" spans="1:32" x14ac:dyDescent="0.25">
      <c r="A40" t="s">
        <v>3743</v>
      </c>
      <c r="B40" t="s">
        <v>3145</v>
      </c>
      <c r="C40" t="s">
        <v>3231</v>
      </c>
      <c r="D40" t="s">
        <v>3232</v>
      </c>
      <c r="E40">
        <v>921.21423152908596</v>
      </c>
      <c r="F40">
        <v>0.359122686576267</v>
      </c>
      <c r="G40">
        <v>2.1024241367377999E-2</v>
      </c>
      <c r="H40">
        <v>-0.48573991641212</v>
      </c>
      <c r="I40">
        <v>3.2906381737347903E-2</v>
      </c>
      <c r="J40">
        <v>-0.91002725669941398</v>
      </c>
      <c r="K40">
        <v>-0.48008724521459401</v>
      </c>
      <c r="L40">
        <v>0.20904859573656501</v>
      </c>
      <c r="M40" t="s">
        <v>3149</v>
      </c>
      <c r="N40" t="s">
        <v>3148</v>
      </c>
      <c r="O40" t="s">
        <v>3150</v>
      </c>
      <c r="P40" t="s">
        <v>3148</v>
      </c>
      <c r="Q40" t="s">
        <v>3155</v>
      </c>
      <c r="R40" t="s">
        <v>3150</v>
      </c>
      <c r="S40" t="s">
        <v>3149</v>
      </c>
      <c r="T40" t="s">
        <v>3152</v>
      </c>
      <c r="U40">
        <v>54</v>
      </c>
      <c r="V40">
        <v>-4.3967395443577702E-2</v>
      </c>
      <c r="W40">
        <v>-0.65189971068431596</v>
      </c>
      <c r="X40">
        <v>-1.01442765592455</v>
      </c>
      <c r="Y40">
        <v>-1.3950565876796499</v>
      </c>
      <c r="Z40">
        <v>-0.865239600784937</v>
      </c>
      <c r="AA40">
        <v>0.51118504026853795</v>
      </c>
      <c r="AB40">
        <v>-0.32591596560293001</v>
      </c>
      <c r="AC40">
        <v>0.20009035363504599</v>
      </c>
      <c r="AD40">
        <v>-0.31244604389363601</v>
      </c>
      <c r="AE40">
        <v>0.23532822911811699</v>
      </c>
      <c r="AF40">
        <v>0.359122686576267</v>
      </c>
    </row>
    <row r="41" spans="1:32" x14ac:dyDescent="0.25">
      <c r="A41" t="s">
        <v>3744</v>
      </c>
      <c r="B41" t="s">
        <v>3145</v>
      </c>
      <c r="C41" t="s">
        <v>3233</v>
      </c>
      <c r="D41" t="s">
        <v>3234</v>
      </c>
      <c r="E41">
        <v>492.26097271713797</v>
      </c>
      <c r="F41">
        <v>0.46786084820784601</v>
      </c>
      <c r="M41" t="s">
        <v>3160</v>
      </c>
      <c r="N41" t="s">
        <v>3160</v>
      </c>
      <c r="O41" t="s">
        <v>3160</v>
      </c>
      <c r="P41" t="s">
        <v>3160</v>
      </c>
      <c r="Q41" t="s">
        <v>3160</v>
      </c>
      <c r="R41" t="s">
        <v>3160</v>
      </c>
      <c r="S41" t="s">
        <v>3160</v>
      </c>
      <c r="T41" t="s">
        <v>3180</v>
      </c>
      <c r="U41">
        <v>51</v>
      </c>
      <c r="V41">
        <v>0.22280244447630601</v>
      </c>
      <c r="W41">
        <v>0.26805478813558198</v>
      </c>
      <c r="X41">
        <v>0.53229735228338904</v>
      </c>
      <c r="Y41">
        <v>8.7787347470239894E-3</v>
      </c>
      <c r="Z41">
        <v>-8.4752168801283098E-2</v>
      </c>
      <c r="AA41">
        <v>0.71663230548635504</v>
      </c>
      <c r="AB41">
        <v>0.934269298557862</v>
      </c>
      <c r="AC41">
        <v>0.85384053721026898</v>
      </c>
      <c r="AD41">
        <v>0.68322980315332904</v>
      </c>
      <c r="AE41">
        <v>0.41503066968255897</v>
      </c>
      <c r="AF41">
        <v>0.46786084820784601</v>
      </c>
    </row>
    <row r="42" spans="1:32" x14ac:dyDescent="0.25">
      <c r="A42" t="s">
        <v>3745</v>
      </c>
      <c r="B42" t="s">
        <v>3145</v>
      </c>
      <c r="C42" t="s">
        <v>3235</v>
      </c>
      <c r="D42" t="s">
        <v>3236</v>
      </c>
      <c r="E42">
        <v>3307.3298423174601</v>
      </c>
      <c r="F42">
        <v>-0.38384279400641202</v>
      </c>
      <c r="G42">
        <v>0.87215078614474395</v>
      </c>
      <c r="H42">
        <v>-1.0057074048363599</v>
      </c>
      <c r="I42">
        <v>-1.3695055648527401</v>
      </c>
      <c r="J42">
        <v>-1.5794439450782499E-2</v>
      </c>
      <c r="K42">
        <v>-1.2917432665931501</v>
      </c>
      <c r="L42">
        <v>-0.89990079493411301</v>
      </c>
      <c r="M42" t="s">
        <v>3150</v>
      </c>
      <c r="N42" t="s">
        <v>3151</v>
      </c>
      <c r="O42" t="s">
        <v>3155</v>
      </c>
      <c r="P42" t="s">
        <v>3155</v>
      </c>
      <c r="Q42" t="s">
        <v>3148</v>
      </c>
      <c r="R42" t="s">
        <v>3155</v>
      </c>
      <c r="S42" t="s">
        <v>3155</v>
      </c>
      <c r="T42" t="s">
        <v>3152</v>
      </c>
      <c r="U42">
        <v>70</v>
      </c>
      <c r="V42">
        <v>-0.58157373442349702</v>
      </c>
      <c r="W42">
        <v>-0.34245196025930702</v>
      </c>
      <c r="X42">
        <v>-0.56902117588993695</v>
      </c>
      <c r="Y42">
        <v>-0.77195184646973702</v>
      </c>
      <c r="Z42">
        <v>-0.901835954737507</v>
      </c>
      <c r="AA42">
        <v>-0.71849420870449099</v>
      </c>
      <c r="AB42">
        <v>-0.732306521013941</v>
      </c>
      <c r="AC42">
        <v>-0.42663268455132303</v>
      </c>
      <c r="AD42">
        <v>-0.19750482649947801</v>
      </c>
      <c r="AE42">
        <v>-0.39167272962749999</v>
      </c>
      <c r="AF42">
        <v>-0.38384279400641202</v>
      </c>
    </row>
    <row r="43" spans="1:32" x14ac:dyDescent="0.25">
      <c r="A43" t="s">
        <v>3746</v>
      </c>
      <c r="B43" t="s">
        <v>3145</v>
      </c>
      <c r="C43" t="s">
        <v>3237</v>
      </c>
      <c r="D43" t="s">
        <v>3238</v>
      </c>
      <c r="E43">
        <v>2652.6404312076202</v>
      </c>
      <c r="F43">
        <v>0.80856904671777896</v>
      </c>
      <c r="G43">
        <v>-0.16254159867013401</v>
      </c>
      <c r="H43">
        <v>1.4131187188816401</v>
      </c>
      <c r="I43">
        <v>0.817577882549123</v>
      </c>
      <c r="J43">
        <v>-0.74914093023942996</v>
      </c>
      <c r="K43">
        <v>-1.4207474154772699</v>
      </c>
      <c r="L43">
        <v>-1.15030177138044</v>
      </c>
      <c r="M43" t="s">
        <v>3151</v>
      </c>
      <c r="N43" t="s">
        <v>3148</v>
      </c>
      <c r="O43" t="s">
        <v>3151</v>
      </c>
      <c r="P43" t="s">
        <v>3149</v>
      </c>
      <c r="Q43" t="s">
        <v>3155</v>
      </c>
      <c r="R43" t="s">
        <v>3155</v>
      </c>
      <c r="S43" t="s">
        <v>3155</v>
      </c>
      <c r="T43" t="s">
        <v>3152</v>
      </c>
      <c r="U43">
        <v>35</v>
      </c>
      <c r="V43">
        <v>-0.51239336445101302</v>
      </c>
      <c r="W43">
        <v>-0.19515995738207301</v>
      </c>
      <c r="X43">
        <v>-0.102350434948938</v>
      </c>
      <c r="Y43">
        <v>-0.26920981098258301</v>
      </c>
      <c r="Z43">
        <v>-0.48145095336891602</v>
      </c>
      <c r="AA43">
        <v>-0.49331516250283303</v>
      </c>
      <c r="AB43">
        <v>-0.13621966880618999</v>
      </c>
      <c r="AC43">
        <v>-0.62298063346614296</v>
      </c>
      <c r="AD43">
        <v>-0.79990637723647995</v>
      </c>
      <c r="AE43">
        <v>0.52266538809261898</v>
      </c>
      <c r="AF43">
        <v>0.80856904671777896</v>
      </c>
    </row>
    <row r="44" spans="1:32" x14ac:dyDescent="0.25">
      <c r="A44" t="s">
        <v>3747</v>
      </c>
      <c r="B44" t="s">
        <v>3145</v>
      </c>
      <c r="C44" t="s">
        <v>3239</v>
      </c>
      <c r="D44" t="s">
        <v>3240</v>
      </c>
      <c r="E44">
        <v>2677.5539106900601</v>
      </c>
      <c r="F44">
        <v>-0.81510550793723702</v>
      </c>
      <c r="G44">
        <v>-6.6303526856441197E-2</v>
      </c>
      <c r="H44">
        <v>-1.0057074048363599</v>
      </c>
      <c r="I44">
        <v>-1.3291470567814401</v>
      </c>
      <c r="J44">
        <v>-0.11417180392237999</v>
      </c>
      <c r="K44">
        <v>-1.0658361253217501</v>
      </c>
      <c r="L44">
        <v>0.50888488677357502</v>
      </c>
      <c r="M44" t="s">
        <v>3155</v>
      </c>
      <c r="N44" t="s">
        <v>3148</v>
      </c>
      <c r="O44" t="s">
        <v>3155</v>
      </c>
      <c r="P44" t="s">
        <v>3155</v>
      </c>
      <c r="Q44" t="s">
        <v>3148</v>
      </c>
      <c r="R44" t="s">
        <v>3150</v>
      </c>
      <c r="S44" t="s">
        <v>3149</v>
      </c>
      <c r="T44" t="s">
        <v>3152</v>
      </c>
      <c r="U44">
        <v>75</v>
      </c>
      <c r="V44">
        <v>-0.55548436499875398</v>
      </c>
      <c r="W44">
        <v>-0.96025170748637401</v>
      </c>
      <c r="X44">
        <v>-1.0135110907428999</v>
      </c>
      <c r="Y44">
        <v>-0.96803406306939199</v>
      </c>
      <c r="Z44">
        <v>-0.46653408310632699</v>
      </c>
      <c r="AA44">
        <v>-0.493200538449732</v>
      </c>
      <c r="AB44">
        <v>-0.46923397107206999</v>
      </c>
      <c r="AC44">
        <v>-0.21066599943629499</v>
      </c>
      <c r="AD44">
        <v>-0.30558166973516998</v>
      </c>
      <c r="AE44">
        <v>-0.83839065817048097</v>
      </c>
      <c r="AF44">
        <v>-0.81510550793723702</v>
      </c>
    </row>
    <row r="45" spans="1:32" x14ac:dyDescent="0.25">
      <c r="A45" t="s">
        <v>3748</v>
      </c>
      <c r="B45" t="s">
        <v>3145</v>
      </c>
      <c r="C45" t="s">
        <v>3241</v>
      </c>
      <c r="D45" t="s">
        <v>3242</v>
      </c>
      <c r="E45">
        <v>1178.9042437238199</v>
      </c>
      <c r="F45">
        <v>-3.85767986768017E-2</v>
      </c>
      <c r="M45" t="s">
        <v>3160</v>
      </c>
      <c r="N45" t="s">
        <v>3160</v>
      </c>
      <c r="O45" t="s">
        <v>3160</v>
      </c>
      <c r="P45" t="s">
        <v>3160</v>
      </c>
      <c r="Q45" t="s">
        <v>3160</v>
      </c>
      <c r="R45" t="s">
        <v>3160</v>
      </c>
      <c r="S45" t="s">
        <v>3160</v>
      </c>
      <c r="T45" t="s">
        <v>3180</v>
      </c>
      <c r="U45">
        <v>67</v>
      </c>
      <c r="V45">
        <v>-0.29829676550564099</v>
      </c>
      <c r="W45">
        <v>-0.16171813007751901</v>
      </c>
      <c r="X45">
        <v>-0.58407614112212003</v>
      </c>
      <c r="Y45">
        <v>-0.49079671722204898</v>
      </c>
      <c r="Z45">
        <v>-9.7369655870440705E-2</v>
      </c>
      <c r="AA45">
        <v>-0.44581597085149399</v>
      </c>
      <c r="AB45">
        <v>0.21910742646033499</v>
      </c>
      <c r="AC45">
        <v>1.0776221678070699E-2</v>
      </c>
      <c r="AD45">
        <v>-0.20403238013862501</v>
      </c>
      <c r="AE45">
        <v>-0.43529892858847502</v>
      </c>
      <c r="AF45">
        <v>-3.85767986768017E-2</v>
      </c>
    </row>
    <row r="46" spans="1:32" x14ac:dyDescent="0.25">
      <c r="A46" t="s">
        <v>3749</v>
      </c>
      <c r="B46" t="s">
        <v>3145</v>
      </c>
      <c r="C46" t="s">
        <v>3243</v>
      </c>
      <c r="D46" t="s">
        <v>3244</v>
      </c>
      <c r="E46">
        <v>3127.2448058069099</v>
      </c>
      <c r="F46">
        <v>8.4150470867141197E-2</v>
      </c>
      <c r="G46">
        <v>-0.65268632558840201</v>
      </c>
      <c r="H46">
        <v>-0.216013319121517</v>
      </c>
      <c r="I46">
        <v>1.19705701597728</v>
      </c>
      <c r="J46">
        <v>-0.569772019786978</v>
      </c>
      <c r="K46">
        <v>-1.56683605846237</v>
      </c>
      <c r="L46">
        <v>-0.55488564873901502</v>
      </c>
      <c r="M46" t="s">
        <v>3148</v>
      </c>
      <c r="N46" t="s">
        <v>3150</v>
      </c>
      <c r="O46" t="s">
        <v>3150</v>
      </c>
      <c r="P46" t="s">
        <v>3151</v>
      </c>
      <c r="Q46" t="s">
        <v>3150</v>
      </c>
      <c r="R46" t="s">
        <v>3155</v>
      </c>
      <c r="S46" t="s">
        <v>3150</v>
      </c>
      <c r="T46" t="s">
        <v>3152</v>
      </c>
      <c r="U46">
        <v>63</v>
      </c>
      <c r="V46">
        <v>-0.94109715899232704</v>
      </c>
      <c r="W46">
        <v>-1.3113757568996101</v>
      </c>
      <c r="X46">
        <v>-0.45870848768613598</v>
      </c>
      <c r="Y46">
        <v>-0.217004785646633</v>
      </c>
      <c r="Z46">
        <v>-0.251447959085071</v>
      </c>
      <c r="AA46">
        <v>-0.45989404506593201</v>
      </c>
      <c r="AB46">
        <v>0.35639354416237301</v>
      </c>
      <c r="AC46">
        <v>0.82095894817835802</v>
      </c>
      <c r="AD46">
        <v>0.89933767802215403</v>
      </c>
      <c r="AE46">
        <v>0.25689025666768101</v>
      </c>
      <c r="AF46">
        <v>8.4150470867141197E-2</v>
      </c>
    </row>
    <row r="47" spans="1:32" x14ac:dyDescent="0.25">
      <c r="A47" t="s">
        <v>3750</v>
      </c>
      <c r="B47" t="s">
        <v>3145</v>
      </c>
      <c r="C47" t="s">
        <v>3245</v>
      </c>
      <c r="D47" t="s">
        <v>3246</v>
      </c>
      <c r="E47">
        <v>2981.5958752299598</v>
      </c>
      <c r="F47">
        <v>0.40366270569335</v>
      </c>
      <c r="G47">
        <v>0.94238947204489498</v>
      </c>
      <c r="H47">
        <v>-0.53539322650989796</v>
      </c>
      <c r="I47">
        <v>0.35160879228903802</v>
      </c>
      <c r="J47">
        <v>-1.1114762049831499</v>
      </c>
      <c r="K47">
        <v>-1.71037636269267</v>
      </c>
      <c r="L47">
        <v>-1.28258223808923</v>
      </c>
      <c r="M47" t="s">
        <v>3149</v>
      </c>
      <c r="N47" t="s">
        <v>3151</v>
      </c>
      <c r="O47" t="s">
        <v>3150</v>
      </c>
      <c r="P47" t="s">
        <v>3148</v>
      </c>
      <c r="Q47" t="s">
        <v>3155</v>
      </c>
      <c r="R47" t="s">
        <v>3155</v>
      </c>
      <c r="S47" t="s">
        <v>3155</v>
      </c>
      <c r="T47" t="s">
        <v>3152</v>
      </c>
      <c r="U47">
        <v>53</v>
      </c>
      <c r="V47">
        <v>0.11875734059260901</v>
      </c>
      <c r="W47">
        <v>-0.32414475312075203</v>
      </c>
      <c r="X47">
        <v>-0.46269747910769699</v>
      </c>
      <c r="Y47">
        <v>0.159470220822445</v>
      </c>
      <c r="Z47">
        <v>-0.39915497291067698</v>
      </c>
      <c r="AA47">
        <v>-0.33374042699740702</v>
      </c>
      <c r="AB47">
        <v>1.6354548099322701</v>
      </c>
      <c r="AC47">
        <v>1.7651561320920199</v>
      </c>
      <c r="AD47">
        <v>1.0460150710739</v>
      </c>
      <c r="AE47">
        <v>0.46161461106639301</v>
      </c>
      <c r="AF47">
        <v>0.40366270569335</v>
      </c>
    </row>
    <row r="48" spans="1:32" x14ac:dyDescent="0.25">
      <c r="A48" t="s">
        <v>3751</v>
      </c>
      <c r="B48" t="s">
        <v>3145</v>
      </c>
      <c r="C48" t="s">
        <v>3247</v>
      </c>
      <c r="D48" t="s">
        <v>3248</v>
      </c>
      <c r="E48">
        <v>146.56558808322899</v>
      </c>
      <c r="F48">
        <v>0.30163509998490301</v>
      </c>
      <c r="M48" t="s">
        <v>3160</v>
      </c>
      <c r="N48" t="s">
        <v>3160</v>
      </c>
      <c r="O48" t="s">
        <v>3160</v>
      </c>
      <c r="P48" t="s">
        <v>3160</v>
      </c>
      <c r="Q48" t="s">
        <v>3160</v>
      </c>
      <c r="R48" t="s">
        <v>3160</v>
      </c>
      <c r="S48" t="s">
        <v>3160</v>
      </c>
      <c r="T48" t="s">
        <v>3180</v>
      </c>
      <c r="U48">
        <v>55</v>
      </c>
      <c r="V48">
        <v>0.274245558577565</v>
      </c>
      <c r="W48">
        <v>0.273057777695843</v>
      </c>
      <c r="X48">
        <v>1.05856756857066E-2</v>
      </c>
      <c r="Y48">
        <v>-0.13876798969079299</v>
      </c>
      <c r="Z48">
        <v>-0.22960425163380599</v>
      </c>
      <c r="AA48">
        <v>6.4536451554391194E-2</v>
      </c>
      <c r="AB48">
        <v>-0.24676423497026001</v>
      </c>
      <c r="AC48">
        <v>0.62621600790835197</v>
      </c>
      <c r="AD48">
        <v>0.51470540529281905</v>
      </c>
      <c r="AE48">
        <v>0.31622233217641699</v>
      </c>
      <c r="AF48">
        <v>0.30163509998490301</v>
      </c>
    </row>
    <row r="49" spans="1:32" x14ac:dyDescent="0.25">
      <c r="A49" t="s">
        <v>3752</v>
      </c>
      <c r="B49" t="s">
        <v>3145</v>
      </c>
      <c r="C49" t="s">
        <v>3249</v>
      </c>
      <c r="D49" t="s">
        <v>3250</v>
      </c>
      <c r="E49">
        <v>993.68607590137196</v>
      </c>
      <c r="F49">
        <v>0.12099934293846901</v>
      </c>
      <c r="G49">
        <v>-0.40805851949446198</v>
      </c>
      <c r="H49">
        <v>1.4131187188816401</v>
      </c>
      <c r="I49">
        <v>0.20931252364247999</v>
      </c>
      <c r="J49">
        <v>-1.26042336852966</v>
      </c>
      <c r="K49">
        <v>-1.6594159422064101</v>
      </c>
      <c r="L49">
        <v>0.32764615401276898</v>
      </c>
      <c r="M49" t="s">
        <v>3149</v>
      </c>
      <c r="N49" t="s">
        <v>3150</v>
      </c>
      <c r="O49" t="s">
        <v>3151</v>
      </c>
      <c r="P49" t="s">
        <v>3148</v>
      </c>
      <c r="Q49" t="s">
        <v>3155</v>
      </c>
      <c r="R49" t="s">
        <v>3155</v>
      </c>
      <c r="S49" t="s">
        <v>3149</v>
      </c>
      <c r="T49" t="s">
        <v>3152</v>
      </c>
      <c r="U49">
        <v>61</v>
      </c>
      <c r="V49">
        <v>0.68733743918580004</v>
      </c>
      <c r="W49">
        <v>-0.468514975757991</v>
      </c>
      <c r="X49">
        <v>-1.1986421338611899</v>
      </c>
      <c r="Y49">
        <v>-1.0295223874758801</v>
      </c>
      <c r="Z49">
        <v>0.135135470233918</v>
      </c>
      <c r="AA49">
        <v>0.82740011950610903</v>
      </c>
      <c r="AB49">
        <v>1.17247648786865</v>
      </c>
      <c r="AC49">
        <v>1.68013499846832</v>
      </c>
      <c r="AD49">
        <v>1.61261412067086</v>
      </c>
      <c r="AE49">
        <v>0.44516637374947199</v>
      </c>
      <c r="AF49">
        <v>0.12099934293846901</v>
      </c>
    </row>
    <row r="50" spans="1:32" x14ac:dyDescent="0.25">
      <c r="A50" t="s">
        <v>3753</v>
      </c>
      <c r="B50" t="s">
        <v>3145</v>
      </c>
      <c r="C50" t="s">
        <v>3251</v>
      </c>
      <c r="D50" t="s">
        <v>3252</v>
      </c>
      <c r="E50">
        <v>754.43823874062196</v>
      </c>
      <c r="F50">
        <v>1.0905856098237301</v>
      </c>
      <c r="G50">
        <v>1.1160153246358899</v>
      </c>
      <c r="H50">
        <v>1.4131187188816401</v>
      </c>
      <c r="I50">
        <v>-0.35957198499218501</v>
      </c>
      <c r="J50">
        <v>-0.79394358900482798</v>
      </c>
      <c r="K50">
        <v>-1.6072613064999499</v>
      </c>
      <c r="L50">
        <v>-0.224957057909526</v>
      </c>
      <c r="M50" t="s">
        <v>3151</v>
      </c>
      <c r="N50" t="s">
        <v>3151</v>
      </c>
      <c r="O50" t="s">
        <v>3151</v>
      </c>
      <c r="P50" t="s">
        <v>3150</v>
      </c>
      <c r="Q50" t="s">
        <v>3155</v>
      </c>
      <c r="R50" t="s">
        <v>3155</v>
      </c>
      <c r="S50" t="s">
        <v>3148</v>
      </c>
      <c r="T50" t="s">
        <v>3152</v>
      </c>
      <c r="U50">
        <v>26</v>
      </c>
      <c r="V50">
        <v>-3.3970721573266097E-2</v>
      </c>
      <c r="W50">
        <v>4.8332071644124001E-2</v>
      </c>
      <c r="X50">
        <v>1.2749950731093</v>
      </c>
      <c r="Y50">
        <v>0.35680089854507202</v>
      </c>
      <c r="Z50">
        <v>0.31186358461334401</v>
      </c>
      <c r="AA50">
        <v>2.6990451006295202</v>
      </c>
      <c r="AB50">
        <v>3.5521383593139899</v>
      </c>
      <c r="AC50">
        <v>0.85731921808469702</v>
      </c>
      <c r="AD50">
        <v>0.73531741701944597</v>
      </c>
      <c r="AE50">
        <v>0.90463638069902397</v>
      </c>
      <c r="AF50">
        <v>1.0905856098237301</v>
      </c>
    </row>
    <row r="51" spans="1:32" x14ac:dyDescent="0.25">
      <c r="A51" t="s">
        <v>3754</v>
      </c>
      <c r="B51" t="s">
        <v>3145</v>
      </c>
      <c r="C51" t="s">
        <v>3253</v>
      </c>
      <c r="D51" t="s">
        <v>3254</v>
      </c>
      <c r="E51">
        <v>2407.55214338736</v>
      </c>
      <c r="F51">
        <v>0.156859409023312</v>
      </c>
      <c r="G51">
        <v>-0.52582858529834198</v>
      </c>
      <c r="H51">
        <v>0.60684334430897502</v>
      </c>
      <c r="I51">
        <v>0.99096661349433002</v>
      </c>
      <c r="J51">
        <v>-1.10765302507508</v>
      </c>
      <c r="K51">
        <v>-1.85011651297903</v>
      </c>
      <c r="L51">
        <v>-1.09221991665109</v>
      </c>
      <c r="M51" t="s">
        <v>3149</v>
      </c>
      <c r="N51" t="s">
        <v>3150</v>
      </c>
      <c r="O51" t="s">
        <v>3149</v>
      </c>
      <c r="P51" t="s">
        <v>3151</v>
      </c>
      <c r="Q51" t="s">
        <v>3155</v>
      </c>
      <c r="R51" t="s">
        <v>3155</v>
      </c>
      <c r="S51" t="s">
        <v>3155</v>
      </c>
      <c r="T51" t="s">
        <v>3152</v>
      </c>
      <c r="U51">
        <v>60</v>
      </c>
      <c r="V51">
        <v>8.2046376824411599E-2</v>
      </c>
      <c r="W51">
        <v>0.82620172195369401</v>
      </c>
      <c r="X51">
        <v>0.70368526649885499</v>
      </c>
      <c r="Y51">
        <v>0.36623952369552198</v>
      </c>
      <c r="Z51">
        <v>0.23625531060267199</v>
      </c>
      <c r="AA51">
        <v>-0.11548396812314</v>
      </c>
      <c r="AB51">
        <v>0.60982789929549897</v>
      </c>
      <c r="AC51">
        <v>1.2715628870537601</v>
      </c>
      <c r="AD51">
        <v>0.956461282911238</v>
      </c>
      <c r="AE51">
        <v>0.73490654336416605</v>
      </c>
      <c r="AF51">
        <v>0.156859409023312</v>
      </c>
    </row>
    <row r="52" spans="1:32" x14ac:dyDescent="0.25">
      <c r="A52" t="s">
        <v>3755</v>
      </c>
      <c r="B52" t="s">
        <v>3145</v>
      </c>
      <c r="C52" t="s">
        <v>3255</v>
      </c>
      <c r="D52" t="s">
        <v>3256</v>
      </c>
      <c r="E52">
        <v>1490.2617183525199</v>
      </c>
      <c r="F52">
        <v>-0.60919539289634606</v>
      </c>
      <c r="G52">
        <v>-0.82127569656563204</v>
      </c>
      <c r="H52">
        <v>0.60684334430897602</v>
      </c>
      <c r="I52">
        <v>1.01889558457042</v>
      </c>
      <c r="J52">
        <v>-0.29972966363311998</v>
      </c>
      <c r="K52">
        <v>-0.86858247689063595</v>
      </c>
      <c r="L52">
        <v>-3.00862772046794E-2</v>
      </c>
      <c r="M52" t="s">
        <v>3155</v>
      </c>
      <c r="N52" t="s">
        <v>3155</v>
      </c>
      <c r="O52" t="s">
        <v>3149</v>
      </c>
      <c r="P52" t="s">
        <v>3151</v>
      </c>
      <c r="Q52" t="s">
        <v>3150</v>
      </c>
      <c r="R52" t="s">
        <v>3150</v>
      </c>
      <c r="S52" t="s">
        <v>3148</v>
      </c>
      <c r="T52" t="s">
        <v>3152</v>
      </c>
      <c r="U52">
        <v>73</v>
      </c>
      <c r="V52">
        <v>-0.70126552259365804</v>
      </c>
      <c r="W52">
        <v>-0.59215478234340702</v>
      </c>
      <c r="X52">
        <v>0.58236904847692605</v>
      </c>
      <c r="Y52">
        <v>7.6926723315047504E-2</v>
      </c>
      <c r="Z52">
        <v>-0.85846801457009203</v>
      </c>
      <c r="AA52">
        <v>-0.83559048731651997</v>
      </c>
      <c r="AB52">
        <v>-1.2689462887645599</v>
      </c>
      <c r="AC52">
        <v>-1.3120164285762199</v>
      </c>
      <c r="AD52">
        <v>4.8307614793367898E-2</v>
      </c>
      <c r="AE52">
        <v>-0.38765628432477101</v>
      </c>
      <c r="AF52">
        <v>-0.60919539289634606</v>
      </c>
    </row>
    <row r="53" spans="1:32" x14ac:dyDescent="0.25">
      <c r="A53" t="s">
        <v>3756</v>
      </c>
      <c r="B53" t="s">
        <v>3145</v>
      </c>
      <c r="C53" t="s">
        <v>3257</v>
      </c>
      <c r="D53" t="s">
        <v>3258</v>
      </c>
      <c r="E53">
        <v>1023.20264329311</v>
      </c>
      <c r="F53">
        <v>-0.92029164915689898</v>
      </c>
      <c r="G53">
        <v>-0.75436144703628105</v>
      </c>
      <c r="H53">
        <v>0.60684334430897602</v>
      </c>
      <c r="I53">
        <v>1.13668917845466</v>
      </c>
      <c r="J53">
        <v>-1.1918487115096901</v>
      </c>
      <c r="K53">
        <v>-1.1025435517498501</v>
      </c>
      <c r="L53">
        <v>0.73687721083786495</v>
      </c>
      <c r="M53" t="s">
        <v>3155</v>
      </c>
      <c r="N53" t="s">
        <v>3155</v>
      </c>
      <c r="O53" t="s">
        <v>3149</v>
      </c>
      <c r="P53" t="s">
        <v>3151</v>
      </c>
      <c r="Q53" t="s">
        <v>3155</v>
      </c>
      <c r="R53" t="s">
        <v>3155</v>
      </c>
      <c r="S53" t="s">
        <v>3149</v>
      </c>
      <c r="T53" t="s">
        <v>3152</v>
      </c>
      <c r="U53">
        <v>76</v>
      </c>
      <c r="V53">
        <v>-1.11657087625103</v>
      </c>
      <c r="W53">
        <v>0.61035813736099898</v>
      </c>
      <c r="X53">
        <v>-0.16393834798130799</v>
      </c>
      <c r="Y53">
        <v>0.51964450474595603</v>
      </c>
      <c r="Z53">
        <v>-0.59639084693974898</v>
      </c>
      <c r="AA53">
        <v>-1.14384326840054</v>
      </c>
      <c r="AB53">
        <v>-1.5902694040249801</v>
      </c>
      <c r="AC53">
        <v>0.571849070048288</v>
      </c>
      <c r="AD53">
        <v>1.2407652325584899</v>
      </c>
      <c r="AE53">
        <v>-0.85716250360535096</v>
      </c>
      <c r="AF53">
        <v>-0.92029164915689898</v>
      </c>
    </row>
    <row r="54" spans="1:32" x14ac:dyDescent="0.25">
      <c r="A54" t="s">
        <v>3757</v>
      </c>
      <c r="B54" t="s">
        <v>3145</v>
      </c>
      <c r="C54" t="s">
        <v>3259</v>
      </c>
      <c r="D54" t="s">
        <v>3260</v>
      </c>
      <c r="E54">
        <v>784.46186506685797</v>
      </c>
      <c r="F54">
        <v>1.50789429349383</v>
      </c>
      <c r="M54" t="s">
        <v>3160</v>
      </c>
      <c r="N54" t="s">
        <v>3160</v>
      </c>
      <c r="O54" t="s">
        <v>3160</v>
      </c>
      <c r="P54" t="s">
        <v>3160</v>
      </c>
      <c r="Q54" t="s">
        <v>3160</v>
      </c>
      <c r="R54" t="s">
        <v>3160</v>
      </c>
      <c r="S54" t="s">
        <v>3160</v>
      </c>
      <c r="T54" t="s">
        <v>3180</v>
      </c>
      <c r="U54">
        <v>12</v>
      </c>
      <c r="V54">
        <v>-0.55617896899025399</v>
      </c>
      <c r="W54">
        <v>-0.86586409022345701</v>
      </c>
      <c r="X54">
        <v>-0.90720875769696396</v>
      </c>
      <c r="Y54">
        <v>-0.75226954384878797</v>
      </c>
      <c r="Z54">
        <v>-0.74081315056619901</v>
      </c>
      <c r="AA54">
        <v>-0.43060472482602202</v>
      </c>
      <c r="AB54">
        <v>-0.92758672928786101</v>
      </c>
      <c r="AC54">
        <v>-0.73574333284361504</v>
      </c>
      <c r="AD54">
        <v>-1.41338458058945</v>
      </c>
      <c r="AE54">
        <v>0.67378789766949299</v>
      </c>
      <c r="AF54">
        <v>1.50789429349383</v>
      </c>
    </row>
    <row r="55" spans="1:32" x14ac:dyDescent="0.25">
      <c r="A55" t="s">
        <v>3758</v>
      </c>
      <c r="B55" t="s">
        <v>3145</v>
      </c>
      <c r="C55" t="s">
        <v>3261</v>
      </c>
      <c r="D55" t="s">
        <v>3262</v>
      </c>
      <c r="E55">
        <v>2866.5612573164299</v>
      </c>
      <c r="F55">
        <v>-0.45498979112125099</v>
      </c>
      <c r="G55">
        <v>0.72051238036785503</v>
      </c>
      <c r="H55">
        <v>-1.2737469074402501</v>
      </c>
      <c r="I55">
        <v>-1.40158000353379</v>
      </c>
      <c r="J55">
        <v>0.57079354439760399</v>
      </c>
      <c r="K55">
        <v>1.40743038816899</v>
      </c>
      <c r="L55">
        <v>-0.73543639874880096</v>
      </c>
      <c r="M55" t="s">
        <v>3150</v>
      </c>
      <c r="N55" t="s">
        <v>3151</v>
      </c>
      <c r="O55" t="s">
        <v>3155</v>
      </c>
      <c r="P55" t="s">
        <v>3155</v>
      </c>
      <c r="Q55" t="s">
        <v>3149</v>
      </c>
      <c r="R55" t="s">
        <v>3151</v>
      </c>
      <c r="S55" t="s">
        <v>3150</v>
      </c>
      <c r="T55" t="s">
        <v>3152</v>
      </c>
      <c r="U55">
        <v>71</v>
      </c>
      <c r="V55">
        <v>-0.124994412842199</v>
      </c>
      <c r="W55">
        <v>-0.44805245764478502</v>
      </c>
      <c r="X55">
        <v>-1.1045641657387999</v>
      </c>
      <c r="Y55">
        <v>-1.32018195719964</v>
      </c>
      <c r="Z55">
        <v>-0.97836752676285399</v>
      </c>
      <c r="AA55">
        <v>-0.44953269719306799</v>
      </c>
      <c r="AB55">
        <v>-0.99900297480773104</v>
      </c>
      <c r="AC55">
        <v>-1.1795937304805899</v>
      </c>
      <c r="AD55">
        <v>-0.57529012212931097</v>
      </c>
      <c r="AE55">
        <v>-0.536831272950414</v>
      </c>
      <c r="AF55">
        <v>-0.45498979112125099</v>
      </c>
    </row>
    <row r="56" spans="1:32" x14ac:dyDescent="0.25">
      <c r="A56" t="s">
        <v>3759</v>
      </c>
      <c r="B56" t="s">
        <v>3145</v>
      </c>
      <c r="C56" t="s">
        <v>3263</v>
      </c>
      <c r="D56" t="s">
        <v>3264</v>
      </c>
      <c r="E56">
        <v>6749.3007932415303</v>
      </c>
      <c r="F56">
        <v>-0.28239706371291101</v>
      </c>
      <c r="G56">
        <v>-6.8713089191976107E-2</v>
      </c>
      <c r="H56">
        <v>-0.47939239280542001</v>
      </c>
      <c r="I56">
        <v>-0.18717926027645501</v>
      </c>
      <c r="J56">
        <v>-0.422945417780838</v>
      </c>
      <c r="K56">
        <v>-1.3775330229495401E-3</v>
      </c>
      <c r="L56">
        <v>-0.79410587058811599</v>
      </c>
      <c r="M56" t="s">
        <v>3150</v>
      </c>
      <c r="N56" t="s">
        <v>3148</v>
      </c>
      <c r="O56" t="s">
        <v>3150</v>
      </c>
      <c r="P56" t="s">
        <v>3150</v>
      </c>
      <c r="Q56" t="s">
        <v>3150</v>
      </c>
      <c r="R56" t="s">
        <v>3148</v>
      </c>
      <c r="S56" t="s">
        <v>3150</v>
      </c>
      <c r="T56" t="s">
        <v>3152</v>
      </c>
      <c r="U56">
        <v>69</v>
      </c>
      <c r="V56">
        <v>-0.15653341760329301</v>
      </c>
      <c r="W56">
        <v>2.6494859519795601E-2</v>
      </c>
      <c r="X56">
        <v>-7.7314245778006205E-2</v>
      </c>
      <c r="Y56">
        <v>-0.12617251610312899</v>
      </c>
      <c r="Z56">
        <v>-0.108966245719869</v>
      </c>
      <c r="AA56">
        <v>1.3590549911393199E-2</v>
      </c>
      <c r="AB56">
        <v>-0.17619204426294699</v>
      </c>
      <c r="AC56">
        <v>-8.0187168082313201E-2</v>
      </c>
      <c r="AD56">
        <v>0.40043149371217701</v>
      </c>
      <c r="AE56">
        <v>-1.8514875006910601E-2</v>
      </c>
      <c r="AF56">
        <v>-0.28239706371291101</v>
      </c>
    </row>
    <row r="57" spans="1:32" x14ac:dyDescent="0.25">
      <c r="A57" t="s">
        <v>3760</v>
      </c>
      <c r="B57" t="s">
        <v>3145</v>
      </c>
      <c r="C57" t="s">
        <v>3265</v>
      </c>
      <c r="D57" t="s">
        <v>3266</v>
      </c>
      <c r="E57">
        <v>4119.0853864709597</v>
      </c>
      <c r="F57">
        <v>0.59104965186752401</v>
      </c>
      <c r="G57">
        <v>1.1980758859639</v>
      </c>
      <c r="H57">
        <v>-0.19943203026369</v>
      </c>
      <c r="I57">
        <v>0.89515689539297105</v>
      </c>
      <c r="J57">
        <v>-1.1249199816867199</v>
      </c>
      <c r="K57">
        <v>-1.0555142557691499</v>
      </c>
      <c r="L57">
        <v>-0.26629820619053701</v>
      </c>
      <c r="M57" t="s">
        <v>3151</v>
      </c>
      <c r="N57" t="s">
        <v>3151</v>
      </c>
      <c r="O57" t="s">
        <v>3148</v>
      </c>
      <c r="P57" t="s">
        <v>3149</v>
      </c>
      <c r="Q57" t="s">
        <v>3155</v>
      </c>
      <c r="R57" t="s">
        <v>3150</v>
      </c>
      <c r="S57" t="s">
        <v>3148</v>
      </c>
      <c r="T57" t="s">
        <v>3152</v>
      </c>
      <c r="U57">
        <v>44</v>
      </c>
      <c r="V57">
        <v>-0.20787578513234201</v>
      </c>
      <c r="W57">
        <v>-8.9149732991167699E-2</v>
      </c>
      <c r="X57">
        <v>-0.21315649487084401</v>
      </c>
      <c r="Y57">
        <v>-0.15249242223224199</v>
      </c>
      <c r="Z57">
        <v>0.21510562349062601</v>
      </c>
      <c r="AA57">
        <v>0.55200887757180295</v>
      </c>
      <c r="AB57">
        <v>0.83796510783111999</v>
      </c>
      <c r="AC57">
        <v>0.98623451704262999</v>
      </c>
      <c r="AD57">
        <v>1.39984777904491</v>
      </c>
      <c r="AE57">
        <v>1.01789910847388</v>
      </c>
      <c r="AF57">
        <v>0.59104965186752401</v>
      </c>
    </row>
    <row r="58" spans="1:32" x14ac:dyDescent="0.25">
      <c r="A58" t="s">
        <v>3761</v>
      </c>
      <c r="B58" t="s">
        <v>3145</v>
      </c>
      <c r="C58" t="s">
        <v>3267</v>
      </c>
      <c r="D58" t="s">
        <v>3268</v>
      </c>
      <c r="E58">
        <v>2224.60436959256</v>
      </c>
      <c r="F58">
        <v>-0.67294525430704599</v>
      </c>
      <c r="G58">
        <v>-0.96557525042097203</v>
      </c>
      <c r="H58">
        <v>-0.19943203026369</v>
      </c>
      <c r="I58">
        <v>1.18905623926133</v>
      </c>
      <c r="J58">
        <v>-1.3362124664714601</v>
      </c>
      <c r="K58">
        <v>-0.370343891209858</v>
      </c>
      <c r="L58">
        <v>-0.12773217242736801</v>
      </c>
      <c r="M58" t="s">
        <v>3155</v>
      </c>
      <c r="N58" t="s">
        <v>3155</v>
      </c>
      <c r="O58" t="s">
        <v>3148</v>
      </c>
      <c r="P58" t="s">
        <v>3151</v>
      </c>
      <c r="Q58" t="s">
        <v>3155</v>
      </c>
      <c r="R58" t="s">
        <v>3148</v>
      </c>
      <c r="S58" t="s">
        <v>3148</v>
      </c>
      <c r="T58" t="s">
        <v>3152</v>
      </c>
      <c r="U58">
        <v>74</v>
      </c>
      <c r="V58">
        <v>-0.13490779052021801</v>
      </c>
      <c r="W58">
        <v>-0.44188469381835899</v>
      </c>
      <c r="X58">
        <v>0.53472376293176704</v>
      </c>
      <c r="Y58">
        <v>0.55293718614925103</v>
      </c>
      <c r="Z58">
        <v>-0.27182878595075599</v>
      </c>
      <c r="AA58">
        <v>-0.40767320060338302</v>
      </c>
      <c r="AB58">
        <v>-6.5333303590673603E-2</v>
      </c>
      <c r="AC58">
        <v>0.93785822028431798</v>
      </c>
      <c r="AD58">
        <v>0.606003208216497</v>
      </c>
      <c r="AE58">
        <v>5.3895214154084199E-3</v>
      </c>
      <c r="AF58">
        <v>-0.67294525430704599</v>
      </c>
    </row>
    <row r="59" spans="1:32" x14ac:dyDescent="0.25">
      <c r="A59" t="s">
        <v>3762</v>
      </c>
      <c r="B59" t="s">
        <v>3145</v>
      </c>
      <c r="C59" t="s">
        <v>3269</v>
      </c>
      <c r="D59" t="s">
        <v>3270</v>
      </c>
      <c r="E59">
        <v>4144.4266534057097</v>
      </c>
      <c r="F59">
        <v>0.69729436312766002</v>
      </c>
      <c r="G59">
        <v>1.47310521326886</v>
      </c>
      <c r="H59">
        <v>-0.16043374591295001</v>
      </c>
      <c r="I59">
        <v>-5.1575268334642599E-2</v>
      </c>
      <c r="J59">
        <v>-1.2743080514549201</v>
      </c>
      <c r="K59">
        <v>-1.3495794217375101</v>
      </c>
      <c r="L59">
        <v>-0.90138209752564202</v>
      </c>
      <c r="M59" t="s">
        <v>3151</v>
      </c>
      <c r="N59" t="s">
        <v>3151</v>
      </c>
      <c r="O59" t="s">
        <v>3148</v>
      </c>
      <c r="P59" t="s">
        <v>3148</v>
      </c>
      <c r="Q59" t="s">
        <v>3155</v>
      </c>
      <c r="R59" t="s">
        <v>3155</v>
      </c>
      <c r="S59" t="s">
        <v>3155</v>
      </c>
      <c r="T59" t="s">
        <v>3152</v>
      </c>
      <c r="U59">
        <v>38</v>
      </c>
      <c r="V59">
        <v>0.67801160978047004</v>
      </c>
      <c r="W59">
        <v>3.4639657912570197E-2</v>
      </c>
      <c r="X59">
        <v>0.102827668611137</v>
      </c>
      <c r="Y59">
        <v>0.53540533571177895</v>
      </c>
      <c r="Z59">
        <v>0.72073183218500803</v>
      </c>
      <c r="AA59">
        <v>0.47537548336560298</v>
      </c>
      <c r="AB59">
        <v>0.254033515331274</v>
      </c>
      <c r="AC59">
        <v>0.82669909652199902</v>
      </c>
      <c r="AD59">
        <v>0.37279004162485202</v>
      </c>
      <c r="AE59">
        <v>0.188991219194798</v>
      </c>
      <c r="AF59">
        <v>0.69729436312766002</v>
      </c>
    </row>
    <row r="60" spans="1:32" x14ac:dyDescent="0.25">
      <c r="A60" t="s">
        <v>3763</v>
      </c>
      <c r="B60" t="s">
        <v>3145</v>
      </c>
      <c r="C60" t="s">
        <v>3271</v>
      </c>
      <c r="D60" t="s">
        <v>3272</v>
      </c>
      <c r="E60">
        <v>1943.5372412532199</v>
      </c>
      <c r="F60">
        <v>0.65059170483089201</v>
      </c>
      <c r="G60">
        <v>3.9079015725609397E-3</v>
      </c>
      <c r="H60">
        <v>1.05044210904286</v>
      </c>
      <c r="I60">
        <v>0.69570788678749595</v>
      </c>
      <c r="J60">
        <v>-0.674677092012406</v>
      </c>
      <c r="K60">
        <v>1.2609042384718301</v>
      </c>
      <c r="L60">
        <v>9.0236838239571293E-2</v>
      </c>
      <c r="M60" t="s">
        <v>3151</v>
      </c>
      <c r="N60" t="s">
        <v>3148</v>
      </c>
      <c r="O60" t="s">
        <v>3149</v>
      </c>
      <c r="P60" t="s">
        <v>3149</v>
      </c>
      <c r="Q60" t="s">
        <v>3150</v>
      </c>
      <c r="R60" t="s">
        <v>3151</v>
      </c>
      <c r="S60" t="s">
        <v>3148</v>
      </c>
      <c r="T60" t="s">
        <v>3152</v>
      </c>
      <c r="U60">
        <v>42</v>
      </c>
      <c r="V60">
        <v>0.90426746360285704</v>
      </c>
      <c r="W60">
        <v>0.91409858094417296</v>
      </c>
      <c r="X60">
        <v>1.61614820414069E-2</v>
      </c>
      <c r="Y60">
        <v>7.5031520768975707E-2</v>
      </c>
      <c r="Z60">
        <v>0.153436431093289</v>
      </c>
      <c r="AA60">
        <v>0.666865902052029</v>
      </c>
      <c r="AB60">
        <v>0.470672425731892</v>
      </c>
      <c r="AC60">
        <v>-1.2028658043732401E-2</v>
      </c>
      <c r="AD60">
        <v>0.31495860141076698</v>
      </c>
      <c r="AE60">
        <v>0.48100868134258701</v>
      </c>
      <c r="AF60">
        <v>0.65059170483089201</v>
      </c>
    </row>
    <row r="61" spans="1:32" x14ac:dyDescent="0.25">
      <c r="A61" t="s">
        <v>3764</v>
      </c>
      <c r="B61" t="s">
        <v>3145</v>
      </c>
      <c r="C61" t="s">
        <v>3273</v>
      </c>
      <c r="D61" t="s">
        <v>3274</v>
      </c>
      <c r="E61">
        <v>2613.3123792684501</v>
      </c>
      <c r="F61">
        <v>0.67110948915060598</v>
      </c>
      <c r="G61">
        <v>1.5094638933242299</v>
      </c>
      <c r="H61">
        <v>0.46407685911487601</v>
      </c>
      <c r="I61">
        <v>-1.1551234360254801</v>
      </c>
      <c r="J61">
        <v>-0.101281766736303</v>
      </c>
      <c r="K61">
        <v>1.4328259486218999</v>
      </c>
      <c r="L61">
        <v>-0.87481864676306098</v>
      </c>
      <c r="M61" t="s">
        <v>3151</v>
      </c>
      <c r="N61" t="s">
        <v>3151</v>
      </c>
      <c r="O61" t="s">
        <v>3148</v>
      </c>
      <c r="P61" t="s">
        <v>3155</v>
      </c>
      <c r="Q61" t="s">
        <v>3148</v>
      </c>
      <c r="R61" t="s">
        <v>3151</v>
      </c>
      <c r="S61" t="s">
        <v>3155</v>
      </c>
      <c r="T61" t="s">
        <v>3152</v>
      </c>
      <c r="U61">
        <v>40</v>
      </c>
      <c r="V61">
        <v>0.84188605576018205</v>
      </c>
      <c r="W61">
        <v>0.65976289210681105</v>
      </c>
      <c r="X61">
        <v>0.32163997463136801</v>
      </c>
      <c r="Y61">
        <v>-0.12469164045254801</v>
      </c>
      <c r="Z61">
        <v>1.42137997455617E-2</v>
      </c>
      <c r="AA61">
        <v>0.182018017998961</v>
      </c>
      <c r="AB61">
        <v>0.430927460081173</v>
      </c>
      <c r="AC61">
        <v>0.79941927314522399</v>
      </c>
      <c r="AD61">
        <v>1.1280348189773799</v>
      </c>
      <c r="AE61">
        <v>0.79810028804721</v>
      </c>
      <c r="AF61">
        <v>0.67110948915060598</v>
      </c>
    </row>
    <row r="62" spans="1:32" x14ac:dyDescent="0.25">
      <c r="A62" t="s">
        <v>3765</v>
      </c>
      <c r="B62" t="s">
        <v>3145</v>
      </c>
      <c r="C62" t="s">
        <v>3275</v>
      </c>
      <c r="D62" t="s">
        <v>3276</v>
      </c>
      <c r="E62">
        <v>2550.6313369437498</v>
      </c>
      <c r="F62">
        <v>0.63688125438719201</v>
      </c>
      <c r="G62">
        <v>0.64967816664671096</v>
      </c>
      <c r="H62">
        <v>-1.2573460169448001</v>
      </c>
      <c r="I62">
        <v>-0.27238824151087698</v>
      </c>
      <c r="J62">
        <v>0.26336162223917398</v>
      </c>
      <c r="K62">
        <v>0.94855951270870498</v>
      </c>
      <c r="L62">
        <v>-0.874360309822514</v>
      </c>
      <c r="M62" t="s">
        <v>3151</v>
      </c>
      <c r="N62" t="s">
        <v>3151</v>
      </c>
      <c r="O62" t="s">
        <v>3155</v>
      </c>
      <c r="P62" t="s">
        <v>3150</v>
      </c>
      <c r="Q62" t="s">
        <v>3148</v>
      </c>
      <c r="R62" t="s">
        <v>3149</v>
      </c>
      <c r="S62" t="s">
        <v>3155</v>
      </c>
      <c r="T62" t="s">
        <v>3152</v>
      </c>
      <c r="U62">
        <v>43</v>
      </c>
      <c r="V62">
        <v>0.74720678838224097</v>
      </c>
      <c r="W62">
        <v>0.562538596517276</v>
      </c>
      <c r="X62">
        <v>-0.439029997775083</v>
      </c>
      <c r="Y62">
        <v>-0.46930490656831197</v>
      </c>
      <c r="Z62">
        <v>-0.31243764500067001</v>
      </c>
      <c r="AA62">
        <v>-0.29270767446326201</v>
      </c>
      <c r="AB62">
        <v>0.15635210531050101</v>
      </c>
      <c r="AC62">
        <v>0.76117134049912405</v>
      </c>
      <c r="AD62">
        <v>0.81723950622624997</v>
      </c>
      <c r="AE62">
        <v>0.53719649395435998</v>
      </c>
      <c r="AF62">
        <v>0.63688125438719201</v>
      </c>
    </row>
    <row r="63" spans="1:32" x14ac:dyDescent="0.25">
      <c r="A63" t="s">
        <v>3766</v>
      </c>
      <c r="B63" t="s">
        <v>3145</v>
      </c>
      <c r="C63" t="s">
        <v>3277</v>
      </c>
      <c r="D63" t="s">
        <v>3278</v>
      </c>
      <c r="E63">
        <v>253.09597515624901</v>
      </c>
      <c r="F63">
        <v>0.22184482699837599</v>
      </c>
      <c r="M63" t="s">
        <v>3160</v>
      </c>
      <c r="N63" t="s">
        <v>3160</v>
      </c>
      <c r="O63" t="s">
        <v>3160</v>
      </c>
      <c r="P63" t="s">
        <v>3160</v>
      </c>
      <c r="Q63" t="s">
        <v>3160</v>
      </c>
      <c r="R63" t="s">
        <v>3160</v>
      </c>
      <c r="S63" t="s">
        <v>3160</v>
      </c>
      <c r="T63" t="s">
        <v>3180</v>
      </c>
      <c r="U63">
        <v>59</v>
      </c>
      <c r="V63">
        <v>0.428971495999174</v>
      </c>
      <c r="W63">
        <v>-0.19437450967226799</v>
      </c>
      <c r="X63">
        <v>-0.51419048620850005</v>
      </c>
      <c r="Y63">
        <v>-0.56644336736225898</v>
      </c>
      <c r="Z63">
        <v>-0.29786058078801703</v>
      </c>
      <c r="AA63">
        <v>-1.28882293035191E-2</v>
      </c>
      <c r="AB63">
        <v>4.0412492284306802E-2</v>
      </c>
      <c r="AC63">
        <v>0.55171294215304001</v>
      </c>
      <c r="AD63">
        <v>0.72436063237407899</v>
      </c>
      <c r="AE63">
        <v>5.8880522700412101E-2</v>
      </c>
      <c r="AF63">
        <v>0.22184482699837599</v>
      </c>
    </row>
    <row r="64" spans="1:32" x14ac:dyDescent="0.25">
      <c r="A64" t="s">
        <v>3767</v>
      </c>
      <c r="B64" t="s">
        <v>3145</v>
      </c>
      <c r="C64" t="s">
        <v>3279</v>
      </c>
      <c r="D64" t="s">
        <v>3280</v>
      </c>
      <c r="E64">
        <v>1050.6743984438001</v>
      </c>
      <c r="F64">
        <v>0.272318610567722</v>
      </c>
      <c r="G64">
        <v>-0.16364530390149301</v>
      </c>
      <c r="H64">
        <v>1.4131187188816401</v>
      </c>
      <c r="I64">
        <v>-0.89379229385144499</v>
      </c>
      <c r="J64">
        <v>-0.83561845286791703</v>
      </c>
      <c r="K64">
        <v>0.36764378873528297</v>
      </c>
      <c r="L64">
        <v>-1.1695014219186901</v>
      </c>
      <c r="M64" t="s">
        <v>3149</v>
      </c>
      <c r="N64" t="s">
        <v>3148</v>
      </c>
      <c r="O64" t="s">
        <v>3151</v>
      </c>
      <c r="P64" t="s">
        <v>3155</v>
      </c>
      <c r="Q64" t="s">
        <v>3155</v>
      </c>
      <c r="R64" t="s">
        <v>3148</v>
      </c>
      <c r="S64" t="s">
        <v>3155</v>
      </c>
      <c r="T64" t="s">
        <v>3152</v>
      </c>
      <c r="U64">
        <v>56</v>
      </c>
      <c r="V64">
        <v>0.86541074457252398</v>
      </c>
      <c r="W64">
        <v>0.65637085157235497</v>
      </c>
      <c r="X64">
        <v>-0.32985376944288403</v>
      </c>
      <c r="Y64">
        <v>0.35780382138824501</v>
      </c>
      <c r="Z64">
        <v>1.10093993175968</v>
      </c>
      <c r="AA64">
        <v>0.88651676577803595</v>
      </c>
      <c r="AB64">
        <v>1.18169822342245</v>
      </c>
      <c r="AC64">
        <v>1.71409106683804</v>
      </c>
      <c r="AD64">
        <v>1.95854029103083</v>
      </c>
      <c r="AE64">
        <v>1.1352418511715101</v>
      </c>
      <c r="AF64">
        <v>0.272318610567722</v>
      </c>
    </row>
    <row r="65" spans="1:32" x14ac:dyDescent="0.25">
      <c r="A65" t="s">
        <v>3768</v>
      </c>
      <c r="B65" t="s">
        <v>3145</v>
      </c>
      <c r="C65" t="s">
        <v>3281</v>
      </c>
      <c r="D65" t="s">
        <v>3282</v>
      </c>
      <c r="E65">
        <v>1474.1082913555199</v>
      </c>
      <c r="F65">
        <v>0.66099785006246903</v>
      </c>
      <c r="G65">
        <v>1.5034126911263099</v>
      </c>
      <c r="H65">
        <v>-1.81198277940902</v>
      </c>
      <c r="I65">
        <v>-1.2372416393549699</v>
      </c>
      <c r="J65">
        <v>0.64171673165828702</v>
      </c>
      <c r="K65">
        <v>-7.7421142052116906E-2</v>
      </c>
      <c r="L65">
        <v>0.45306936246305901</v>
      </c>
      <c r="M65" t="s">
        <v>3151</v>
      </c>
      <c r="N65" t="s">
        <v>3151</v>
      </c>
      <c r="O65" t="s">
        <v>3155</v>
      </c>
      <c r="P65" t="s">
        <v>3155</v>
      </c>
      <c r="Q65" t="s">
        <v>3151</v>
      </c>
      <c r="R65" t="s">
        <v>3148</v>
      </c>
      <c r="S65" t="s">
        <v>3149</v>
      </c>
      <c r="T65" t="s">
        <v>3152</v>
      </c>
      <c r="U65">
        <v>41</v>
      </c>
      <c r="V65">
        <v>0.71317620165943896</v>
      </c>
      <c r="W65">
        <v>0.96916676295821402</v>
      </c>
      <c r="X65">
        <v>0.86199349521260604</v>
      </c>
      <c r="Y65">
        <v>0.326238780794251</v>
      </c>
      <c r="Z65">
        <v>0.26912429629414297</v>
      </c>
      <c r="AA65">
        <v>0.60068224375165902</v>
      </c>
      <c r="AB65">
        <v>1.07871301558969</v>
      </c>
      <c r="AC65">
        <v>0.59125289580912499</v>
      </c>
      <c r="AD65">
        <v>0.76192161839752903</v>
      </c>
      <c r="AE65">
        <v>0.56601471979477802</v>
      </c>
      <c r="AF65">
        <v>0.66099785006246903</v>
      </c>
    </row>
    <row r="66" spans="1:32" x14ac:dyDescent="0.25">
      <c r="A66" t="s">
        <v>3769</v>
      </c>
      <c r="B66" t="s">
        <v>3145</v>
      </c>
      <c r="C66" t="s">
        <v>3283</v>
      </c>
      <c r="D66" t="s">
        <v>3284</v>
      </c>
      <c r="E66">
        <v>4392.1956791660796</v>
      </c>
      <c r="F66">
        <v>0.68039268438933398</v>
      </c>
      <c r="G66">
        <v>-0.63261145656464901</v>
      </c>
      <c r="H66">
        <v>-1.0057074048363599</v>
      </c>
      <c r="I66">
        <v>0.979317746912582</v>
      </c>
      <c r="J66">
        <v>-0.195701575331936</v>
      </c>
      <c r="K66">
        <v>0.95693299148425204</v>
      </c>
      <c r="L66">
        <v>6.3086873731066306E-2</v>
      </c>
      <c r="M66" t="s">
        <v>3151</v>
      </c>
      <c r="N66" t="s">
        <v>3150</v>
      </c>
      <c r="O66" t="s">
        <v>3155</v>
      </c>
      <c r="P66" t="s">
        <v>3151</v>
      </c>
      <c r="Q66" t="s">
        <v>3150</v>
      </c>
      <c r="R66" t="s">
        <v>3149</v>
      </c>
      <c r="S66" t="s">
        <v>3148</v>
      </c>
      <c r="T66" t="s">
        <v>3152</v>
      </c>
      <c r="U66">
        <v>39</v>
      </c>
      <c r="V66">
        <v>1.51531970393459</v>
      </c>
      <c r="W66">
        <v>1.3713616749166699</v>
      </c>
      <c r="X66">
        <v>1.18803881045469</v>
      </c>
      <c r="Y66">
        <v>0.93921441849590603</v>
      </c>
      <c r="Z66">
        <v>1.15247779315982</v>
      </c>
      <c r="AA66">
        <v>1.4379028132804399</v>
      </c>
      <c r="AB66">
        <v>1.66340658634704</v>
      </c>
      <c r="AC66">
        <v>1.7067188047719599</v>
      </c>
      <c r="AD66">
        <v>1.5708547472123799</v>
      </c>
      <c r="AE66">
        <v>1.56108661668162</v>
      </c>
      <c r="AF66">
        <v>0.68039268438933398</v>
      </c>
    </row>
    <row r="67" spans="1:32" x14ac:dyDescent="0.25">
      <c r="A67" t="s">
        <v>3770</v>
      </c>
      <c r="B67" t="s">
        <v>3145</v>
      </c>
      <c r="C67" t="s">
        <v>3285</v>
      </c>
      <c r="D67" t="s">
        <v>3286</v>
      </c>
      <c r="E67">
        <v>5211.4240266942697</v>
      </c>
      <c r="F67">
        <v>0.86494891858595702</v>
      </c>
      <c r="M67" t="s">
        <v>3160</v>
      </c>
      <c r="N67" t="s">
        <v>3160</v>
      </c>
      <c r="O67" t="s">
        <v>3160</v>
      </c>
      <c r="P67" t="s">
        <v>3160</v>
      </c>
      <c r="Q67" t="s">
        <v>3160</v>
      </c>
      <c r="R67" t="s">
        <v>3160</v>
      </c>
      <c r="S67" t="s">
        <v>3160</v>
      </c>
      <c r="T67" t="s">
        <v>3180</v>
      </c>
      <c r="U67">
        <v>33</v>
      </c>
      <c r="V67">
        <v>4.90472063491144E-2</v>
      </c>
      <c r="W67">
        <v>9.7400546239621799E-2</v>
      </c>
      <c r="X67">
        <v>-3.2995031695470202E-3</v>
      </c>
      <c r="Y67">
        <v>-5.3429045972841302E-2</v>
      </c>
      <c r="Z67">
        <v>5.3385396686160602E-2</v>
      </c>
      <c r="AA67">
        <v>0.42380449644814999</v>
      </c>
      <c r="AB67">
        <v>-0.64447208449339699</v>
      </c>
      <c r="AC67">
        <v>5.4715431108940997E-2</v>
      </c>
      <c r="AD67">
        <v>1.1329536117468</v>
      </c>
      <c r="AE67">
        <v>0.55093819012065204</v>
      </c>
      <c r="AF67">
        <v>0.86494891858595702</v>
      </c>
    </row>
    <row r="68" spans="1:32" x14ac:dyDescent="0.25">
      <c r="A68" t="s">
        <v>3771</v>
      </c>
      <c r="B68" t="s">
        <v>3145</v>
      </c>
      <c r="C68" t="s">
        <v>3287</v>
      </c>
      <c r="D68" t="s">
        <v>3288</v>
      </c>
      <c r="E68">
        <v>952.67519638895703</v>
      </c>
      <c r="F68">
        <v>1.2719112191987101</v>
      </c>
      <c r="G68">
        <v>0.118465480101278</v>
      </c>
      <c r="H68">
        <v>-1.81198277940902</v>
      </c>
      <c r="I68">
        <v>-0.98345807364048599</v>
      </c>
      <c r="J68">
        <v>0.84114826364125705</v>
      </c>
      <c r="K68">
        <v>0.39776977491225302</v>
      </c>
      <c r="L68">
        <v>-5.99530243137912E-3</v>
      </c>
      <c r="M68" t="s">
        <v>3151</v>
      </c>
      <c r="N68" t="s">
        <v>3149</v>
      </c>
      <c r="O68" t="s">
        <v>3155</v>
      </c>
      <c r="P68" t="s">
        <v>3155</v>
      </c>
      <c r="Q68" t="s">
        <v>3151</v>
      </c>
      <c r="R68" t="s">
        <v>3148</v>
      </c>
      <c r="S68" t="s">
        <v>3148</v>
      </c>
      <c r="T68" t="s">
        <v>3152</v>
      </c>
      <c r="U68">
        <v>23</v>
      </c>
      <c r="V68">
        <v>1.2766032371534799</v>
      </c>
      <c r="W68">
        <v>-0.38593058010098003</v>
      </c>
      <c r="X68">
        <v>-1.2667180324968501</v>
      </c>
      <c r="Y68">
        <v>-1.29233227499301</v>
      </c>
      <c r="Z68">
        <v>0.326672872590204</v>
      </c>
      <c r="AA68">
        <v>-0.24514746418633601</v>
      </c>
      <c r="AB68">
        <v>-0.295359283725111</v>
      </c>
      <c r="AC68">
        <v>0.99759735891385404</v>
      </c>
      <c r="AD68">
        <v>0.116077436279637</v>
      </c>
      <c r="AE68">
        <v>0.48688778612446798</v>
      </c>
      <c r="AF68">
        <v>1.2719112191987101</v>
      </c>
    </row>
    <row r="69" spans="1:32" x14ac:dyDescent="0.25">
      <c r="A69" t="s">
        <v>3772</v>
      </c>
      <c r="B69" t="s">
        <v>3145</v>
      </c>
      <c r="C69" t="s">
        <v>3289</v>
      </c>
      <c r="D69" t="s">
        <v>3290</v>
      </c>
      <c r="E69">
        <v>10178.4742401167</v>
      </c>
      <c r="F69">
        <v>8.7758022943334596E-2</v>
      </c>
      <c r="G69">
        <v>-0.67441785225538897</v>
      </c>
      <c r="H69">
        <v>-1.59516563362112</v>
      </c>
      <c r="I69">
        <v>0.61097447707427699</v>
      </c>
      <c r="J69">
        <v>0.97677886920324597</v>
      </c>
      <c r="K69">
        <v>0.59014316437996805</v>
      </c>
      <c r="L69">
        <v>0.28193720030895603</v>
      </c>
      <c r="M69" t="s">
        <v>3148</v>
      </c>
      <c r="N69" t="s">
        <v>3150</v>
      </c>
      <c r="O69" t="s">
        <v>3155</v>
      </c>
      <c r="P69" t="s">
        <v>3149</v>
      </c>
      <c r="Q69" t="s">
        <v>3151</v>
      </c>
      <c r="R69" t="s">
        <v>3149</v>
      </c>
      <c r="S69" t="s">
        <v>3149</v>
      </c>
      <c r="T69" t="s">
        <v>3152</v>
      </c>
      <c r="U69">
        <v>62</v>
      </c>
      <c r="V69">
        <v>-0.415327218097236</v>
      </c>
      <c r="W69">
        <v>-0.68831449594393002</v>
      </c>
      <c r="X69">
        <v>-1.0143431344084499</v>
      </c>
      <c r="Y69">
        <v>-1.2460588117433999</v>
      </c>
      <c r="Z69">
        <v>-1.2642805786804201</v>
      </c>
      <c r="AA69">
        <v>-0.68265808369909498</v>
      </c>
      <c r="AB69">
        <v>-0.40386957784384497</v>
      </c>
      <c r="AC69">
        <v>-8.7360270696303102E-2</v>
      </c>
      <c r="AD69">
        <v>0.431185533970604</v>
      </c>
      <c r="AE69">
        <v>0.286543092548047</v>
      </c>
      <c r="AF69">
        <v>8.7758022943334596E-2</v>
      </c>
    </row>
    <row r="70" spans="1:32" x14ac:dyDescent="0.25">
      <c r="A70" t="s">
        <v>3773</v>
      </c>
      <c r="B70" t="s">
        <v>3145</v>
      </c>
      <c r="C70" t="s">
        <v>3291</v>
      </c>
      <c r="D70" t="s">
        <v>3292</v>
      </c>
      <c r="E70">
        <v>211.149825011167</v>
      </c>
      <c r="F70">
        <v>1.3687632220855701</v>
      </c>
      <c r="G70">
        <v>5.5558449658890101</v>
      </c>
      <c r="H70">
        <v>-1.0057074048363599</v>
      </c>
      <c r="I70">
        <v>-2.5310749261094601</v>
      </c>
      <c r="J70">
        <v>-0.40635236550989401</v>
      </c>
      <c r="K70">
        <v>-0.80135119763191698</v>
      </c>
      <c r="L70">
        <v>-0.62296356543242204</v>
      </c>
      <c r="M70" t="s">
        <v>3151</v>
      </c>
      <c r="N70" t="s">
        <v>3151</v>
      </c>
      <c r="O70" t="s">
        <v>3155</v>
      </c>
      <c r="P70" t="s">
        <v>3155</v>
      </c>
      <c r="Q70" t="s">
        <v>3150</v>
      </c>
      <c r="R70" t="s">
        <v>3150</v>
      </c>
      <c r="S70" t="s">
        <v>3150</v>
      </c>
      <c r="T70" t="s">
        <v>3152</v>
      </c>
      <c r="U70">
        <v>18</v>
      </c>
      <c r="V70">
        <v>-1.0464632615935301</v>
      </c>
      <c r="W70">
        <v>-0.64853855656081805</v>
      </c>
      <c r="X70">
        <v>-1.4230544650152499</v>
      </c>
      <c r="Y70">
        <v>-0.960581623512891</v>
      </c>
      <c r="Z70">
        <v>-1.20998356842549</v>
      </c>
      <c r="AA70">
        <v>-1.1319358885195101</v>
      </c>
      <c r="AB70">
        <v>-0.64915730766362201</v>
      </c>
      <c r="AC70">
        <v>-0.74436956589291403</v>
      </c>
      <c r="AD70">
        <v>-1.0358421002251701</v>
      </c>
      <c r="AE70">
        <v>-7.2286627893254404E-3</v>
      </c>
      <c r="AF70">
        <v>1.3687632220855701</v>
      </c>
    </row>
    <row r="71" spans="1:32" x14ac:dyDescent="0.25">
      <c r="A71" t="s">
        <v>3774</v>
      </c>
      <c r="B71" t="s">
        <v>3145</v>
      </c>
      <c r="C71" t="s">
        <v>3293</v>
      </c>
      <c r="D71" t="s">
        <v>3294</v>
      </c>
      <c r="E71">
        <v>522.352588810062</v>
      </c>
      <c r="F71">
        <v>-0.54443292510955599</v>
      </c>
      <c r="M71" t="s">
        <v>3160</v>
      </c>
      <c r="N71" t="s">
        <v>3160</v>
      </c>
      <c r="O71" t="s">
        <v>3160</v>
      </c>
      <c r="P71" t="s">
        <v>3160</v>
      </c>
      <c r="Q71" t="s">
        <v>3160</v>
      </c>
      <c r="R71" t="s">
        <v>3160</v>
      </c>
      <c r="S71" t="s">
        <v>3160</v>
      </c>
      <c r="T71" t="s">
        <v>3180</v>
      </c>
      <c r="U71">
        <v>72</v>
      </c>
      <c r="V71">
        <v>-0.927842781785301</v>
      </c>
      <c r="W71">
        <v>0.108701216579456</v>
      </c>
      <c r="X71">
        <v>-1.46409716788229E-2</v>
      </c>
      <c r="Y71">
        <v>-0.46986609645468902</v>
      </c>
      <c r="Z71">
        <v>-0.712091504091801</v>
      </c>
      <c r="AA71">
        <v>-0.36187125752447602</v>
      </c>
      <c r="AB71">
        <v>-0.33263124020434798</v>
      </c>
      <c r="AC71">
        <v>-0.43543618604093398</v>
      </c>
      <c r="AD71">
        <v>-4.6835409513682903E-2</v>
      </c>
      <c r="AE71">
        <v>-0.25686705387609399</v>
      </c>
      <c r="AF71">
        <v>-0.54443292510955599</v>
      </c>
    </row>
    <row r="72" spans="1:32" x14ac:dyDescent="0.25">
      <c r="A72" t="s">
        <v>3775</v>
      </c>
      <c r="B72" t="s">
        <v>3145</v>
      </c>
      <c r="C72" t="s">
        <v>3295</v>
      </c>
      <c r="D72" t="s">
        <v>3296</v>
      </c>
      <c r="E72">
        <v>1106.03632744586</v>
      </c>
      <c r="F72">
        <v>-1.19014878417949</v>
      </c>
      <c r="G72">
        <v>-0.26605056572814001</v>
      </c>
      <c r="H72">
        <v>0.36728570849222097</v>
      </c>
      <c r="I72">
        <v>-1.71067266083251</v>
      </c>
      <c r="J72">
        <v>0.42153473637701</v>
      </c>
      <c r="K72">
        <v>-0.41352502489145299</v>
      </c>
      <c r="L72">
        <v>0.16288451097002099</v>
      </c>
      <c r="M72" t="s">
        <v>3155</v>
      </c>
      <c r="N72" t="s">
        <v>3148</v>
      </c>
      <c r="O72" t="s">
        <v>3148</v>
      </c>
      <c r="P72" t="s">
        <v>3155</v>
      </c>
      <c r="Q72" t="s">
        <v>3149</v>
      </c>
      <c r="R72" t="s">
        <v>3150</v>
      </c>
      <c r="S72" t="s">
        <v>3149</v>
      </c>
      <c r="T72" t="s">
        <v>3152</v>
      </c>
      <c r="U72">
        <v>77</v>
      </c>
      <c r="V72">
        <v>-1.39664429486385</v>
      </c>
      <c r="W72">
        <v>-1.61993270935889</v>
      </c>
      <c r="X72">
        <v>-1.05884305440027</v>
      </c>
      <c r="Y72">
        <v>-1.14347813240453</v>
      </c>
      <c r="Z72">
        <v>-1.18392868865976</v>
      </c>
      <c r="AA72">
        <v>-1.1969021334849499</v>
      </c>
      <c r="AB72">
        <v>-1.3175300668704599</v>
      </c>
      <c r="AC72">
        <v>-1.4459849599274099</v>
      </c>
      <c r="AD72">
        <v>-1.20172864643155</v>
      </c>
      <c r="AE72">
        <v>-1.2341300704668401</v>
      </c>
      <c r="AF72">
        <v>-1.19014878417949</v>
      </c>
    </row>
    <row r="73" spans="1:32" x14ac:dyDescent="0.25">
      <c r="A73" t="s">
        <v>3776</v>
      </c>
      <c r="B73" t="s">
        <v>3145</v>
      </c>
      <c r="C73" t="s">
        <v>3297</v>
      </c>
      <c r="D73" t="s">
        <v>3298</v>
      </c>
      <c r="E73">
        <v>5597.2617866889404</v>
      </c>
      <c r="F73">
        <v>1.46523949778142</v>
      </c>
      <c r="G73">
        <v>-0.26084191896674103</v>
      </c>
      <c r="H73">
        <v>1.4131187188816401</v>
      </c>
      <c r="I73">
        <v>0.99082040419733397</v>
      </c>
      <c r="J73">
        <v>-0.12170321538760399</v>
      </c>
      <c r="K73">
        <v>0.66187192996393296</v>
      </c>
      <c r="L73">
        <v>-1.01294485284665</v>
      </c>
      <c r="M73" t="s">
        <v>3151</v>
      </c>
      <c r="N73" t="s">
        <v>3148</v>
      </c>
      <c r="O73" t="s">
        <v>3151</v>
      </c>
      <c r="P73" t="s">
        <v>3151</v>
      </c>
      <c r="Q73" t="s">
        <v>3148</v>
      </c>
      <c r="R73" t="s">
        <v>3149</v>
      </c>
      <c r="S73" t="s">
        <v>3155</v>
      </c>
      <c r="T73" t="s">
        <v>3152</v>
      </c>
      <c r="U73">
        <v>15</v>
      </c>
      <c r="V73">
        <v>0.73876495002161902</v>
      </c>
      <c r="W73">
        <v>0.54144730619673098</v>
      </c>
      <c r="X73">
        <v>0.13544282228962101</v>
      </c>
      <c r="Y73">
        <v>-0.37851186239006301</v>
      </c>
      <c r="Z73">
        <v>-0.116790397734468</v>
      </c>
      <c r="AA73">
        <v>-2.6743384510662101E-2</v>
      </c>
      <c r="AB73">
        <v>0.29220036988296</v>
      </c>
      <c r="AC73">
        <v>0.66102790285659396</v>
      </c>
      <c r="AD73">
        <v>0.85193153473883498</v>
      </c>
      <c r="AE73">
        <v>1.2445280190777299</v>
      </c>
      <c r="AF73">
        <v>1.46523949778142</v>
      </c>
    </row>
    <row r="74" spans="1:32" x14ac:dyDescent="0.25">
      <c r="A74" t="s">
        <v>3777</v>
      </c>
      <c r="B74" t="s">
        <v>3145</v>
      </c>
      <c r="C74" t="s">
        <v>3299</v>
      </c>
      <c r="D74" t="s">
        <v>3300</v>
      </c>
      <c r="E74">
        <v>3450.37221465844</v>
      </c>
      <c r="F74">
        <v>1.66732313308063</v>
      </c>
      <c r="G74">
        <v>-5.42428473025479E-2</v>
      </c>
      <c r="H74">
        <v>1.4131187188816401</v>
      </c>
      <c r="I74">
        <v>1.2827544918501901</v>
      </c>
      <c r="J74">
        <v>-0.16568492503055701</v>
      </c>
      <c r="K74">
        <v>0.39101617301529901</v>
      </c>
      <c r="L74">
        <v>-0.86974070174012597</v>
      </c>
      <c r="M74" t="s">
        <v>3151</v>
      </c>
      <c r="N74" t="s">
        <v>3148</v>
      </c>
      <c r="O74" t="s">
        <v>3151</v>
      </c>
      <c r="P74" t="s">
        <v>3151</v>
      </c>
      <c r="Q74" t="s">
        <v>3150</v>
      </c>
      <c r="R74" t="s">
        <v>3148</v>
      </c>
      <c r="S74" t="s">
        <v>3155</v>
      </c>
      <c r="T74" t="s">
        <v>3152</v>
      </c>
      <c r="U74">
        <v>11</v>
      </c>
      <c r="V74">
        <v>1.4381972698182099</v>
      </c>
      <c r="W74">
        <v>0.66110178453450597</v>
      </c>
      <c r="X74">
        <v>-3.6665617116730997E-2</v>
      </c>
      <c r="Y74">
        <v>-0.54120130815607403</v>
      </c>
      <c r="Z74">
        <v>-5.1528741205540997E-2</v>
      </c>
      <c r="AA74">
        <v>0.39818811027612999</v>
      </c>
      <c r="AB74">
        <v>0.84604107593796896</v>
      </c>
      <c r="AC74">
        <v>1.24088302174723</v>
      </c>
      <c r="AD74">
        <v>0.89079627382130599</v>
      </c>
      <c r="AE74">
        <v>1.3512003506936101</v>
      </c>
      <c r="AF74">
        <v>1.66732313308063</v>
      </c>
    </row>
    <row r="75" spans="1:32" x14ac:dyDescent="0.25">
      <c r="A75" t="s">
        <v>3778</v>
      </c>
      <c r="B75" t="s">
        <v>3145</v>
      </c>
      <c r="C75" t="s">
        <v>3301</v>
      </c>
      <c r="D75" t="s">
        <v>3302</v>
      </c>
      <c r="E75">
        <v>1941.2120750326001</v>
      </c>
      <c r="F75">
        <v>1.1762448003517101</v>
      </c>
      <c r="G75">
        <v>-6.7068438188224999E-2</v>
      </c>
      <c r="H75">
        <v>1.4131187188816401</v>
      </c>
      <c r="I75">
        <v>1.02565467176994</v>
      </c>
      <c r="J75">
        <v>-0.59833335981963398</v>
      </c>
      <c r="K75">
        <v>-0.14991960446411401</v>
      </c>
      <c r="L75">
        <v>-0.42129219047750599</v>
      </c>
      <c r="M75" t="s">
        <v>3151</v>
      </c>
      <c r="N75" t="s">
        <v>3148</v>
      </c>
      <c r="O75" t="s">
        <v>3151</v>
      </c>
      <c r="P75" t="s">
        <v>3151</v>
      </c>
      <c r="Q75" t="s">
        <v>3150</v>
      </c>
      <c r="R75" t="s">
        <v>3148</v>
      </c>
      <c r="S75" t="s">
        <v>3150</v>
      </c>
      <c r="T75" t="s">
        <v>3152</v>
      </c>
      <c r="U75">
        <v>25</v>
      </c>
      <c r="V75">
        <v>0.58260303179937001</v>
      </c>
      <c r="W75">
        <v>0.81230625308771398</v>
      </c>
      <c r="X75">
        <v>0.79795707515099801</v>
      </c>
      <c r="Y75">
        <v>0.29695390885207701</v>
      </c>
      <c r="Z75">
        <v>0.182126300707452</v>
      </c>
      <c r="AA75">
        <v>0.835035918942306</v>
      </c>
      <c r="AB75">
        <v>1.0501451544073701</v>
      </c>
      <c r="AC75">
        <v>0.73654194757989999</v>
      </c>
      <c r="AD75">
        <v>0.92399898070122199</v>
      </c>
      <c r="AE75">
        <v>1.01682813617834</v>
      </c>
      <c r="AF75">
        <v>1.1762448003517101</v>
      </c>
    </row>
    <row r="76" spans="1:32" x14ac:dyDescent="0.25">
      <c r="A76" t="s">
        <v>3779</v>
      </c>
      <c r="B76" t="s">
        <v>3145</v>
      </c>
      <c r="C76" t="s">
        <v>3303</v>
      </c>
      <c r="D76" t="s">
        <v>3304</v>
      </c>
      <c r="E76">
        <v>2727.57261823112</v>
      </c>
      <c r="F76">
        <v>0.97117432947976001</v>
      </c>
      <c r="G76">
        <v>-2.3484075502574701E-2</v>
      </c>
      <c r="H76">
        <v>1.4131187188816401</v>
      </c>
      <c r="I76">
        <v>0.77619167488475804</v>
      </c>
      <c r="J76">
        <v>-0.48136235248104697</v>
      </c>
      <c r="K76">
        <v>-1.2707086366385201</v>
      </c>
      <c r="L76">
        <v>-1.1833544938538201</v>
      </c>
      <c r="M76" t="s">
        <v>3151</v>
      </c>
      <c r="N76" t="s">
        <v>3148</v>
      </c>
      <c r="O76" t="s">
        <v>3151</v>
      </c>
      <c r="P76" t="s">
        <v>3149</v>
      </c>
      <c r="Q76" t="s">
        <v>3150</v>
      </c>
      <c r="R76" t="s">
        <v>3155</v>
      </c>
      <c r="S76" t="s">
        <v>3155</v>
      </c>
      <c r="T76" t="s">
        <v>3152</v>
      </c>
      <c r="U76">
        <v>32</v>
      </c>
      <c r="V76">
        <v>-0.41746472584613198</v>
      </c>
      <c r="W76">
        <v>-0.70194194274900801</v>
      </c>
      <c r="X76">
        <v>0.60559567298891004</v>
      </c>
      <c r="Y76">
        <v>0.60092727924015099</v>
      </c>
      <c r="Z76">
        <v>-0.25781239528328798</v>
      </c>
      <c r="AA76">
        <v>-0.31467295585879801</v>
      </c>
      <c r="AB76">
        <v>0.115703167279161</v>
      </c>
      <c r="AC76">
        <v>0.65196976728901301</v>
      </c>
      <c r="AD76">
        <v>0.55365465670883895</v>
      </c>
      <c r="AE76">
        <v>0.56664523359902697</v>
      </c>
      <c r="AF76">
        <v>0.97117432947976001</v>
      </c>
    </row>
    <row r="77" spans="1:32" x14ac:dyDescent="0.25">
      <c r="A77" t="s">
        <v>3780</v>
      </c>
      <c r="B77" t="s">
        <v>3145</v>
      </c>
      <c r="C77" t="s">
        <v>3305</v>
      </c>
      <c r="D77" t="s">
        <v>3306</v>
      </c>
      <c r="E77">
        <v>3436.9225939135099</v>
      </c>
      <c r="F77">
        <v>0.24763706985898901</v>
      </c>
      <c r="G77">
        <v>0.26418691581645398</v>
      </c>
      <c r="H77">
        <v>-0.63711109226679996</v>
      </c>
      <c r="I77">
        <v>0.14611210735851901</v>
      </c>
      <c r="J77">
        <v>0.17810342810065</v>
      </c>
      <c r="K77">
        <v>-0.72134962442801598</v>
      </c>
      <c r="L77">
        <v>-0.80667649688458298</v>
      </c>
      <c r="M77" t="s">
        <v>3149</v>
      </c>
      <c r="N77" t="s">
        <v>3149</v>
      </c>
      <c r="O77" t="s">
        <v>3150</v>
      </c>
      <c r="P77" t="s">
        <v>3148</v>
      </c>
      <c r="Q77" t="s">
        <v>3148</v>
      </c>
      <c r="R77" t="s">
        <v>3150</v>
      </c>
      <c r="S77" t="s">
        <v>3155</v>
      </c>
      <c r="T77" t="s">
        <v>3152</v>
      </c>
      <c r="U77">
        <v>58</v>
      </c>
      <c r="V77">
        <v>0.43822068909023199</v>
      </c>
      <c r="W77">
        <v>0.30210197944357198</v>
      </c>
      <c r="X77">
        <v>0.306274198070628</v>
      </c>
      <c r="Y77">
        <v>5.8585020745544301E-2</v>
      </c>
      <c r="Z77">
        <v>-0.48299685378648599</v>
      </c>
      <c r="AA77">
        <v>-0.34771035523791599</v>
      </c>
      <c r="AB77">
        <v>-0.238424967849657</v>
      </c>
      <c r="AC77">
        <v>-0.187178773317553</v>
      </c>
      <c r="AD77">
        <v>-0.13636331528803</v>
      </c>
      <c r="AE77">
        <v>-0.14646198310817901</v>
      </c>
      <c r="AF77">
        <v>0.24763706985898901</v>
      </c>
    </row>
    <row r="78" spans="1:32" x14ac:dyDescent="0.25">
      <c r="A78" t="s">
        <v>3781</v>
      </c>
      <c r="B78" t="s">
        <v>3145</v>
      </c>
      <c r="C78" t="s">
        <v>3307</v>
      </c>
      <c r="D78" t="s">
        <v>3308</v>
      </c>
      <c r="E78">
        <v>1015.12200276773</v>
      </c>
      <c r="F78">
        <v>1.95933393953087</v>
      </c>
      <c r="G78">
        <v>0.44382763841638101</v>
      </c>
      <c r="H78">
        <v>-1.0057074048363599</v>
      </c>
      <c r="I78">
        <v>0.49870726961636402</v>
      </c>
      <c r="J78">
        <v>-0.79782282295227502</v>
      </c>
      <c r="K78">
        <v>-1.4318873175590601</v>
      </c>
      <c r="L78">
        <v>-0.82523097698214898</v>
      </c>
      <c r="M78" t="s">
        <v>3151</v>
      </c>
      <c r="N78" t="s">
        <v>3149</v>
      </c>
      <c r="O78" t="s">
        <v>3155</v>
      </c>
      <c r="P78" t="s">
        <v>3149</v>
      </c>
      <c r="Q78" t="s">
        <v>3155</v>
      </c>
      <c r="R78" t="s">
        <v>3155</v>
      </c>
      <c r="S78" t="s">
        <v>3155</v>
      </c>
      <c r="T78" t="s">
        <v>3152</v>
      </c>
      <c r="U78">
        <v>7</v>
      </c>
      <c r="V78">
        <v>1.8745640868079501</v>
      </c>
      <c r="W78">
        <v>1.5967849347829901</v>
      </c>
      <c r="X78">
        <v>0.29498660714348002</v>
      </c>
      <c r="Y78">
        <v>0.28454043325158002</v>
      </c>
      <c r="Z78">
        <v>0.11265322657431801</v>
      </c>
      <c r="AA78">
        <v>0.16960922856281699</v>
      </c>
      <c r="AB78">
        <v>0.60395770375784097</v>
      </c>
      <c r="AC78">
        <v>1.2248703879310601</v>
      </c>
      <c r="AD78">
        <v>-0.13939768545456499</v>
      </c>
      <c r="AE78">
        <v>5.10218363390448E-2</v>
      </c>
      <c r="AF78">
        <v>1.95933393953087</v>
      </c>
    </row>
    <row r="79" spans="1:32" x14ac:dyDescent="0.25">
      <c r="A79" t="s">
        <v>3782</v>
      </c>
      <c r="B79" t="s">
        <v>3309</v>
      </c>
      <c r="C79" t="s">
        <v>3146</v>
      </c>
      <c r="D79" t="s">
        <v>3147</v>
      </c>
      <c r="E79">
        <v>1133.61907509097</v>
      </c>
      <c r="F79">
        <v>-0.15086564564569999</v>
      </c>
      <c r="G79">
        <v>0.25294723844507</v>
      </c>
      <c r="H79">
        <v>0.37355571083719402</v>
      </c>
      <c r="I79">
        <v>-8.0099719934799807E-2</v>
      </c>
      <c r="J79">
        <v>0.82413477284925496</v>
      </c>
      <c r="K79">
        <v>0.92085886438641595</v>
      </c>
      <c r="L79">
        <v>0.80741751694852404</v>
      </c>
      <c r="M79" t="s">
        <v>3148</v>
      </c>
      <c r="N79" t="s">
        <v>3149</v>
      </c>
      <c r="O79" t="s">
        <v>3148</v>
      </c>
      <c r="P79" t="s">
        <v>3148</v>
      </c>
      <c r="Q79" t="s">
        <v>3151</v>
      </c>
      <c r="R79" t="s">
        <v>3149</v>
      </c>
      <c r="S79" t="s">
        <v>3151</v>
      </c>
      <c r="T79" t="s">
        <v>3152</v>
      </c>
      <c r="U79">
        <v>61</v>
      </c>
      <c r="V79">
        <v>-0.31523839896304701</v>
      </c>
      <c r="W79">
        <v>-0.105001051576882</v>
      </c>
      <c r="X79">
        <v>-9.8791243944545901E-2</v>
      </c>
      <c r="Y79">
        <v>2.48775340527147E-2</v>
      </c>
      <c r="Z79">
        <v>-0.159692491544906</v>
      </c>
      <c r="AA79">
        <v>0.23814814949496599</v>
      </c>
      <c r="AB79">
        <v>-0.86836005406387995</v>
      </c>
      <c r="AC79">
        <v>-0.98651091198368901</v>
      </c>
      <c r="AD79">
        <v>-0.347972586813595</v>
      </c>
      <c r="AE79">
        <v>-0.28958573439386998</v>
      </c>
      <c r="AF79">
        <v>-0.15086564564569999</v>
      </c>
    </row>
    <row r="80" spans="1:32" x14ac:dyDescent="0.25">
      <c r="A80" t="s">
        <v>3783</v>
      </c>
      <c r="B80" t="s">
        <v>3309</v>
      </c>
      <c r="C80" t="s">
        <v>3153</v>
      </c>
      <c r="D80" t="s">
        <v>3154</v>
      </c>
      <c r="E80">
        <v>938.06838609041199</v>
      </c>
      <c r="F80">
        <v>-0.44292051634429902</v>
      </c>
      <c r="G80">
        <v>1.0324564205156199</v>
      </c>
      <c r="H80">
        <v>-0.41744819624487001</v>
      </c>
      <c r="I80">
        <v>-4.7017433041777696</v>
      </c>
      <c r="J80">
        <v>0.92526237689789004</v>
      </c>
      <c r="K80">
        <v>0.54960161016937403</v>
      </c>
      <c r="L80">
        <v>0.473813908051268</v>
      </c>
      <c r="M80" t="s">
        <v>3150</v>
      </c>
      <c r="N80" t="s">
        <v>3151</v>
      </c>
      <c r="O80" t="s">
        <v>3150</v>
      </c>
      <c r="P80" t="s">
        <v>3155</v>
      </c>
      <c r="Q80" t="s">
        <v>3151</v>
      </c>
      <c r="R80" t="s">
        <v>3149</v>
      </c>
      <c r="S80" t="s">
        <v>3149</v>
      </c>
      <c r="T80" t="s">
        <v>3152</v>
      </c>
      <c r="U80">
        <v>66</v>
      </c>
      <c r="V80">
        <v>-0.89395604045988197</v>
      </c>
      <c r="W80">
        <v>-0.22218921578567899</v>
      </c>
      <c r="X80">
        <v>-0.27547124065379602</v>
      </c>
      <c r="Y80">
        <v>-1.2140714427647199</v>
      </c>
      <c r="Z80">
        <v>-1.25155076396091</v>
      </c>
      <c r="AA80">
        <v>-0.87973044073854201</v>
      </c>
      <c r="AB80">
        <v>-1.0234146550568399</v>
      </c>
      <c r="AC80">
        <v>-1.2557774361601399</v>
      </c>
      <c r="AD80">
        <v>-0.91388069831561702</v>
      </c>
      <c r="AE80">
        <v>-0.85356850868176704</v>
      </c>
      <c r="AF80">
        <v>-0.44292051634429902</v>
      </c>
    </row>
    <row r="81" spans="1:32" x14ac:dyDescent="0.25">
      <c r="A81" t="s">
        <v>3784</v>
      </c>
      <c r="B81" t="s">
        <v>3309</v>
      </c>
      <c r="C81" t="s">
        <v>3156</v>
      </c>
      <c r="D81" t="s">
        <v>3157</v>
      </c>
      <c r="E81">
        <v>296.29191010123299</v>
      </c>
      <c r="F81">
        <v>0.27885008470949002</v>
      </c>
      <c r="M81" t="s">
        <v>3160</v>
      </c>
      <c r="N81" t="s">
        <v>3160</v>
      </c>
      <c r="O81" t="s">
        <v>3160</v>
      </c>
      <c r="P81" t="s">
        <v>3160</v>
      </c>
      <c r="Q81" t="s">
        <v>3160</v>
      </c>
      <c r="R81" t="s">
        <v>3160</v>
      </c>
      <c r="S81" t="s">
        <v>3160</v>
      </c>
      <c r="T81" t="s">
        <v>3180</v>
      </c>
      <c r="U81">
        <v>52</v>
      </c>
      <c r="V81">
        <v>-0.44007529108235199</v>
      </c>
      <c r="W81">
        <v>-0.340685443440984</v>
      </c>
      <c r="X81">
        <v>-4.8802201789568102E-2</v>
      </c>
      <c r="Y81">
        <v>1.8821836026185E-2</v>
      </c>
      <c r="Z81">
        <v>-0.54803464750413999</v>
      </c>
      <c r="AA81">
        <v>-0.70866529571539205</v>
      </c>
      <c r="AB81">
        <v>-0.23178924688375799</v>
      </c>
      <c r="AC81">
        <v>0.30800428951812198</v>
      </c>
      <c r="AD81">
        <v>0.25947351642895</v>
      </c>
      <c r="AE81">
        <v>7.9313472998089496E-2</v>
      </c>
      <c r="AF81">
        <v>0.27885008470949002</v>
      </c>
    </row>
    <row r="82" spans="1:32" x14ac:dyDescent="0.25">
      <c r="A82" t="s">
        <v>3785</v>
      </c>
      <c r="B82" t="s">
        <v>3309</v>
      </c>
      <c r="C82" t="s">
        <v>3158</v>
      </c>
      <c r="D82" t="s">
        <v>3159</v>
      </c>
      <c r="E82">
        <v>6.87591168074366</v>
      </c>
      <c r="F82">
        <v>3.4556293042655298E-2</v>
      </c>
      <c r="M82" t="s">
        <v>3160</v>
      </c>
      <c r="N82" t="s">
        <v>3160</v>
      </c>
      <c r="O82" t="s">
        <v>3160</v>
      </c>
      <c r="P82" t="s">
        <v>3160</v>
      </c>
      <c r="Q82" t="s">
        <v>3160</v>
      </c>
      <c r="R82" t="s">
        <v>3160</v>
      </c>
      <c r="S82" t="s">
        <v>3160</v>
      </c>
      <c r="T82" t="s">
        <v>3161</v>
      </c>
      <c r="U82">
        <v>57</v>
      </c>
      <c r="V82">
        <v>0.66323994845683298</v>
      </c>
      <c r="W82">
        <v>0.86290739753670698</v>
      </c>
      <c r="X82">
        <v>1.1686979682632099</v>
      </c>
      <c r="Y82">
        <v>1.71250693161956</v>
      </c>
      <c r="Z82">
        <v>1.1868631029146699</v>
      </c>
      <c r="AA82">
        <v>-0.433855934248908</v>
      </c>
      <c r="AB82">
        <v>-0.20627278016634201</v>
      </c>
      <c r="AC82">
        <v>-0.63853819071615403</v>
      </c>
      <c r="AD82">
        <v>-1.10528762481257</v>
      </c>
      <c r="AE82">
        <v>-1.6535649691564001</v>
      </c>
      <c r="AF82">
        <v>3.4556293042655298E-2</v>
      </c>
    </row>
    <row r="83" spans="1:32" x14ac:dyDescent="0.25">
      <c r="A83" t="s">
        <v>3786</v>
      </c>
      <c r="B83" t="s">
        <v>3309</v>
      </c>
      <c r="C83" t="s">
        <v>3162</v>
      </c>
      <c r="D83" t="s">
        <v>3163</v>
      </c>
      <c r="E83">
        <v>997.71113452315399</v>
      </c>
      <c r="F83">
        <v>1.5389628531355799</v>
      </c>
      <c r="G83">
        <v>6.2040712068639303</v>
      </c>
      <c r="H83">
        <v>-1.42141847869576</v>
      </c>
      <c r="I83">
        <v>-0.83755393579931703</v>
      </c>
      <c r="J83">
        <v>0.49870982150543303</v>
      </c>
      <c r="K83">
        <v>0.57416843159804998</v>
      </c>
      <c r="L83">
        <v>0.34144021077000802</v>
      </c>
      <c r="M83" t="s">
        <v>3151</v>
      </c>
      <c r="N83" t="s">
        <v>3151</v>
      </c>
      <c r="O83" t="s">
        <v>3155</v>
      </c>
      <c r="P83" t="s">
        <v>3155</v>
      </c>
      <c r="Q83" t="s">
        <v>3149</v>
      </c>
      <c r="R83" t="s">
        <v>3149</v>
      </c>
      <c r="S83" t="s">
        <v>3149</v>
      </c>
      <c r="T83" t="s">
        <v>3152</v>
      </c>
      <c r="U83">
        <v>19</v>
      </c>
      <c r="V83">
        <v>-0.74254189216558797</v>
      </c>
      <c r="W83">
        <v>-1.08491815135911</v>
      </c>
      <c r="X83">
        <v>-0.53138499514691895</v>
      </c>
      <c r="Y83">
        <v>-1.0698475592572301</v>
      </c>
      <c r="Z83">
        <v>-1.2968631717050001</v>
      </c>
      <c r="AA83">
        <v>-1.24617121392255</v>
      </c>
      <c r="AB83">
        <v>0.30654510717690298</v>
      </c>
      <c r="AC83">
        <v>0.69855377147211895</v>
      </c>
      <c r="AD83">
        <v>0.46154985010143701</v>
      </c>
      <c r="AE83">
        <v>0.30004422061684499</v>
      </c>
      <c r="AF83">
        <v>1.5389628531355799</v>
      </c>
    </row>
    <row r="84" spans="1:32" x14ac:dyDescent="0.25">
      <c r="A84" t="s">
        <v>3787</v>
      </c>
      <c r="B84" t="s">
        <v>3309</v>
      </c>
      <c r="C84" t="s">
        <v>3164</v>
      </c>
      <c r="D84" t="s">
        <v>3165</v>
      </c>
      <c r="E84">
        <v>338.14998578058999</v>
      </c>
      <c r="F84">
        <v>1.62742864937455</v>
      </c>
      <c r="M84" t="s">
        <v>3160</v>
      </c>
      <c r="N84" t="s">
        <v>3160</v>
      </c>
      <c r="O84" t="s">
        <v>3160</v>
      </c>
      <c r="P84" t="s">
        <v>3160</v>
      </c>
      <c r="Q84" t="s">
        <v>3160</v>
      </c>
      <c r="R84" t="s">
        <v>3160</v>
      </c>
      <c r="S84" t="s">
        <v>3160</v>
      </c>
      <c r="T84" t="s">
        <v>3180</v>
      </c>
      <c r="U84">
        <v>15</v>
      </c>
      <c r="V84">
        <v>0.66009166827661003</v>
      </c>
      <c r="W84">
        <v>0.479516987350324</v>
      </c>
      <c r="X84">
        <v>7.6648984961775607E-2</v>
      </c>
      <c r="Y84">
        <v>-0.13278539077902601</v>
      </c>
      <c r="Z84">
        <v>-0.25020870838161502</v>
      </c>
      <c r="AA84">
        <v>-0.27576779826388598</v>
      </c>
      <c r="AB84">
        <v>0.525595073591545</v>
      </c>
      <c r="AC84">
        <v>1.2030332887323001</v>
      </c>
      <c r="AD84">
        <v>0.82934510298207098</v>
      </c>
      <c r="AE84">
        <v>0.68758917883919501</v>
      </c>
      <c r="AF84">
        <v>1.62742864937455</v>
      </c>
    </row>
    <row r="85" spans="1:32" x14ac:dyDescent="0.25">
      <c r="A85" t="s">
        <v>3788</v>
      </c>
      <c r="B85" t="s">
        <v>3309</v>
      </c>
      <c r="C85" t="s">
        <v>3166</v>
      </c>
      <c r="D85" t="s">
        <v>3167</v>
      </c>
      <c r="E85">
        <v>1322.42771222643</v>
      </c>
      <c r="F85">
        <v>1.1856091489582601</v>
      </c>
      <c r="G85">
        <v>0.182832708066237</v>
      </c>
      <c r="H85">
        <v>0.54950293250770199</v>
      </c>
      <c r="I85">
        <v>0.61089704070372597</v>
      </c>
      <c r="J85">
        <v>0.28839072145554501</v>
      </c>
      <c r="K85">
        <v>0.570435120469451</v>
      </c>
      <c r="L85">
        <v>0.54086394538165306</v>
      </c>
      <c r="M85" t="s">
        <v>3151</v>
      </c>
      <c r="N85" t="s">
        <v>3149</v>
      </c>
      <c r="O85" t="s">
        <v>3149</v>
      </c>
      <c r="P85" t="s">
        <v>3149</v>
      </c>
      <c r="Q85" t="s">
        <v>3148</v>
      </c>
      <c r="R85" t="s">
        <v>3149</v>
      </c>
      <c r="S85" t="s">
        <v>3149</v>
      </c>
      <c r="T85" t="s">
        <v>3152</v>
      </c>
      <c r="U85">
        <v>28</v>
      </c>
      <c r="V85">
        <v>0.93194871412156199</v>
      </c>
      <c r="W85">
        <v>0.21066058479855099</v>
      </c>
      <c r="X85">
        <v>-0.55914752061886497</v>
      </c>
      <c r="Y85">
        <v>1.1071482506539301</v>
      </c>
      <c r="Z85">
        <v>1.05968558028029</v>
      </c>
      <c r="AA85">
        <v>0.28525921566914902</v>
      </c>
      <c r="AB85">
        <v>0.658198819485042</v>
      </c>
      <c r="AC85">
        <v>0.61558858801085103</v>
      </c>
      <c r="AD85">
        <v>0.38698723041955402</v>
      </c>
      <c r="AE85">
        <v>0.91769253116490801</v>
      </c>
      <c r="AF85">
        <v>1.1856091489582601</v>
      </c>
    </row>
    <row r="86" spans="1:32" x14ac:dyDescent="0.25">
      <c r="A86" t="s">
        <v>3789</v>
      </c>
      <c r="B86" t="s">
        <v>3309</v>
      </c>
      <c r="C86" t="s">
        <v>3168</v>
      </c>
      <c r="D86" t="s">
        <v>3169</v>
      </c>
      <c r="E86">
        <v>673.38924001165901</v>
      </c>
      <c r="F86">
        <v>0.52082143937398495</v>
      </c>
      <c r="G86">
        <v>1.4608566655255699</v>
      </c>
      <c r="H86">
        <v>-1.81198277940902</v>
      </c>
      <c r="I86">
        <v>-0.52968137494831202</v>
      </c>
      <c r="J86">
        <v>0.65875280012568305</v>
      </c>
      <c r="K86">
        <v>0.103998756316992</v>
      </c>
      <c r="L86">
        <v>0.16716237126623401</v>
      </c>
      <c r="M86" t="s">
        <v>3151</v>
      </c>
      <c r="N86" t="s">
        <v>3151</v>
      </c>
      <c r="O86" t="s">
        <v>3155</v>
      </c>
      <c r="P86" t="s">
        <v>3150</v>
      </c>
      <c r="Q86" t="s">
        <v>3151</v>
      </c>
      <c r="R86" t="s">
        <v>3148</v>
      </c>
      <c r="S86" t="s">
        <v>3149</v>
      </c>
      <c r="T86" t="s">
        <v>3152</v>
      </c>
      <c r="U86">
        <v>44</v>
      </c>
      <c r="V86">
        <v>0.318085379930579</v>
      </c>
      <c r="W86">
        <v>0.60495239064692896</v>
      </c>
      <c r="X86">
        <v>-0.14833537418673801</v>
      </c>
      <c r="Y86">
        <v>-0.165694627648281</v>
      </c>
      <c r="Z86">
        <v>-0.58056296557694198</v>
      </c>
      <c r="AA86">
        <v>-0.84757082540893203</v>
      </c>
      <c r="AB86">
        <v>0.51171024599056003</v>
      </c>
      <c r="AC86">
        <v>0.93846577869324999</v>
      </c>
      <c r="AD86">
        <v>1.2792532228698399</v>
      </c>
      <c r="AE86">
        <v>1.0005895272196601</v>
      </c>
      <c r="AF86">
        <v>0.52082143937398495</v>
      </c>
    </row>
    <row r="87" spans="1:32" x14ac:dyDescent="0.25">
      <c r="A87" t="s">
        <v>3790</v>
      </c>
      <c r="B87" t="s">
        <v>3309</v>
      </c>
      <c r="C87" t="s">
        <v>3170</v>
      </c>
      <c r="D87" t="s">
        <v>3171</v>
      </c>
      <c r="E87">
        <v>1345.3590850474</v>
      </c>
      <c r="F87">
        <v>1.7271178541293</v>
      </c>
      <c r="G87">
        <v>1.9645496636047499</v>
      </c>
      <c r="H87">
        <v>0.983278528853053</v>
      </c>
      <c r="I87">
        <v>-0.54239776986849497</v>
      </c>
      <c r="J87">
        <v>0.43821677802172898</v>
      </c>
      <c r="K87">
        <v>0.45528523765850398</v>
      </c>
      <c r="L87">
        <v>0.166407750424414</v>
      </c>
      <c r="M87" t="s">
        <v>3151</v>
      </c>
      <c r="N87" t="s">
        <v>3151</v>
      </c>
      <c r="O87" t="s">
        <v>3149</v>
      </c>
      <c r="P87" t="s">
        <v>3150</v>
      </c>
      <c r="Q87" t="s">
        <v>3149</v>
      </c>
      <c r="R87" t="s">
        <v>3149</v>
      </c>
      <c r="S87" t="s">
        <v>3149</v>
      </c>
      <c r="T87" t="s">
        <v>3152</v>
      </c>
      <c r="U87">
        <v>12</v>
      </c>
      <c r="V87">
        <v>0.264751650672714</v>
      </c>
      <c r="W87">
        <v>0.10745687119602899</v>
      </c>
      <c r="X87">
        <v>0.63015014925975898</v>
      </c>
      <c r="Y87">
        <v>-4.4262974701006097E-2</v>
      </c>
      <c r="Z87">
        <v>1.2163942938498099E-2</v>
      </c>
      <c r="AA87">
        <v>6.6596606160739202E-2</v>
      </c>
      <c r="AB87">
        <v>0.90330836174693396</v>
      </c>
      <c r="AC87">
        <v>1.27152026771711</v>
      </c>
      <c r="AD87">
        <v>1.3949816177929699</v>
      </c>
      <c r="AE87">
        <v>1.4603499563146201</v>
      </c>
      <c r="AF87">
        <v>1.7271178541293</v>
      </c>
    </row>
    <row r="88" spans="1:32" x14ac:dyDescent="0.25">
      <c r="A88" t="s">
        <v>3791</v>
      </c>
      <c r="B88" t="s">
        <v>3309</v>
      </c>
      <c r="C88" t="s">
        <v>3172</v>
      </c>
      <c r="D88" t="s">
        <v>3173</v>
      </c>
      <c r="E88">
        <v>283.29031809665298</v>
      </c>
      <c r="F88">
        <v>0.99125334932057696</v>
      </c>
      <c r="G88">
        <v>2.7232190806949199</v>
      </c>
      <c r="H88">
        <v>-0.19943203026369</v>
      </c>
      <c r="I88">
        <v>-0.25959501745471097</v>
      </c>
      <c r="J88">
        <v>0.34565220629434401</v>
      </c>
      <c r="K88">
        <v>0.13366558525916</v>
      </c>
      <c r="L88">
        <v>0.58261880986763104</v>
      </c>
      <c r="M88" t="s">
        <v>3151</v>
      </c>
      <c r="N88" t="s">
        <v>3151</v>
      </c>
      <c r="O88" t="s">
        <v>3148</v>
      </c>
      <c r="P88" t="s">
        <v>3150</v>
      </c>
      <c r="Q88" t="s">
        <v>3149</v>
      </c>
      <c r="R88" t="s">
        <v>3148</v>
      </c>
      <c r="S88" t="s">
        <v>3149</v>
      </c>
      <c r="T88" t="s">
        <v>3152</v>
      </c>
      <c r="U88">
        <v>35</v>
      </c>
      <c r="V88">
        <v>0.132903618939475</v>
      </c>
      <c r="W88">
        <v>0.263466873228481</v>
      </c>
      <c r="X88">
        <v>0.154881394938018</v>
      </c>
      <c r="Y88">
        <v>-0.20175729594254399</v>
      </c>
      <c r="Z88">
        <v>-0.33271262421055903</v>
      </c>
      <c r="AA88">
        <v>-7.4771301523703607E-2</v>
      </c>
      <c r="AB88">
        <v>0.34671127116220102</v>
      </c>
      <c r="AC88">
        <v>0.72292624815153605</v>
      </c>
      <c r="AD88">
        <v>0.88477381447917502</v>
      </c>
      <c r="AE88">
        <v>0.69814370147741101</v>
      </c>
      <c r="AF88">
        <v>0.99125334932057696</v>
      </c>
    </row>
    <row r="89" spans="1:32" x14ac:dyDescent="0.25">
      <c r="A89" t="s">
        <v>3792</v>
      </c>
      <c r="B89" t="s">
        <v>3309</v>
      </c>
      <c r="C89" t="s">
        <v>3174</v>
      </c>
      <c r="D89" t="s">
        <v>3175</v>
      </c>
      <c r="E89">
        <v>1012.4417563262</v>
      </c>
      <c r="F89">
        <v>2.57441011918934</v>
      </c>
      <c r="G89">
        <v>-6.0016557224649603E-2</v>
      </c>
      <c r="H89">
        <v>0.85689530586033702</v>
      </c>
      <c r="I89">
        <v>1.0044121142303</v>
      </c>
      <c r="J89">
        <v>-0.73495405652512902</v>
      </c>
      <c r="K89">
        <v>-1.87094845956624E-2</v>
      </c>
      <c r="L89">
        <v>-0.23939331712072001</v>
      </c>
      <c r="M89" t="s">
        <v>3151</v>
      </c>
      <c r="N89" t="s">
        <v>3148</v>
      </c>
      <c r="O89" t="s">
        <v>3149</v>
      </c>
      <c r="P89" t="s">
        <v>3151</v>
      </c>
      <c r="Q89" t="s">
        <v>3155</v>
      </c>
      <c r="R89" t="s">
        <v>3148</v>
      </c>
      <c r="S89" t="s">
        <v>3148</v>
      </c>
      <c r="T89" t="s">
        <v>3152</v>
      </c>
      <c r="U89">
        <v>5</v>
      </c>
      <c r="V89">
        <v>0.85027094329828201</v>
      </c>
      <c r="W89">
        <v>0.957656433015591</v>
      </c>
      <c r="X89">
        <v>0.552742187586727</v>
      </c>
      <c r="Y89">
        <v>0.329866302805429</v>
      </c>
      <c r="Z89">
        <v>0.27256305148013998</v>
      </c>
      <c r="AA89">
        <v>-1.63602034894916E-2</v>
      </c>
      <c r="AB89">
        <v>0.68020268122960503</v>
      </c>
      <c r="AC89">
        <v>0.97579956373491905</v>
      </c>
      <c r="AD89">
        <v>0.97549424110999905</v>
      </c>
      <c r="AE89">
        <v>0.81823767268529302</v>
      </c>
      <c r="AF89">
        <v>2.57441011918934</v>
      </c>
    </row>
    <row r="90" spans="1:32" x14ac:dyDescent="0.25">
      <c r="A90" t="s">
        <v>3793</v>
      </c>
      <c r="B90" t="s">
        <v>3309</v>
      </c>
      <c r="C90" t="s">
        <v>3176</v>
      </c>
      <c r="D90" t="s">
        <v>3177</v>
      </c>
      <c r="E90">
        <v>160.89282351415201</v>
      </c>
      <c r="F90">
        <v>2.6057755760347199</v>
      </c>
      <c r="M90" t="s">
        <v>3160</v>
      </c>
      <c r="N90" t="s">
        <v>3160</v>
      </c>
      <c r="O90" t="s">
        <v>3160</v>
      </c>
      <c r="P90" t="s">
        <v>3160</v>
      </c>
      <c r="Q90" t="s">
        <v>3160</v>
      </c>
      <c r="R90" t="s">
        <v>3160</v>
      </c>
      <c r="S90" t="s">
        <v>3160</v>
      </c>
      <c r="T90" t="s">
        <v>3180</v>
      </c>
      <c r="U90">
        <v>4</v>
      </c>
      <c r="V90">
        <v>2.19346994591942</v>
      </c>
      <c r="W90">
        <v>1.97700080300125</v>
      </c>
      <c r="X90">
        <v>1.2253180968541999</v>
      </c>
      <c r="Y90">
        <v>0.66553415635378899</v>
      </c>
      <c r="Z90">
        <v>0.472564319644944</v>
      </c>
      <c r="AA90">
        <v>0.924922035370355</v>
      </c>
      <c r="AB90">
        <v>2.1100689542825601</v>
      </c>
      <c r="AC90">
        <v>2.6580409590806702</v>
      </c>
      <c r="AD90">
        <v>2.4892731503886498</v>
      </c>
      <c r="AE90">
        <v>2.0347624136278299</v>
      </c>
      <c r="AF90">
        <v>2.6057755760347199</v>
      </c>
    </row>
    <row r="91" spans="1:32" x14ac:dyDescent="0.25">
      <c r="A91" t="s">
        <v>3794</v>
      </c>
      <c r="B91" t="s">
        <v>3309</v>
      </c>
      <c r="C91" t="s">
        <v>3178</v>
      </c>
      <c r="D91" t="s">
        <v>3179</v>
      </c>
      <c r="E91">
        <v>143.00791260322899</v>
      </c>
      <c r="F91">
        <v>1.0297485210981701</v>
      </c>
      <c r="M91" t="s">
        <v>3160</v>
      </c>
      <c r="N91" t="s">
        <v>3160</v>
      </c>
      <c r="O91" t="s">
        <v>3160</v>
      </c>
      <c r="P91" t="s">
        <v>3160</v>
      </c>
      <c r="Q91" t="s">
        <v>3160</v>
      </c>
      <c r="R91" t="s">
        <v>3160</v>
      </c>
      <c r="S91" t="s">
        <v>3160</v>
      </c>
      <c r="T91" t="s">
        <v>3180</v>
      </c>
      <c r="U91">
        <v>32</v>
      </c>
      <c r="V91">
        <v>-0.15006168533345501</v>
      </c>
      <c r="W91">
        <v>-1.7246885051837899</v>
      </c>
      <c r="X91">
        <v>-1.3004269617433</v>
      </c>
      <c r="Y91">
        <v>-0.20485066511611399</v>
      </c>
      <c r="Z91">
        <v>-0.347352566425289</v>
      </c>
      <c r="AA91">
        <v>-0.30477801962199003</v>
      </c>
      <c r="AB91">
        <v>-1.5696572151717101</v>
      </c>
      <c r="AC91">
        <v>0.29383395785893401</v>
      </c>
      <c r="AD91">
        <v>0.76116363292798195</v>
      </c>
      <c r="AE91">
        <v>0.32665543762261501</v>
      </c>
      <c r="AF91">
        <v>1.0297485210981701</v>
      </c>
    </row>
    <row r="92" spans="1:32" x14ac:dyDescent="0.25">
      <c r="A92" t="s">
        <v>3795</v>
      </c>
      <c r="B92" t="s">
        <v>3309</v>
      </c>
      <c r="C92" t="s">
        <v>3181</v>
      </c>
      <c r="D92" t="s">
        <v>3182</v>
      </c>
      <c r="E92">
        <v>301.31046845724097</v>
      </c>
      <c r="F92">
        <v>1.41356942469431</v>
      </c>
      <c r="M92" t="s">
        <v>3160</v>
      </c>
      <c r="N92" t="s">
        <v>3160</v>
      </c>
      <c r="O92" t="s">
        <v>3160</v>
      </c>
      <c r="P92" t="s">
        <v>3160</v>
      </c>
      <c r="Q92" t="s">
        <v>3160</v>
      </c>
      <c r="R92" t="s">
        <v>3160</v>
      </c>
      <c r="S92" t="s">
        <v>3160</v>
      </c>
      <c r="T92" t="s">
        <v>3180</v>
      </c>
      <c r="U92">
        <v>22</v>
      </c>
      <c r="V92">
        <v>0.19341204925127101</v>
      </c>
      <c r="W92">
        <v>-2.13583319012857E-2</v>
      </c>
      <c r="X92">
        <v>-2.3477649666807598E-2</v>
      </c>
      <c r="Y92">
        <v>0.13876877721389799</v>
      </c>
      <c r="Z92">
        <v>-0.10487409232209199</v>
      </c>
      <c r="AA92">
        <v>-2.7003866980004999E-2</v>
      </c>
      <c r="AB92">
        <v>0.76780833994384901</v>
      </c>
      <c r="AC92">
        <v>-0.39231639178202299</v>
      </c>
      <c r="AD92">
        <v>-0.93621731963360699</v>
      </c>
      <c r="AE92">
        <v>-0.75943779492621699</v>
      </c>
      <c r="AF92">
        <v>1.41356942469431</v>
      </c>
    </row>
    <row r="93" spans="1:32" x14ac:dyDescent="0.25">
      <c r="A93" t="s">
        <v>3796</v>
      </c>
      <c r="B93" t="s">
        <v>3309</v>
      </c>
      <c r="C93" t="s">
        <v>3183</v>
      </c>
      <c r="D93" t="s">
        <v>3184</v>
      </c>
      <c r="E93">
        <v>380.58992769392898</v>
      </c>
      <c r="F93">
        <v>2.7759051959074799</v>
      </c>
      <c r="M93" t="s">
        <v>3160</v>
      </c>
      <c r="N93" t="s">
        <v>3160</v>
      </c>
      <c r="O93" t="s">
        <v>3160</v>
      </c>
      <c r="P93" t="s">
        <v>3160</v>
      </c>
      <c r="Q93" t="s">
        <v>3160</v>
      </c>
      <c r="R93" t="s">
        <v>3160</v>
      </c>
      <c r="S93" t="s">
        <v>3160</v>
      </c>
      <c r="T93" t="s">
        <v>3180</v>
      </c>
      <c r="U93">
        <v>3</v>
      </c>
      <c r="V93">
        <v>0.91820311086309303</v>
      </c>
      <c r="W93">
        <v>0.89977992031466303</v>
      </c>
      <c r="X93">
        <v>0.64581120636787703</v>
      </c>
      <c r="Y93">
        <v>-2.3268544461452E-2</v>
      </c>
      <c r="Z93">
        <v>8.8453915096035202E-2</v>
      </c>
      <c r="AA93">
        <v>1.1273332001863301</v>
      </c>
      <c r="AB93">
        <v>1.86699265267368</v>
      </c>
      <c r="AC93">
        <v>1.8493248706240499</v>
      </c>
      <c r="AD93">
        <v>1.99115113664817</v>
      </c>
      <c r="AE93">
        <v>1.8162739987504499</v>
      </c>
      <c r="AF93">
        <v>2.7759051959074799</v>
      </c>
    </row>
    <row r="94" spans="1:32" x14ac:dyDescent="0.25">
      <c r="A94" t="s">
        <v>3797</v>
      </c>
      <c r="B94" t="s">
        <v>3309</v>
      </c>
      <c r="C94" t="s">
        <v>3185</v>
      </c>
      <c r="D94" t="s">
        <v>3186</v>
      </c>
      <c r="E94">
        <v>313.132952126492</v>
      </c>
      <c r="F94">
        <v>1.60408419069448</v>
      </c>
      <c r="M94" t="s">
        <v>3160</v>
      </c>
      <c r="N94" t="s">
        <v>3160</v>
      </c>
      <c r="O94" t="s">
        <v>3160</v>
      </c>
      <c r="P94" t="s">
        <v>3160</v>
      </c>
      <c r="Q94" t="s">
        <v>3160</v>
      </c>
      <c r="R94" t="s">
        <v>3160</v>
      </c>
      <c r="S94" t="s">
        <v>3160</v>
      </c>
      <c r="T94" t="s">
        <v>3180</v>
      </c>
      <c r="U94">
        <v>16</v>
      </c>
      <c r="V94">
        <v>0.100552613250962</v>
      </c>
      <c r="W94">
        <v>7.1596827933227705E-2</v>
      </c>
      <c r="X94">
        <v>-1.0276118817294099E-2</v>
      </c>
      <c r="Y94">
        <v>0.46725242130464301</v>
      </c>
      <c r="Z94">
        <v>1.23257830293384</v>
      </c>
      <c r="AA94">
        <v>-0.158648447894992</v>
      </c>
      <c r="AB94">
        <v>0.41181273873794499</v>
      </c>
      <c r="AC94">
        <v>2.30031841479274</v>
      </c>
      <c r="AD94">
        <v>0.850438431215083</v>
      </c>
      <c r="AE94">
        <v>6.4489196199005797E-2</v>
      </c>
      <c r="AF94">
        <v>1.60408419069448</v>
      </c>
    </row>
    <row r="95" spans="1:32" x14ac:dyDescent="0.25">
      <c r="A95" t="s">
        <v>3798</v>
      </c>
      <c r="B95" t="s">
        <v>3309</v>
      </c>
      <c r="C95" t="s">
        <v>3187</v>
      </c>
      <c r="D95" t="s">
        <v>3188</v>
      </c>
      <c r="E95">
        <v>523.63988743221705</v>
      </c>
      <c r="F95">
        <v>2.53569190923904</v>
      </c>
      <c r="M95" t="s">
        <v>3160</v>
      </c>
      <c r="N95" t="s">
        <v>3160</v>
      </c>
      <c r="O95" t="s">
        <v>3160</v>
      </c>
      <c r="P95" t="s">
        <v>3160</v>
      </c>
      <c r="Q95" t="s">
        <v>3160</v>
      </c>
      <c r="R95" t="s">
        <v>3160</v>
      </c>
      <c r="S95" t="s">
        <v>3160</v>
      </c>
      <c r="T95" t="s">
        <v>3180</v>
      </c>
      <c r="U95">
        <v>6</v>
      </c>
      <c r="V95">
        <v>2.1657122915403302</v>
      </c>
      <c r="W95">
        <v>1.10954208768583</v>
      </c>
      <c r="X95">
        <v>0.54307379024639502</v>
      </c>
      <c r="Y95">
        <v>1.58069581788826</v>
      </c>
      <c r="Z95">
        <v>1.50057719631285</v>
      </c>
      <c r="AA95">
        <v>1.63454956836058</v>
      </c>
      <c r="AB95">
        <v>2.8788532004747101</v>
      </c>
      <c r="AC95">
        <v>3.5043620021189099</v>
      </c>
      <c r="AD95">
        <v>1.4601979501539799</v>
      </c>
      <c r="AE95">
        <v>1.2023337706971899</v>
      </c>
      <c r="AF95">
        <v>2.53569190923904</v>
      </c>
    </row>
    <row r="96" spans="1:32" x14ac:dyDescent="0.25">
      <c r="A96" t="s">
        <v>3799</v>
      </c>
      <c r="B96" t="s">
        <v>3309</v>
      </c>
      <c r="C96" t="s">
        <v>3189</v>
      </c>
      <c r="D96" t="s">
        <v>3190</v>
      </c>
      <c r="E96">
        <v>796.77445139721794</v>
      </c>
      <c r="F96">
        <v>1.7523744651242901</v>
      </c>
      <c r="G96">
        <v>1.1446390844565</v>
      </c>
      <c r="H96">
        <v>1.0631280967386501</v>
      </c>
      <c r="I96">
        <v>0.491104811234163</v>
      </c>
      <c r="J96">
        <v>0.37399004202533098</v>
      </c>
      <c r="K96">
        <v>1.25698312925226</v>
      </c>
      <c r="L96">
        <v>0.20759106616766601</v>
      </c>
      <c r="M96" t="s">
        <v>3151</v>
      </c>
      <c r="N96" t="s">
        <v>3151</v>
      </c>
      <c r="O96" t="s">
        <v>3149</v>
      </c>
      <c r="P96" t="s">
        <v>3148</v>
      </c>
      <c r="Q96" t="s">
        <v>3149</v>
      </c>
      <c r="R96" t="s">
        <v>3151</v>
      </c>
      <c r="S96" t="s">
        <v>3149</v>
      </c>
      <c r="T96" t="s">
        <v>3152</v>
      </c>
      <c r="U96">
        <v>11</v>
      </c>
      <c r="V96">
        <v>1.51940164027538</v>
      </c>
      <c r="W96">
        <v>0.87857324542312398</v>
      </c>
      <c r="X96">
        <v>0.27295744382150799</v>
      </c>
      <c r="Y96">
        <v>0.99928674343053203</v>
      </c>
      <c r="Z96">
        <v>1.0064766662045901</v>
      </c>
      <c r="AA96">
        <v>-0.35988271249797799</v>
      </c>
      <c r="AB96">
        <v>0.71475058209960995</v>
      </c>
      <c r="AC96">
        <v>1.1582487972251301</v>
      </c>
      <c r="AD96">
        <v>1.2314137860964001</v>
      </c>
      <c r="AE96">
        <v>1.58589351803417</v>
      </c>
      <c r="AF96">
        <v>1.7523744651242901</v>
      </c>
    </row>
    <row r="97" spans="1:32" x14ac:dyDescent="0.25">
      <c r="A97" t="s">
        <v>3800</v>
      </c>
      <c r="B97" t="s">
        <v>3309</v>
      </c>
      <c r="C97" t="s">
        <v>3191</v>
      </c>
      <c r="D97" t="s">
        <v>3192</v>
      </c>
      <c r="E97">
        <v>1048.22683460606</v>
      </c>
      <c r="F97">
        <v>0.73774876325221095</v>
      </c>
      <c r="G97">
        <v>0.62476500097029597</v>
      </c>
      <c r="H97">
        <v>-1.0057074048363599</v>
      </c>
      <c r="I97">
        <v>0.399772379109198</v>
      </c>
      <c r="J97">
        <v>0.45920159693918899</v>
      </c>
      <c r="K97">
        <v>0.975390643926761</v>
      </c>
      <c r="L97">
        <v>0.37027521492904902</v>
      </c>
      <c r="M97" t="s">
        <v>3151</v>
      </c>
      <c r="N97" t="s">
        <v>3151</v>
      </c>
      <c r="O97" t="s">
        <v>3155</v>
      </c>
      <c r="P97" t="s">
        <v>3148</v>
      </c>
      <c r="Q97" t="s">
        <v>3149</v>
      </c>
      <c r="R97" t="s">
        <v>3149</v>
      </c>
      <c r="S97" t="s">
        <v>3149</v>
      </c>
      <c r="T97" t="s">
        <v>3152</v>
      </c>
      <c r="U97">
        <v>41</v>
      </c>
      <c r="V97">
        <v>0.44902262938280701</v>
      </c>
      <c r="W97">
        <v>0.37818879403406802</v>
      </c>
      <c r="X97">
        <v>0.130376936019829</v>
      </c>
      <c r="Y97">
        <v>-0.99824883871432202</v>
      </c>
      <c r="Z97">
        <v>-9.4805635056839602E-2</v>
      </c>
      <c r="AA97">
        <v>0.59405979721593505</v>
      </c>
      <c r="AB97">
        <v>0.36230973151232299</v>
      </c>
      <c r="AC97">
        <v>0.82217984742929995</v>
      </c>
      <c r="AD97">
        <v>0.28108008586109601</v>
      </c>
      <c r="AE97">
        <v>0.85106128426881</v>
      </c>
      <c r="AF97">
        <v>0.73774876325221095</v>
      </c>
    </row>
    <row r="98" spans="1:32" x14ac:dyDescent="0.25">
      <c r="A98" t="s">
        <v>3801</v>
      </c>
      <c r="B98" t="s">
        <v>3309</v>
      </c>
      <c r="C98" t="s">
        <v>3193</v>
      </c>
      <c r="D98" t="s">
        <v>3194</v>
      </c>
      <c r="E98">
        <v>580.44811431028904</v>
      </c>
      <c r="F98">
        <v>1.15432745494171</v>
      </c>
      <c r="M98" t="s">
        <v>3160</v>
      </c>
      <c r="N98" t="s">
        <v>3160</v>
      </c>
      <c r="O98" t="s">
        <v>3160</v>
      </c>
      <c r="P98" t="s">
        <v>3160</v>
      </c>
      <c r="Q98" t="s">
        <v>3160</v>
      </c>
      <c r="R98" t="s">
        <v>3160</v>
      </c>
      <c r="S98" t="s">
        <v>3160</v>
      </c>
      <c r="T98" t="s">
        <v>3180</v>
      </c>
      <c r="U98">
        <v>29</v>
      </c>
      <c r="V98">
        <v>0.73235452959062297</v>
      </c>
      <c r="W98">
        <v>0.78923660547682695</v>
      </c>
      <c r="X98">
        <v>0.63481044896900196</v>
      </c>
      <c r="Y98">
        <v>0.36693561273101499</v>
      </c>
      <c r="Z98">
        <v>0.39993173393097198</v>
      </c>
      <c r="AA98">
        <v>0.54540182713519803</v>
      </c>
      <c r="AB98">
        <v>0.74318088955129302</v>
      </c>
      <c r="AC98">
        <v>1.0286092557812401</v>
      </c>
      <c r="AD98">
        <v>1.0145603583724101</v>
      </c>
      <c r="AE98">
        <v>0.651360111646485</v>
      </c>
      <c r="AF98">
        <v>1.15432745494171</v>
      </c>
    </row>
    <row r="99" spans="1:32" x14ac:dyDescent="0.25">
      <c r="A99" t="s">
        <v>3802</v>
      </c>
      <c r="B99" t="s">
        <v>3309</v>
      </c>
      <c r="C99" t="s">
        <v>3195</v>
      </c>
      <c r="D99" t="s">
        <v>3196</v>
      </c>
      <c r="E99">
        <v>1301.99878751088</v>
      </c>
      <c r="F99">
        <v>3.5972322524815201</v>
      </c>
      <c r="M99" t="s">
        <v>3160</v>
      </c>
      <c r="N99" t="s">
        <v>3160</v>
      </c>
      <c r="O99" t="s">
        <v>3160</v>
      </c>
      <c r="P99" t="s">
        <v>3160</v>
      </c>
      <c r="Q99" t="s">
        <v>3160</v>
      </c>
      <c r="R99" t="s">
        <v>3160</v>
      </c>
      <c r="S99" t="s">
        <v>3160</v>
      </c>
      <c r="T99" t="s">
        <v>3180</v>
      </c>
      <c r="U99">
        <v>1</v>
      </c>
      <c r="V99">
        <v>1.7385277528597101</v>
      </c>
      <c r="W99">
        <v>1.7730185822200799</v>
      </c>
      <c r="X99">
        <v>1.5807054957081601</v>
      </c>
      <c r="Y99">
        <v>1.47501035453078</v>
      </c>
      <c r="Z99">
        <v>1.76530703128403</v>
      </c>
      <c r="AA99">
        <v>1.9925292712808</v>
      </c>
      <c r="AB99">
        <v>2.8383069339185099</v>
      </c>
      <c r="AC99">
        <v>3.6927714872636099</v>
      </c>
      <c r="AD99">
        <v>2.4538882367612902</v>
      </c>
      <c r="AE99">
        <v>1.9163450848741299</v>
      </c>
      <c r="AF99">
        <v>3.5972322524815201</v>
      </c>
    </row>
    <row r="100" spans="1:32" x14ac:dyDescent="0.25">
      <c r="A100" t="s">
        <v>3803</v>
      </c>
      <c r="B100" t="s">
        <v>3309</v>
      </c>
      <c r="C100" t="s">
        <v>3197</v>
      </c>
      <c r="D100" t="s">
        <v>3198</v>
      </c>
      <c r="E100">
        <v>1386.87248581775</v>
      </c>
      <c r="F100">
        <v>2.20342896915216</v>
      </c>
      <c r="G100">
        <v>2.00648283701014</v>
      </c>
      <c r="H100">
        <v>-1.60543986515739</v>
      </c>
      <c r="I100">
        <v>-0.91147547850401101</v>
      </c>
      <c r="J100">
        <v>0.62813560394299695</v>
      </c>
      <c r="K100">
        <v>1.21346022940533</v>
      </c>
      <c r="L100">
        <v>0.74167306509980402</v>
      </c>
      <c r="M100" t="s">
        <v>3151</v>
      </c>
      <c r="N100" t="s">
        <v>3151</v>
      </c>
      <c r="O100" t="s">
        <v>3155</v>
      </c>
      <c r="P100" t="s">
        <v>3155</v>
      </c>
      <c r="Q100" t="s">
        <v>3151</v>
      </c>
      <c r="R100" t="s">
        <v>3151</v>
      </c>
      <c r="S100" t="s">
        <v>3149</v>
      </c>
      <c r="T100" t="s">
        <v>3152</v>
      </c>
      <c r="U100">
        <v>9</v>
      </c>
      <c r="V100">
        <v>-0.29366250422106499</v>
      </c>
      <c r="W100">
        <v>-0.18325069166237401</v>
      </c>
      <c r="X100">
        <v>-0.27786317539907501</v>
      </c>
      <c r="Y100">
        <v>-0.50464972805830299</v>
      </c>
      <c r="Z100">
        <v>-8.9271430911754004E-2</v>
      </c>
      <c r="AA100">
        <v>6.06363814642919E-2</v>
      </c>
      <c r="AB100">
        <v>9.3854939738670807E-3</v>
      </c>
      <c r="AC100">
        <v>0.57306452800850405</v>
      </c>
      <c r="AD100">
        <v>0.83753006054049095</v>
      </c>
      <c r="AE100">
        <v>1.52035216407908</v>
      </c>
      <c r="AF100">
        <v>2.20342896915216</v>
      </c>
    </row>
    <row r="101" spans="1:32" x14ac:dyDescent="0.25">
      <c r="A101" t="s">
        <v>3804</v>
      </c>
      <c r="B101" t="s">
        <v>3309</v>
      </c>
      <c r="C101" t="s">
        <v>3199</v>
      </c>
      <c r="D101" t="s">
        <v>3200</v>
      </c>
      <c r="E101">
        <v>1581.6279597012999</v>
      </c>
      <c r="F101">
        <v>-0.19757184722946</v>
      </c>
      <c r="G101">
        <v>-0.49982880151924403</v>
      </c>
      <c r="H101">
        <v>-0.62918462221676297</v>
      </c>
      <c r="I101">
        <v>0.93944065788855502</v>
      </c>
      <c r="J101">
        <v>0.105165105601462</v>
      </c>
      <c r="K101">
        <v>1.330229550453</v>
      </c>
      <c r="L101">
        <v>0.79572454556333005</v>
      </c>
      <c r="M101" t="s">
        <v>3148</v>
      </c>
      <c r="N101" t="s">
        <v>3150</v>
      </c>
      <c r="O101" t="s">
        <v>3150</v>
      </c>
      <c r="P101" t="s">
        <v>3149</v>
      </c>
      <c r="Q101" t="s">
        <v>3148</v>
      </c>
      <c r="R101" t="s">
        <v>3151</v>
      </c>
      <c r="S101" t="s">
        <v>3151</v>
      </c>
      <c r="T101" t="s">
        <v>3152</v>
      </c>
      <c r="U101">
        <v>63</v>
      </c>
      <c r="V101">
        <v>0.84392260646648898</v>
      </c>
      <c r="W101">
        <v>-0.76789910075458401</v>
      </c>
      <c r="X101">
        <v>-0.65164607352415804</v>
      </c>
      <c r="Y101">
        <v>-0.42043576382067799</v>
      </c>
      <c r="Z101">
        <v>0.26275733754726699</v>
      </c>
      <c r="AA101">
        <v>0.40201991277471699</v>
      </c>
      <c r="AB101">
        <v>3.1555746453016599E-2</v>
      </c>
      <c r="AC101">
        <v>4.8533062588946102E-2</v>
      </c>
      <c r="AD101">
        <v>-0.56624509361539299</v>
      </c>
      <c r="AE101">
        <v>0.56433762846655799</v>
      </c>
      <c r="AF101">
        <v>-0.19757184722946</v>
      </c>
    </row>
    <row r="102" spans="1:32" x14ac:dyDescent="0.25">
      <c r="A102" t="s">
        <v>3805</v>
      </c>
      <c r="B102" t="s">
        <v>3309</v>
      </c>
      <c r="C102" t="s">
        <v>3201</v>
      </c>
      <c r="D102" t="s">
        <v>3202</v>
      </c>
      <c r="E102">
        <v>1316.77078281272</v>
      </c>
      <c r="F102">
        <v>0.97571320055740696</v>
      </c>
      <c r="M102" t="s">
        <v>3160</v>
      </c>
      <c r="N102" t="s">
        <v>3160</v>
      </c>
      <c r="O102" t="s">
        <v>3160</v>
      </c>
      <c r="P102" t="s">
        <v>3160</v>
      </c>
      <c r="Q102" t="s">
        <v>3160</v>
      </c>
      <c r="R102" t="s">
        <v>3160</v>
      </c>
      <c r="S102" t="s">
        <v>3160</v>
      </c>
      <c r="T102" t="s">
        <v>3180</v>
      </c>
      <c r="U102">
        <v>37</v>
      </c>
      <c r="V102">
        <v>0.17633004951735301</v>
      </c>
      <c r="W102">
        <v>0.13226170418484601</v>
      </c>
      <c r="X102">
        <v>1.91621012611327E-2</v>
      </c>
      <c r="Y102">
        <v>-4.89715207320396E-2</v>
      </c>
      <c r="Z102">
        <v>-0.19055451613159399</v>
      </c>
      <c r="AA102">
        <v>0.121364455178108</v>
      </c>
      <c r="AB102">
        <v>0.73854392796996904</v>
      </c>
      <c r="AC102">
        <v>1.3962335141772799</v>
      </c>
      <c r="AD102">
        <v>0.75824926254548597</v>
      </c>
      <c r="AE102">
        <v>0.41491462443650101</v>
      </c>
      <c r="AF102">
        <v>0.97571320055740696</v>
      </c>
    </row>
    <row r="103" spans="1:32" x14ac:dyDescent="0.25">
      <c r="A103" t="s">
        <v>3806</v>
      </c>
      <c r="B103" t="s">
        <v>3309</v>
      </c>
      <c r="C103" t="s">
        <v>3203</v>
      </c>
      <c r="D103" t="s">
        <v>3204</v>
      </c>
      <c r="E103">
        <v>256.34545133328101</v>
      </c>
      <c r="F103">
        <v>2.2057641405400301</v>
      </c>
      <c r="G103">
        <v>7.6582283535519098</v>
      </c>
      <c r="H103">
        <v>0.60684334430897602</v>
      </c>
      <c r="I103">
        <v>-0.63732026188275903</v>
      </c>
      <c r="J103">
        <v>0.17549408729837301</v>
      </c>
      <c r="K103">
        <v>1.56880728941309</v>
      </c>
      <c r="L103">
        <v>0.84196700769736799</v>
      </c>
      <c r="M103" t="s">
        <v>3151</v>
      </c>
      <c r="N103" t="s">
        <v>3151</v>
      </c>
      <c r="O103" t="s">
        <v>3149</v>
      </c>
      <c r="P103" t="s">
        <v>3150</v>
      </c>
      <c r="Q103" t="s">
        <v>3148</v>
      </c>
      <c r="R103" t="s">
        <v>3151</v>
      </c>
      <c r="S103" t="s">
        <v>3151</v>
      </c>
      <c r="T103" t="s">
        <v>3152</v>
      </c>
      <c r="U103">
        <v>7</v>
      </c>
      <c r="V103">
        <v>4.3776908904823102E-2</v>
      </c>
      <c r="W103">
        <v>-0.15723963177494901</v>
      </c>
      <c r="X103">
        <v>0.26256379166267202</v>
      </c>
      <c r="Y103">
        <v>0.78416441210949395</v>
      </c>
      <c r="Z103">
        <v>-0.66194564316650295</v>
      </c>
      <c r="AA103">
        <v>-0.33497608004171298</v>
      </c>
      <c r="AB103">
        <v>-0.80072858263022695</v>
      </c>
      <c r="AC103">
        <v>-0.63571596870287195</v>
      </c>
      <c r="AD103">
        <v>-0.57778869056853599</v>
      </c>
      <c r="AE103">
        <v>0.27287427884758397</v>
      </c>
      <c r="AF103">
        <v>2.2057641405400301</v>
      </c>
    </row>
    <row r="104" spans="1:32" x14ac:dyDescent="0.25">
      <c r="A104" t="s">
        <v>3807</v>
      </c>
      <c r="B104" t="s">
        <v>3309</v>
      </c>
      <c r="C104" t="s">
        <v>3205</v>
      </c>
      <c r="D104" t="s">
        <v>3206</v>
      </c>
      <c r="E104">
        <v>528.22610891321597</v>
      </c>
      <c r="F104">
        <v>0.427654327183839</v>
      </c>
      <c r="M104" t="s">
        <v>3160</v>
      </c>
      <c r="N104" t="s">
        <v>3160</v>
      </c>
      <c r="O104" t="s">
        <v>3160</v>
      </c>
      <c r="P104" t="s">
        <v>3160</v>
      </c>
      <c r="Q104" t="s">
        <v>3160</v>
      </c>
      <c r="R104" t="s">
        <v>3160</v>
      </c>
      <c r="S104" t="s">
        <v>3160</v>
      </c>
      <c r="T104" t="s">
        <v>3180</v>
      </c>
      <c r="U104">
        <v>48</v>
      </c>
      <c r="V104">
        <v>0.29824695291596598</v>
      </c>
      <c r="W104">
        <v>0.59633184417900797</v>
      </c>
      <c r="X104">
        <v>0.38143932787200702</v>
      </c>
      <c r="Y104">
        <v>0.10469055655562599</v>
      </c>
      <c r="Z104">
        <v>0.29381292135250198</v>
      </c>
      <c r="AA104">
        <v>0.209310887109285</v>
      </c>
      <c r="AB104">
        <v>0.28613823647345199</v>
      </c>
      <c r="AC104">
        <v>1.9867472778636299</v>
      </c>
      <c r="AD104">
        <v>1.9043614501711299</v>
      </c>
      <c r="AE104">
        <v>0.76717178940269704</v>
      </c>
      <c r="AF104">
        <v>0.427654327183839</v>
      </c>
    </row>
    <row r="105" spans="1:32" x14ac:dyDescent="0.25">
      <c r="A105" t="s">
        <v>3808</v>
      </c>
      <c r="B105" t="s">
        <v>3309</v>
      </c>
      <c r="C105" t="s">
        <v>3207</v>
      </c>
      <c r="D105" t="s">
        <v>3208</v>
      </c>
      <c r="E105">
        <v>203.41128881235699</v>
      </c>
      <c r="F105">
        <v>1.2993816759372201</v>
      </c>
      <c r="M105" t="s">
        <v>3160</v>
      </c>
      <c r="N105" t="s">
        <v>3160</v>
      </c>
      <c r="O105" t="s">
        <v>3160</v>
      </c>
      <c r="P105" t="s">
        <v>3160</v>
      </c>
      <c r="Q105" t="s">
        <v>3160</v>
      </c>
      <c r="R105" t="s">
        <v>3160</v>
      </c>
      <c r="S105" t="s">
        <v>3160</v>
      </c>
      <c r="T105" t="s">
        <v>3180</v>
      </c>
      <c r="U105">
        <v>25</v>
      </c>
      <c r="V105">
        <v>0.30395635875384602</v>
      </c>
      <c r="W105">
        <v>1.24081639754997</v>
      </c>
      <c r="X105">
        <v>0.45759033160505103</v>
      </c>
      <c r="Y105">
        <v>0.33137220516976401</v>
      </c>
      <c r="Z105">
        <v>0.26193444775657598</v>
      </c>
      <c r="AA105">
        <v>0.15470883260679899</v>
      </c>
      <c r="AB105">
        <v>0.87668405360927704</v>
      </c>
      <c r="AC105">
        <v>0.79703215679369899</v>
      </c>
      <c r="AD105">
        <v>0.86252405691415901</v>
      </c>
      <c r="AE105">
        <v>0.98846543921042496</v>
      </c>
      <c r="AF105">
        <v>1.2993816759372201</v>
      </c>
    </row>
    <row r="106" spans="1:32" x14ac:dyDescent="0.25">
      <c r="A106" t="s">
        <v>3809</v>
      </c>
      <c r="B106" t="s">
        <v>3309</v>
      </c>
      <c r="C106" t="s">
        <v>3209</v>
      </c>
      <c r="D106" t="s">
        <v>3210</v>
      </c>
      <c r="E106">
        <v>454.55285022909402</v>
      </c>
      <c r="F106">
        <v>2.1598541015746502</v>
      </c>
      <c r="M106" t="s">
        <v>3160</v>
      </c>
      <c r="N106" t="s">
        <v>3160</v>
      </c>
      <c r="O106" t="s">
        <v>3160</v>
      </c>
      <c r="P106" t="s">
        <v>3160</v>
      </c>
      <c r="Q106" t="s">
        <v>3160</v>
      </c>
      <c r="R106" t="s">
        <v>3160</v>
      </c>
      <c r="S106" t="s">
        <v>3160</v>
      </c>
      <c r="T106" t="s">
        <v>3180</v>
      </c>
      <c r="U106">
        <v>10</v>
      </c>
      <c r="V106">
        <v>1.13755764144717</v>
      </c>
      <c r="W106">
        <v>0.848311389368826</v>
      </c>
      <c r="X106">
        <v>1.1516427332667001</v>
      </c>
      <c r="Y106">
        <v>0.39872122827927098</v>
      </c>
      <c r="Z106">
        <v>8.4819434489985801E-3</v>
      </c>
      <c r="AA106">
        <v>0.723931551363035</v>
      </c>
      <c r="AB106">
        <v>0.90118699871910402</v>
      </c>
      <c r="AC106">
        <v>1.30810363724409</v>
      </c>
      <c r="AD106">
        <v>1.6408748116401499</v>
      </c>
      <c r="AE106">
        <v>1.6701884767075199</v>
      </c>
      <c r="AF106">
        <v>2.1598541015746502</v>
      </c>
    </row>
    <row r="107" spans="1:32" x14ac:dyDescent="0.25">
      <c r="A107" t="s">
        <v>3810</v>
      </c>
      <c r="B107" t="s">
        <v>3309</v>
      </c>
      <c r="C107" t="s">
        <v>3211</v>
      </c>
      <c r="D107" t="s">
        <v>3212</v>
      </c>
      <c r="E107">
        <v>118.793435106584</v>
      </c>
      <c r="F107">
        <v>1.3930886310301001</v>
      </c>
      <c r="M107" t="s">
        <v>3160</v>
      </c>
      <c r="N107" t="s">
        <v>3160</v>
      </c>
      <c r="O107" t="s">
        <v>3160</v>
      </c>
      <c r="P107" t="s">
        <v>3160</v>
      </c>
      <c r="Q107" t="s">
        <v>3160</v>
      </c>
      <c r="R107" t="s">
        <v>3160</v>
      </c>
      <c r="S107" t="s">
        <v>3160</v>
      </c>
      <c r="T107" t="s">
        <v>3180</v>
      </c>
      <c r="U107">
        <v>23</v>
      </c>
      <c r="V107">
        <v>0.66493846848483096</v>
      </c>
      <c r="W107">
        <v>0.74367574437921602</v>
      </c>
      <c r="X107">
        <v>1.1589928786479899</v>
      </c>
      <c r="Y107">
        <v>0.80819453365984695</v>
      </c>
      <c r="Z107">
        <v>-0.18265734031707201</v>
      </c>
      <c r="AA107">
        <v>-0.36128146725093502</v>
      </c>
      <c r="AB107">
        <v>1.3869503866556301</v>
      </c>
      <c r="AC107">
        <v>0.88814663419206297</v>
      </c>
      <c r="AD107">
        <v>0.53689001651492296</v>
      </c>
      <c r="AE107">
        <v>0.67564171775432003</v>
      </c>
      <c r="AF107">
        <v>1.3930886310301001</v>
      </c>
    </row>
    <row r="108" spans="1:32" x14ac:dyDescent="0.25">
      <c r="A108" t="s">
        <v>3811</v>
      </c>
      <c r="B108" t="s">
        <v>3309</v>
      </c>
      <c r="C108" t="s">
        <v>3213</v>
      </c>
      <c r="D108" t="s">
        <v>3214</v>
      </c>
      <c r="E108">
        <v>102.771526745597</v>
      </c>
      <c r="F108">
        <v>0.470222403983236</v>
      </c>
      <c r="M108" t="s">
        <v>3160</v>
      </c>
      <c r="N108" t="s">
        <v>3160</v>
      </c>
      <c r="O108" t="s">
        <v>3160</v>
      </c>
      <c r="P108" t="s">
        <v>3160</v>
      </c>
      <c r="Q108" t="s">
        <v>3160</v>
      </c>
      <c r="R108" t="s">
        <v>3160</v>
      </c>
      <c r="S108" t="s">
        <v>3160</v>
      </c>
      <c r="T108" t="s">
        <v>3180</v>
      </c>
      <c r="U108">
        <v>45</v>
      </c>
      <c r="V108">
        <v>0.27255218331038999</v>
      </c>
      <c r="W108">
        <v>0.83773819408925998</v>
      </c>
      <c r="X108">
        <v>0.23020359053376699</v>
      </c>
      <c r="Y108">
        <v>0.17008677624406501</v>
      </c>
      <c r="Z108">
        <v>0.87131084875562603</v>
      </c>
      <c r="AA108">
        <v>0.53203347326586004</v>
      </c>
      <c r="AB108">
        <v>0.32332086695172102</v>
      </c>
      <c r="AC108">
        <v>0.55747387101699597</v>
      </c>
      <c r="AD108">
        <v>0.34497786251828499</v>
      </c>
      <c r="AE108">
        <v>7.5205816896207894E-2</v>
      </c>
      <c r="AF108">
        <v>0.470222403983236</v>
      </c>
    </row>
    <row r="109" spans="1:32" x14ac:dyDescent="0.25">
      <c r="A109" t="s">
        <v>3812</v>
      </c>
      <c r="B109" t="s">
        <v>3309</v>
      </c>
      <c r="C109" t="s">
        <v>3215</v>
      </c>
      <c r="D109" t="s">
        <v>3216</v>
      </c>
      <c r="E109">
        <v>1218.70346135095</v>
      </c>
      <c r="F109">
        <v>0.22905299176764801</v>
      </c>
      <c r="G109">
        <v>-0.102697719435702</v>
      </c>
      <c r="H109">
        <v>0.38407365822436601</v>
      </c>
      <c r="I109">
        <v>-0.267095011084588</v>
      </c>
      <c r="J109">
        <v>0.74021396727275002</v>
      </c>
      <c r="K109">
        <v>0.25803110681414398</v>
      </c>
      <c r="L109">
        <v>0.116580035345399</v>
      </c>
      <c r="M109" t="s">
        <v>3149</v>
      </c>
      <c r="N109" t="s">
        <v>3148</v>
      </c>
      <c r="O109" t="s">
        <v>3148</v>
      </c>
      <c r="P109" t="s">
        <v>3150</v>
      </c>
      <c r="Q109" t="s">
        <v>3151</v>
      </c>
      <c r="R109" t="s">
        <v>3148</v>
      </c>
      <c r="S109" t="s">
        <v>3149</v>
      </c>
      <c r="T109" t="s">
        <v>3152</v>
      </c>
      <c r="U109">
        <v>53</v>
      </c>
      <c r="V109">
        <v>0.82052341523649097</v>
      </c>
      <c r="W109">
        <v>0.69777104288777902</v>
      </c>
      <c r="X109">
        <v>0.16544200378069701</v>
      </c>
      <c r="Y109">
        <v>-3.0915648196140001E-2</v>
      </c>
      <c r="Z109">
        <v>0.32291362924766298</v>
      </c>
      <c r="AA109">
        <v>1.10525174296192</v>
      </c>
      <c r="AB109">
        <v>1.39281877105379</v>
      </c>
      <c r="AC109">
        <v>1.2344944490468499</v>
      </c>
      <c r="AD109">
        <v>-0.15018527515858199</v>
      </c>
      <c r="AE109">
        <v>-0.378177250064404</v>
      </c>
      <c r="AF109">
        <v>0.22905299176764801</v>
      </c>
    </row>
    <row r="110" spans="1:32" x14ac:dyDescent="0.25">
      <c r="A110" t="s">
        <v>3813</v>
      </c>
      <c r="B110" t="s">
        <v>3309</v>
      </c>
      <c r="C110" t="s">
        <v>3217</v>
      </c>
      <c r="D110" t="s">
        <v>3218</v>
      </c>
      <c r="E110">
        <v>699.01632463708995</v>
      </c>
      <c r="F110">
        <v>1.57607407015277</v>
      </c>
      <c r="G110">
        <v>0.77801393291130705</v>
      </c>
      <c r="H110">
        <v>1.4131187188816401</v>
      </c>
      <c r="I110">
        <v>-4.5421284299078997E-2</v>
      </c>
      <c r="J110">
        <v>-0.41159623099256698</v>
      </c>
      <c r="K110">
        <v>0.48737970640649603</v>
      </c>
      <c r="L110">
        <v>-0.318498915188141</v>
      </c>
      <c r="M110" t="s">
        <v>3151</v>
      </c>
      <c r="N110" t="s">
        <v>3151</v>
      </c>
      <c r="O110" t="s">
        <v>3151</v>
      </c>
      <c r="P110" t="s">
        <v>3148</v>
      </c>
      <c r="Q110" t="s">
        <v>3150</v>
      </c>
      <c r="R110" t="s">
        <v>3149</v>
      </c>
      <c r="S110" t="s">
        <v>3148</v>
      </c>
      <c r="T110" t="s">
        <v>3152</v>
      </c>
      <c r="U110">
        <v>18</v>
      </c>
      <c r="V110">
        <v>1.4158650133492801</v>
      </c>
      <c r="W110">
        <v>1.2995271176507699</v>
      </c>
      <c r="X110">
        <v>0.80129834577405201</v>
      </c>
      <c r="Y110">
        <v>0.77843273355686904</v>
      </c>
      <c r="Z110">
        <v>-0.173621081538366</v>
      </c>
      <c r="AA110">
        <v>1.3935855869507101</v>
      </c>
      <c r="AB110">
        <v>1.82490601553733</v>
      </c>
      <c r="AC110">
        <v>1.70711539907407</v>
      </c>
      <c r="AD110">
        <v>1.25187193257228</v>
      </c>
      <c r="AE110">
        <v>1.0458836623747001</v>
      </c>
      <c r="AF110">
        <v>1.57607407015277</v>
      </c>
    </row>
    <row r="111" spans="1:32" x14ac:dyDescent="0.25">
      <c r="A111" t="s">
        <v>3814</v>
      </c>
      <c r="B111" t="s">
        <v>3309</v>
      </c>
      <c r="C111" t="s">
        <v>3219</v>
      </c>
      <c r="D111" t="s">
        <v>3220</v>
      </c>
      <c r="E111">
        <v>1722.2457878947801</v>
      </c>
      <c r="F111">
        <v>1.5986803525519999</v>
      </c>
      <c r="G111">
        <v>0.85075417112952301</v>
      </c>
      <c r="H111">
        <v>7.03898245547082E-2</v>
      </c>
      <c r="I111">
        <v>0.82753108875991399</v>
      </c>
      <c r="J111">
        <v>-0.32778507629350701</v>
      </c>
      <c r="K111">
        <v>-0.45351749401740499</v>
      </c>
      <c r="L111">
        <v>-4.0211111773259797E-2</v>
      </c>
      <c r="M111" t="s">
        <v>3151</v>
      </c>
      <c r="N111" t="s">
        <v>3151</v>
      </c>
      <c r="O111" t="s">
        <v>3148</v>
      </c>
      <c r="P111" t="s">
        <v>3149</v>
      </c>
      <c r="Q111" t="s">
        <v>3150</v>
      </c>
      <c r="R111" t="s">
        <v>3150</v>
      </c>
      <c r="S111" t="s">
        <v>3148</v>
      </c>
      <c r="T111" t="s">
        <v>3152</v>
      </c>
      <c r="U111">
        <v>17</v>
      </c>
      <c r="V111">
        <v>0.75636458996349298</v>
      </c>
      <c r="W111">
        <v>1.12228927884089</v>
      </c>
      <c r="X111">
        <v>0.91681576703575396</v>
      </c>
      <c r="Y111">
        <v>1.07693497695423</v>
      </c>
      <c r="Z111">
        <v>-0.18351202670854</v>
      </c>
      <c r="AA111">
        <v>0.70673770165209004</v>
      </c>
      <c r="AB111">
        <v>1.28933914856981</v>
      </c>
      <c r="AC111">
        <v>0.88904859711386297</v>
      </c>
      <c r="AD111">
        <v>0.56794143655453999</v>
      </c>
      <c r="AE111">
        <v>0.79147694034577598</v>
      </c>
      <c r="AF111">
        <v>1.5986803525519999</v>
      </c>
    </row>
    <row r="112" spans="1:32" x14ac:dyDescent="0.25">
      <c r="A112" t="s">
        <v>3815</v>
      </c>
      <c r="B112" t="s">
        <v>3309</v>
      </c>
      <c r="C112" t="s">
        <v>3221</v>
      </c>
      <c r="D112" t="s">
        <v>3222</v>
      </c>
      <c r="E112">
        <v>789.01948373310495</v>
      </c>
      <c r="F112">
        <v>1.2473014941809399</v>
      </c>
      <c r="M112" t="s">
        <v>3160</v>
      </c>
      <c r="N112" t="s">
        <v>3160</v>
      </c>
      <c r="O112" t="s">
        <v>3160</v>
      </c>
      <c r="P112" t="s">
        <v>3160</v>
      </c>
      <c r="Q112" t="s">
        <v>3160</v>
      </c>
      <c r="R112" t="s">
        <v>3160</v>
      </c>
      <c r="S112" t="s">
        <v>3160</v>
      </c>
      <c r="T112" t="s">
        <v>3180</v>
      </c>
      <c r="U112">
        <v>27</v>
      </c>
      <c r="V112">
        <v>0.68022879632837796</v>
      </c>
      <c r="W112">
        <v>0.68189690943969705</v>
      </c>
      <c r="X112">
        <v>0.45975417096335902</v>
      </c>
      <c r="Y112">
        <v>5.7877632429302099E-2</v>
      </c>
      <c r="Z112">
        <v>-9.0465006893934399E-2</v>
      </c>
      <c r="AA112">
        <v>0.18815600565705701</v>
      </c>
      <c r="AB112">
        <v>1.05237056732984</v>
      </c>
      <c r="AC112">
        <v>1.67655426660963</v>
      </c>
      <c r="AD112">
        <v>1.1315201346194199</v>
      </c>
      <c r="AE112">
        <v>0.70133322279454702</v>
      </c>
      <c r="AF112">
        <v>1.2473014941809399</v>
      </c>
    </row>
    <row r="113" spans="1:32" x14ac:dyDescent="0.25">
      <c r="A113" t="s">
        <v>3816</v>
      </c>
      <c r="B113" t="s">
        <v>3309</v>
      </c>
      <c r="C113" t="s">
        <v>3223</v>
      </c>
      <c r="D113" t="s">
        <v>3224</v>
      </c>
      <c r="E113">
        <v>1679.6491938403699</v>
      </c>
      <c r="F113">
        <v>0.52150760414697495</v>
      </c>
      <c r="G113">
        <v>0.82690358799051999</v>
      </c>
      <c r="H113">
        <v>-1.81198277940902</v>
      </c>
      <c r="I113">
        <v>-1.0459512784852301</v>
      </c>
      <c r="J113">
        <v>1.2835848562546699</v>
      </c>
      <c r="K113">
        <v>0.83643285500078202</v>
      </c>
      <c r="L113">
        <v>-0.766367213824654</v>
      </c>
      <c r="M113" t="s">
        <v>3151</v>
      </c>
      <c r="N113" t="s">
        <v>3151</v>
      </c>
      <c r="O113" t="s">
        <v>3155</v>
      </c>
      <c r="P113" t="s">
        <v>3155</v>
      </c>
      <c r="Q113" t="s">
        <v>3151</v>
      </c>
      <c r="R113" t="s">
        <v>3149</v>
      </c>
      <c r="S113" t="s">
        <v>3150</v>
      </c>
      <c r="T113" t="s">
        <v>3152</v>
      </c>
      <c r="U113">
        <v>43</v>
      </c>
      <c r="V113">
        <v>-1.21551867415987</v>
      </c>
      <c r="W113">
        <v>-1.2093486319964399</v>
      </c>
      <c r="X113">
        <v>-0.37029406178942198</v>
      </c>
      <c r="Y113">
        <v>-0.61734980539636397</v>
      </c>
      <c r="Z113">
        <v>-1.35473568006769</v>
      </c>
      <c r="AA113">
        <v>-1.5002620684061001</v>
      </c>
      <c r="AB113">
        <v>-1.45172388640212</v>
      </c>
      <c r="AC113">
        <v>-0.59603027857895996</v>
      </c>
      <c r="AD113">
        <v>-0.44163830950142302</v>
      </c>
      <c r="AE113">
        <v>-0.24189461403647</v>
      </c>
      <c r="AF113">
        <v>0.52150760414697495</v>
      </c>
    </row>
    <row r="114" spans="1:32" x14ac:dyDescent="0.25">
      <c r="A114" t="s">
        <v>3817</v>
      </c>
      <c r="B114" t="s">
        <v>3309</v>
      </c>
      <c r="C114" t="s">
        <v>3225</v>
      </c>
      <c r="D114" t="s">
        <v>3226</v>
      </c>
      <c r="E114">
        <v>2350.1364199872201</v>
      </c>
      <c r="F114">
        <v>0.55662764193082503</v>
      </c>
      <c r="G114">
        <v>-0.45925728293069601</v>
      </c>
      <c r="H114">
        <v>-1.1631065332558601</v>
      </c>
      <c r="I114">
        <v>5.77138492660976E-2</v>
      </c>
      <c r="J114">
        <v>0.63889706940225999</v>
      </c>
      <c r="K114">
        <v>0.61158870781545704</v>
      </c>
      <c r="L114">
        <v>-0.375062873545775</v>
      </c>
      <c r="M114" t="s">
        <v>3151</v>
      </c>
      <c r="N114" t="s">
        <v>3150</v>
      </c>
      <c r="O114" t="s">
        <v>3155</v>
      </c>
      <c r="P114" t="s">
        <v>3148</v>
      </c>
      <c r="Q114" t="s">
        <v>3151</v>
      </c>
      <c r="R114" t="s">
        <v>3149</v>
      </c>
      <c r="S114" t="s">
        <v>3150</v>
      </c>
      <c r="T114" t="s">
        <v>3152</v>
      </c>
      <c r="U114">
        <v>42</v>
      </c>
      <c r="V114">
        <v>-0.74179762693554596</v>
      </c>
      <c r="W114">
        <v>-0.99337148501819195</v>
      </c>
      <c r="X114">
        <v>-0.84002169548035099</v>
      </c>
      <c r="Y114">
        <v>-1.7268702830928899</v>
      </c>
      <c r="Z114">
        <v>-1.38176180280927</v>
      </c>
      <c r="AA114">
        <v>-0.41308279905786599</v>
      </c>
      <c r="AB114">
        <v>-0.79625175512698398</v>
      </c>
      <c r="AC114">
        <v>-0.68425399898299599</v>
      </c>
      <c r="AD114">
        <v>-0.74528705175828702</v>
      </c>
      <c r="AE114">
        <v>-1.15327207698328</v>
      </c>
      <c r="AF114">
        <v>0.55662764193082503</v>
      </c>
    </row>
    <row r="115" spans="1:32" x14ac:dyDescent="0.25">
      <c r="A115" t="s">
        <v>3818</v>
      </c>
      <c r="B115" t="s">
        <v>3309</v>
      </c>
      <c r="C115" t="s">
        <v>3227</v>
      </c>
      <c r="D115" t="s">
        <v>3228</v>
      </c>
      <c r="E115">
        <v>4056.4675407646801</v>
      </c>
      <c r="F115">
        <v>0.97749140945250201</v>
      </c>
      <c r="G115">
        <v>0.116344517507269</v>
      </c>
      <c r="H115">
        <v>-0.60007708669729198</v>
      </c>
      <c r="I115">
        <v>0.19043314567945399</v>
      </c>
      <c r="J115">
        <v>0.66904338040151001</v>
      </c>
      <c r="K115">
        <v>0.89089265443266397</v>
      </c>
      <c r="L115">
        <v>4.9842893151206102E-2</v>
      </c>
      <c r="M115" t="s">
        <v>3151</v>
      </c>
      <c r="N115" t="s">
        <v>3149</v>
      </c>
      <c r="O115" t="s">
        <v>3150</v>
      </c>
      <c r="P115" t="s">
        <v>3148</v>
      </c>
      <c r="Q115" t="s">
        <v>3151</v>
      </c>
      <c r="R115" t="s">
        <v>3149</v>
      </c>
      <c r="S115" t="s">
        <v>3148</v>
      </c>
      <c r="T115" t="s">
        <v>3152</v>
      </c>
      <c r="U115">
        <v>36</v>
      </c>
      <c r="V115">
        <v>0.50792554555399005</v>
      </c>
      <c r="W115">
        <v>0.69062953438664998</v>
      </c>
      <c r="X115">
        <v>0.166940466050439</v>
      </c>
      <c r="Y115">
        <v>-5.9810851102260199E-2</v>
      </c>
      <c r="Z115">
        <v>0.16367375459809499</v>
      </c>
      <c r="AA115">
        <v>0.322751522626266</v>
      </c>
      <c r="AB115">
        <v>0.74943358034526097</v>
      </c>
      <c r="AC115">
        <v>0.71962404578975203</v>
      </c>
      <c r="AD115">
        <v>0.61154003578770999</v>
      </c>
      <c r="AE115">
        <v>0.47309080062526998</v>
      </c>
      <c r="AF115">
        <v>0.97749140945250201</v>
      </c>
    </row>
    <row r="116" spans="1:32" x14ac:dyDescent="0.25">
      <c r="A116" t="s">
        <v>3819</v>
      </c>
      <c r="B116" t="s">
        <v>3309</v>
      </c>
      <c r="C116" t="s">
        <v>3229</v>
      </c>
      <c r="D116" t="s">
        <v>3230</v>
      </c>
      <c r="E116">
        <v>338.26736869409302</v>
      </c>
      <c r="F116">
        <v>0.836672306017477</v>
      </c>
      <c r="M116" t="s">
        <v>3160</v>
      </c>
      <c r="N116" t="s">
        <v>3160</v>
      </c>
      <c r="O116" t="s">
        <v>3160</v>
      </c>
      <c r="P116" t="s">
        <v>3160</v>
      </c>
      <c r="Q116" t="s">
        <v>3160</v>
      </c>
      <c r="R116" t="s">
        <v>3160</v>
      </c>
      <c r="S116" t="s">
        <v>3160</v>
      </c>
      <c r="T116" t="s">
        <v>3180</v>
      </c>
      <c r="U116">
        <v>39</v>
      </c>
      <c r="V116">
        <v>0.31153485064448699</v>
      </c>
      <c r="W116">
        <v>-4.0963139308879903E-2</v>
      </c>
      <c r="X116">
        <v>-0.72555081038173996</v>
      </c>
      <c r="Y116">
        <v>-0.30926723537602502</v>
      </c>
      <c r="Z116">
        <v>-0.32536343449586203</v>
      </c>
      <c r="AA116">
        <v>-0.472855080569834</v>
      </c>
      <c r="AB116">
        <v>0.61617631403661399</v>
      </c>
      <c r="AC116">
        <v>1.45244617828475</v>
      </c>
      <c r="AD116">
        <v>0.90042117019969004</v>
      </c>
      <c r="AE116">
        <v>0.13211073066791701</v>
      </c>
      <c r="AF116">
        <v>0.836672306017477</v>
      </c>
    </row>
    <row r="117" spans="1:32" x14ac:dyDescent="0.25">
      <c r="A117" t="s">
        <v>3820</v>
      </c>
      <c r="B117" t="s">
        <v>3309</v>
      </c>
      <c r="C117" t="s">
        <v>3231</v>
      </c>
      <c r="D117" t="s">
        <v>3232</v>
      </c>
      <c r="E117">
        <v>448.57333248277098</v>
      </c>
      <c r="F117">
        <v>-1.54572473324736</v>
      </c>
      <c r="G117">
        <v>-0.65696493387219801</v>
      </c>
      <c r="H117">
        <v>-0.34341196816429198</v>
      </c>
      <c r="I117">
        <v>0.132829423627218</v>
      </c>
      <c r="J117">
        <v>0.40052791047069303</v>
      </c>
      <c r="K117">
        <v>-0.50186578622381195</v>
      </c>
      <c r="L117">
        <v>6.5985511122579193E-2</v>
      </c>
      <c r="M117" t="s">
        <v>3155</v>
      </c>
      <c r="N117" t="s">
        <v>3150</v>
      </c>
      <c r="O117" t="s">
        <v>3150</v>
      </c>
      <c r="P117" t="s">
        <v>3148</v>
      </c>
      <c r="Q117" t="s">
        <v>3149</v>
      </c>
      <c r="R117" t="s">
        <v>3150</v>
      </c>
      <c r="S117" t="s">
        <v>3148</v>
      </c>
      <c r="T117" t="s">
        <v>3152</v>
      </c>
      <c r="U117">
        <v>77</v>
      </c>
      <c r="V117">
        <v>-1.26672237542174</v>
      </c>
      <c r="W117">
        <v>-0.69420931885900194</v>
      </c>
      <c r="X117">
        <v>-0.90384730878349195</v>
      </c>
      <c r="Y117">
        <v>-0.43927271225933001</v>
      </c>
      <c r="Z117">
        <v>-0.37305081719441502</v>
      </c>
      <c r="AA117">
        <v>-0.266024095787112</v>
      </c>
      <c r="AB117">
        <v>-1.40205376781087</v>
      </c>
      <c r="AC117">
        <v>-0.30791335408458298</v>
      </c>
      <c r="AD117">
        <v>-0.52472757642553902</v>
      </c>
      <c r="AE117">
        <v>-1.43211832252587</v>
      </c>
      <c r="AF117">
        <v>-1.54572473324736</v>
      </c>
    </row>
    <row r="118" spans="1:32" x14ac:dyDescent="0.25">
      <c r="A118" t="s">
        <v>3821</v>
      </c>
      <c r="B118" t="s">
        <v>3309</v>
      </c>
      <c r="C118" t="s">
        <v>3233</v>
      </c>
      <c r="D118" t="s">
        <v>3234</v>
      </c>
      <c r="E118">
        <v>244.86963761722299</v>
      </c>
      <c r="F118">
        <v>0.46786084820784601</v>
      </c>
      <c r="M118" t="s">
        <v>3160</v>
      </c>
      <c r="N118" t="s">
        <v>3160</v>
      </c>
      <c r="O118" t="s">
        <v>3160</v>
      </c>
      <c r="P118" t="s">
        <v>3160</v>
      </c>
      <c r="Q118" t="s">
        <v>3160</v>
      </c>
      <c r="R118" t="s">
        <v>3160</v>
      </c>
      <c r="S118" t="s">
        <v>3160</v>
      </c>
      <c r="T118" t="s">
        <v>3180</v>
      </c>
      <c r="U118">
        <v>46</v>
      </c>
      <c r="V118">
        <v>0.22280244447630601</v>
      </c>
      <c r="W118">
        <v>0.26805478813558198</v>
      </c>
      <c r="X118">
        <v>0.53229735228338904</v>
      </c>
      <c r="Y118">
        <v>8.7787347470239894E-3</v>
      </c>
      <c r="Z118">
        <v>-8.4752168801283098E-2</v>
      </c>
      <c r="AA118">
        <v>0.71663230548635504</v>
      </c>
      <c r="AB118">
        <v>0.934269298557862</v>
      </c>
      <c r="AC118">
        <v>0.85384053721026898</v>
      </c>
      <c r="AD118">
        <v>0.68322980315332904</v>
      </c>
      <c r="AE118">
        <v>0.41503066968255897</v>
      </c>
      <c r="AF118">
        <v>0.46786084820784601</v>
      </c>
    </row>
    <row r="119" spans="1:32" x14ac:dyDescent="0.25">
      <c r="A119" t="s">
        <v>3822</v>
      </c>
      <c r="B119" t="s">
        <v>3309</v>
      </c>
      <c r="C119" t="s">
        <v>3235</v>
      </c>
      <c r="D119" t="s">
        <v>3236</v>
      </c>
      <c r="E119">
        <v>2013.85173557092</v>
      </c>
      <c r="F119">
        <v>-0.44551261192036501</v>
      </c>
      <c r="G119">
        <v>2.5492652222766001E-2</v>
      </c>
      <c r="H119">
        <v>-1.0057074048363599</v>
      </c>
      <c r="I119">
        <v>-0.66394179492648597</v>
      </c>
      <c r="J119">
        <v>6.11645703616161E-2</v>
      </c>
      <c r="K119">
        <v>-1.2917432665931501</v>
      </c>
      <c r="L119">
        <v>-0.89990079493411301</v>
      </c>
      <c r="M119" t="s">
        <v>3150</v>
      </c>
      <c r="N119" t="s">
        <v>3148</v>
      </c>
      <c r="O119" t="s">
        <v>3155</v>
      </c>
      <c r="P119" t="s">
        <v>3150</v>
      </c>
      <c r="Q119" t="s">
        <v>3148</v>
      </c>
      <c r="R119" t="s">
        <v>3155</v>
      </c>
      <c r="S119" t="s">
        <v>3155</v>
      </c>
      <c r="T119" t="s">
        <v>3152</v>
      </c>
      <c r="U119">
        <v>67</v>
      </c>
      <c r="V119">
        <v>9.8445105520360496E-2</v>
      </c>
      <c r="W119">
        <v>-0.113206966138082</v>
      </c>
      <c r="X119">
        <v>-0.76551990471328801</v>
      </c>
      <c r="Y119">
        <v>-1.42515969817814</v>
      </c>
      <c r="Z119">
        <v>-0.70779429704496399</v>
      </c>
      <c r="AA119">
        <v>-0.53343786406603799</v>
      </c>
      <c r="AB119">
        <v>-1.1550488297305199</v>
      </c>
      <c r="AC119">
        <v>-0.73279265812636496</v>
      </c>
      <c r="AD119">
        <v>-0.278512224284718</v>
      </c>
      <c r="AE119">
        <v>-0.65155305399348895</v>
      </c>
      <c r="AF119">
        <v>-0.44551261192036501</v>
      </c>
    </row>
    <row r="120" spans="1:32" x14ac:dyDescent="0.25">
      <c r="A120" t="s">
        <v>3823</v>
      </c>
      <c r="B120" t="s">
        <v>3309</v>
      </c>
      <c r="C120" t="s">
        <v>3237</v>
      </c>
      <c r="D120" t="s">
        <v>3238</v>
      </c>
      <c r="E120">
        <v>1290.85810332862</v>
      </c>
      <c r="F120">
        <v>1.2845165846395601</v>
      </c>
      <c r="G120">
        <v>-0.15843116473468599</v>
      </c>
      <c r="H120">
        <v>1.4131187188816401</v>
      </c>
      <c r="I120">
        <v>0.90244063458020496</v>
      </c>
      <c r="J120">
        <v>-0.50947899827446996</v>
      </c>
      <c r="K120">
        <v>-1.4207474154772699</v>
      </c>
      <c r="L120">
        <v>-1.15030177138044</v>
      </c>
      <c r="M120" t="s">
        <v>3151</v>
      </c>
      <c r="N120" t="s">
        <v>3148</v>
      </c>
      <c r="O120" t="s">
        <v>3151</v>
      </c>
      <c r="P120" t="s">
        <v>3149</v>
      </c>
      <c r="Q120" t="s">
        <v>3150</v>
      </c>
      <c r="R120" t="s">
        <v>3155</v>
      </c>
      <c r="S120" t="s">
        <v>3155</v>
      </c>
      <c r="T120" t="s">
        <v>3152</v>
      </c>
      <c r="U120">
        <v>26</v>
      </c>
      <c r="V120">
        <v>-0.220139198432653</v>
      </c>
      <c r="W120">
        <v>-0.52421457227129598</v>
      </c>
      <c r="X120">
        <v>-0.40841121580148199</v>
      </c>
      <c r="Y120">
        <v>-0.25869378023628697</v>
      </c>
      <c r="Z120">
        <v>-0.65528432697608097</v>
      </c>
      <c r="AA120">
        <v>-0.684411762694903</v>
      </c>
      <c r="AB120">
        <v>0.351518283627484</v>
      </c>
      <c r="AC120">
        <v>0.60298651380167201</v>
      </c>
      <c r="AD120">
        <v>0.881397331751826</v>
      </c>
      <c r="AE120">
        <v>0.26832779410372598</v>
      </c>
      <c r="AF120">
        <v>1.2845165846395601</v>
      </c>
    </row>
    <row r="121" spans="1:32" x14ac:dyDescent="0.25">
      <c r="A121" t="s">
        <v>3824</v>
      </c>
      <c r="B121" t="s">
        <v>3309</v>
      </c>
      <c r="C121" t="s">
        <v>3239</v>
      </c>
      <c r="D121" t="s">
        <v>3240</v>
      </c>
      <c r="E121">
        <v>1218.60043279197</v>
      </c>
      <c r="F121">
        <v>-0.79485282764948295</v>
      </c>
      <c r="G121">
        <v>0.42202477119845</v>
      </c>
      <c r="H121">
        <v>-1.0057074048363599</v>
      </c>
      <c r="I121">
        <v>-2.67036821008326</v>
      </c>
      <c r="J121">
        <v>0.184078051824943</v>
      </c>
      <c r="K121">
        <v>-1.05834237982499</v>
      </c>
      <c r="L121">
        <v>0.486476998210573</v>
      </c>
      <c r="M121" t="s">
        <v>3155</v>
      </c>
      <c r="N121" t="s">
        <v>3149</v>
      </c>
      <c r="O121" t="s">
        <v>3155</v>
      </c>
      <c r="P121" t="s">
        <v>3155</v>
      </c>
      <c r="Q121" t="s">
        <v>3148</v>
      </c>
      <c r="R121" t="s">
        <v>3150</v>
      </c>
      <c r="S121" t="s">
        <v>3149</v>
      </c>
      <c r="T121" t="s">
        <v>3152</v>
      </c>
      <c r="U121">
        <v>74</v>
      </c>
      <c r="V121">
        <v>-1.1979673251851199</v>
      </c>
      <c r="W121">
        <v>-1.4864099810417499</v>
      </c>
      <c r="X121">
        <v>-1.67849863916007</v>
      </c>
      <c r="Y121">
        <v>-1.5386027099906701</v>
      </c>
      <c r="Z121">
        <v>-1.2432148202156701</v>
      </c>
      <c r="AA121">
        <v>-1.4540025946934301</v>
      </c>
      <c r="AB121">
        <v>-1.0053002960500901</v>
      </c>
      <c r="AC121">
        <v>-1.0521268494525899</v>
      </c>
      <c r="AD121">
        <v>-1.45639289997049</v>
      </c>
      <c r="AE121">
        <v>-1.15514824910675</v>
      </c>
      <c r="AF121">
        <v>-0.79485282764948295</v>
      </c>
    </row>
    <row r="122" spans="1:32" x14ac:dyDescent="0.25">
      <c r="A122" t="s">
        <v>3825</v>
      </c>
      <c r="B122" t="s">
        <v>3309</v>
      </c>
      <c r="C122" t="s">
        <v>3241</v>
      </c>
      <c r="D122" t="s">
        <v>3242</v>
      </c>
      <c r="E122">
        <v>437.72588904656101</v>
      </c>
      <c r="F122">
        <v>-3.85767986768017E-2</v>
      </c>
      <c r="M122" t="s">
        <v>3160</v>
      </c>
      <c r="N122" t="s">
        <v>3160</v>
      </c>
      <c r="O122" t="s">
        <v>3160</v>
      </c>
      <c r="P122" t="s">
        <v>3160</v>
      </c>
      <c r="Q122" t="s">
        <v>3160</v>
      </c>
      <c r="R122" t="s">
        <v>3160</v>
      </c>
      <c r="S122" t="s">
        <v>3160</v>
      </c>
      <c r="T122" t="s">
        <v>3180</v>
      </c>
      <c r="U122">
        <v>59</v>
      </c>
      <c r="V122">
        <v>-0.29829676550564099</v>
      </c>
      <c r="W122">
        <v>-0.16171813007751901</v>
      </c>
      <c r="X122">
        <v>-0.58407614112212003</v>
      </c>
      <c r="Y122">
        <v>-0.49079671722204898</v>
      </c>
      <c r="Z122">
        <v>-9.7369655870440705E-2</v>
      </c>
      <c r="AA122">
        <v>-0.44581597085149399</v>
      </c>
      <c r="AB122">
        <v>-0.90198791389078203</v>
      </c>
      <c r="AC122">
        <v>1.0776221678070699E-2</v>
      </c>
      <c r="AD122">
        <v>-0.20403238013862501</v>
      </c>
      <c r="AE122">
        <v>-0.43529892858847502</v>
      </c>
      <c r="AF122">
        <v>-3.85767986768017E-2</v>
      </c>
    </row>
    <row r="123" spans="1:32" x14ac:dyDescent="0.25">
      <c r="A123" t="s">
        <v>3826</v>
      </c>
      <c r="B123" t="s">
        <v>3309</v>
      </c>
      <c r="C123" t="s">
        <v>3243</v>
      </c>
      <c r="D123" t="s">
        <v>3244</v>
      </c>
      <c r="E123">
        <v>1387.3808543975899</v>
      </c>
      <c r="F123">
        <v>0.202082685923577</v>
      </c>
      <c r="G123">
        <v>-0.89066455888725804</v>
      </c>
      <c r="H123">
        <v>-0.19963168041597101</v>
      </c>
      <c r="I123">
        <v>1.30682492203902</v>
      </c>
      <c r="J123">
        <v>-0.24506435649060801</v>
      </c>
      <c r="K123">
        <v>-1.56621060879289</v>
      </c>
      <c r="L123">
        <v>-0.555811486069959</v>
      </c>
      <c r="M123" t="s">
        <v>3149</v>
      </c>
      <c r="N123" t="s">
        <v>3155</v>
      </c>
      <c r="O123" t="s">
        <v>3148</v>
      </c>
      <c r="P123" t="s">
        <v>3151</v>
      </c>
      <c r="Q123" t="s">
        <v>3150</v>
      </c>
      <c r="R123" t="s">
        <v>3155</v>
      </c>
      <c r="S123" t="s">
        <v>3150</v>
      </c>
      <c r="T123" t="s">
        <v>3152</v>
      </c>
      <c r="U123">
        <v>54</v>
      </c>
      <c r="V123">
        <v>-0.29129776756744302</v>
      </c>
      <c r="W123">
        <v>-0.45699803526427002</v>
      </c>
      <c r="X123">
        <v>-0.45870848768613598</v>
      </c>
      <c r="Y123">
        <v>-0.217004785646633</v>
      </c>
      <c r="Z123">
        <v>-0.251447959085071</v>
      </c>
      <c r="AA123">
        <v>-5.9016736200319601E-2</v>
      </c>
      <c r="AB123">
        <v>0.35639354416237301</v>
      </c>
      <c r="AC123">
        <v>0.61886412448299599</v>
      </c>
      <c r="AD123">
        <v>0.862103817936683</v>
      </c>
      <c r="AE123">
        <v>-0.54992407169978696</v>
      </c>
      <c r="AF123">
        <v>0.202082685923577</v>
      </c>
    </row>
    <row r="124" spans="1:32" x14ac:dyDescent="0.25">
      <c r="A124" t="s">
        <v>3827</v>
      </c>
      <c r="B124" t="s">
        <v>3309</v>
      </c>
      <c r="C124" t="s">
        <v>3245</v>
      </c>
      <c r="D124" t="s">
        <v>3246</v>
      </c>
      <c r="E124">
        <v>962.95471071351699</v>
      </c>
      <c r="F124">
        <v>2.2053358835209198</v>
      </c>
      <c r="G124">
        <v>2.1536349627650302</v>
      </c>
      <c r="H124">
        <v>-0.69945559603690399</v>
      </c>
      <c r="I124">
        <v>0.64283382977709103</v>
      </c>
      <c r="J124">
        <v>-0.956125545821774</v>
      </c>
      <c r="K124">
        <v>-1.7291948445034799</v>
      </c>
      <c r="L124">
        <v>-1.2582533990064699</v>
      </c>
      <c r="M124" t="s">
        <v>3151</v>
      </c>
      <c r="N124" t="s">
        <v>3151</v>
      </c>
      <c r="O124" t="s">
        <v>3150</v>
      </c>
      <c r="P124" t="s">
        <v>3149</v>
      </c>
      <c r="Q124" t="s">
        <v>3155</v>
      </c>
      <c r="R124" t="s">
        <v>3155</v>
      </c>
      <c r="S124" t="s">
        <v>3155</v>
      </c>
      <c r="T124" t="s">
        <v>3152</v>
      </c>
      <c r="U124">
        <v>8</v>
      </c>
      <c r="V124">
        <v>0.11875734059260901</v>
      </c>
      <c r="W124">
        <v>4.87417288350862E-2</v>
      </c>
      <c r="X124">
        <v>-0.42862560279474998</v>
      </c>
      <c r="Y124">
        <v>-0.33970832003791601</v>
      </c>
      <c r="Z124">
        <v>-0.148549254978115</v>
      </c>
      <c r="AA124">
        <v>0.12790668830354099</v>
      </c>
      <c r="AB124">
        <v>0.77058909167395295</v>
      </c>
      <c r="AC124">
        <v>0.63390451568911699</v>
      </c>
      <c r="AD124">
        <v>-3.46132103997377E-2</v>
      </c>
      <c r="AE124">
        <v>0.58421439290806099</v>
      </c>
      <c r="AF124">
        <v>2.2053358835209198</v>
      </c>
    </row>
    <row r="125" spans="1:32" x14ac:dyDescent="0.25">
      <c r="A125" t="s">
        <v>3828</v>
      </c>
      <c r="B125" t="s">
        <v>3309</v>
      </c>
      <c r="C125" t="s">
        <v>3247</v>
      </c>
      <c r="D125" t="s">
        <v>3248</v>
      </c>
      <c r="E125">
        <v>85.182391118532806</v>
      </c>
      <c r="F125">
        <v>0.30163509998490301</v>
      </c>
      <c r="M125" t="s">
        <v>3160</v>
      </c>
      <c r="N125" t="s">
        <v>3160</v>
      </c>
      <c r="O125" t="s">
        <v>3160</v>
      </c>
      <c r="P125" t="s">
        <v>3160</v>
      </c>
      <c r="Q125" t="s">
        <v>3160</v>
      </c>
      <c r="R125" t="s">
        <v>3160</v>
      </c>
      <c r="S125" t="s">
        <v>3160</v>
      </c>
      <c r="T125" t="s">
        <v>3180</v>
      </c>
      <c r="U125">
        <v>51</v>
      </c>
      <c r="V125">
        <v>0.274245558577565</v>
      </c>
      <c r="W125">
        <v>0.273057777695843</v>
      </c>
      <c r="X125">
        <v>1.05856756857066E-2</v>
      </c>
      <c r="Y125">
        <v>-0.13876798969079299</v>
      </c>
      <c r="Z125">
        <v>-0.22960425163380599</v>
      </c>
      <c r="AA125">
        <v>6.4536451554391194E-2</v>
      </c>
      <c r="AB125">
        <v>0.640300538056086</v>
      </c>
      <c r="AC125">
        <v>0.62621600790835197</v>
      </c>
      <c r="AD125">
        <v>0.51470540529281905</v>
      </c>
      <c r="AE125">
        <v>0.31622233217641699</v>
      </c>
      <c r="AF125">
        <v>0.30163509998490301</v>
      </c>
    </row>
    <row r="126" spans="1:32" x14ac:dyDescent="0.25">
      <c r="A126" t="s">
        <v>3829</v>
      </c>
      <c r="B126" t="s">
        <v>3309</v>
      </c>
      <c r="C126" t="s">
        <v>3249</v>
      </c>
      <c r="D126" t="s">
        <v>3250</v>
      </c>
      <c r="E126">
        <v>414.01600964349598</v>
      </c>
      <c r="F126">
        <v>1.00776834878163</v>
      </c>
      <c r="M126" t="s">
        <v>3160</v>
      </c>
      <c r="N126" t="s">
        <v>3160</v>
      </c>
      <c r="O126" t="s">
        <v>3160</v>
      </c>
      <c r="P126" t="s">
        <v>3160</v>
      </c>
      <c r="Q126" t="s">
        <v>3160</v>
      </c>
      <c r="R126" t="s">
        <v>3160</v>
      </c>
      <c r="S126" t="s">
        <v>3160</v>
      </c>
      <c r="T126" t="s">
        <v>3180</v>
      </c>
      <c r="U126">
        <v>33</v>
      </c>
      <c r="V126">
        <v>0.18546956517789401</v>
      </c>
      <c r="W126">
        <v>-2.93847639383043E-2</v>
      </c>
      <c r="X126">
        <v>-3.2334512665875302E-2</v>
      </c>
      <c r="Y126">
        <v>-1.2745677836384901</v>
      </c>
      <c r="Z126">
        <v>-0.70239217696723399</v>
      </c>
      <c r="AA126">
        <v>0.529977520886738</v>
      </c>
      <c r="AB126">
        <v>1.0142743694474501</v>
      </c>
      <c r="AC126">
        <v>-0.49603041262095998</v>
      </c>
      <c r="AD126">
        <v>1.14559388886513</v>
      </c>
      <c r="AE126">
        <v>1.0179421937008299</v>
      </c>
      <c r="AF126">
        <v>1.00776834878163</v>
      </c>
    </row>
    <row r="127" spans="1:32" x14ac:dyDescent="0.25">
      <c r="A127" t="s">
        <v>3830</v>
      </c>
      <c r="B127" t="s">
        <v>3309</v>
      </c>
      <c r="C127" t="s">
        <v>3251</v>
      </c>
      <c r="D127" t="s">
        <v>3252</v>
      </c>
      <c r="E127">
        <v>116.388523850547</v>
      </c>
      <c r="F127">
        <v>3.15115593909404</v>
      </c>
      <c r="M127" t="s">
        <v>3160</v>
      </c>
      <c r="N127" t="s">
        <v>3160</v>
      </c>
      <c r="O127" t="s">
        <v>3160</v>
      </c>
      <c r="P127" t="s">
        <v>3160</v>
      </c>
      <c r="Q127" t="s">
        <v>3160</v>
      </c>
      <c r="R127" t="s">
        <v>3160</v>
      </c>
      <c r="S127" t="s">
        <v>3160</v>
      </c>
      <c r="T127" t="s">
        <v>3180</v>
      </c>
      <c r="U127">
        <v>2</v>
      </c>
      <c r="V127">
        <v>1.90069139491962</v>
      </c>
      <c r="W127">
        <v>1.7738000900958499</v>
      </c>
      <c r="X127">
        <v>1.52786033971741</v>
      </c>
      <c r="Y127">
        <v>1.4413192188321899</v>
      </c>
      <c r="Z127">
        <v>1.8337855331553401</v>
      </c>
      <c r="AA127">
        <v>2.6990451006295202</v>
      </c>
      <c r="AB127">
        <v>3.5521383593139899</v>
      </c>
      <c r="AC127">
        <v>1.04691584315566</v>
      </c>
      <c r="AD127">
        <v>0.36092840281464</v>
      </c>
      <c r="AE127">
        <v>2.25259390278319</v>
      </c>
      <c r="AF127">
        <v>3.15115593909404</v>
      </c>
    </row>
    <row r="128" spans="1:32" x14ac:dyDescent="0.25">
      <c r="A128" t="s">
        <v>3831</v>
      </c>
      <c r="B128" t="s">
        <v>3309</v>
      </c>
      <c r="C128" t="s">
        <v>3253</v>
      </c>
      <c r="D128" t="s">
        <v>3254</v>
      </c>
      <c r="E128">
        <v>418.18148013357597</v>
      </c>
      <c r="F128">
        <v>1.08291821677144</v>
      </c>
      <c r="M128" t="s">
        <v>3160</v>
      </c>
      <c r="N128" t="s">
        <v>3160</v>
      </c>
      <c r="O128" t="s">
        <v>3160</v>
      </c>
      <c r="P128" t="s">
        <v>3160</v>
      </c>
      <c r="Q128" t="s">
        <v>3160</v>
      </c>
      <c r="R128" t="s">
        <v>3160</v>
      </c>
      <c r="S128" t="s">
        <v>3160</v>
      </c>
      <c r="T128" t="s">
        <v>3180</v>
      </c>
      <c r="U128">
        <v>31</v>
      </c>
      <c r="V128">
        <v>0.27176922324927699</v>
      </c>
      <c r="W128">
        <v>0.34831502010201798</v>
      </c>
      <c r="X128">
        <v>0.38701650613891297</v>
      </c>
      <c r="Y128">
        <v>-0.109507413784</v>
      </c>
      <c r="Z128">
        <v>-0.169271147050267</v>
      </c>
      <c r="AA128">
        <v>-9.6533522277368902E-2</v>
      </c>
      <c r="AB128">
        <v>0.19113058559892701</v>
      </c>
      <c r="AC128">
        <v>0.50566307226477702</v>
      </c>
      <c r="AD128">
        <v>0.633924864258679</v>
      </c>
      <c r="AE128">
        <v>0.66156321965689102</v>
      </c>
      <c r="AF128">
        <v>1.08291821677144</v>
      </c>
    </row>
    <row r="129" spans="1:32" x14ac:dyDescent="0.25">
      <c r="A129" t="s">
        <v>3832</v>
      </c>
      <c r="B129" t="s">
        <v>3309</v>
      </c>
      <c r="C129" t="s">
        <v>3255</v>
      </c>
      <c r="D129" t="s">
        <v>3256</v>
      </c>
      <c r="E129">
        <v>977.93856091355099</v>
      </c>
      <c r="F129">
        <v>-1.27326495479429</v>
      </c>
      <c r="G129">
        <v>-0.81957838938341299</v>
      </c>
      <c r="H129">
        <v>0.60684334430897602</v>
      </c>
      <c r="I129">
        <v>1.1848519415554599</v>
      </c>
      <c r="J129">
        <v>-0.32844015740473398</v>
      </c>
      <c r="K129">
        <v>-0.86858247689063595</v>
      </c>
      <c r="L129">
        <v>-3.00862772046794E-2</v>
      </c>
      <c r="M129" t="s">
        <v>3155</v>
      </c>
      <c r="N129" t="s">
        <v>3155</v>
      </c>
      <c r="O129" t="s">
        <v>3149</v>
      </c>
      <c r="P129" t="s">
        <v>3151</v>
      </c>
      <c r="Q129" t="s">
        <v>3150</v>
      </c>
      <c r="R129" t="s">
        <v>3150</v>
      </c>
      <c r="S129" t="s">
        <v>3148</v>
      </c>
      <c r="T129" t="s">
        <v>3152</v>
      </c>
      <c r="U129">
        <v>76</v>
      </c>
      <c r="V129">
        <v>-1.39122630218854</v>
      </c>
      <c r="W129">
        <v>-1.4140489628330299</v>
      </c>
      <c r="X129">
        <v>-0.85089949805478504</v>
      </c>
      <c r="Y129">
        <v>-1.0231017259056301</v>
      </c>
      <c r="Z129">
        <v>-1.0701862998021301</v>
      </c>
      <c r="AA129">
        <v>-1.2892154989067399</v>
      </c>
      <c r="AB129">
        <v>-1.1526711471528399</v>
      </c>
      <c r="AC129">
        <v>-0.55238389271089805</v>
      </c>
      <c r="AD129">
        <v>0.74154925300582597</v>
      </c>
      <c r="AE129">
        <v>-0.65120858308305396</v>
      </c>
      <c r="AF129">
        <v>-1.27326495479429</v>
      </c>
    </row>
    <row r="130" spans="1:32" x14ac:dyDescent="0.25">
      <c r="A130" t="s">
        <v>3833</v>
      </c>
      <c r="B130" t="s">
        <v>3309</v>
      </c>
      <c r="C130" t="s">
        <v>3257</v>
      </c>
      <c r="D130" t="s">
        <v>3258</v>
      </c>
      <c r="E130">
        <v>669.04679068452901</v>
      </c>
      <c r="F130">
        <v>0.463235597436159</v>
      </c>
      <c r="M130" t="s">
        <v>3160</v>
      </c>
      <c r="N130" t="s">
        <v>3160</v>
      </c>
      <c r="O130" t="s">
        <v>3160</v>
      </c>
      <c r="P130" t="s">
        <v>3160</v>
      </c>
      <c r="Q130" t="s">
        <v>3160</v>
      </c>
      <c r="R130" t="s">
        <v>3160</v>
      </c>
      <c r="S130" t="s">
        <v>3160</v>
      </c>
      <c r="T130" t="s">
        <v>3180</v>
      </c>
      <c r="U130">
        <v>47</v>
      </c>
      <c r="V130">
        <v>-0.244076502678895</v>
      </c>
      <c r="W130">
        <v>-0.162024665822561</v>
      </c>
      <c r="X130">
        <v>-0.16393834798130799</v>
      </c>
      <c r="Y130">
        <v>-0.19929415490108901</v>
      </c>
      <c r="Z130">
        <v>-0.17482947187192099</v>
      </c>
      <c r="AA130">
        <v>-0.10524297335831199</v>
      </c>
      <c r="AB130">
        <v>0.19050503699444099</v>
      </c>
      <c r="AC130">
        <v>0.52343080938970599</v>
      </c>
      <c r="AD130">
        <v>0.38521967530380902</v>
      </c>
      <c r="AE130">
        <v>0.57936749508381302</v>
      </c>
      <c r="AF130">
        <v>0.463235597436159</v>
      </c>
    </row>
    <row r="131" spans="1:32" x14ac:dyDescent="0.25">
      <c r="A131" t="s">
        <v>3834</v>
      </c>
      <c r="B131" t="s">
        <v>3309</v>
      </c>
      <c r="C131" t="s">
        <v>3259</v>
      </c>
      <c r="D131" t="s">
        <v>3260</v>
      </c>
      <c r="E131">
        <v>520.72550974362298</v>
      </c>
      <c r="F131">
        <v>1.50789429349383</v>
      </c>
      <c r="M131" t="s">
        <v>3160</v>
      </c>
      <c r="N131" t="s">
        <v>3160</v>
      </c>
      <c r="O131" t="s">
        <v>3160</v>
      </c>
      <c r="P131" t="s">
        <v>3160</v>
      </c>
      <c r="Q131" t="s">
        <v>3160</v>
      </c>
      <c r="R131" t="s">
        <v>3160</v>
      </c>
      <c r="S131" t="s">
        <v>3160</v>
      </c>
      <c r="T131" t="s">
        <v>3180</v>
      </c>
      <c r="U131">
        <v>20</v>
      </c>
      <c r="V131">
        <v>-0.55617896899025399</v>
      </c>
      <c r="W131">
        <v>-0.86586409022345701</v>
      </c>
      <c r="X131">
        <v>-0.90720875769696396</v>
      </c>
      <c r="Y131">
        <v>-0.75226954384878797</v>
      </c>
      <c r="Z131">
        <v>-0.74081315056619901</v>
      </c>
      <c r="AA131">
        <v>-0.43060472482602202</v>
      </c>
      <c r="AB131">
        <v>-0.92758672928786101</v>
      </c>
      <c r="AC131">
        <v>-0.73574333284361504</v>
      </c>
      <c r="AD131">
        <v>-0.47336238142264397</v>
      </c>
      <c r="AE131">
        <v>0.67378789766949299</v>
      </c>
      <c r="AF131">
        <v>1.50789429349383</v>
      </c>
    </row>
    <row r="132" spans="1:32" x14ac:dyDescent="0.25">
      <c r="A132" t="s">
        <v>3835</v>
      </c>
      <c r="B132" t="s">
        <v>3309</v>
      </c>
      <c r="C132" t="s">
        <v>3261</v>
      </c>
      <c r="D132" t="s">
        <v>3262</v>
      </c>
      <c r="E132">
        <v>1693.58692391096</v>
      </c>
      <c r="F132">
        <v>-3.5952102975606297E-2</v>
      </c>
      <c r="G132">
        <v>1.3552275542921699</v>
      </c>
      <c r="H132">
        <v>-1.3079473609104499</v>
      </c>
      <c r="I132">
        <v>-2.4128579173482301</v>
      </c>
      <c r="J132">
        <v>1.2434685947545701</v>
      </c>
      <c r="K132">
        <v>1.4115365656724399</v>
      </c>
      <c r="L132">
        <v>-0.72013963336593501</v>
      </c>
      <c r="M132" t="s">
        <v>3148</v>
      </c>
      <c r="N132" t="s">
        <v>3151</v>
      </c>
      <c r="O132" t="s">
        <v>3155</v>
      </c>
      <c r="P132" t="s">
        <v>3155</v>
      </c>
      <c r="Q132" t="s">
        <v>3151</v>
      </c>
      <c r="R132" t="s">
        <v>3151</v>
      </c>
      <c r="S132" t="s">
        <v>3150</v>
      </c>
      <c r="T132" t="s">
        <v>3152</v>
      </c>
      <c r="U132">
        <v>58</v>
      </c>
      <c r="V132">
        <v>-1.4255309153479001</v>
      </c>
      <c r="W132">
        <v>-1.54294677655388</v>
      </c>
      <c r="X132">
        <v>-1.14002736586419</v>
      </c>
      <c r="Y132">
        <v>-0.443377090210828</v>
      </c>
      <c r="Z132">
        <v>-0.86391684338629304</v>
      </c>
      <c r="AA132">
        <v>-1.24645736958283</v>
      </c>
      <c r="AB132">
        <v>-1.42809541246451</v>
      </c>
      <c r="AC132">
        <v>-1.61104214165064</v>
      </c>
      <c r="AD132">
        <v>-1.49303071956353</v>
      </c>
      <c r="AE132">
        <v>-1.15896741804259</v>
      </c>
      <c r="AF132">
        <v>-3.5952102975606297E-2</v>
      </c>
    </row>
    <row r="133" spans="1:32" x14ac:dyDescent="0.25">
      <c r="A133" t="s">
        <v>3836</v>
      </c>
      <c r="B133" t="s">
        <v>3309</v>
      </c>
      <c r="C133" t="s">
        <v>3263</v>
      </c>
      <c r="D133" t="s">
        <v>3264</v>
      </c>
      <c r="E133">
        <v>3869.9592896630102</v>
      </c>
      <c r="F133">
        <v>-0.62585331448846704</v>
      </c>
      <c r="G133">
        <v>-0.17416074015352501</v>
      </c>
      <c r="H133">
        <v>-0.51058785725761502</v>
      </c>
      <c r="I133">
        <v>-0.57108363449016897</v>
      </c>
      <c r="J133">
        <v>0.20732883820341999</v>
      </c>
      <c r="K133">
        <v>3.91994482373796E-2</v>
      </c>
      <c r="L133">
        <v>-0.84770773731987803</v>
      </c>
      <c r="M133" t="s">
        <v>3155</v>
      </c>
      <c r="N133" t="s">
        <v>3148</v>
      </c>
      <c r="O133" t="s">
        <v>3150</v>
      </c>
      <c r="P133" t="s">
        <v>3150</v>
      </c>
      <c r="Q133" t="s">
        <v>3148</v>
      </c>
      <c r="R133" t="s">
        <v>3148</v>
      </c>
      <c r="S133" t="s">
        <v>3155</v>
      </c>
      <c r="T133" t="s">
        <v>3152</v>
      </c>
      <c r="U133">
        <v>70</v>
      </c>
      <c r="V133">
        <v>-0.35720979686993598</v>
      </c>
      <c r="W133">
        <v>-9.2881261089117206E-2</v>
      </c>
      <c r="X133">
        <v>-0.25472092729086598</v>
      </c>
      <c r="Y133">
        <v>-0.74446870644019303</v>
      </c>
      <c r="Z133">
        <v>-0.49809296590459301</v>
      </c>
      <c r="AA133">
        <v>-0.45124090151795199</v>
      </c>
      <c r="AB133">
        <v>-6.7117581473313995E-2</v>
      </c>
      <c r="AC133">
        <v>-0.26391754237961801</v>
      </c>
      <c r="AD133">
        <v>-0.46361583329950801</v>
      </c>
      <c r="AE133">
        <v>-0.94933040492425602</v>
      </c>
      <c r="AF133">
        <v>-0.62585331448846704</v>
      </c>
    </row>
    <row r="134" spans="1:32" x14ac:dyDescent="0.25">
      <c r="A134" t="s">
        <v>3837</v>
      </c>
      <c r="B134" t="s">
        <v>3309</v>
      </c>
      <c r="C134" t="s">
        <v>3265</v>
      </c>
      <c r="D134" t="s">
        <v>3266</v>
      </c>
      <c r="E134">
        <v>1711.3589555953699</v>
      </c>
      <c r="F134">
        <v>0.76510243772105802</v>
      </c>
      <c r="G134">
        <v>-0.61017345958278402</v>
      </c>
      <c r="H134">
        <v>-0.19943203026369</v>
      </c>
      <c r="I134">
        <v>0.84675375488791105</v>
      </c>
      <c r="J134">
        <v>-0.87149921745403003</v>
      </c>
      <c r="K134">
        <v>-1.0550172898961301</v>
      </c>
      <c r="L134">
        <v>-0.21388531856312301</v>
      </c>
      <c r="M134" t="s">
        <v>3151</v>
      </c>
      <c r="N134" t="s">
        <v>3150</v>
      </c>
      <c r="O134" t="s">
        <v>3148</v>
      </c>
      <c r="P134" t="s">
        <v>3149</v>
      </c>
      <c r="Q134" t="s">
        <v>3155</v>
      </c>
      <c r="R134" t="s">
        <v>3150</v>
      </c>
      <c r="S134" t="s">
        <v>3148</v>
      </c>
      <c r="T134" t="s">
        <v>3152</v>
      </c>
      <c r="U134">
        <v>40</v>
      </c>
      <c r="V134">
        <v>0.70714606813933401</v>
      </c>
      <c r="W134">
        <v>0.55708608748894695</v>
      </c>
      <c r="X134">
        <v>0.20226358987951301</v>
      </c>
      <c r="Y134">
        <v>0.24081457656541999</v>
      </c>
      <c r="Z134">
        <v>3.3860553530667699E-2</v>
      </c>
      <c r="AA134">
        <v>0.10583916474977</v>
      </c>
      <c r="AB134">
        <v>0.67001769076718298</v>
      </c>
      <c r="AC134">
        <v>0.61508006163617901</v>
      </c>
      <c r="AD134">
        <v>0.89392812486603301</v>
      </c>
      <c r="AE134">
        <v>0.57775937955419099</v>
      </c>
      <c r="AF134">
        <v>0.76510243772105802</v>
      </c>
    </row>
    <row r="135" spans="1:32" x14ac:dyDescent="0.25">
      <c r="A135" t="s">
        <v>3838</v>
      </c>
      <c r="B135" t="s">
        <v>3309</v>
      </c>
      <c r="C135" t="s">
        <v>3267</v>
      </c>
      <c r="D135" t="s">
        <v>3268</v>
      </c>
      <c r="E135">
        <v>1260.2011455833899</v>
      </c>
      <c r="F135">
        <v>3.4764543231317897E-2</v>
      </c>
      <c r="M135" t="s">
        <v>3160</v>
      </c>
      <c r="N135" t="s">
        <v>3160</v>
      </c>
      <c r="O135" t="s">
        <v>3160</v>
      </c>
      <c r="P135" t="s">
        <v>3160</v>
      </c>
      <c r="Q135" t="s">
        <v>3160</v>
      </c>
      <c r="R135" t="s">
        <v>3160</v>
      </c>
      <c r="S135" t="s">
        <v>3160</v>
      </c>
      <c r="T135" t="s">
        <v>3180</v>
      </c>
      <c r="U135">
        <v>56</v>
      </c>
      <c r="V135">
        <v>-0.13490779052021801</v>
      </c>
      <c r="W135">
        <v>-0.44188469381835899</v>
      </c>
      <c r="X135">
        <v>-0.47930634099512898</v>
      </c>
      <c r="Y135">
        <v>-0.20478946939617401</v>
      </c>
      <c r="Z135">
        <v>-0.27182878595075599</v>
      </c>
      <c r="AA135">
        <v>-0.40767320060338302</v>
      </c>
      <c r="AB135">
        <v>-6.5333303590673603E-2</v>
      </c>
      <c r="AC135">
        <v>0.93785822028431798</v>
      </c>
      <c r="AD135">
        <v>0.78359842175694705</v>
      </c>
      <c r="AE135">
        <v>8.8447623765273098E-2</v>
      </c>
      <c r="AF135">
        <v>3.4764543231317897E-2</v>
      </c>
    </row>
    <row r="136" spans="1:32" x14ac:dyDescent="0.25">
      <c r="A136" t="s">
        <v>3839</v>
      </c>
      <c r="B136" t="s">
        <v>3309</v>
      </c>
      <c r="C136" t="s">
        <v>3269</v>
      </c>
      <c r="D136" t="s">
        <v>3270</v>
      </c>
      <c r="E136">
        <v>1095.9134368934999</v>
      </c>
      <c r="F136">
        <v>-0.220074439453979</v>
      </c>
      <c r="G136">
        <v>1.47655074425347</v>
      </c>
      <c r="H136">
        <v>-7.7653719834292395E-2</v>
      </c>
      <c r="I136">
        <v>-0.60331432742706104</v>
      </c>
      <c r="J136">
        <v>-1.1600393399586</v>
      </c>
      <c r="K136">
        <v>-1.28389417095561</v>
      </c>
      <c r="L136">
        <v>-0.83212349211809</v>
      </c>
      <c r="M136" t="s">
        <v>3148</v>
      </c>
      <c r="N136" t="s">
        <v>3151</v>
      </c>
      <c r="O136" t="s">
        <v>3148</v>
      </c>
      <c r="P136" t="s">
        <v>3150</v>
      </c>
      <c r="Q136" t="s">
        <v>3155</v>
      </c>
      <c r="R136" t="s">
        <v>3155</v>
      </c>
      <c r="S136" t="s">
        <v>3155</v>
      </c>
      <c r="T136" t="s">
        <v>3152</v>
      </c>
      <c r="U136">
        <v>64</v>
      </c>
      <c r="V136">
        <v>0.51216304627777098</v>
      </c>
      <c r="W136">
        <v>0.48904592284909998</v>
      </c>
      <c r="X136">
        <v>1.43412319800723</v>
      </c>
      <c r="Y136">
        <v>1.90874085060901</v>
      </c>
      <c r="Z136">
        <v>0.34790063704913998</v>
      </c>
      <c r="AA136">
        <v>-0.719555835986604</v>
      </c>
      <c r="AB136">
        <v>-0.69282713827905096</v>
      </c>
      <c r="AC136">
        <v>1.1056326604932001</v>
      </c>
      <c r="AD136">
        <v>-0.41694698953037901</v>
      </c>
      <c r="AE136">
        <v>-0.67884561776899899</v>
      </c>
      <c r="AF136">
        <v>-0.220074439453979</v>
      </c>
    </row>
    <row r="137" spans="1:32" x14ac:dyDescent="0.25">
      <c r="A137" t="s">
        <v>3840</v>
      </c>
      <c r="B137" t="s">
        <v>3309</v>
      </c>
      <c r="C137" t="s">
        <v>3271</v>
      </c>
      <c r="D137" t="s">
        <v>3272</v>
      </c>
      <c r="E137">
        <v>1686.1918926235501</v>
      </c>
      <c r="F137">
        <v>0.39208554843378202</v>
      </c>
      <c r="G137">
        <v>-0.44031538310990598</v>
      </c>
      <c r="H137">
        <v>1.17693407926066</v>
      </c>
      <c r="I137">
        <v>0.78248835675058503</v>
      </c>
      <c r="J137">
        <v>-0.20580211691752401</v>
      </c>
      <c r="K137">
        <v>1.3065504450455501</v>
      </c>
      <c r="L137">
        <v>-1.7068736533919701E-2</v>
      </c>
      <c r="M137" t="s">
        <v>3149</v>
      </c>
      <c r="N137" t="s">
        <v>3150</v>
      </c>
      <c r="O137" t="s">
        <v>3151</v>
      </c>
      <c r="P137" t="s">
        <v>3149</v>
      </c>
      <c r="Q137" t="s">
        <v>3150</v>
      </c>
      <c r="R137" t="s">
        <v>3151</v>
      </c>
      <c r="S137" t="s">
        <v>3148</v>
      </c>
      <c r="T137" t="s">
        <v>3152</v>
      </c>
      <c r="U137">
        <v>49</v>
      </c>
      <c r="V137">
        <v>0.89974353740152202</v>
      </c>
      <c r="W137">
        <v>0.61449598494221602</v>
      </c>
      <c r="X137">
        <v>1.0707304900462</v>
      </c>
      <c r="Y137">
        <v>1.0222832986539401</v>
      </c>
      <c r="Z137">
        <v>0.517588928765364</v>
      </c>
      <c r="AA137">
        <v>-0.17920241830306699</v>
      </c>
      <c r="AB137">
        <v>0.25655413392524501</v>
      </c>
      <c r="AC137">
        <v>1.0317613783964299</v>
      </c>
      <c r="AD137">
        <v>1.20299714720208</v>
      </c>
      <c r="AE137">
        <v>0.48430234873655698</v>
      </c>
      <c r="AF137">
        <v>0.39208554843378202</v>
      </c>
    </row>
    <row r="138" spans="1:32" x14ac:dyDescent="0.25">
      <c r="A138" t="s">
        <v>3841</v>
      </c>
      <c r="B138" t="s">
        <v>3309</v>
      </c>
      <c r="C138" t="s">
        <v>3273</v>
      </c>
      <c r="D138" t="s">
        <v>3274</v>
      </c>
      <c r="E138">
        <v>1555.2655054647701</v>
      </c>
      <c r="F138">
        <v>0.99987740771128797</v>
      </c>
      <c r="G138">
        <v>2.06587229609418</v>
      </c>
      <c r="H138">
        <v>0.33903478639436302</v>
      </c>
      <c r="I138">
        <v>-1.56851757528914</v>
      </c>
      <c r="J138">
        <v>0.18718987462335901</v>
      </c>
      <c r="K138">
        <v>1.4747215049547999</v>
      </c>
      <c r="L138">
        <v>-0.875995150706666</v>
      </c>
      <c r="M138" t="s">
        <v>3151</v>
      </c>
      <c r="N138" t="s">
        <v>3151</v>
      </c>
      <c r="O138" t="s">
        <v>3148</v>
      </c>
      <c r="P138" t="s">
        <v>3155</v>
      </c>
      <c r="Q138" t="s">
        <v>3148</v>
      </c>
      <c r="R138" t="s">
        <v>3151</v>
      </c>
      <c r="S138" t="s">
        <v>3155</v>
      </c>
      <c r="T138" t="s">
        <v>3152</v>
      </c>
      <c r="U138">
        <v>34</v>
      </c>
      <c r="V138">
        <v>1.1607394850435599</v>
      </c>
      <c r="W138">
        <v>1.3533103529692201</v>
      </c>
      <c r="X138">
        <v>0.63905271485339599</v>
      </c>
      <c r="Y138">
        <v>0.252839161797837</v>
      </c>
      <c r="Z138">
        <v>-0.22580257423568401</v>
      </c>
      <c r="AA138">
        <v>-0.23156430343090501</v>
      </c>
      <c r="AB138">
        <v>0.368910636626677</v>
      </c>
      <c r="AC138">
        <v>0.43812431649494599</v>
      </c>
      <c r="AD138">
        <v>0.33640599510366198</v>
      </c>
      <c r="AE138">
        <v>0.47221454702485799</v>
      </c>
      <c r="AF138">
        <v>0.99987740771128797</v>
      </c>
    </row>
    <row r="139" spans="1:32" x14ac:dyDescent="0.25">
      <c r="A139" t="s">
        <v>3842</v>
      </c>
      <c r="B139" t="s">
        <v>3309</v>
      </c>
      <c r="C139" t="s">
        <v>3275</v>
      </c>
      <c r="D139" t="s">
        <v>3276</v>
      </c>
      <c r="E139">
        <v>1638.09490895764</v>
      </c>
      <c r="F139">
        <v>0.34655351062795298</v>
      </c>
      <c r="G139">
        <v>1.4030751161374599</v>
      </c>
      <c r="H139">
        <v>-1.3025840719981501</v>
      </c>
      <c r="I139">
        <v>-0.57928359673534502</v>
      </c>
      <c r="J139">
        <v>0.72663723382901602</v>
      </c>
      <c r="K139">
        <v>0.89922057725240001</v>
      </c>
      <c r="L139">
        <v>-0.87017490940199205</v>
      </c>
      <c r="M139" t="s">
        <v>3149</v>
      </c>
      <c r="N139" t="s">
        <v>3151</v>
      </c>
      <c r="O139" t="s">
        <v>3155</v>
      </c>
      <c r="P139" t="s">
        <v>3150</v>
      </c>
      <c r="Q139" t="s">
        <v>3151</v>
      </c>
      <c r="R139" t="s">
        <v>3149</v>
      </c>
      <c r="S139" t="s">
        <v>3155</v>
      </c>
      <c r="T139" t="s">
        <v>3152</v>
      </c>
      <c r="U139">
        <v>50</v>
      </c>
      <c r="V139">
        <v>0.15758919030827001</v>
      </c>
      <c r="W139">
        <v>0.187867853168454</v>
      </c>
      <c r="X139">
        <v>0.304717888936481</v>
      </c>
      <c r="Y139">
        <v>0.52404369008761098</v>
      </c>
      <c r="Z139">
        <v>0.18356363455611599</v>
      </c>
      <c r="AA139">
        <v>0.23391984077053499</v>
      </c>
      <c r="AB139">
        <v>0.320930800319288</v>
      </c>
      <c r="AC139">
        <v>0.32960379150562003</v>
      </c>
      <c r="AD139">
        <v>0.47690768732448702</v>
      </c>
      <c r="AE139">
        <v>1.57931498434732E-2</v>
      </c>
      <c r="AF139">
        <v>0.34655351062795298</v>
      </c>
    </row>
    <row r="140" spans="1:32" x14ac:dyDescent="0.25">
      <c r="A140" t="s">
        <v>3843</v>
      </c>
      <c r="B140" t="s">
        <v>3309</v>
      </c>
      <c r="C140" t="s">
        <v>3277</v>
      </c>
      <c r="D140" t="s">
        <v>3278</v>
      </c>
      <c r="E140">
        <v>178.30433108957499</v>
      </c>
      <c r="F140">
        <v>-0.53745120343113595</v>
      </c>
      <c r="G140">
        <v>0.41971182358190201</v>
      </c>
      <c r="H140">
        <v>-1.0057074048363599</v>
      </c>
      <c r="I140">
        <v>-2.21055320830015</v>
      </c>
      <c r="J140">
        <v>-0.53376672257789004</v>
      </c>
      <c r="K140">
        <v>-0.47113949051969201</v>
      </c>
      <c r="L140">
        <v>-0.23641317605847301</v>
      </c>
      <c r="M140" t="s">
        <v>3150</v>
      </c>
      <c r="N140" t="s">
        <v>3149</v>
      </c>
      <c r="O140" t="s">
        <v>3155</v>
      </c>
      <c r="P140" t="s">
        <v>3155</v>
      </c>
      <c r="Q140" t="s">
        <v>3150</v>
      </c>
      <c r="R140" t="s">
        <v>3150</v>
      </c>
      <c r="S140" t="s">
        <v>3148</v>
      </c>
      <c r="T140" t="s">
        <v>3152</v>
      </c>
      <c r="U140">
        <v>68</v>
      </c>
      <c r="V140">
        <v>0.428971495999174</v>
      </c>
      <c r="W140">
        <v>-0.19437450967226799</v>
      </c>
      <c r="X140">
        <v>-0.51419048620850005</v>
      </c>
      <c r="Y140">
        <v>-0.56644336736225898</v>
      </c>
      <c r="Z140">
        <v>-0.29786058078801703</v>
      </c>
      <c r="AA140">
        <v>-1.5365108285948299</v>
      </c>
      <c r="AB140">
        <v>-1.32167903098995</v>
      </c>
      <c r="AC140">
        <v>0.55171294215304001</v>
      </c>
      <c r="AD140">
        <v>0.72436063237407899</v>
      </c>
      <c r="AE140">
        <v>5.8880522700412101E-2</v>
      </c>
      <c r="AF140">
        <v>-0.53745120343113595</v>
      </c>
    </row>
    <row r="141" spans="1:32" x14ac:dyDescent="0.25">
      <c r="A141" t="s">
        <v>3844</v>
      </c>
      <c r="B141" t="s">
        <v>3309</v>
      </c>
      <c r="C141" t="s">
        <v>3279</v>
      </c>
      <c r="D141" t="s">
        <v>3280</v>
      </c>
      <c r="E141">
        <v>658.89905478653498</v>
      </c>
      <c r="F141">
        <v>0.19534212985398799</v>
      </c>
      <c r="G141">
        <v>-4.2746989747358799E-2</v>
      </c>
      <c r="H141">
        <v>1.4131187188816401</v>
      </c>
      <c r="I141">
        <v>-0.87329900399934202</v>
      </c>
      <c r="J141">
        <v>-0.48324747949650299</v>
      </c>
      <c r="K141">
        <v>0.36764378873528297</v>
      </c>
      <c r="L141">
        <v>-1.1695014219186901</v>
      </c>
      <c r="M141" t="s">
        <v>3149</v>
      </c>
      <c r="N141" t="s">
        <v>3148</v>
      </c>
      <c r="O141" t="s">
        <v>3151</v>
      </c>
      <c r="P141" t="s">
        <v>3155</v>
      </c>
      <c r="Q141" t="s">
        <v>3150</v>
      </c>
      <c r="R141" t="s">
        <v>3148</v>
      </c>
      <c r="S141" t="s">
        <v>3155</v>
      </c>
      <c r="T141" t="s">
        <v>3152</v>
      </c>
      <c r="U141">
        <v>55</v>
      </c>
      <c r="V141">
        <v>0.48641271174305301</v>
      </c>
      <c r="W141">
        <v>-0.103874886154369</v>
      </c>
      <c r="X141">
        <v>-0.69062588837248495</v>
      </c>
      <c r="Y141">
        <v>-0.32562518626120202</v>
      </c>
      <c r="Z141">
        <v>-6.82391302998301E-2</v>
      </c>
      <c r="AA141">
        <v>0.74558541316598403</v>
      </c>
      <c r="AB141">
        <v>0.51464928257911302</v>
      </c>
      <c r="AC141">
        <v>0.54459142056862597</v>
      </c>
      <c r="AD141">
        <v>0.50440494935440205</v>
      </c>
      <c r="AE141">
        <v>0.49985162367391101</v>
      </c>
      <c r="AF141">
        <v>0.19534212985398799</v>
      </c>
    </row>
    <row r="142" spans="1:32" x14ac:dyDescent="0.25">
      <c r="A142" t="s">
        <v>3845</v>
      </c>
      <c r="B142" t="s">
        <v>3309</v>
      </c>
      <c r="C142" t="s">
        <v>3281</v>
      </c>
      <c r="D142" t="s">
        <v>3282</v>
      </c>
      <c r="E142">
        <v>1248.6961014660401</v>
      </c>
      <c r="F142">
        <v>-0.74317668174134899</v>
      </c>
      <c r="G142">
        <v>-0.43795599786531803</v>
      </c>
      <c r="H142">
        <v>-1.81198277940902</v>
      </c>
      <c r="I142">
        <v>-2.9732811602243401</v>
      </c>
      <c r="J142">
        <v>1.19367543753695</v>
      </c>
      <c r="K142">
        <v>-7.7421142052116906E-2</v>
      </c>
      <c r="L142">
        <v>0.45306936246305901</v>
      </c>
      <c r="M142" t="s">
        <v>3155</v>
      </c>
      <c r="N142" t="s">
        <v>3150</v>
      </c>
      <c r="O142" t="s">
        <v>3155</v>
      </c>
      <c r="P142" t="s">
        <v>3155</v>
      </c>
      <c r="Q142" t="s">
        <v>3151</v>
      </c>
      <c r="R142" t="s">
        <v>3148</v>
      </c>
      <c r="S142" t="s">
        <v>3149</v>
      </c>
      <c r="T142" t="s">
        <v>3152</v>
      </c>
      <c r="U142">
        <v>73</v>
      </c>
      <c r="V142">
        <v>-1.1891099322765299</v>
      </c>
      <c r="W142">
        <v>-0.91993587242142005</v>
      </c>
      <c r="X142">
        <v>-0.56721223798803699</v>
      </c>
      <c r="Y142">
        <v>-8.91865654324243E-2</v>
      </c>
      <c r="Z142">
        <v>-0.60079687726750397</v>
      </c>
      <c r="AA142">
        <v>-0.72127333734876198</v>
      </c>
      <c r="AB142">
        <v>0.45352480092827502</v>
      </c>
      <c r="AC142">
        <v>-1.0536934691395501</v>
      </c>
      <c r="AD142">
        <v>-1.69309526356063</v>
      </c>
      <c r="AE142">
        <v>-0.12609776897227201</v>
      </c>
      <c r="AF142">
        <v>-0.74317668174134899</v>
      </c>
    </row>
    <row r="143" spans="1:32" x14ac:dyDescent="0.25">
      <c r="A143" t="s">
        <v>3846</v>
      </c>
      <c r="B143" t="s">
        <v>3309</v>
      </c>
      <c r="C143" t="s">
        <v>3283</v>
      </c>
      <c r="D143" t="s">
        <v>3284</v>
      </c>
      <c r="E143">
        <v>3563.1567631840198</v>
      </c>
      <c r="F143">
        <v>1.4826670045738399</v>
      </c>
      <c r="G143">
        <v>-0.76778950216692898</v>
      </c>
      <c r="H143">
        <v>-1.0057074048363599</v>
      </c>
      <c r="I143">
        <v>0.85202517340819295</v>
      </c>
      <c r="J143">
        <v>0.81870950917429697</v>
      </c>
      <c r="K143">
        <v>0.95693299148425204</v>
      </c>
      <c r="L143">
        <v>6.3086873731066306E-2</v>
      </c>
      <c r="M143" t="s">
        <v>3151</v>
      </c>
      <c r="N143" t="s">
        <v>3155</v>
      </c>
      <c r="O143" t="s">
        <v>3155</v>
      </c>
      <c r="P143" t="s">
        <v>3149</v>
      </c>
      <c r="Q143" t="s">
        <v>3151</v>
      </c>
      <c r="R143" t="s">
        <v>3149</v>
      </c>
      <c r="S143" t="s">
        <v>3148</v>
      </c>
      <c r="T143" t="s">
        <v>3152</v>
      </c>
      <c r="U143">
        <v>21</v>
      </c>
      <c r="V143">
        <v>2.6127698489206101E-2</v>
      </c>
      <c r="W143">
        <v>0.32833796011777799</v>
      </c>
      <c r="X143">
        <v>9.5189679264228999E-2</v>
      </c>
      <c r="Y143">
        <v>0.48854086089564502</v>
      </c>
      <c r="Z143">
        <v>0.73397163159319101</v>
      </c>
      <c r="AA143">
        <v>0.61992934298671698</v>
      </c>
      <c r="AB143">
        <v>1.2642304507736</v>
      </c>
      <c r="AC143">
        <v>1.4563050200388099</v>
      </c>
      <c r="AD143">
        <v>1.4191916428775899</v>
      </c>
      <c r="AE143">
        <v>1.1376844528650301</v>
      </c>
      <c r="AF143">
        <v>1.4826670045738399</v>
      </c>
    </row>
    <row r="144" spans="1:32" x14ac:dyDescent="0.25">
      <c r="A144" t="s">
        <v>3847</v>
      </c>
      <c r="B144" t="s">
        <v>3309</v>
      </c>
      <c r="C144" t="s">
        <v>3285</v>
      </c>
      <c r="D144" t="s">
        <v>3286</v>
      </c>
      <c r="E144">
        <v>2332.9191889041099</v>
      </c>
      <c r="F144">
        <v>0.86494891858595702</v>
      </c>
      <c r="M144" t="s">
        <v>3160</v>
      </c>
      <c r="N144" t="s">
        <v>3160</v>
      </c>
      <c r="O144" t="s">
        <v>3160</v>
      </c>
      <c r="P144" t="s">
        <v>3160</v>
      </c>
      <c r="Q144" t="s">
        <v>3160</v>
      </c>
      <c r="R144" t="s">
        <v>3160</v>
      </c>
      <c r="S144" t="s">
        <v>3160</v>
      </c>
      <c r="T144" t="s">
        <v>3180</v>
      </c>
      <c r="U144">
        <v>38</v>
      </c>
      <c r="V144">
        <v>4.90472063491144E-2</v>
      </c>
      <c r="W144">
        <v>9.7400546239621799E-2</v>
      </c>
      <c r="X144">
        <v>0.37394383315799601</v>
      </c>
      <c r="Y144">
        <v>0.255155410886023</v>
      </c>
      <c r="Z144">
        <v>5.3385396686160602E-2</v>
      </c>
      <c r="AA144">
        <v>0.42380449644814999</v>
      </c>
      <c r="AB144">
        <v>0.89937428845467104</v>
      </c>
      <c r="AC144">
        <v>1.1191082343338099</v>
      </c>
      <c r="AD144">
        <v>1.1329536117468</v>
      </c>
      <c r="AE144">
        <v>0.55093819012065204</v>
      </c>
      <c r="AF144">
        <v>0.86494891858595702</v>
      </c>
    </row>
    <row r="145" spans="1:32" x14ac:dyDescent="0.25">
      <c r="A145" t="s">
        <v>3848</v>
      </c>
      <c r="B145" t="s">
        <v>3309</v>
      </c>
      <c r="C145" t="s">
        <v>3287</v>
      </c>
      <c r="D145" t="s">
        <v>3288</v>
      </c>
      <c r="E145">
        <v>467.22235933258401</v>
      </c>
      <c r="F145">
        <v>-0.73751298724336301</v>
      </c>
      <c r="G145">
        <v>-0.21258593057465899</v>
      </c>
      <c r="H145">
        <v>-1.81198277940902</v>
      </c>
      <c r="I145">
        <v>-2.80002789339086</v>
      </c>
      <c r="J145">
        <v>0.423532013289177</v>
      </c>
      <c r="K145">
        <v>0.36194032717362001</v>
      </c>
      <c r="L145">
        <v>-3.1105140475675801E-2</v>
      </c>
      <c r="M145" t="s">
        <v>3155</v>
      </c>
      <c r="N145" t="s">
        <v>3148</v>
      </c>
      <c r="O145" t="s">
        <v>3155</v>
      </c>
      <c r="P145" t="s">
        <v>3155</v>
      </c>
      <c r="Q145" t="s">
        <v>3149</v>
      </c>
      <c r="R145" t="s">
        <v>3148</v>
      </c>
      <c r="S145" t="s">
        <v>3148</v>
      </c>
      <c r="T145" t="s">
        <v>3152</v>
      </c>
      <c r="U145">
        <v>72</v>
      </c>
      <c r="V145">
        <v>2.1886607277958499E-2</v>
      </c>
      <c r="W145">
        <v>-1.46811124933353</v>
      </c>
      <c r="X145">
        <v>-0.249152051057244</v>
      </c>
      <c r="Y145">
        <v>-0.30314552414323798</v>
      </c>
      <c r="Z145">
        <v>-0.62080607682397604</v>
      </c>
      <c r="AA145">
        <v>-0.285001621561566</v>
      </c>
      <c r="AB145">
        <v>-0.21134110835769801</v>
      </c>
      <c r="AC145">
        <v>1.32840506917165</v>
      </c>
      <c r="AD145">
        <v>2.7070662243981001E-2</v>
      </c>
      <c r="AE145">
        <v>-1.1832694749883701</v>
      </c>
      <c r="AF145">
        <v>-0.73751298724336301</v>
      </c>
    </row>
    <row r="146" spans="1:32" x14ac:dyDescent="0.25">
      <c r="A146" t="s">
        <v>3849</v>
      </c>
      <c r="B146" t="s">
        <v>3309</v>
      </c>
      <c r="C146" t="s">
        <v>3289</v>
      </c>
      <c r="D146" t="s">
        <v>3290</v>
      </c>
      <c r="E146">
        <v>7341.4863973687497</v>
      </c>
      <c r="F146">
        <v>-0.32034115079062703</v>
      </c>
      <c r="G146">
        <v>-0.79013776771912303</v>
      </c>
      <c r="H146">
        <v>-1.5324172964452201</v>
      </c>
      <c r="I146">
        <v>0.56213630243281199</v>
      </c>
      <c r="J146">
        <v>0.92670748001896197</v>
      </c>
      <c r="K146">
        <v>0.66658751411322403</v>
      </c>
      <c r="L146">
        <v>0.20513037058216199</v>
      </c>
      <c r="M146" t="s">
        <v>3150</v>
      </c>
      <c r="N146" t="s">
        <v>3155</v>
      </c>
      <c r="O146" t="s">
        <v>3155</v>
      </c>
      <c r="P146" t="s">
        <v>3149</v>
      </c>
      <c r="Q146" t="s">
        <v>3151</v>
      </c>
      <c r="R146" t="s">
        <v>3149</v>
      </c>
      <c r="S146" t="s">
        <v>3149</v>
      </c>
      <c r="T146" t="s">
        <v>3152</v>
      </c>
      <c r="U146">
        <v>65</v>
      </c>
      <c r="V146">
        <v>-0.68795411027916398</v>
      </c>
      <c r="W146">
        <v>-0.74915897436614698</v>
      </c>
      <c r="X146">
        <v>-1.0257774924082801</v>
      </c>
      <c r="Y146">
        <v>-1.1296150682399799</v>
      </c>
      <c r="Z146">
        <v>-1.26894699142027</v>
      </c>
      <c r="AA146">
        <v>-0.79778203346538301</v>
      </c>
      <c r="AB146">
        <v>-0.33319440926357502</v>
      </c>
      <c r="AC146">
        <v>-9.2049246388426695E-2</v>
      </c>
      <c r="AD146">
        <v>0.11854349821197301</v>
      </c>
      <c r="AE146">
        <v>-0.40628409651004199</v>
      </c>
      <c r="AF146">
        <v>-0.32034115079062703</v>
      </c>
    </row>
    <row r="147" spans="1:32" x14ac:dyDescent="0.25">
      <c r="A147" t="s">
        <v>3850</v>
      </c>
      <c r="B147" t="s">
        <v>3309</v>
      </c>
      <c r="C147" t="s">
        <v>3291</v>
      </c>
      <c r="D147" t="s">
        <v>3292</v>
      </c>
      <c r="E147">
        <v>129.003366885817</v>
      </c>
      <c r="F147">
        <v>-0.68829532157921103</v>
      </c>
      <c r="G147">
        <v>1.1523851838334001</v>
      </c>
      <c r="H147">
        <v>-1.0057074048363599</v>
      </c>
      <c r="I147">
        <v>-2.3200210005484099</v>
      </c>
      <c r="J147">
        <v>1.2734959767798699</v>
      </c>
      <c r="K147">
        <v>-0.80135119763191698</v>
      </c>
      <c r="L147">
        <v>-0.62296356543242204</v>
      </c>
      <c r="M147" t="s">
        <v>3155</v>
      </c>
      <c r="N147" t="s">
        <v>3151</v>
      </c>
      <c r="O147" t="s">
        <v>3155</v>
      </c>
      <c r="P147" t="s">
        <v>3155</v>
      </c>
      <c r="Q147" t="s">
        <v>3151</v>
      </c>
      <c r="R147" t="s">
        <v>3150</v>
      </c>
      <c r="S147" t="s">
        <v>3150</v>
      </c>
      <c r="T147" t="s">
        <v>3152</v>
      </c>
      <c r="U147">
        <v>71</v>
      </c>
      <c r="V147">
        <v>-0.90166025797468896</v>
      </c>
      <c r="W147">
        <v>-0.77595522994594801</v>
      </c>
      <c r="X147">
        <v>-0.66846412262839505</v>
      </c>
      <c r="Y147">
        <v>-1.53892824438929</v>
      </c>
      <c r="Z147">
        <v>-1.45307968998613</v>
      </c>
      <c r="AA147">
        <v>-1.1319358885195101</v>
      </c>
      <c r="AB147">
        <v>-1.45040407580122</v>
      </c>
      <c r="AC147">
        <v>-0.75603154286358099</v>
      </c>
      <c r="AD147">
        <v>-0.78939639312833898</v>
      </c>
      <c r="AE147">
        <v>-0.56408152936462996</v>
      </c>
      <c r="AF147">
        <v>-0.68829532157921103</v>
      </c>
    </row>
    <row r="148" spans="1:32" x14ac:dyDescent="0.25">
      <c r="A148" t="s">
        <v>3851</v>
      </c>
      <c r="B148" t="s">
        <v>3309</v>
      </c>
      <c r="C148" t="s">
        <v>3293</v>
      </c>
      <c r="D148" t="s">
        <v>3294</v>
      </c>
      <c r="E148">
        <v>168.77203768623301</v>
      </c>
      <c r="F148">
        <v>-0.54443292510955599</v>
      </c>
      <c r="M148" t="s">
        <v>3160</v>
      </c>
      <c r="N148" t="s">
        <v>3160</v>
      </c>
      <c r="O148" t="s">
        <v>3160</v>
      </c>
      <c r="P148" t="s">
        <v>3160</v>
      </c>
      <c r="Q148" t="s">
        <v>3160</v>
      </c>
      <c r="R148" t="s">
        <v>3160</v>
      </c>
      <c r="S148" t="s">
        <v>3160</v>
      </c>
      <c r="T148" t="s">
        <v>3180</v>
      </c>
      <c r="U148">
        <v>69</v>
      </c>
      <c r="V148">
        <v>-2.2004956278652101E-2</v>
      </c>
      <c r="W148">
        <v>0.108701216579456</v>
      </c>
      <c r="X148">
        <v>-1.46409716788229E-2</v>
      </c>
      <c r="Y148">
        <v>-0.46986609645468902</v>
      </c>
      <c r="Z148">
        <v>-0.712091504091801</v>
      </c>
      <c r="AA148">
        <v>-0.36187125752447602</v>
      </c>
      <c r="AB148">
        <v>-0.33263124020434798</v>
      </c>
      <c r="AC148">
        <v>-0.43543618604093398</v>
      </c>
      <c r="AD148">
        <v>-4.6835409513682903E-2</v>
      </c>
      <c r="AE148">
        <v>-0.25686705387609399</v>
      </c>
      <c r="AF148">
        <v>-0.54443292510955599</v>
      </c>
    </row>
    <row r="149" spans="1:32" x14ac:dyDescent="0.25">
      <c r="A149" t="s">
        <v>3852</v>
      </c>
      <c r="B149" t="s">
        <v>3309</v>
      </c>
      <c r="C149" t="s">
        <v>3295</v>
      </c>
      <c r="D149" t="s">
        <v>3296</v>
      </c>
      <c r="E149">
        <v>562.13079830893605</v>
      </c>
      <c r="F149">
        <v>-0.15897051019787001</v>
      </c>
      <c r="G149">
        <v>-0.39068673311186303</v>
      </c>
      <c r="H149">
        <v>0.31678881210568499</v>
      </c>
      <c r="I149">
        <v>-2.8190379508841401</v>
      </c>
      <c r="J149">
        <v>-0.26591640679782602</v>
      </c>
      <c r="K149">
        <v>-0.42129218877819302</v>
      </c>
      <c r="L149">
        <v>0.11033228923200999</v>
      </c>
      <c r="M149" t="s">
        <v>3148</v>
      </c>
      <c r="N149" t="s">
        <v>3150</v>
      </c>
      <c r="O149" t="s">
        <v>3148</v>
      </c>
      <c r="P149" t="s">
        <v>3155</v>
      </c>
      <c r="Q149" t="s">
        <v>3150</v>
      </c>
      <c r="R149" t="s">
        <v>3150</v>
      </c>
      <c r="S149" t="s">
        <v>3148</v>
      </c>
      <c r="T149" t="s">
        <v>3152</v>
      </c>
      <c r="U149">
        <v>62</v>
      </c>
      <c r="V149">
        <v>-1.70802738560881</v>
      </c>
      <c r="W149">
        <v>-0.84316766807089905</v>
      </c>
      <c r="X149">
        <v>-0.244839693260025</v>
      </c>
      <c r="Y149">
        <v>-1.0586247330005301</v>
      </c>
      <c r="Z149">
        <v>-1.5453967565840101</v>
      </c>
      <c r="AA149">
        <v>-1.24864753087063</v>
      </c>
      <c r="AB149">
        <v>-0.44687893768283798</v>
      </c>
      <c r="AC149">
        <v>-0.78216659664312005</v>
      </c>
      <c r="AD149">
        <v>-0.61881782592555301</v>
      </c>
      <c r="AE149">
        <v>-0.46354442234715099</v>
      </c>
      <c r="AF149">
        <v>-0.15897051019787001</v>
      </c>
    </row>
    <row r="150" spans="1:32" x14ac:dyDescent="0.25">
      <c r="A150" t="s">
        <v>3853</v>
      </c>
      <c r="B150" t="s">
        <v>3309</v>
      </c>
      <c r="C150" t="s">
        <v>3297</v>
      </c>
      <c r="D150" t="s">
        <v>3298</v>
      </c>
      <c r="E150">
        <v>4301.2733965105099</v>
      </c>
      <c r="F150">
        <v>1.1408575734600199</v>
      </c>
      <c r="G150">
        <v>-0.61582277573991295</v>
      </c>
      <c r="H150">
        <v>1.4131187188816401</v>
      </c>
      <c r="I150">
        <v>1.11187751640545</v>
      </c>
      <c r="J150">
        <v>0.37278358364150999</v>
      </c>
      <c r="K150">
        <v>0.66187192996393296</v>
      </c>
      <c r="L150">
        <v>-1.01294485284665</v>
      </c>
      <c r="M150" t="s">
        <v>3151</v>
      </c>
      <c r="N150" t="s">
        <v>3150</v>
      </c>
      <c r="O150" t="s">
        <v>3151</v>
      </c>
      <c r="P150" t="s">
        <v>3151</v>
      </c>
      <c r="Q150" t="s">
        <v>3149</v>
      </c>
      <c r="R150" t="s">
        <v>3149</v>
      </c>
      <c r="S150" t="s">
        <v>3155</v>
      </c>
      <c r="T150" t="s">
        <v>3152</v>
      </c>
      <c r="U150">
        <v>30</v>
      </c>
      <c r="V150">
        <v>0.16357165293773601</v>
      </c>
      <c r="W150">
        <v>0.21004909522755399</v>
      </c>
      <c r="X150">
        <v>0.262998500682815</v>
      </c>
      <c r="Y150">
        <v>-0.21512870867442499</v>
      </c>
      <c r="Z150">
        <v>-5.1008561620257402E-2</v>
      </c>
      <c r="AA150">
        <v>-6.3627212585815607E-2</v>
      </c>
      <c r="AB150">
        <v>-0.48128002461787001</v>
      </c>
      <c r="AC150">
        <v>-0.171239976766316</v>
      </c>
      <c r="AD150">
        <v>0.61266170567942901</v>
      </c>
      <c r="AE150">
        <v>0.82638624369299196</v>
      </c>
      <c r="AF150">
        <v>1.1408575734600199</v>
      </c>
    </row>
    <row r="151" spans="1:32" x14ac:dyDescent="0.25">
      <c r="A151" t="s">
        <v>3854</v>
      </c>
      <c r="B151" t="s">
        <v>3309</v>
      </c>
      <c r="C151" t="s">
        <v>3299</v>
      </c>
      <c r="D151" t="s">
        <v>3300</v>
      </c>
      <c r="E151">
        <v>2888.4512111976901</v>
      </c>
      <c r="F151">
        <v>1.70893839695502</v>
      </c>
      <c r="G151">
        <v>-0.60049166327657899</v>
      </c>
      <c r="H151">
        <v>1.4131187188816401</v>
      </c>
      <c r="I151">
        <v>1.4418563727749101</v>
      </c>
      <c r="J151">
        <v>-5.42142906467835E-2</v>
      </c>
      <c r="K151">
        <v>0.39040571767952897</v>
      </c>
      <c r="L151">
        <v>-0.90451278484181796</v>
      </c>
      <c r="M151" t="s">
        <v>3151</v>
      </c>
      <c r="N151" t="s">
        <v>3150</v>
      </c>
      <c r="O151" t="s">
        <v>3151</v>
      </c>
      <c r="P151" t="s">
        <v>3151</v>
      </c>
      <c r="Q151" t="s">
        <v>3148</v>
      </c>
      <c r="R151" t="s">
        <v>3148</v>
      </c>
      <c r="S151" t="s">
        <v>3155</v>
      </c>
      <c r="T151" t="s">
        <v>3152</v>
      </c>
      <c r="U151">
        <v>13</v>
      </c>
      <c r="V151">
        <v>1.1375710748841801</v>
      </c>
      <c r="W151">
        <v>0.48868270274488101</v>
      </c>
      <c r="X151">
        <v>-0.40171955609729898</v>
      </c>
      <c r="Y151">
        <v>-0.87238705068311195</v>
      </c>
      <c r="Z151">
        <v>-0.40620965821681598</v>
      </c>
      <c r="AA151">
        <v>-7.0780427089658898E-2</v>
      </c>
      <c r="AB151">
        <v>1.04446698302657</v>
      </c>
      <c r="AC151">
        <v>0.73736387058953901</v>
      </c>
      <c r="AD151">
        <v>0.96604646945890305</v>
      </c>
      <c r="AE151">
        <v>1.51386644405504</v>
      </c>
      <c r="AF151">
        <v>1.70893839695502</v>
      </c>
    </row>
    <row r="152" spans="1:32" x14ac:dyDescent="0.25">
      <c r="A152" t="s">
        <v>3855</v>
      </c>
      <c r="B152" t="s">
        <v>3309</v>
      </c>
      <c r="C152" t="s">
        <v>3301</v>
      </c>
      <c r="D152" t="s">
        <v>3302</v>
      </c>
      <c r="E152">
        <v>1406.1209678984001</v>
      </c>
      <c r="F152">
        <v>1.35459133379584</v>
      </c>
      <c r="G152">
        <v>-0.457676268126333</v>
      </c>
      <c r="H152">
        <v>1.4131187188816401</v>
      </c>
      <c r="I152">
        <v>1.1036819124332899</v>
      </c>
      <c r="J152">
        <v>-0.54128561737222802</v>
      </c>
      <c r="K152">
        <v>-3.9249084199734198E-2</v>
      </c>
      <c r="L152">
        <v>-0.40975019087190701</v>
      </c>
      <c r="M152" t="s">
        <v>3151</v>
      </c>
      <c r="N152" t="s">
        <v>3150</v>
      </c>
      <c r="O152" t="s">
        <v>3151</v>
      </c>
      <c r="P152" t="s">
        <v>3151</v>
      </c>
      <c r="Q152" t="s">
        <v>3150</v>
      </c>
      <c r="R152" t="s">
        <v>3148</v>
      </c>
      <c r="S152" t="s">
        <v>3150</v>
      </c>
      <c r="T152" t="s">
        <v>3152</v>
      </c>
      <c r="U152">
        <v>24</v>
      </c>
      <c r="V152">
        <v>-0.48032473930055802</v>
      </c>
      <c r="W152">
        <v>-0.31627516385127002</v>
      </c>
      <c r="X152">
        <v>0.98401905463540496</v>
      </c>
      <c r="Y152">
        <v>1.0218260006636</v>
      </c>
      <c r="Z152">
        <v>0.20480512603651499</v>
      </c>
      <c r="AA152">
        <v>9.3270336208839094E-2</v>
      </c>
      <c r="AB152">
        <v>0.29334672457635502</v>
      </c>
      <c r="AC152">
        <v>0.975888560411862</v>
      </c>
      <c r="AD152">
        <v>1.4470027331953399</v>
      </c>
      <c r="AE152">
        <v>0.92836791613992198</v>
      </c>
      <c r="AF152">
        <v>1.35459133379584</v>
      </c>
    </row>
    <row r="153" spans="1:32" x14ac:dyDescent="0.25">
      <c r="A153" t="s">
        <v>3856</v>
      </c>
      <c r="B153" t="s">
        <v>3309</v>
      </c>
      <c r="C153" t="s">
        <v>3303</v>
      </c>
      <c r="D153" t="s">
        <v>3304</v>
      </c>
      <c r="E153">
        <v>1615.8227288852299</v>
      </c>
      <c r="F153">
        <v>-0.100787563904063</v>
      </c>
      <c r="G153">
        <v>-9.1132677078951396E-2</v>
      </c>
      <c r="H153">
        <v>1.4131187188816401</v>
      </c>
      <c r="I153">
        <v>0.82649166168469801</v>
      </c>
      <c r="J153">
        <v>-0.44992060568005499</v>
      </c>
      <c r="K153">
        <v>-1.3267465384699499</v>
      </c>
      <c r="L153">
        <v>-1.16509196272479</v>
      </c>
      <c r="M153" t="s">
        <v>3148</v>
      </c>
      <c r="N153" t="s">
        <v>3148</v>
      </c>
      <c r="O153" t="s">
        <v>3151</v>
      </c>
      <c r="P153" t="s">
        <v>3149</v>
      </c>
      <c r="Q153" t="s">
        <v>3150</v>
      </c>
      <c r="R153" t="s">
        <v>3155</v>
      </c>
      <c r="S153" t="s">
        <v>3155</v>
      </c>
      <c r="T153" t="s">
        <v>3152</v>
      </c>
      <c r="U153">
        <v>60</v>
      </c>
      <c r="V153">
        <v>-0.57244942687926104</v>
      </c>
      <c r="W153">
        <v>-0.49736432575836798</v>
      </c>
      <c r="X153">
        <v>-0.667394583659213</v>
      </c>
      <c r="Y153">
        <v>-0.54656838033063204</v>
      </c>
      <c r="Z153">
        <v>-0.89474278108102601</v>
      </c>
      <c r="AA153">
        <v>-1.11816544406888</v>
      </c>
      <c r="AB153">
        <v>-0.65568564513960603</v>
      </c>
      <c r="AC153">
        <v>6.1946726299197299E-2</v>
      </c>
      <c r="AD153">
        <v>0.702252966297365</v>
      </c>
      <c r="AE153">
        <v>0.35591536887664099</v>
      </c>
      <c r="AF153">
        <v>-0.100787563904063</v>
      </c>
    </row>
    <row r="154" spans="1:32" x14ac:dyDescent="0.25">
      <c r="A154" t="s">
        <v>3857</v>
      </c>
      <c r="B154" t="s">
        <v>3309</v>
      </c>
      <c r="C154" t="s">
        <v>3305</v>
      </c>
      <c r="D154" t="s">
        <v>3306</v>
      </c>
      <c r="E154">
        <v>1909.40136584684</v>
      </c>
      <c r="F154">
        <v>-0.90730917795661603</v>
      </c>
      <c r="G154">
        <v>6.83875551678466E-2</v>
      </c>
      <c r="H154">
        <v>-0.67296408386225004</v>
      </c>
      <c r="I154">
        <v>-0.19482761788060901</v>
      </c>
      <c r="J154">
        <v>0.255532143322382</v>
      </c>
      <c r="K154">
        <v>-0.75352606737334304</v>
      </c>
      <c r="L154">
        <v>-0.77315185525313701</v>
      </c>
      <c r="M154" t="s">
        <v>3155</v>
      </c>
      <c r="N154" t="s">
        <v>3148</v>
      </c>
      <c r="O154" t="s">
        <v>3150</v>
      </c>
      <c r="P154" t="s">
        <v>3150</v>
      </c>
      <c r="Q154" t="s">
        <v>3148</v>
      </c>
      <c r="R154" t="s">
        <v>3150</v>
      </c>
      <c r="S154" t="s">
        <v>3150</v>
      </c>
      <c r="T154" t="s">
        <v>3152</v>
      </c>
      <c r="U154">
        <v>75</v>
      </c>
      <c r="V154">
        <v>-0.203006716257536</v>
      </c>
      <c r="W154">
        <v>0.31415262655491</v>
      </c>
      <c r="X154">
        <v>-5.1160237167891802E-2</v>
      </c>
      <c r="Y154">
        <v>-0.44781488333906599</v>
      </c>
      <c r="Z154">
        <v>-0.34923898490024202</v>
      </c>
      <c r="AA154">
        <v>-1.05993801538101E-2</v>
      </c>
      <c r="AB154">
        <v>-0.56667538145459795</v>
      </c>
      <c r="AC154">
        <v>-0.709901590977293</v>
      </c>
      <c r="AD154">
        <v>-0.77984540704488903</v>
      </c>
      <c r="AE154">
        <v>-1.1651571777079499</v>
      </c>
      <c r="AF154">
        <v>-0.90730917795661603</v>
      </c>
    </row>
    <row r="155" spans="1:32" x14ac:dyDescent="0.25">
      <c r="A155" t="s">
        <v>3858</v>
      </c>
      <c r="B155" t="s">
        <v>3309</v>
      </c>
      <c r="C155" t="s">
        <v>3307</v>
      </c>
      <c r="D155" t="s">
        <v>3308</v>
      </c>
      <c r="E155">
        <v>465.29203561802302</v>
      </c>
      <c r="F155">
        <v>1.6988911893310401</v>
      </c>
      <c r="G155">
        <v>0.684197248307435</v>
      </c>
      <c r="H155">
        <v>-1.0057074048363599</v>
      </c>
      <c r="I155">
        <v>-8.2697893202185305E-2</v>
      </c>
      <c r="J155">
        <v>3.9156589826354497E-2</v>
      </c>
      <c r="K155">
        <v>-1.4318873175590601</v>
      </c>
      <c r="L155">
        <v>-0.82523097698214898</v>
      </c>
      <c r="M155" t="s">
        <v>3151</v>
      </c>
      <c r="N155" t="s">
        <v>3151</v>
      </c>
      <c r="O155" t="s">
        <v>3155</v>
      </c>
      <c r="P155" t="s">
        <v>3148</v>
      </c>
      <c r="Q155" t="s">
        <v>3148</v>
      </c>
      <c r="R155" t="s">
        <v>3155</v>
      </c>
      <c r="S155" t="s">
        <v>3155</v>
      </c>
      <c r="T155" t="s">
        <v>3152</v>
      </c>
      <c r="U155">
        <v>14</v>
      </c>
      <c r="V155">
        <v>0.35090109590172303</v>
      </c>
      <c r="W155">
        <v>-1.05972911515094</v>
      </c>
      <c r="X155">
        <v>-1.68274544044861</v>
      </c>
      <c r="Y155">
        <v>0.159153876949859</v>
      </c>
      <c r="Z155">
        <v>0.13936562358342</v>
      </c>
      <c r="AA155">
        <v>0.59102174210413805</v>
      </c>
      <c r="AB155">
        <v>-0.13470292354744401</v>
      </c>
      <c r="AC155">
        <v>-8.9802056728345795E-3</v>
      </c>
      <c r="AD155">
        <v>0.82569837581029404</v>
      </c>
      <c r="AE155">
        <v>1.1011030101739301</v>
      </c>
      <c r="AF155">
        <v>1.6988911893310401</v>
      </c>
    </row>
    <row r="156" spans="1:32" x14ac:dyDescent="0.25">
      <c r="A156" t="s">
        <v>3859</v>
      </c>
      <c r="B156" t="s">
        <v>3310</v>
      </c>
      <c r="C156" t="s">
        <v>3146</v>
      </c>
      <c r="D156" t="s">
        <v>3147</v>
      </c>
      <c r="E156">
        <v>619.07356443061406</v>
      </c>
      <c r="F156">
        <v>-0.32240132576748898</v>
      </c>
      <c r="G156">
        <v>5.5564596091900498</v>
      </c>
      <c r="H156">
        <v>0.47104522732580401</v>
      </c>
      <c r="I156">
        <v>-3.8398625380186502</v>
      </c>
      <c r="J156">
        <v>1.0237822871156099</v>
      </c>
      <c r="K156">
        <v>0.59821961851832905</v>
      </c>
      <c r="L156">
        <v>0.95521817499148898</v>
      </c>
      <c r="M156" t="s">
        <v>3150</v>
      </c>
      <c r="N156" t="s">
        <v>3151</v>
      </c>
      <c r="O156" t="s">
        <v>3148</v>
      </c>
      <c r="P156" t="s">
        <v>3155</v>
      </c>
      <c r="Q156" t="s">
        <v>3151</v>
      </c>
      <c r="R156" t="s">
        <v>3149</v>
      </c>
      <c r="S156" t="s">
        <v>3151</v>
      </c>
      <c r="T156" t="s">
        <v>3152</v>
      </c>
      <c r="U156">
        <v>70</v>
      </c>
      <c r="V156">
        <v>-0.67673576920273104</v>
      </c>
      <c r="W156">
        <v>-0.115250552205052</v>
      </c>
      <c r="X156">
        <v>-0.76928838233443797</v>
      </c>
      <c r="Y156">
        <v>-0.88697648443301103</v>
      </c>
      <c r="Z156">
        <v>-0.84549946252962604</v>
      </c>
      <c r="AA156">
        <v>-4.6486863383389202E-3</v>
      </c>
      <c r="AB156">
        <v>-5.7056524162385401E-2</v>
      </c>
      <c r="AC156">
        <v>-0.32423193889514601</v>
      </c>
      <c r="AD156">
        <v>-0.55128495668113697</v>
      </c>
      <c r="AE156">
        <v>-0.130831296012375</v>
      </c>
      <c r="AF156">
        <v>-0.32240132576748898</v>
      </c>
    </row>
    <row r="157" spans="1:32" x14ac:dyDescent="0.25">
      <c r="A157" t="s">
        <v>3860</v>
      </c>
      <c r="B157" t="s">
        <v>3310</v>
      </c>
      <c r="C157" t="s">
        <v>3153</v>
      </c>
      <c r="D157" t="s">
        <v>3154</v>
      </c>
      <c r="E157">
        <v>1213.5180467622899</v>
      </c>
      <c r="F157">
        <v>-0.49920246801478402</v>
      </c>
      <c r="G157">
        <v>10.007446752102201</v>
      </c>
      <c r="H157">
        <v>-1.0246588583338001</v>
      </c>
      <c r="I157">
        <v>-4.9859094182485002</v>
      </c>
      <c r="J157">
        <v>1.42187113399933</v>
      </c>
      <c r="K157">
        <v>0.53896414064750098</v>
      </c>
      <c r="L157">
        <v>0.73253560551965702</v>
      </c>
      <c r="M157" t="s">
        <v>3150</v>
      </c>
      <c r="N157" t="s">
        <v>3151</v>
      </c>
      <c r="O157" t="s">
        <v>3155</v>
      </c>
      <c r="P157" t="s">
        <v>3155</v>
      </c>
      <c r="Q157" t="s">
        <v>3151</v>
      </c>
      <c r="R157" t="s">
        <v>3149</v>
      </c>
      <c r="S157" t="s">
        <v>3149</v>
      </c>
      <c r="T157" t="s">
        <v>3152</v>
      </c>
      <c r="U157">
        <v>72</v>
      </c>
      <c r="V157">
        <v>-0.62196514888034904</v>
      </c>
      <c r="W157">
        <v>-0.23149008087671799</v>
      </c>
      <c r="X157">
        <v>-0.82499997563587502</v>
      </c>
      <c r="Y157">
        <v>-1.21223246772061</v>
      </c>
      <c r="Z157">
        <v>-0.95667452372459005</v>
      </c>
      <c r="AA157">
        <v>-1.12853432520323</v>
      </c>
      <c r="AB157">
        <v>-1.2665617674578</v>
      </c>
      <c r="AC157">
        <v>-0.82095107477050899</v>
      </c>
      <c r="AD157">
        <v>-0.21888355041643601</v>
      </c>
      <c r="AE157">
        <v>-0.45245379954467502</v>
      </c>
      <c r="AF157">
        <v>-0.49920246801478402</v>
      </c>
    </row>
    <row r="158" spans="1:32" x14ac:dyDescent="0.25">
      <c r="A158" t="s">
        <v>3861</v>
      </c>
      <c r="B158" t="s">
        <v>3310</v>
      </c>
      <c r="C158" t="s">
        <v>3156</v>
      </c>
      <c r="D158" t="s">
        <v>3157</v>
      </c>
      <c r="E158">
        <v>223.20332599414999</v>
      </c>
      <c r="F158">
        <v>0.27885008470949002</v>
      </c>
      <c r="M158" t="s">
        <v>3160</v>
      </c>
      <c r="N158" t="s">
        <v>3160</v>
      </c>
      <c r="O158" t="s">
        <v>3160</v>
      </c>
      <c r="P158" t="s">
        <v>3160</v>
      </c>
      <c r="Q158" t="s">
        <v>3160</v>
      </c>
      <c r="R158" t="s">
        <v>3160</v>
      </c>
      <c r="S158" t="s">
        <v>3160</v>
      </c>
      <c r="T158" t="s">
        <v>3180</v>
      </c>
      <c r="U158">
        <v>56</v>
      </c>
      <c r="V158">
        <v>-0.44007529108235199</v>
      </c>
      <c r="W158">
        <v>-0.340685443440984</v>
      </c>
      <c r="X158">
        <v>-4.8802201789568102E-2</v>
      </c>
      <c r="Y158">
        <v>1.8821836026185E-2</v>
      </c>
      <c r="Z158">
        <v>-0.54803464750413999</v>
      </c>
      <c r="AA158">
        <v>-0.70866529571539205</v>
      </c>
      <c r="AB158">
        <v>-0.23178924688375799</v>
      </c>
      <c r="AC158">
        <v>0.30800428951812198</v>
      </c>
      <c r="AD158">
        <v>0.25947351642895</v>
      </c>
      <c r="AE158">
        <v>7.9313472998089496E-2</v>
      </c>
      <c r="AF158">
        <v>0.27885008470949002</v>
      </c>
    </row>
    <row r="159" spans="1:32" x14ac:dyDescent="0.25">
      <c r="A159" t="s">
        <v>3862</v>
      </c>
      <c r="B159" t="s">
        <v>3310</v>
      </c>
      <c r="C159" t="s">
        <v>3158</v>
      </c>
      <c r="D159" t="s">
        <v>3159</v>
      </c>
      <c r="E159">
        <v>20.5217878251323</v>
      </c>
      <c r="F159">
        <v>3.4556293042655298E-2</v>
      </c>
      <c r="M159" t="s">
        <v>3160</v>
      </c>
      <c r="N159" t="s">
        <v>3160</v>
      </c>
      <c r="O159" t="s">
        <v>3160</v>
      </c>
      <c r="P159" t="s">
        <v>3160</v>
      </c>
      <c r="Q159" t="s">
        <v>3160</v>
      </c>
      <c r="R159" t="s">
        <v>3160</v>
      </c>
      <c r="S159" t="s">
        <v>3160</v>
      </c>
      <c r="T159" t="s">
        <v>3161</v>
      </c>
      <c r="U159">
        <v>64</v>
      </c>
      <c r="V159">
        <v>0.66323994845683298</v>
      </c>
      <c r="W159">
        <v>0.86290739753670698</v>
      </c>
      <c r="X159">
        <v>1.1686979682632099</v>
      </c>
      <c r="Y159">
        <v>1.71250693161956</v>
      </c>
      <c r="Z159">
        <v>1.1868631029146699</v>
      </c>
      <c r="AA159">
        <v>-0.433855934248908</v>
      </c>
      <c r="AB159">
        <v>-0.20627278016634201</v>
      </c>
      <c r="AC159">
        <v>-0.63853819071615403</v>
      </c>
      <c r="AD159">
        <v>-1.10528762481257</v>
      </c>
      <c r="AE159">
        <v>-1.6535649691564001</v>
      </c>
      <c r="AF159">
        <v>3.4556293042655298E-2</v>
      </c>
    </row>
    <row r="160" spans="1:32" x14ac:dyDescent="0.25">
      <c r="A160" t="s">
        <v>3863</v>
      </c>
      <c r="B160" t="s">
        <v>3310</v>
      </c>
      <c r="C160" t="s">
        <v>3162</v>
      </c>
      <c r="D160" t="s">
        <v>3163</v>
      </c>
      <c r="E160">
        <v>1024.7829778789701</v>
      </c>
      <c r="F160">
        <v>0.695936034625938</v>
      </c>
      <c r="G160">
        <v>1.2794790728335399</v>
      </c>
      <c r="H160">
        <v>-1.4757811174976301</v>
      </c>
      <c r="I160">
        <v>-0.359745211166839</v>
      </c>
      <c r="J160">
        <v>0.45213616723339001</v>
      </c>
      <c r="K160">
        <v>0.61055073633715595</v>
      </c>
      <c r="L160">
        <v>0.33597020066934302</v>
      </c>
      <c r="M160" t="s">
        <v>3151</v>
      </c>
      <c r="N160" t="s">
        <v>3151</v>
      </c>
      <c r="O160" t="s">
        <v>3155</v>
      </c>
      <c r="P160" t="s">
        <v>3150</v>
      </c>
      <c r="Q160" t="s">
        <v>3149</v>
      </c>
      <c r="R160" t="s">
        <v>3149</v>
      </c>
      <c r="S160" t="s">
        <v>3149</v>
      </c>
      <c r="T160" t="s">
        <v>3152</v>
      </c>
      <c r="U160">
        <v>40</v>
      </c>
      <c r="V160">
        <v>-0.42218605047525298</v>
      </c>
      <c r="W160">
        <v>-0.30334200990195298</v>
      </c>
      <c r="X160">
        <v>0.77253323826809905</v>
      </c>
      <c r="Y160">
        <v>0.68401577178074302</v>
      </c>
      <c r="Z160">
        <v>0.107550381285235</v>
      </c>
      <c r="AA160">
        <v>-0.78938339886340403</v>
      </c>
      <c r="AB160">
        <v>-0.79424675435175696</v>
      </c>
      <c r="AC160">
        <v>-0.127490514877205</v>
      </c>
      <c r="AD160">
        <v>0.87565744154397995</v>
      </c>
      <c r="AE160">
        <v>0.38749837652392199</v>
      </c>
      <c r="AF160">
        <v>0.695936034625938</v>
      </c>
    </row>
    <row r="161" spans="1:32" x14ac:dyDescent="0.25">
      <c r="A161" t="s">
        <v>3864</v>
      </c>
      <c r="B161" t="s">
        <v>3310</v>
      </c>
      <c r="C161" t="s">
        <v>3164</v>
      </c>
      <c r="D161" t="s">
        <v>3165</v>
      </c>
      <c r="E161">
        <v>337.52921682515199</v>
      </c>
      <c r="F161">
        <v>1.62742864937455</v>
      </c>
      <c r="M161" t="s">
        <v>3160</v>
      </c>
      <c r="N161" t="s">
        <v>3160</v>
      </c>
      <c r="O161" t="s">
        <v>3160</v>
      </c>
      <c r="P161" t="s">
        <v>3160</v>
      </c>
      <c r="Q161" t="s">
        <v>3160</v>
      </c>
      <c r="R161" t="s">
        <v>3160</v>
      </c>
      <c r="S161" t="s">
        <v>3160</v>
      </c>
      <c r="T161" t="s">
        <v>3180</v>
      </c>
      <c r="U161">
        <v>9</v>
      </c>
      <c r="V161">
        <v>0.66009166827661003</v>
      </c>
      <c r="W161">
        <v>0.479516987350324</v>
      </c>
      <c r="X161">
        <v>7.6648984961775607E-2</v>
      </c>
      <c r="Y161">
        <v>-0.13278539077902601</v>
      </c>
      <c r="Z161">
        <v>-0.25020870838161502</v>
      </c>
      <c r="AA161">
        <v>-0.27576779826388598</v>
      </c>
      <c r="AB161">
        <v>0.525595073591545</v>
      </c>
      <c r="AC161">
        <v>1.2030332887323001</v>
      </c>
      <c r="AD161">
        <v>0.82934510298207098</v>
      </c>
      <c r="AE161">
        <v>0.68758917883919501</v>
      </c>
      <c r="AF161">
        <v>1.62742864937455</v>
      </c>
    </row>
    <row r="162" spans="1:32" x14ac:dyDescent="0.25">
      <c r="A162" t="s">
        <v>3865</v>
      </c>
      <c r="B162" t="s">
        <v>3310</v>
      </c>
      <c r="C162" t="s">
        <v>3166</v>
      </c>
      <c r="D162" t="s">
        <v>3167</v>
      </c>
      <c r="E162">
        <v>1241.5692718067501</v>
      </c>
      <c r="F162">
        <v>1.41305459432238</v>
      </c>
      <c r="G162">
        <v>0.81692883346256995</v>
      </c>
      <c r="H162">
        <v>0.63658631971577695</v>
      </c>
      <c r="I162">
        <v>0.14630516844003799</v>
      </c>
      <c r="J162">
        <v>0.39662043391867802</v>
      </c>
      <c r="K162">
        <v>0.50935910778493199</v>
      </c>
      <c r="L162">
        <v>0.51198655234584201</v>
      </c>
      <c r="M162" t="s">
        <v>3151</v>
      </c>
      <c r="N162" t="s">
        <v>3151</v>
      </c>
      <c r="O162" t="s">
        <v>3149</v>
      </c>
      <c r="P162" t="s">
        <v>3148</v>
      </c>
      <c r="Q162" t="s">
        <v>3149</v>
      </c>
      <c r="R162" t="s">
        <v>3149</v>
      </c>
      <c r="S162" t="s">
        <v>3149</v>
      </c>
      <c r="T162" t="s">
        <v>3152</v>
      </c>
      <c r="U162">
        <v>16</v>
      </c>
      <c r="V162">
        <v>4.3131027221809198E-2</v>
      </c>
      <c r="W162">
        <v>-1.86268089626913E-2</v>
      </c>
      <c r="X162">
        <v>3.3404935048981198E-2</v>
      </c>
      <c r="Y162">
        <v>0.14875644996826701</v>
      </c>
      <c r="Z162">
        <v>-0.42341243454920002</v>
      </c>
      <c r="AA162">
        <v>-0.725393590301605</v>
      </c>
      <c r="AB162">
        <v>5.2604446468103902E-2</v>
      </c>
      <c r="AC162">
        <v>0.62058771488054398</v>
      </c>
      <c r="AD162">
        <v>0.42153881329987603</v>
      </c>
      <c r="AE162">
        <v>0.80791369102557498</v>
      </c>
      <c r="AF162">
        <v>1.41305459432238</v>
      </c>
    </row>
    <row r="163" spans="1:32" x14ac:dyDescent="0.25">
      <c r="A163" t="s">
        <v>3866</v>
      </c>
      <c r="B163" t="s">
        <v>3310</v>
      </c>
      <c r="C163" t="s">
        <v>3168</v>
      </c>
      <c r="D163" t="s">
        <v>3169</v>
      </c>
      <c r="E163">
        <v>588.55068737116005</v>
      </c>
      <c r="F163">
        <v>1.5315336049403401</v>
      </c>
      <c r="G163">
        <v>1.54221507600196</v>
      </c>
      <c r="H163">
        <v>-1.81198277940902</v>
      </c>
      <c r="I163">
        <v>-0.213494034080175</v>
      </c>
      <c r="J163">
        <v>0.169599316030559</v>
      </c>
      <c r="K163">
        <v>0.103998756316992</v>
      </c>
      <c r="L163">
        <v>0.16716237126623401</v>
      </c>
      <c r="M163" t="s">
        <v>3151</v>
      </c>
      <c r="N163" t="s">
        <v>3151</v>
      </c>
      <c r="O163" t="s">
        <v>3155</v>
      </c>
      <c r="P163" t="s">
        <v>3150</v>
      </c>
      <c r="Q163" t="s">
        <v>3148</v>
      </c>
      <c r="R163" t="s">
        <v>3148</v>
      </c>
      <c r="S163" t="s">
        <v>3149</v>
      </c>
      <c r="T163" t="s">
        <v>3152</v>
      </c>
      <c r="U163">
        <v>12</v>
      </c>
      <c r="V163">
        <v>0.14302335805435501</v>
      </c>
      <c r="W163">
        <v>0.411195656129133</v>
      </c>
      <c r="X163">
        <v>-9.6852570391300595E-3</v>
      </c>
      <c r="Y163">
        <v>-1.2482204979779901</v>
      </c>
      <c r="Z163">
        <v>-1.2101757482387001</v>
      </c>
      <c r="AA163">
        <v>-0.67506611068972799</v>
      </c>
      <c r="AB163">
        <v>0.61474693079660103</v>
      </c>
      <c r="AC163">
        <v>1.1035538046829401</v>
      </c>
      <c r="AD163">
        <v>0.66532699044349997</v>
      </c>
      <c r="AE163">
        <v>0.96918505295789703</v>
      </c>
      <c r="AF163">
        <v>1.5315336049403401</v>
      </c>
    </row>
    <row r="164" spans="1:32" x14ac:dyDescent="0.25">
      <c r="A164" t="s">
        <v>3867</v>
      </c>
      <c r="B164" t="s">
        <v>3310</v>
      </c>
      <c r="C164" t="s">
        <v>3170</v>
      </c>
      <c r="D164" t="s">
        <v>3171</v>
      </c>
      <c r="E164">
        <v>922.18067139581296</v>
      </c>
      <c r="F164">
        <v>1.5429772710149801</v>
      </c>
      <c r="G164">
        <v>4.2117967311008497</v>
      </c>
      <c r="H164">
        <v>1.1542613853236601</v>
      </c>
      <c r="I164">
        <v>-1.5148500034483701</v>
      </c>
      <c r="J164">
        <v>0.27332940481081802</v>
      </c>
      <c r="K164">
        <v>0.32528175966883499</v>
      </c>
      <c r="L164">
        <v>9.8910683999127794E-2</v>
      </c>
      <c r="M164" t="s">
        <v>3151</v>
      </c>
      <c r="N164" t="s">
        <v>3151</v>
      </c>
      <c r="O164" t="s">
        <v>3151</v>
      </c>
      <c r="P164" t="s">
        <v>3155</v>
      </c>
      <c r="Q164" t="s">
        <v>3148</v>
      </c>
      <c r="R164" t="s">
        <v>3148</v>
      </c>
      <c r="S164" t="s">
        <v>3148</v>
      </c>
      <c r="T164" t="s">
        <v>3152</v>
      </c>
      <c r="U164">
        <v>11</v>
      </c>
      <c r="V164">
        <v>0.321033157248023</v>
      </c>
      <c r="W164">
        <v>-0.28702682799922702</v>
      </c>
      <c r="X164">
        <v>-3.76760529971383E-3</v>
      </c>
      <c r="Y164">
        <v>-0.76808644267937698</v>
      </c>
      <c r="Z164">
        <v>-0.61890614615247297</v>
      </c>
      <c r="AA164">
        <v>-0.34410310693016899</v>
      </c>
      <c r="AB164">
        <v>-0.32275815728795398</v>
      </c>
      <c r="AC164">
        <v>0.46188953726527099</v>
      </c>
      <c r="AD164">
        <v>1.0547951380843099</v>
      </c>
      <c r="AE164">
        <v>1.19742237102112</v>
      </c>
      <c r="AF164">
        <v>1.5429772710149801</v>
      </c>
    </row>
    <row r="165" spans="1:32" x14ac:dyDescent="0.25">
      <c r="A165" t="s">
        <v>3868</v>
      </c>
      <c r="B165" t="s">
        <v>3310</v>
      </c>
      <c r="C165" t="s">
        <v>3172</v>
      </c>
      <c r="D165" t="s">
        <v>3173</v>
      </c>
      <c r="E165">
        <v>381.50750792621898</v>
      </c>
      <c r="F165">
        <v>0.85915452864570097</v>
      </c>
      <c r="G165">
        <v>0.80840113811742298</v>
      </c>
      <c r="H165">
        <v>-0.19943203026369</v>
      </c>
      <c r="I165">
        <v>-4.3523376646165603E-2</v>
      </c>
      <c r="J165">
        <v>0.21763506011706199</v>
      </c>
      <c r="K165">
        <v>0.13366558525916</v>
      </c>
      <c r="L165">
        <v>0.58261880986763104</v>
      </c>
      <c r="M165" t="s">
        <v>3151</v>
      </c>
      <c r="N165" t="s">
        <v>3151</v>
      </c>
      <c r="O165" t="s">
        <v>3148</v>
      </c>
      <c r="P165" t="s">
        <v>3148</v>
      </c>
      <c r="Q165" t="s">
        <v>3148</v>
      </c>
      <c r="R165" t="s">
        <v>3148</v>
      </c>
      <c r="S165" t="s">
        <v>3149</v>
      </c>
      <c r="T165" t="s">
        <v>3152</v>
      </c>
      <c r="U165">
        <v>32</v>
      </c>
      <c r="V165">
        <v>-0.31347025283538099</v>
      </c>
      <c r="W165">
        <v>-1.03726054558067</v>
      </c>
      <c r="X165">
        <v>-1.2356897304975001</v>
      </c>
      <c r="Y165">
        <v>-0.20175729594254399</v>
      </c>
      <c r="Z165">
        <v>-0.33271262421055903</v>
      </c>
      <c r="AA165">
        <v>-7.4771301523703607E-2</v>
      </c>
      <c r="AB165">
        <v>0.34671127116220102</v>
      </c>
      <c r="AC165">
        <v>1.45929985115024</v>
      </c>
      <c r="AD165">
        <v>1.20915418936604</v>
      </c>
      <c r="AE165">
        <v>0.74792931597354295</v>
      </c>
      <c r="AF165">
        <v>0.85915452864570097</v>
      </c>
    </row>
    <row r="166" spans="1:32" x14ac:dyDescent="0.25">
      <c r="A166" t="s">
        <v>3869</v>
      </c>
      <c r="B166" t="s">
        <v>3310</v>
      </c>
      <c r="C166" t="s">
        <v>3174</v>
      </c>
      <c r="D166" t="s">
        <v>3175</v>
      </c>
      <c r="E166">
        <v>1012.13214289779</v>
      </c>
      <c r="F166">
        <v>0.72235041598114302</v>
      </c>
      <c r="G166">
        <v>-0.33979778031235802</v>
      </c>
      <c r="H166">
        <v>0.98673791346920703</v>
      </c>
      <c r="I166">
        <v>0.73594174328207795</v>
      </c>
      <c r="J166">
        <v>-0.90721657993655702</v>
      </c>
      <c r="K166">
        <v>-7.5720016811436905E-2</v>
      </c>
      <c r="L166">
        <v>-0.13054439567589099</v>
      </c>
      <c r="M166" t="s">
        <v>3151</v>
      </c>
      <c r="N166" t="s">
        <v>3150</v>
      </c>
      <c r="O166" t="s">
        <v>3149</v>
      </c>
      <c r="P166" t="s">
        <v>3149</v>
      </c>
      <c r="Q166" t="s">
        <v>3155</v>
      </c>
      <c r="R166" t="s">
        <v>3148</v>
      </c>
      <c r="S166" t="s">
        <v>3148</v>
      </c>
      <c r="T166" t="s">
        <v>3152</v>
      </c>
      <c r="U166">
        <v>38</v>
      </c>
      <c r="V166">
        <v>1.15979573469479</v>
      </c>
      <c r="W166">
        <v>-3.6523172069729298E-2</v>
      </c>
      <c r="X166">
        <v>0.552742187586727</v>
      </c>
      <c r="Y166">
        <v>0.329866302805429</v>
      </c>
      <c r="Z166">
        <v>0.27256305148013998</v>
      </c>
      <c r="AA166">
        <v>0.52699622870436902</v>
      </c>
      <c r="AB166">
        <v>-0.33446473919221997</v>
      </c>
      <c r="AC166">
        <v>-0.10065088336154999</v>
      </c>
      <c r="AD166">
        <v>2.91467356126494E-2</v>
      </c>
      <c r="AE166">
        <v>0.31618290064401799</v>
      </c>
      <c r="AF166">
        <v>0.72235041598114302</v>
      </c>
    </row>
    <row r="167" spans="1:32" x14ac:dyDescent="0.25">
      <c r="A167" t="s">
        <v>3870</v>
      </c>
      <c r="B167" t="s">
        <v>3310</v>
      </c>
      <c r="C167" t="s">
        <v>3176</v>
      </c>
      <c r="D167" t="s">
        <v>3177</v>
      </c>
      <c r="E167">
        <v>213.33305512053599</v>
      </c>
      <c r="F167">
        <v>2.6057755760347199</v>
      </c>
      <c r="M167" t="s">
        <v>3160</v>
      </c>
      <c r="N167" t="s">
        <v>3160</v>
      </c>
      <c r="O167" t="s">
        <v>3160</v>
      </c>
      <c r="P167" t="s">
        <v>3160</v>
      </c>
      <c r="Q167" t="s">
        <v>3160</v>
      </c>
      <c r="R167" t="s">
        <v>3160</v>
      </c>
      <c r="S167" t="s">
        <v>3160</v>
      </c>
      <c r="T167" t="s">
        <v>3180</v>
      </c>
      <c r="U167">
        <v>2</v>
      </c>
      <c r="V167">
        <v>2.19346994591942</v>
      </c>
      <c r="W167">
        <v>1.97700080300125</v>
      </c>
      <c r="X167">
        <v>1.2253180968541999</v>
      </c>
      <c r="Y167">
        <v>0.66553415635378899</v>
      </c>
      <c r="Z167">
        <v>0.472564319644944</v>
      </c>
      <c r="AA167">
        <v>0.924922035370355</v>
      </c>
      <c r="AB167">
        <v>2.1100689542825601</v>
      </c>
      <c r="AC167">
        <v>2.6580409590806702</v>
      </c>
      <c r="AD167">
        <v>2.4892731503886498</v>
      </c>
      <c r="AE167">
        <v>2.0347624136278299</v>
      </c>
      <c r="AF167">
        <v>2.6057755760347199</v>
      </c>
    </row>
    <row r="168" spans="1:32" x14ac:dyDescent="0.25">
      <c r="A168" t="s">
        <v>3871</v>
      </c>
      <c r="B168" t="s">
        <v>3310</v>
      </c>
      <c r="C168" t="s">
        <v>3178</v>
      </c>
      <c r="D168" t="s">
        <v>3179</v>
      </c>
      <c r="E168">
        <v>238.39339735592699</v>
      </c>
      <c r="F168">
        <v>1.0297485210981701</v>
      </c>
      <c r="M168" t="s">
        <v>3160</v>
      </c>
      <c r="N168" t="s">
        <v>3160</v>
      </c>
      <c r="O168" t="s">
        <v>3160</v>
      </c>
      <c r="P168" t="s">
        <v>3160</v>
      </c>
      <c r="Q168" t="s">
        <v>3160</v>
      </c>
      <c r="R168" t="s">
        <v>3160</v>
      </c>
      <c r="S168" t="s">
        <v>3160</v>
      </c>
      <c r="T168" t="s">
        <v>3180</v>
      </c>
      <c r="U168">
        <v>26</v>
      </c>
      <c r="V168">
        <v>-0.15006168533345501</v>
      </c>
      <c r="W168">
        <v>-0.58946627547730401</v>
      </c>
      <c r="X168">
        <v>-0.22553190512818699</v>
      </c>
      <c r="Y168">
        <v>-0.20485066511611399</v>
      </c>
      <c r="Z168">
        <v>-0.347352566425289</v>
      </c>
      <c r="AA168">
        <v>-0.30477801962199003</v>
      </c>
      <c r="AB168">
        <v>-0.49995292832312699</v>
      </c>
      <c r="AC168">
        <v>0.29383395785893401</v>
      </c>
      <c r="AD168">
        <v>0.76116363292798195</v>
      </c>
      <c r="AE168">
        <v>0.32665543762261501</v>
      </c>
      <c r="AF168">
        <v>1.0297485210981701</v>
      </c>
    </row>
    <row r="169" spans="1:32" x14ac:dyDescent="0.25">
      <c r="A169" t="s">
        <v>3872</v>
      </c>
      <c r="B169" t="s">
        <v>3310</v>
      </c>
      <c r="C169" t="s">
        <v>3181</v>
      </c>
      <c r="D169" t="s">
        <v>3182</v>
      </c>
      <c r="E169">
        <v>274.77804878681502</v>
      </c>
      <c r="F169">
        <v>1.41356942469431</v>
      </c>
      <c r="M169" t="s">
        <v>3160</v>
      </c>
      <c r="N169" t="s">
        <v>3160</v>
      </c>
      <c r="O169" t="s">
        <v>3160</v>
      </c>
      <c r="P169" t="s">
        <v>3160</v>
      </c>
      <c r="Q169" t="s">
        <v>3160</v>
      </c>
      <c r="R169" t="s">
        <v>3160</v>
      </c>
      <c r="S169" t="s">
        <v>3160</v>
      </c>
      <c r="T169" t="s">
        <v>3180</v>
      </c>
      <c r="U169">
        <v>15</v>
      </c>
      <c r="V169">
        <v>0.19341204925127101</v>
      </c>
      <c r="W169">
        <v>-2.13583319012857E-2</v>
      </c>
      <c r="X169">
        <v>-2.3477649666807598E-2</v>
      </c>
      <c r="Y169">
        <v>0.13876877721389799</v>
      </c>
      <c r="Z169">
        <v>-0.10487409232209199</v>
      </c>
      <c r="AA169">
        <v>-2.7003866980004999E-2</v>
      </c>
      <c r="AB169">
        <v>0.76780833994384901</v>
      </c>
      <c r="AC169">
        <v>1.42503780169148</v>
      </c>
      <c r="AD169">
        <v>1.1004681731500301</v>
      </c>
      <c r="AE169">
        <v>0.686010608211304</v>
      </c>
      <c r="AF169">
        <v>1.41356942469431</v>
      </c>
    </row>
    <row r="170" spans="1:32" x14ac:dyDescent="0.25">
      <c r="A170" t="s">
        <v>3873</v>
      </c>
      <c r="B170" t="s">
        <v>3310</v>
      </c>
      <c r="C170" t="s">
        <v>3183</v>
      </c>
      <c r="D170" t="s">
        <v>3184</v>
      </c>
      <c r="E170">
        <v>504.43755221337301</v>
      </c>
      <c r="F170">
        <v>2.7759051959074799</v>
      </c>
      <c r="M170" t="s">
        <v>3160</v>
      </c>
      <c r="N170" t="s">
        <v>3160</v>
      </c>
      <c r="O170" t="s">
        <v>3160</v>
      </c>
      <c r="P170" t="s">
        <v>3160</v>
      </c>
      <c r="Q170" t="s">
        <v>3160</v>
      </c>
      <c r="R170" t="s">
        <v>3160</v>
      </c>
      <c r="S170" t="s">
        <v>3160</v>
      </c>
      <c r="T170" t="s">
        <v>3180</v>
      </c>
      <c r="U170">
        <v>1</v>
      </c>
      <c r="V170">
        <v>0.91820311086309303</v>
      </c>
      <c r="W170">
        <v>0.89977992031466303</v>
      </c>
      <c r="X170">
        <v>0.64581120636787703</v>
      </c>
      <c r="Y170">
        <v>-2.3268544461452E-2</v>
      </c>
      <c r="Z170">
        <v>8.8453915096035202E-2</v>
      </c>
      <c r="AA170">
        <v>1.1273332001863301</v>
      </c>
      <c r="AB170">
        <v>1.86699265267368</v>
      </c>
      <c r="AC170">
        <v>1.8493248706240499</v>
      </c>
      <c r="AD170">
        <v>1.99115113664817</v>
      </c>
      <c r="AE170">
        <v>1.8162739987504499</v>
      </c>
      <c r="AF170">
        <v>2.7759051959074799</v>
      </c>
    </row>
    <row r="171" spans="1:32" x14ac:dyDescent="0.25">
      <c r="A171" t="s">
        <v>3874</v>
      </c>
      <c r="B171" t="s">
        <v>3310</v>
      </c>
      <c r="C171" t="s">
        <v>3185</v>
      </c>
      <c r="D171" t="s">
        <v>3186</v>
      </c>
      <c r="E171">
        <v>283.55933990314003</v>
      </c>
      <c r="F171">
        <v>1.60408419069448</v>
      </c>
      <c r="M171" t="s">
        <v>3160</v>
      </c>
      <c r="N171" t="s">
        <v>3160</v>
      </c>
      <c r="O171" t="s">
        <v>3160</v>
      </c>
      <c r="P171" t="s">
        <v>3160</v>
      </c>
      <c r="Q171" t="s">
        <v>3160</v>
      </c>
      <c r="R171" t="s">
        <v>3160</v>
      </c>
      <c r="S171" t="s">
        <v>3160</v>
      </c>
      <c r="T171" t="s">
        <v>3180</v>
      </c>
      <c r="U171">
        <v>10</v>
      </c>
      <c r="V171">
        <v>0.100552613250962</v>
      </c>
      <c r="W171">
        <v>7.1596827933227705E-2</v>
      </c>
      <c r="X171">
        <v>-1.0276118817294099E-2</v>
      </c>
      <c r="Y171">
        <v>-6.5199687958355498E-2</v>
      </c>
      <c r="Z171">
        <v>0.17463864806496701</v>
      </c>
      <c r="AA171">
        <v>0.47327787886594902</v>
      </c>
      <c r="AB171">
        <v>0.90402802512413005</v>
      </c>
      <c r="AC171">
        <v>1.1222645577257899</v>
      </c>
      <c r="AD171">
        <v>0.98700608128998302</v>
      </c>
      <c r="AE171">
        <v>0.55876237946790297</v>
      </c>
      <c r="AF171">
        <v>1.60408419069448</v>
      </c>
    </row>
    <row r="172" spans="1:32" x14ac:dyDescent="0.25">
      <c r="A172" t="s">
        <v>3875</v>
      </c>
      <c r="B172" t="s">
        <v>3310</v>
      </c>
      <c r="C172" t="s">
        <v>3187</v>
      </c>
      <c r="D172" t="s">
        <v>3188</v>
      </c>
      <c r="E172">
        <v>496.97140614515098</v>
      </c>
      <c r="F172">
        <v>2.5203314588152099</v>
      </c>
      <c r="G172">
        <v>0.54140965883640402</v>
      </c>
      <c r="H172">
        <v>0.74210692393098099</v>
      </c>
      <c r="I172">
        <v>0.62356136729073097</v>
      </c>
      <c r="J172">
        <v>-0.26460842263348</v>
      </c>
      <c r="K172">
        <v>1.1396971640495901</v>
      </c>
      <c r="L172">
        <v>6.6078801656264105E-2</v>
      </c>
      <c r="M172" t="s">
        <v>3151</v>
      </c>
      <c r="N172" t="s">
        <v>3151</v>
      </c>
      <c r="O172" t="s">
        <v>3149</v>
      </c>
      <c r="P172" t="s">
        <v>3149</v>
      </c>
      <c r="Q172" t="s">
        <v>3150</v>
      </c>
      <c r="R172" t="s">
        <v>3151</v>
      </c>
      <c r="S172" t="s">
        <v>3148</v>
      </c>
      <c r="T172" t="s">
        <v>3152</v>
      </c>
      <c r="U172">
        <v>3</v>
      </c>
      <c r="V172">
        <v>1.4219176665895199</v>
      </c>
      <c r="W172">
        <v>1.4000009580056401</v>
      </c>
      <c r="X172">
        <v>1.5074420609353101</v>
      </c>
      <c r="Y172">
        <v>1.58069581788826</v>
      </c>
      <c r="Z172">
        <v>1.50057719631285</v>
      </c>
      <c r="AA172">
        <v>1.63454956836058</v>
      </c>
      <c r="AB172">
        <v>2.10632004552473</v>
      </c>
      <c r="AC172">
        <v>2.6313637158252701</v>
      </c>
      <c r="AD172">
        <v>1.99743815648234</v>
      </c>
      <c r="AE172">
        <v>1.5437375573149901</v>
      </c>
      <c r="AF172">
        <v>2.5203314588152099</v>
      </c>
    </row>
    <row r="173" spans="1:32" x14ac:dyDescent="0.25">
      <c r="A173" t="s">
        <v>3876</v>
      </c>
      <c r="B173" t="s">
        <v>3310</v>
      </c>
      <c r="C173" t="s">
        <v>3189</v>
      </c>
      <c r="D173" t="s">
        <v>3190</v>
      </c>
      <c r="E173">
        <v>594.88319119001596</v>
      </c>
      <c r="F173">
        <v>1.68430747329649</v>
      </c>
      <c r="G173">
        <v>2.3606691766586901E-2</v>
      </c>
      <c r="H173">
        <v>1.1313180668079901</v>
      </c>
      <c r="I173">
        <v>-3.8237283770908202E-2</v>
      </c>
      <c r="J173">
        <v>0.34592111816270299</v>
      </c>
      <c r="K173">
        <v>1.1876419246015899</v>
      </c>
      <c r="L173">
        <v>0.279127823541854</v>
      </c>
      <c r="M173" t="s">
        <v>3151</v>
      </c>
      <c r="N173" t="s">
        <v>3148</v>
      </c>
      <c r="O173" t="s">
        <v>3151</v>
      </c>
      <c r="P173" t="s">
        <v>3148</v>
      </c>
      <c r="Q173" t="s">
        <v>3149</v>
      </c>
      <c r="R173" t="s">
        <v>3151</v>
      </c>
      <c r="S173" t="s">
        <v>3149</v>
      </c>
      <c r="T173" t="s">
        <v>3152</v>
      </c>
      <c r="U173">
        <v>8</v>
      </c>
      <c r="V173">
        <v>1.1767673669791801</v>
      </c>
      <c r="W173">
        <v>1.41133589284769</v>
      </c>
      <c r="X173">
        <v>1.49830219320591</v>
      </c>
      <c r="Y173">
        <v>0.75849980822002105</v>
      </c>
      <c r="Z173">
        <v>1.32220800829674</v>
      </c>
      <c r="AA173">
        <v>1.0697003558150699</v>
      </c>
      <c r="AB173">
        <v>0.73868519632357599</v>
      </c>
      <c r="AC173">
        <v>0.61950644563766799</v>
      </c>
      <c r="AD173">
        <v>0.86808341723812499</v>
      </c>
      <c r="AE173">
        <v>1.2169922494765599</v>
      </c>
      <c r="AF173">
        <v>1.68430747329649</v>
      </c>
    </row>
    <row r="174" spans="1:32" x14ac:dyDescent="0.25">
      <c r="A174" t="s">
        <v>3877</v>
      </c>
      <c r="B174" t="s">
        <v>3310</v>
      </c>
      <c r="C174" t="s">
        <v>3191</v>
      </c>
      <c r="D174" t="s">
        <v>3192</v>
      </c>
      <c r="E174">
        <v>1102.3164397456901</v>
      </c>
      <c r="F174">
        <v>0.46160106115205601</v>
      </c>
      <c r="G174">
        <v>0.74015246591898798</v>
      </c>
      <c r="H174">
        <v>-1.0057074048363599</v>
      </c>
      <c r="I174">
        <v>0.84677534465707505</v>
      </c>
      <c r="J174">
        <v>0.28662117940168902</v>
      </c>
      <c r="K174">
        <v>0.975390643926761</v>
      </c>
      <c r="L174">
        <v>0.37027521492904902</v>
      </c>
      <c r="M174" t="s">
        <v>3149</v>
      </c>
      <c r="N174" t="s">
        <v>3151</v>
      </c>
      <c r="O174" t="s">
        <v>3155</v>
      </c>
      <c r="P174" t="s">
        <v>3149</v>
      </c>
      <c r="Q174" t="s">
        <v>3148</v>
      </c>
      <c r="R174" t="s">
        <v>3149</v>
      </c>
      <c r="S174" t="s">
        <v>3149</v>
      </c>
      <c r="T174" t="s">
        <v>3152</v>
      </c>
      <c r="U174">
        <v>51</v>
      </c>
      <c r="V174">
        <v>0.44902262938280701</v>
      </c>
      <c r="W174">
        <v>0.65601872376553805</v>
      </c>
      <c r="X174">
        <v>0.34798836000885602</v>
      </c>
      <c r="Y174">
        <v>-4.1050066255419099E-2</v>
      </c>
      <c r="Z174">
        <v>0.90997677048430803</v>
      </c>
      <c r="AA174">
        <v>0.16986926881772299</v>
      </c>
      <c r="AB174">
        <v>-0.97752384245002699</v>
      </c>
      <c r="AC174">
        <v>0.32819171794046498</v>
      </c>
      <c r="AD174">
        <v>0.871113991064559</v>
      </c>
      <c r="AE174">
        <v>0.69288625095721701</v>
      </c>
      <c r="AF174">
        <v>0.46160106115205601</v>
      </c>
    </row>
    <row r="175" spans="1:32" x14ac:dyDescent="0.25">
      <c r="A175" t="s">
        <v>3878</v>
      </c>
      <c r="B175" t="s">
        <v>3310</v>
      </c>
      <c r="C175" t="s">
        <v>3193</v>
      </c>
      <c r="D175" t="s">
        <v>3194</v>
      </c>
      <c r="E175">
        <v>771.050698862388</v>
      </c>
      <c r="F175">
        <v>2.0623356269330202</v>
      </c>
      <c r="G175">
        <v>-0.17802031589318901</v>
      </c>
      <c r="H175">
        <v>0.491479043274125</v>
      </c>
      <c r="I175">
        <v>0.98478541742431203</v>
      </c>
      <c r="J175">
        <v>0.19389409021652501</v>
      </c>
      <c r="K175">
        <v>0.81143563471459301</v>
      </c>
      <c r="L175">
        <v>0.76859855279554801</v>
      </c>
      <c r="M175" t="s">
        <v>3151</v>
      </c>
      <c r="N175" t="s">
        <v>3148</v>
      </c>
      <c r="O175" t="s">
        <v>3149</v>
      </c>
      <c r="P175" t="s">
        <v>3151</v>
      </c>
      <c r="Q175" t="s">
        <v>3148</v>
      </c>
      <c r="R175" t="s">
        <v>3149</v>
      </c>
      <c r="S175" t="s">
        <v>3151</v>
      </c>
      <c r="T175" t="s">
        <v>3152</v>
      </c>
      <c r="U175">
        <v>5</v>
      </c>
      <c r="V175">
        <v>0.73235452959062297</v>
      </c>
      <c r="W175">
        <v>0.78923660547682695</v>
      </c>
      <c r="X175">
        <v>0.63481044896900196</v>
      </c>
      <c r="Y175">
        <v>0.36693561273101499</v>
      </c>
      <c r="Z175">
        <v>0.39993173393097198</v>
      </c>
      <c r="AA175">
        <v>0.54540182713519803</v>
      </c>
      <c r="AB175">
        <v>0.74318088955129302</v>
      </c>
      <c r="AC175">
        <v>0.89223510722898003</v>
      </c>
      <c r="AD175">
        <v>0.58741128226995998</v>
      </c>
      <c r="AE175">
        <v>4.9909291622515797E-2</v>
      </c>
      <c r="AF175">
        <v>2.0623356269330202</v>
      </c>
    </row>
    <row r="176" spans="1:32" x14ac:dyDescent="0.25">
      <c r="A176" t="s">
        <v>3879</v>
      </c>
      <c r="B176" t="s">
        <v>3310</v>
      </c>
      <c r="C176" t="s">
        <v>3195</v>
      </c>
      <c r="D176" t="s">
        <v>3196</v>
      </c>
      <c r="E176">
        <v>1019.0977087482501</v>
      </c>
      <c r="F176">
        <v>1.7415880827483401</v>
      </c>
      <c r="G176">
        <v>-0.838716145748166</v>
      </c>
      <c r="H176">
        <v>0.46746424742319198</v>
      </c>
      <c r="I176">
        <v>1.2504498934867201</v>
      </c>
      <c r="J176">
        <v>-0.91840597342694097</v>
      </c>
      <c r="K176">
        <v>-0.59736979454487105</v>
      </c>
      <c r="L176">
        <v>1.6822999616926699</v>
      </c>
      <c r="M176" t="s">
        <v>3151</v>
      </c>
      <c r="N176" t="s">
        <v>3155</v>
      </c>
      <c r="O176" t="s">
        <v>3148</v>
      </c>
      <c r="P176" t="s">
        <v>3151</v>
      </c>
      <c r="Q176" t="s">
        <v>3155</v>
      </c>
      <c r="R176" t="s">
        <v>3150</v>
      </c>
      <c r="S176" t="s">
        <v>3151</v>
      </c>
      <c r="T176" t="s">
        <v>3152</v>
      </c>
      <c r="U176">
        <v>7</v>
      </c>
      <c r="V176">
        <v>1.7385277528597101</v>
      </c>
      <c r="W176">
        <v>1.7730185822200799</v>
      </c>
      <c r="X176">
        <v>1.5807054957081601</v>
      </c>
      <c r="Y176">
        <v>1.47501035453078</v>
      </c>
      <c r="Z176">
        <v>1.76530703128403</v>
      </c>
      <c r="AA176">
        <v>1.9925292712808</v>
      </c>
      <c r="AB176">
        <v>2.8383069339185099</v>
      </c>
      <c r="AC176">
        <v>3.6927714872636099</v>
      </c>
      <c r="AD176">
        <v>2.4538882367612902</v>
      </c>
      <c r="AE176">
        <v>1.9163450848741299</v>
      </c>
      <c r="AF176">
        <v>1.7415880827483401</v>
      </c>
    </row>
    <row r="177" spans="1:32" x14ac:dyDescent="0.25">
      <c r="A177" t="s">
        <v>3880</v>
      </c>
      <c r="B177" t="s">
        <v>3310</v>
      </c>
      <c r="C177" t="s">
        <v>3197</v>
      </c>
      <c r="D177" t="s">
        <v>3198</v>
      </c>
      <c r="E177">
        <v>1091.0568409678101</v>
      </c>
      <c r="F177">
        <v>0.46302945782725302</v>
      </c>
      <c r="G177">
        <v>4.3477510517654396</v>
      </c>
      <c r="H177">
        <v>-1.5446145833757601</v>
      </c>
      <c r="I177">
        <v>-2.3272500219999701</v>
      </c>
      <c r="J177">
        <v>0.78357721575630401</v>
      </c>
      <c r="K177">
        <v>1.3276372657856199</v>
      </c>
      <c r="L177">
        <v>0.63052626156948799</v>
      </c>
      <c r="M177" t="s">
        <v>3149</v>
      </c>
      <c r="N177" t="s">
        <v>3151</v>
      </c>
      <c r="O177" t="s">
        <v>3155</v>
      </c>
      <c r="P177" t="s">
        <v>3155</v>
      </c>
      <c r="Q177" t="s">
        <v>3151</v>
      </c>
      <c r="R177" t="s">
        <v>3151</v>
      </c>
      <c r="S177" t="s">
        <v>3149</v>
      </c>
      <c r="T177" t="s">
        <v>3152</v>
      </c>
      <c r="U177">
        <v>50</v>
      </c>
      <c r="V177">
        <v>-0.14725960413874301</v>
      </c>
      <c r="W177">
        <v>0.28237849046072999</v>
      </c>
      <c r="X177">
        <v>-0.87628402261110105</v>
      </c>
      <c r="Y177">
        <v>-0.62926448965380699</v>
      </c>
      <c r="Z177">
        <v>-0.28714163103965201</v>
      </c>
      <c r="AA177">
        <v>-0.106419224015257</v>
      </c>
      <c r="AB177">
        <v>-0.412347172366679</v>
      </c>
      <c r="AC177">
        <v>-0.14780050185013699</v>
      </c>
      <c r="AD177">
        <v>-1.4999320603794599E-3</v>
      </c>
      <c r="AE177">
        <v>-0.70520366303947402</v>
      </c>
      <c r="AF177">
        <v>0.46302945782725302</v>
      </c>
    </row>
    <row r="178" spans="1:32" x14ac:dyDescent="0.25">
      <c r="A178" t="s">
        <v>3881</v>
      </c>
      <c r="B178" t="s">
        <v>3310</v>
      </c>
      <c r="C178" t="s">
        <v>3199</v>
      </c>
      <c r="D178" t="s">
        <v>3200</v>
      </c>
      <c r="E178">
        <v>1478.2447549129299</v>
      </c>
      <c r="F178">
        <v>-0.349758904422243</v>
      </c>
      <c r="G178">
        <v>-0.272230850567248</v>
      </c>
      <c r="H178">
        <v>-0.597286501078093</v>
      </c>
      <c r="I178">
        <v>0.73507540843025798</v>
      </c>
      <c r="J178">
        <v>0.16407414226757899</v>
      </c>
      <c r="K178">
        <v>1.43111635571683</v>
      </c>
      <c r="L178">
        <v>0.82113245669425206</v>
      </c>
      <c r="M178" t="s">
        <v>3150</v>
      </c>
      <c r="N178" t="s">
        <v>3148</v>
      </c>
      <c r="O178" t="s">
        <v>3150</v>
      </c>
      <c r="P178" t="s">
        <v>3149</v>
      </c>
      <c r="Q178" t="s">
        <v>3148</v>
      </c>
      <c r="R178" t="s">
        <v>3151</v>
      </c>
      <c r="S178" t="s">
        <v>3151</v>
      </c>
      <c r="T178" t="s">
        <v>3152</v>
      </c>
      <c r="U178">
        <v>71</v>
      </c>
      <c r="V178">
        <v>-2.38424703542112E-2</v>
      </c>
      <c r="W178">
        <v>6.0986635336419903E-2</v>
      </c>
      <c r="X178">
        <v>-1.20889389340692</v>
      </c>
      <c r="Y178">
        <v>-1.0097167521646899</v>
      </c>
      <c r="Z178">
        <v>-0.6142239191094</v>
      </c>
      <c r="AA178">
        <v>-0.43599648142188302</v>
      </c>
      <c r="AB178">
        <v>-0.47286201490493401</v>
      </c>
      <c r="AC178">
        <v>-0.24894482593042699</v>
      </c>
      <c r="AD178">
        <v>0.26566106235313097</v>
      </c>
      <c r="AE178">
        <v>0.24851046466409599</v>
      </c>
      <c r="AF178">
        <v>-0.349758904422243</v>
      </c>
    </row>
    <row r="179" spans="1:32" x14ac:dyDescent="0.25">
      <c r="A179" t="s">
        <v>3882</v>
      </c>
      <c r="B179" t="s">
        <v>3310</v>
      </c>
      <c r="C179" t="s">
        <v>3201</v>
      </c>
      <c r="D179" t="s">
        <v>3202</v>
      </c>
      <c r="E179">
        <v>1428.8213992425301</v>
      </c>
      <c r="F179">
        <v>0.83957391564259998</v>
      </c>
      <c r="G179">
        <v>-0.43371409896606</v>
      </c>
      <c r="H179">
        <v>3.4322191654408397E-2</v>
      </c>
      <c r="I179">
        <v>0.90335407075820096</v>
      </c>
      <c r="J179">
        <v>-0.19560364207453601</v>
      </c>
      <c r="K179">
        <v>-0.35656329105407097</v>
      </c>
      <c r="L179">
        <v>5.1277106689167299E-3</v>
      </c>
      <c r="M179" t="s">
        <v>3151</v>
      </c>
      <c r="N179" t="s">
        <v>3150</v>
      </c>
      <c r="O179" t="s">
        <v>3148</v>
      </c>
      <c r="P179" t="s">
        <v>3149</v>
      </c>
      <c r="Q179" t="s">
        <v>3150</v>
      </c>
      <c r="R179" t="s">
        <v>3148</v>
      </c>
      <c r="S179" t="s">
        <v>3148</v>
      </c>
      <c r="T179" t="s">
        <v>3152</v>
      </c>
      <c r="U179">
        <v>34</v>
      </c>
      <c r="V179">
        <v>0.17633004951735301</v>
      </c>
      <c r="W179">
        <v>0.13226170418484601</v>
      </c>
      <c r="X179">
        <v>1.91621012611327E-2</v>
      </c>
      <c r="Y179">
        <v>-4.89715207320396E-2</v>
      </c>
      <c r="Z179">
        <v>-0.19055451613159399</v>
      </c>
      <c r="AA179">
        <v>0.121364455178108</v>
      </c>
      <c r="AB179">
        <v>0.73854392796996904</v>
      </c>
      <c r="AC179">
        <v>-0.75301708877146101</v>
      </c>
      <c r="AD179">
        <v>7.9671896947302603E-2</v>
      </c>
      <c r="AE179">
        <v>0.62828485123723798</v>
      </c>
      <c r="AF179">
        <v>0.83957391564259998</v>
      </c>
    </row>
    <row r="180" spans="1:32" x14ac:dyDescent="0.25">
      <c r="A180" t="s">
        <v>3883</v>
      </c>
      <c r="B180" t="s">
        <v>3310</v>
      </c>
      <c r="C180" t="s">
        <v>3203</v>
      </c>
      <c r="D180" t="s">
        <v>3204</v>
      </c>
      <c r="E180">
        <v>302.93955573788901</v>
      </c>
      <c r="F180">
        <v>0.77232320118600495</v>
      </c>
      <c r="G180">
        <v>2.1138752167776298</v>
      </c>
      <c r="H180">
        <v>0.60684334430897602</v>
      </c>
      <c r="I180">
        <v>0.18420768747715399</v>
      </c>
      <c r="J180">
        <v>-0.14881908975691799</v>
      </c>
      <c r="K180">
        <v>1.56880728941309</v>
      </c>
      <c r="L180">
        <v>0.84196700769736799</v>
      </c>
      <c r="M180" t="s">
        <v>3151</v>
      </c>
      <c r="N180" t="s">
        <v>3151</v>
      </c>
      <c r="O180" t="s">
        <v>3149</v>
      </c>
      <c r="P180" t="s">
        <v>3148</v>
      </c>
      <c r="Q180" t="s">
        <v>3148</v>
      </c>
      <c r="R180" t="s">
        <v>3151</v>
      </c>
      <c r="S180" t="s">
        <v>3151</v>
      </c>
      <c r="T180" t="s">
        <v>3152</v>
      </c>
      <c r="U180">
        <v>37</v>
      </c>
      <c r="V180">
        <v>-0.24179047662064301</v>
      </c>
      <c r="W180">
        <v>-0.31964867181665002</v>
      </c>
      <c r="X180">
        <v>1.8809976516720499</v>
      </c>
      <c r="Y180">
        <v>-0.71945804942866198</v>
      </c>
      <c r="Z180">
        <v>-0.66194564316650295</v>
      </c>
      <c r="AA180">
        <v>-0.33497608004171298</v>
      </c>
      <c r="AB180">
        <v>-7.0737206769056801E-2</v>
      </c>
      <c r="AC180">
        <v>0.158714610510474</v>
      </c>
      <c r="AD180">
        <v>-0.315815879958251</v>
      </c>
      <c r="AE180">
        <v>-1.4451720773074999E-2</v>
      </c>
      <c r="AF180">
        <v>0.77232320118600495</v>
      </c>
    </row>
    <row r="181" spans="1:32" x14ac:dyDescent="0.25">
      <c r="A181" t="s">
        <v>3884</v>
      </c>
      <c r="B181" t="s">
        <v>3310</v>
      </c>
      <c r="C181" t="s">
        <v>3205</v>
      </c>
      <c r="D181" t="s">
        <v>3206</v>
      </c>
      <c r="E181">
        <v>659.388857999023</v>
      </c>
      <c r="F181">
        <v>0.427654327183839</v>
      </c>
      <c r="M181" t="s">
        <v>3160</v>
      </c>
      <c r="N181" t="s">
        <v>3160</v>
      </c>
      <c r="O181" t="s">
        <v>3160</v>
      </c>
      <c r="P181" t="s">
        <v>3160</v>
      </c>
      <c r="Q181" t="s">
        <v>3160</v>
      </c>
      <c r="R181" t="s">
        <v>3160</v>
      </c>
      <c r="S181" t="s">
        <v>3160</v>
      </c>
      <c r="T181" t="s">
        <v>3180</v>
      </c>
      <c r="U181">
        <v>52</v>
      </c>
      <c r="V181">
        <v>0.29824695291596598</v>
      </c>
      <c r="W181">
        <v>0.59633184417900797</v>
      </c>
      <c r="X181">
        <v>0.38143932787200702</v>
      </c>
      <c r="Y181">
        <v>0.10469055655562599</v>
      </c>
      <c r="Z181">
        <v>0.29381292135250198</v>
      </c>
      <c r="AA181">
        <v>0.209310887109285</v>
      </c>
      <c r="AB181">
        <v>0.28613823647345199</v>
      </c>
      <c r="AC181">
        <v>0.881311325650036</v>
      </c>
      <c r="AD181">
        <v>1.2584004203624499</v>
      </c>
      <c r="AE181">
        <v>0.76717178940269704</v>
      </c>
      <c r="AF181">
        <v>0.427654327183839</v>
      </c>
    </row>
    <row r="182" spans="1:32" x14ac:dyDescent="0.25">
      <c r="A182" t="s">
        <v>3885</v>
      </c>
      <c r="B182" t="s">
        <v>3310</v>
      </c>
      <c r="C182" t="s">
        <v>3207</v>
      </c>
      <c r="D182" t="s">
        <v>3208</v>
      </c>
      <c r="E182">
        <v>153.33668444195601</v>
      </c>
      <c r="F182">
        <v>1.2993816759372201</v>
      </c>
      <c r="M182" t="s">
        <v>3160</v>
      </c>
      <c r="N182" t="s">
        <v>3160</v>
      </c>
      <c r="O182" t="s">
        <v>3160</v>
      </c>
      <c r="P182" t="s">
        <v>3160</v>
      </c>
      <c r="Q182" t="s">
        <v>3160</v>
      </c>
      <c r="R182" t="s">
        <v>3160</v>
      </c>
      <c r="S182" t="s">
        <v>3160</v>
      </c>
      <c r="T182" t="s">
        <v>3180</v>
      </c>
      <c r="U182">
        <v>19</v>
      </c>
      <c r="V182">
        <v>0.30395635875384602</v>
      </c>
      <c r="W182">
        <v>1.24081639754997</v>
      </c>
      <c r="X182">
        <v>0.45759033160505103</v>
      </c>
      <c r="Y182">
        <v>0.33137220516976401</v>
      </c>
      <c r="Z182">
        <v>0.26193444775657598</v>
      </c>
      <c r="AA182">
        <v>0.15470883260679899</v>
      </c>
      <c r="AB182">
        <v>0.87668405360927704</v>
      </c>
      <c r="AC182">
        <v>0.79703215679369899</v>
      </c>
      <c r="AD182">
        <v>0.86252405691415901</v>
      </c>
      <c r="AE182">
        <v>0.98846543921042496</v>
      </c>
      <c r="AF182">
        <v>1.2993816759372201</v>
      </c>
    </row>
    <row r="183" spans="1:32" x14ac:dyDescent="0.25">
      <c r="A183" t="s">
        <v>3886</v>
      </c>
      <c r="B183" t="s">
        <v>3310</v>
      </c>
      <c r="C183" t="s">
        <v>3209</v>
      </c>
      <c r="D183" t="s">
        <v>3210</v>
      </c>
      <c r="E183">
        <v>279.56562833493001</v>
      </c>
      <c r="F183">
        <v>2.1598541015746502</v>
      </c>
      <c r="M183" t="s">
        <v>3160</v>
      </c>
      <c r="N183" t="s">
        <v>3160</v>
      </c>
      <c r="O183" t="s">
        <v>3160</v>
      </c>
      <c r="P183" t="s">
        <v>3160</v>
      </c>
      <c r="Q183" t="s">
        <v>3160</v>
      </c>
      <c r="R183" t="s">
        <v>3160</v>
      </c>
      <c r="S183" t="s">
        <v>3160</v>
      </c>
      <c r="T183" t="s">
        <v>3180</v>
      </c>
      <c r="U183">
        <v>4</v>
      </c>
      <c r="V183">
        <v>1.13755764144717</v>
      </c>
      <c r="W183">
        <v>0.848311389368826</v>
      </c>
      <c r="X183">
        <v>1.1516427332667001</v>
      </c>
      <c r="Y183">
        <v>0.39872122827927098</v>
      </c>
      <c r="Z183">
        <v>8.4819434489985801E-3</v>
      </c>
      <c r="AA183">
        <v>0.723931551363035</v>
      </c>
      <c r="AB183">
        <v>0.90118699871910402</v>
      </c>
      <c r="AC183">
        <v>1.30810363724409</v>
      </c>
      <c r="AD183">
        <v>1.6408748116401499</v>
      </c>
      <c r="AE183">
        <v>1.6701884767075199</v>
      </c>
      <c r="AF183">
        <v>2.1598541015746502</v>
      </c>
    </row>
    <row r="184" spans="1:32" x14ac:dyDescent="0.25">
      <c r="A184" t="s">
        <v>3887</v>
      </c>
      <c r="B184" t="s">
        <v>3310</v>
      </c>
      <c r="C184" t="s">
        <v>3211</v>
      </c>
      <c r="D184" t="s">
        <v>3212</v>
      </c>
      <c r="E184">
        <v>269.204065040253</v>
      </c>
      <c r="F184">
        <v>1.3930886310301001</v>
      </c>
      <c r="M184" t="s">
        <v>3160</v>
      </c>
      <c r="N184" t="s">
        <v>3160</v>
      </c>
      <c r="O184" t="s">
        <v>3160</v>
      </c>
      <c r="P184" t="s">
        <v>3160</v>
      </c>
      <c r="Q184" t="s">
        <v>3160</v>
      </c>
      <c r="R184" t="s">
        <v>3160</v>
      </c>
      <c r="S184" t="s">
        <v>3160</v>
      </c>
      <c r="T184" t="s">
        <v>3180</v>
      </c>
      <c r="U184">
        <v>18</v>
      </c>
      <c r="V184">
        <v>0.66493846848483096</v>
      </c>
      <c r="W184">
        <v>0.74367574437921602</v>
      </c>
      <c r="X184">
        <v>1.1589928786479899</v>
      </c>
      <c r="Y184">
        <v>0.80819453365984695</v>
      </c>
      <c r="Z184">
        <v>-0.18265734031707201</v>
      </c>
      <c r="AA184">
        <v>-0.36128146725093502</v>
      </c>
      <c r="AB184">
        <v>0.50345580188526595</v>
      </c>
      <c r="AC184">
        <v>0.88814663419206297</v>
      </c>
      <c r="AD184">
        <v>0.53689001651492296</v>
      </c>
      <c r="AE184">
        <v>0.67564171775432003</v>
      </c>
      <c r="AF184">
        <v>1.3930886310301001</v>
      </c>
    </row>
    <row r="185" spans="1:32" x14ac:dyDescent="0.25">
      <c r="A185" t="s">
        <v>3888</v>
      </c>
      <c r="B185" t="s">
        <v>3310</v>
      </c>
      <c r="C185" t="s">
        <v>3213</v>
      </c>
      <c r="D185" t="s">
        <v>3214</v>
      </c>
      <c r="E185">
        <v>232.11241438998999</v>
      </c>
      <c r="F185">
        <v>0.470222403983236</v>
      </c>
      <c r="M185" t="s">
        <v>3160</v>
      </c>
      <c r="N185" t="s">
        <v>3160</v>
      </c>
      <c r="O185" t="s">
        <v>3160</v>
      </c>
      <c r="P185" t="s">
        <v>3160</v>
      </c>
      <c r="Q185" t="s">
        <v>3160</v>
      </c>
      <c r="R185" t="s">
        <v>3160</v>
      </c>
      <c r="S185" t="s">
        <v>3160</v>
      </c>
      <c r="T185" t="s">
        <v>3180</v>
      </c>
      <c r="U185">
        <v>46</v>
      </c>
      <c r="V185">
        <v>0.27255218331038999</v>
      </c>
      <c r="W185">
        <v>0.83773819408925998</v>
      </c>
      <c r="X185">
        <v>0.23020359053376699</v>
      </c>
      <c r="Y185">
        <v>0.17008677624406501</v>
      </c>
      <c r="Z185">
        <v>0.87131084875562603</v>
      </c>
      <c r="AA185">
        <v>0.53203347326586004</v>
      </c>
      <c r="AB185">
        <v>0.32332086695172102</v>
      </c>
      <c r="AC185">
        <v>0.55747387101699597</v>
      </c>
      <c r="AD185">
        <v>0.34497786251828499</v>
      </c>
      <c r="AE185">
        <v>7.5205816896207894E-2</v>
      </c>
      <c r="AF185">
        <v>0.470222403983236</v>
      </c>
    </row>
    <row r="186" spans="1:32" x14ac:dyDescent="0.25">
      <c r="A186" t="s">
        <v>3889</v>
      </c>
      <c r="B186" t="s">
        <v>3310</v>
      </c>
      <c r="C186" t="s">
        <v>3215</v>
      </c>
      <c r="D186" t="s">
        <v>3216</v>
      </c>
      <c r="E186">
        <v>794.82077885447404</v>
      </c>
      <c r="F186">
        <v>1.1784465801038999</v>
      </c>
      <c r="G186">
        <v>0.94221738519950704</v>
      </c>
      <c r="H186">
        <v>0.353501108640358</v>
      </c>
      <c r="I186">
        <v>-2.0331625086221701</v>
      </c>
      <c r="J186">
        <v>0.48396762001362897</v>
      </c>
      <c r="K186">
        <v>0.26252524193863502</v>
      </c>
      <c r="L186">
        <v>0.102151419960175</v>
      </c>
      <c r="M186" t="s">
        <v>3151</v>
      </c>
      <c r="N186" t="s">
        <v>3151</v>
      </c>
      <c r="O186" t="s">
        <v>3148</v>
      </c>
      <c r="P186" t="s">
        <v>3155</v>
      </c>
      <c r="Q186" t="s">
        <v>3149</v>
      </c>
      <c r="R186" t="s">
        <v>3148</v>
      </c>
      <c r="S186" t="s">
        <v>3148</v>
      </c>
      <c r="T186" t="s">
        <v>3152</v>
      </c>
      <c r="U186">
        <v>23</v>
      </c>
      <c r="V186">
        <v>0.18087217686701701</v>
      </c>
      <c r="W186">
        <v>-0.22275439421530999</v>
      </c>
      <c r="X186">
        <v>-1.1430694405189701</v>
      </c>
      <c r="Y186">
        <v>-1.20523362781167</v>
      </c>
      <c r="Z186">
        <v>-1.05824980747882</v>
      </c>
      <c r="AA186">
        <v>-0.96433483249260499</v>
      </c>
      <c r="AB186">
        <v>-0.56697292083144402</v>
      </c>
      <c r="AC186">
        <v>0.29976812960475602</v>
      </c>
      <c r="AD186">
        <v>0.61997434091366499</v>
      </c>
      <c r="AE186">
        <v>0.63032940708750096</v>
      </c>
      <c r="AF186">
        <v>1.1784465801038999</v>
      </c>
    </row>
    <row r="187" spans="1:32" x14ac:dyDescent="0.25">
      <c r="A187" t="s">
        <v>3890</v>
      </c>
      <c r="B187" t="s">
        <v>3310</v>
      </c>
      <c r="C187" t="s">
        <v>3217</v>
      </c>
      <c r="D187" t="s">
        <v>3218</v>
      </c>
      <c r="E187">
        <v>603.74532376089905</v>
      </c>
      <c r="F187">
        <v>1.2199497053345301</v>
      </c>
      <c r="G187">
        <v>2.1273871567780001</v>
      </c>
      <c r="H187">
        <v>1.4131187188816401</v>
      </c>
      <c r="I187">
        <v>-0.29719919958715302</v>
      </c>
      <c r="J187">
        <v>-0.43756484242511201</v>
      </c>
      <c r="K187">
        <v>0.46932138702751602</v>
      </c>
      <c r="L187">
        <v>-0.18191056172615699</v>
      </c>
      <c r="M187" t="s">
        <v>3151</v>
      </c>
      <c r="N187" t="s">
        <v>3151</v>
      </c>
      <c r="O187" t="s">
        <v>3151</v>
      </c>
      <c r="P187" t="s">
        <v>3150</v>
      </c>
      <c r="Q187" t="s">
        <v>3150</v>
      </c>
      <c r="R187" t="s">
        <v>3149</v>
      </c>
      <c r="S187" t="s">
        <v>3148</v>
      </c>
      <c r="T187" t="s">
        <v>3152</v>
      </c>
      <c r="U187">
        <v>21</v>
      </c>
      <c r="V187">
        <v>6.6971093133042101E-2</v>
      </c>
      <c r="W187">
        <v>1.2995271176507699</v>
      </c>
      <c r="X187">
        <v>0.80129834577405201</v>
      </c>
      <c r="Y187">
        <v>0.77843273355686904</v>
      </c>
      <c r="Z187">
        <v>-0.761151538929838</v>
      </c>
      <c r="AA187">
        <v>0.27991779258260402</v>
      </c>
      <c r="AB187">
        <v>1.15831466699962</v>
      </c>
      <c r="AC187">
        <v>0.88660001453250503</v>
      </c>
      <c r="AD187">
        <v>0.913774966034543</v>
      </c>
      <c r="AE187">
        <v>1.3954362979716901</v>
      </c>
      <c r="AF187">
        <v>1.2199497053345301</v>
      </c>
    </row>
    <row r="188" spans="1:32" x14ac:dyDescent="0.25">
      <c r="A188" t="s">
        <v>3891</v>
      </c>
      <c r="B188" t="s">
        <v>3310</v>
      </c>
      <c r="C188" t="s">
        <v>3219</v>
      </c>
      <c r="D188" t="s">
        <v>3220</v>
      </c>
      <c r="E188">
        <v>1624.5783635079699</v>
      </c>
      <c r="F188">
        <v>1.39366547299409</v>
      </c>
      <c r="G188">
        <v>0.56565837147867304</v>
      </c>
      <c r="H188">
        <v>0.170717299084612</v>
      </c>
      <c r="I188">
        <v>0.55708212106969401</v>
      </c>
      <c r="J188">
        <v>-0.87140817270716397</v>
      </c>
      <c r="K188">
        <v>-0.43556702227895699</v>
      </c>
      <c r="L188">
        <v>-0.134882247081826</v>
      </c>
      <c r="M188" t="s">
        <v>3151</v>
      </c>
      <c r="N188" t="s">
        <v>3151</v>
      </c>
      <c r="O188" t="s">
        <v>3148</v>
      </c>
      <c r="P188" t="s">
        <v>3149</v>
      </c>
      <c r="Q188" t="s">
        <v>3155</v>
      </c>
      <c r="R188" t="s">
        <v>3150</v>
      </c>
      <c r="S188" t="s">
        <v>3148</v>
      </c>
      <c r="T188" t="s">
        <v>3152</v>
      </c>
      <c r="U188">
        <v>17</v>
      </c>
      <c r="V188">
        <v>0.165773721063217</v>
      </c>
      <c r="W188">
        <v>-0.54451164717247003</v>
      </c>
      <c r="X188">
        <v>-0.32941392835588501</v>
      </c>
      <c r="Y188">
        <v>1.63134278750507E-2</v>
      </c>
      <c r="Z188">
        <v>0.22835493226103801</v>
      </c>
      <c r="AA188">
        <v>0.29859599888487098</v>
      </c>
      <c r="AB188">
        <v>0.43628968646606903</v>
      </c>
      <c r="AC188">
        <v>0.68133796342592501</v>
      </c>
      <c r="AD188">
        <v>0.918977313236225</v>
      </c>
      <c r="AE188">
        <v>-4.0339823000186001E-2</v>
      </c>
      <c r="AF188">
        <v>1.39366547299409</v>
      </c>
    </row>
    <row r="189" spans="1:32" x14ac:dyDescent="0.25">
      <c r="A189" t="s">
        <v>3892</v>
      </c>
      <c r="B189" t="s">
        <v>3310</v>
      </c>
      <c r="C189" t="s">
        <v>3221</v>
      </c>
      <c r="D189" t="s">
        <v>3222</v>
      </c>
      <c r="E189">
        <v>931.86188522146699</v>
      </c>
      <c r="F189">
        <v>0.554675424277141</v>
      </c>
      <c r="G189">
        <v>1.10967182015772</v>
      </c>
      <c r="H189">
        <v>-0.34268639818780799</v>
      </c>
      <c r="I189">
        <v>0.76768065113859896</v>
      </c>
      <c r="J189">
        <v>-1.0564431953406499</v>
      </c>
      <c r="K189">
        <v>-1.6169900988393799</v>
      </c>
      <c r="L189">
        <v>-0.74454187281839102</v>
      </c>
      <c r="M189" t="s">
        <v>3151</v>
      </c>
      <c r="N189" t="s">
        <v>3151</v>
      </c>
      <c r="O189" t="s">
        <v>3150</v>
      </c>
      <c r="P189" t="s">
        <v>3149</v>
      </c>
      <c r="Q189" t="s">
        <v>3155</v>
      </c>
      <c r="R189" t="s">
        <v>3155</v>
      </c>
      <c r="S189" t="s">
        <v>3150</v>
      </c>
      <c r="T189" t="s">
        <v>3152</v>
      </c>
      <c r="U189">
        <v>43</v>
      </c>
      <c r="V189">
        <v>0.59417362925087902</v>
      </c>
      <c r="W189">
        <v>0.68189690943969705</v>
      </c>
      <c r="X189">
        <v>0.45975417096335902</v>
      </c>
      <c r="Y189">
        <v>5.7877632429302099E-2</v>
      </c>
      <c r="Z189">
        <v>-9.0465006893934399E-2</v>
      </c>
      <c r="AA189">
        <v>0.18815600565705701</v>
      </c>
      <c r="AB189">
        <v>1.05237056732984</v>
      </c>
      <c r="AC189">
        <v>1.67655426660963</v>
      </c>
      <c r="AD189">
        <v>0.79459095947910696</v>
      </c>
      <c r="AE189">
        <v>0.87580158491078697</v>
      </c>
      <c r="AF189">
        <v>0.554675424277141</v>
      </c>
    </row>
    <row r="190" spans="1:32" x14ac:dyDescent="0.25">
      <c r="A190" t="s">
        <v>3893</v>
      </c>
      <c r="B190" t="s">
        <v>3310</v>
      </c>
      <c r="C190" t="s">
        <v>3223</v>
      </c>
      <c r="D190" t="s">
        <v>3224</v>
      </c>
      <c r="E190">
        <v>1145.76325546619</v>
      </c>
      <c r="F190">
        <v>0.55466552000040703</v>
      </c>
      <c r="G190">
        <v>2.8753755810098101</v>
      </c>
      <c r="H190">
        <v>-1.81198277940902</v>
      </c>
      <c r="I190">
        <v>-0.95628092603089598</v>
      </c>
      <c r="J190">
        <v>1.3735740585918901</v>
      </c>
      <c r="K190">
        <v>0.83643285500078202</v>
      </c>
      <c r="L190">
        <v>-0.766367213824654</v>
      </c>
      <c r="M190" t="s">
        <v>3151</v>
      </c>
      <c r="N190" t="s">
        <v>3151</v>
      </c>
      <c r="O190" t="s">
        <v>3155</v>
      </c>
      <c r="P190" t="s">
        <v>3155</v>
      </c>
      <c r="Q190" t="s">
        <v>3151</v>
      </c>
      <c r="R190" t="s">
        <v>3149</v>
      </c>
      <c r="S190" t="s">
        <v>3150</v>
      </c>
      <c r="T190" t="s">
        <v>3152</v>
      </c>
      <c r="U190">
        <v>44</v>
      </c>
      <c r="V190">
        <v>-1.44346752144871</v>
      </c>
      <c r="W190">
        <v>-1.7103257633042701</v>
      </c>
      <c r="X190">
        <v>-1.5888374993666801</v>
      </c>
      <c r="Y190">
        <v>-1.25779527278433</v>
      </c>
      <c r="Z190">
        <v>-0.80934965148930504</v>
      </c>
      <c r="AA190">
        <v>-1.1835569574162801</v>
      </c>
      <c r="AB190">
        <v>-1.59620783981069</v>
      </c>
      <c r="AC190">
        <v>-0.701775616409963</v>
      </c>
      <c r="AD190">
        <v>-0.29961356795425398</v>
      </c>
      <c r="AE190">
        <v>-0.30013765232850997</v>
      </c>
      <c r="AF190">
        <v>0.55466552000040703</v>
      </c>
    </row>
    <row r="191" spans="1:32" x14ac:dyDescent="0.25">
      <c r="A191" t="s">
        <v>3894</v>
      </c>
      <c r="B191" t="s">
        <v>3310</v>
      </c>
      <c r="C191" t="s">
        <v>3225</v>
      </c>
      <c r="D191" t="s">
        <v>3226</v>
      </c>
      <c r="E191">
        <v>2068.3088292914599</v>
      </c>
      <c r="F191">
        <v>0.231938962074142</v>
      </c>
      <c r="G191">
        <v>-0.35046925926849498</v>
      </c>
      <c r="H191">
        <v>-1.1600580411278401</v>
      </c>
      <c r="I191">
        <v>-0.13098604641383299</v>
      </c>
      <c r="J191">
        <v>0.73922389787546094</v>
      </c>
      <c r="K191">
        <v>0.61497414562274499</v>
      </c>
      <c r="L191">
        <v>-0.37758439877615702</v>
      </c>
      <c r="M191" t="s">
        <v>3149</v>
      </c>
      <c r="N191" t="s">
        <v>3150</v>
      </c>
      <c r="O191" t="s">
        <v>3155</v>
      </c>
      <c r="P191" t="s">
        <v>3150</v>
      </c>
      <c r="Q191" t="s">
        <v>3151</v>
      </c>
      <c r="R191" t="s">
        <v>3149</v>
      </c>
      <c r="S191" t="s">
        <v>3150</v>
      </c>
      <c r="T191" t="s">
        <v>3152</v>
      </c>
      <c r="U191">
        <v>58</v>
      </c>
      <c r="V191">
        <v>-0.90024957743621503</v>
      </c>
      <c r="W191">
        <v>-0.108380623584692</v>
      </c>
      <c r="X191">
        <v>-0.53095818256717697</v>
      </c>
      <c r="Y191">
        <v>-0.72180568160220004</v>
      </c>
      <c r="Z191">
        <v>-0.76631640812916701</v>
      </c>
      <c r="AA191">
        <v>-0.41308279905786599</v>
      </c>
      <c r="AB191">
        <v>-9.0375352528931599E-2</v>
      </c>
      <c r="AC191">
        <v>-0.21268296747506901</v>
      </c>
      <c r="AD191">
        <v>-0.188216045829986</v>
      </c>
      <c r="AE191">
        <v>-0.15721846486691199</v>
      </c>
      <c r="AF191">
        <v>0.231938962074142</v>
      </c>
    </row>
    <row r="192" spans="1:32" x14ac:dyDescent="0.25">
      <c r="A192" t="s">
        <v>3895</v>
      </c>
      <c r="B192" t="s">
        <v>3310</v>
      </c>
      <c r="C192" t="s">
        <v>3227</v>
      </c>
      <c r="D192" t="s">
        <v>3228</v>
      </c>
      <c r="E192">
        <v>2553.2656918852399</v>
      </c>
      <c r="F192">
        <v>0.94510108437969997</v>
      </c>
      <c r="G192">
        <v>0.84233646814964103</v>
      </c>
      <c r="H192">
        <v>-0.77186151065644204</v>
      </c>
      <c r="I192">
        <v>-0.24036802341997701</v>
      </c>
      <c r="J192">
        <v>0.64038565933904501</v>
      </c>
      <c r="K192">
        <v>0.84091394711190004</v>
      </c>
      <c r="L192">
        <v>0.15460485707666</v>
      </c>
      <c r="M192" t="s">
        <v>3151</v>
      </c>
      <c r="N192" t="s">
        <v>3151</v>
      </c>
      <c r="O192" t="s">
        <v>3150</v>
      </c>
      <c r="P192" t="s">
        <v>3150</v>
      </c>
      <c r="Q192" t="s">
        <v>3151</v>
      </c>
      <c r="R192" t="s">
        <v>3149</v>
      </c>
      <c r="S192" t="s">
        <v>3149</v>
      </c>
      <c r="T192" t="s">
        <v>3152</v>
      </c>
      <c r="U192">
        <v>28</v>
      </c>
      <c r="V192">
        <v>-2.9312009555421299E-2</v>
      </c>
      <c r="W192">
        <v>0.121441150386405</v>
      </c>
      <c r="X192">
        <v>-0.57104731277064602</v>
      </c>
      <c r="Y192">
        <v>-0.63809587450655403</v>
      </c>
      <c r="Z192">
        <v>-0.12664910487813599</v>
      </c>
      <c r="AA192">
        <v>0.24986340415331701</v>
      </c>
      <c r="AB192">
        <v>-1.10227106434415E-2</v>
      </c>
      <c r="AC192">
        <v>0.32357136958635302</v>
      </c>
      <c r="AD192">
        <v>0.42552204867120502</v>
      </c>
      <c r="AE192">
        <v>0.287505438650762</v>
      </c>
      <c r="AF192">
        <v>0.94510108437969997</v>
      </c>
    </row>
    <row r="193" spans="1:32" x14ac:dyDescent="0.25">
      <c r="A193" t="s">
        <v>3896</v>
      </c>
      <c r="B193" t="s">
        <v>3310</v>
      </c>
      <c r="C193" t="s">
        <v>3229</v>
      </c>
      <c r="D193" t="s">
        <v>3230</v>
      </c>
      <c r="E193">
        <v>177.436863503647</v>
      </c>
      <c r="F193">
        <v>0.836672306017477</v>
      </c>
      <c r="M193" t="s">
        <v>3160</v>
      </c>
      <c r="N193" t="s">
        <v>3160</v>
      </c>
      <c r="O193" t="s">
        <v>3160</v>
      </c>
      <c r="P193" t="s">
        <v>3160</v>
      </c>
      <c r="Q193" t="s">
        <v>3160</v>
      </c>
      <c r="R193" t="s">
        <v>3160</v>
      </c>
      <c r="S193" t="s">
        <v>3160</v>
      </c>
      <c r="T193" t="s">
        <v>3180</v>
      </c>
      <c r="U193">
        <v>35</v>
      </c>
      <c r="V193">
        <v>0.31153485064448699</v>
      </c>
      <c r="W193">
        <v>-4.0963139308879903E-2</v>
      </c>
      <c r="X193">
        <v>-0.72555081038173996</v>
      </c>
      <c r="Y193">
        <v>-0.30926723537602502</v>
      </c>
      <c r="Z193">
        <v>-0.32536343449586203</v>
      </c>
      <c r="AA193">
        <v>-0.472855080569834</v>
      </c>
      <c r="AB193">
        <v>0.61617631403661399</v>
      </c>
      <c r="AC193">
        <v>1.45244617828475</v>
      </c>
      <c r="AD193">
        <v>0.90042117019969004</v>
      </c>
      <c r="AE193">
        <v>0.13211073066791701</v>
      </c>
      <c r="AF193">
        <v>0.836672306017477</v>
      </c>
    </row>
    <row r="194" spans="1:32" x14ac:dyDescent="0.25">
      <c r="A194" t="s">
        <v>3897</v>
      </c>
      <c r="B194" t="s">
        <v>3310</v>
      </c>
      <c r="C194" t="s">
        <v>3231</v>
      </c>
      <c r="D194" t="s">
        <v>3232</v>
      </c>
      <c r="E194">
        <v>261.95442848812201</v>
      </c>
      <c r="F194">
        <v>-0.99604148720528796</v>
      </c>
      <c r="G194">
        <v>1.4107252469927101</v>
      </c>
      <c r="H194">
        <v>-0.44920280769387499</v>
      </c>
      <c r="I194">
        <v>-2.77262550695905</v>
      </c>
      <c r="J194">
        <v>-1.97167301961075E-2</v>
      </c>
      <c r="K194">
        <v>-0.27101605967136499</v>
      </c>
      <c r="L194">
        <v>0.23610546552504899</v>
      </c>
      <c r="M194" t="s">
        <v>3155</v>
      </c>
      <c r="N194" t="s">
        <v>3151</v>
      </c>
      <c r="O194" t="s">
        <v>3150</v>
      </c>
      <c r="P194" t="s">
        <v>3155</v>
      </c>
      <c r="Q194" t="s">
        <v>3148</v>
      </c>
      <c r="R194" t="s">
        <v>3148</v>
      </c>
      <c r="S194" t="s">
        <v>3149</v>
      </c>
      <c r="T194" t="s">
        <v>3152</v>
      </c>
      <c r="U194">
        <v>76</v>
      </c>
      <c r="V194">
        <v>0.52190494539995003</v>
      </c>
      <c r="W194">
        <v>-0.75696299348294505</v>
      </c>
      <c r="X194">
        <v>-0.63554642020444196</v>
      </c>
      <c r="Y194">
        <v>0.60901456108207097</v>
      </c>
      <c r="Z194">
        <v>0.35650826180172401</v>
      </c>
      <c r="AA194">
        <v>0.38050317439589199</v>
      </c>
      <c r="AB194">
        <v>-4.7882867078813202E-2</v>
      </c>
      <c r="AC194">
        <v>-1.13932253671047</v>
      </c>
      <c r="AD194">
        <v>-1.25626101335311</v>
      </c>
      <c r="AE194">
        <v>-0.93127053228842005</v>
      </c>
      <c r="AF194">
        <v>-0.99604148720528796</v>
      </c>
    </row>
    <row r="195" spans="1:32" x14ac:dyDescent="0.25">
      <c r="A195" t="s">
        <v>3898</v>
      </c>
      <c r="B195" t="s">
        <v>3310</v>
      </c>
      <c r="C195" t="s">
        <v>3233</v>
      </c>
      <c r="D195" t="s">
        <v>3234</v>
      </c>
      <c r="E195">
        <v>169.918974493647</v>
      </c>
      <c r="F195">
        <v>0.46786084820784601</v>
      </c>
      <c r="M195" t="s">
        <v>3160</v>
      </c>
      <c r="N195" t="s">
        <v>3160</v>
      </c>
      <c r="O195" t="s">
        <v>3160</v>
      </c>
      <c r="P195" t="s">
        <v>3160</v>
      </c>
      <c r="Q195" t="s">
        <v>3160</v>
      </c>
      <c r="R195" t="s">
        <v>3160</v>
      </c>
      <c r="S195" t="s">
        <v>3160</v>
      </c>
      <c r="T195" t="s">
        <v>3180</v>
      </c>
      <c r="U195">
        <v>48</v>
      </c>
      <c r="V195">
        <v>0.22280244447630601</v>
      </c>
      <c r="W195">
        <v>0.26805478813558198</v>
      </c>
      <c r="X195">
        <v>0.53229735228338904</v>
      </c>
      <c r="Y195">
        <v>8.7787347470239894E-3</v>
      </c>
      <c r="Z195">
        <v>-8.4752168801283098E-2</v>
      </c>
      <c r="AA195">
        <v>0.71663230548635504</v>
      </c>
      <c r="AB195">
        <v>0.934269298557862</v>
      </c>
      <c r="AC195">
        <v>0.85384053721026898</v>
      </c>
      <c r="AD195">
        <v>0.68322980315332904</v>
      </c>
      <c r="AE195">
        <v>0.41503066968255897</v>
      </c>
      <c r="AF195">
        <v>0.46786084820784601</v>
      </c>
    </row>
    <row r="196" spans="1:32" x14ac:dyDescent="0.25">
      <c r="A196" t="s">
        <v>3899</v>
      </c>
      <c r="B196" t="s">
        <v>3310</v>
      </c>
      <c r="C196" t="s">
        <v>3235</v>
      </c>
      <c r="D196" t="s">
        <v>3236</v>
      </c>
      <c r="E196">
        <v>1818.3600645239301</v>
      </c>
      <c r="F196">
        <v>-0.725224638764286</v>
      </c>
      <c r="G196">
        <v>0.218031969184528</v>
      </c>
      <c r="H196">
        <v>-1.0057074048363599</v>
      </c>
      <c r="I196">
        <v>-1.3510714924868801</v>
      </c>
      <c r="J196">
        <v>0.123830404186933</v>
      </c>
      <c r="K196">
        <v>-1.2917432665931501</v>
      </c>
      <c r="L196">
        <v>-0.89990079493411301</v>
      </c>
      <c r="M196" t="s">
        <v>3155</v>
      </c>
      <c r="N196" t="s">
        <v>3149</v>
      </c>
      <c r="O196" t="s">
        <v>3155</v>
      </c>
      <c r="P196" t="s">
        <v>3155</v>
      </c>
      <c r="Q196" t="s">
        <v>3148</v>
      </c>
      <c r="R196" t="s">
        <v>3155</v>
      </c>
      <c r="S196" t="s">
        <v>3155</v>
      </c>
      <c r="T196" t="s">
        <v>3152</v>
      </c>
      <c r="U196">
        <v>74</v>
      </c>
      <c r="V196">
        <v>-1.1042378572176901</v>
      </c>
      <c r="W196">
        <v>-0.93017545839172999</v>
      </c>
      <c r="X196">
        <v>-1.01067418498291</v>
      </c>
      <c r="Y196">
        <v>-1.0519972754512401</v>
      </c>
      <c r="Z196">
        <v>-0.97753565347331095</v>
      </c>
      <c r="AA196">
        <v>-1.0791910225436101</v>
      </c>
      <c r="AB196">
        <v>-0.75046502403623705</v>
      </c>
      <c r="AC196">
        <v>-0.64785594193885698</v>
      </c>
      <c r="AD196">
        <v>-0.462696445134338</v>
      </c>
      <c r="AE196">
        <v>-0.69571193018243904</v>
      </c>
      <c r="AF196">
        <v>-0.725224638764286</v>
      </c>
    </row>
    <row r="197" spans="1:32" x14ac:dyDescent="0.25">
      <c r="A197" t="s">
        <v>3900</v>
      </c>
      <c r="B197" t="s">
        <v>3310</v>
      </c>
      <c r="C197" t="s">
        <v>3237</v>
      </c>
      <c r="D197" t="s">
        <v>3238</v>
      </c>
      <c r="E197">
        <v>1125.57717872941</v>
      </c>
      <c r="F197">
        <v>0.55755552201555103</v>
      </c>
      <c r="G197">
        <v>-2.7126226195048401E-2</v>
      </c>
      <c r="H197">
        <v>1.4131187188816401</v>
      </c>
      <c r="I197">
        <v>0.76004281148466701</v>
      </c>
      <c r="J197">
        <v>-0.32733591228583397</v>
      </c>
      <c r="K197">
        <v>-1.4207474154772699</v>
      </c>
      <c r="L197">
        <v>-1.15030177138044</v>
      </c>
      <c r="M197" t="s">
        <v>3151</v>
      </c>
      <c r="N197" t="s">
        <v>3148</v>
      </c>
      <c r="O197" t="s">
        <v>3151</v>
      </c>
      <c r="P197" t="s">
        <v>3149</v>
      </c>
      <c r="Q197" t="s">
        <v>3150</v>
      </c>
      <c r="R197" t="s">
        <v>3155</v>
      </c>
      <c r="S197" t="s">
        <v>3155</v>
      </c>
      <c r="T197" t="s">
        <v>3152</v>
      </c>
      <c r="U197">
        <v>42</v>
      </c>
      <c r="V197">
        <v>-0.220139198432653</v>
      </c>
      <c r="W197">
        <v>-0.66126932684377404</v>
      </c>
      <c r="X197">
        <v>-1.0106640466004799</v>
      </c>
      <c r="Y197">
        <v>-0.25869378023628697</v>
      </c>
      <c r="Z197">
        <v>-0.114123632300919</v>
      </c>
      <c r="AA197">
        <v>7.2522825480951694E-2</v>
      </c>
      <c r="AB197">
        <v>0.351518283627484</v>
      </c>
      <c r="AC197">
        <v>0.39295409771205098</v>
      </c>
      <c r="AD197">
        <v>0.39803218556199499</v>
      </c>
      <c r="AE197">
        <v>0.105530808925321</v>
      </c>
      <c r="AF197">
        <v>0.55755552201555103</v>
      </c>
    </row>
    <row r="198" spans="1:32" x14ac:dyDescent="0.25">
      <c r="A198" t="s">
        <v>3901</v>
      </c>
      <c r="B198" t="s">
        <v>3310</v>
      </c>
      <c r="C198" t="s">
        <v>3239</v>
      </c>
      <c r="D198" t="s">
        <v>3240</v>
      </c>
      <c r="E198">
        <v>1070.09224340173</v>
      </c>
      <c r="F198">
        <v>-0.116423228559319</v>
      </c>
      <c r="G198">
        <v>1.0942300788434201</v>
      </c>
      <c r="H198">
        <v>-1.0057074048363499</v>
      </c>
      <c r="I198">
        <v>-2.9065634152351301</v>
      </c>
      <c r="J198">
        <v>0.52367093721770597</v>
      </c>
      <c r="K198">
        <v>-1.0567391121221099</v>
      </c>
      <c r="L198">
        <v>0.48168288770356099</v>
      </c>
      <c r="M198" t="s">
        <v>3148</v>
      </c>
      <c r="N198" t="s">
        <v>3151</v>
      </c>
      <c r="O198" t="s">
        <v>3150</v>
      </c>
      <c r="P198" t="s">
        <v>3155</v>
      </c>
      <c r="Q198" t="s">
        <v>3149</v>
      </c>
      <c r="R198" t="s">
        <v>3150</v>
      </c>
      <c r="S198" t="s">
        <v>3149</v>
      </c>
      <c r="T198" t="s">
        <v>3152</v>
      </c>
      <c r="U198">
        <v>67</v>
      </c>
      <c r="V198">
        <v>-0.94819223662205199</v>
      </c>
      <c r="W198">
        <v>-0.89189247982332998</v>
      </c>
      <c r="X198">
        <v>-0.88118139480472002</v>
      </c>
      <c r="Y198">
        <v>-1.0435998696142399</v>
      </c>
      <c r="Z198">
        <v>-1.28759059696653</v>
      </c>
      <c r="AA198">
        <v>-1.5055362597184301</v>
      </c>
      <c r="AB198">
        <v>-1.53343215649996</v>
      </c>
      <c r="AC198">
        <v>-1.42599526458474</v>
      </c>
      <c r="AD198">
        <v>-1.1864363338046899</v>
      </c>
      <c r="AE198">
        <v>-0.74203558964489402</v>
      </c>
      <c r="AF198">
        <v>-0.116423228559319</v>
      </c>
    </row>
    <row r="199" spans="1:32" x14ac:dyDescent="0.25">
      <c r="A199" t="s">
        <v>3902</v>
      </c>
      <c r="B199" t="s">
        <v>3310</v>
      </c>
      <c r="C199" t="s">
        <v>3241</v>
      </c>
      <c r="D199" t="s">
        <v>3242</v>
      </c>
      <c r="E199">
        <v>479.67385690810102</v>
      </c>
      <c r="F199">
        <v>-3.85767986768017E-2</v>
      </c>
      <c r="M199" t="s">
        <v>3160</v>
      </c>
      <c r="N199" t="s">
        <v>3160</v>
      </c>
      <c r="O199" t="s">
        <v>3160</v>
      </c>
      <c r="P199" t="s">
        <v>3160</v>
      </c>
      <c r="Q199" t="s">
        <v>3160</v>
      </c>
      <c r="R199" t="s">
        <v>3160</v>
      </c>
      <c r="S199" t="s">
        <v>3160</v>
      </c>
      <c r="T199" t="s">
        <v>3180</v>
      </c>
      <c r="U199">
        <v>65</v>
      </c>
      <c r="V199">
        <v>-0.29829676550564099</v>
      </c>
      <c r="W199">
        <v>-0.16171813007751901</v>
      </c>
      <c r="X199">
        <v>-0.58407614112212003</v>
      </c>
      <c r="Y199">
        <v>-0.49079671722204898</v>
      </c>
      <c r="Z199">
        <v>-9.7369655870440705E-2</v>
      </c>
      <c r="AA199">
        <v>-0.44581597085149399</v>
      </c>
      <c r="AB199">
        <v>-0.247539372560068</v>
      </c>
      <c r="AC199">
        <v>1.0776221678070699E-2</v>
      </c>
      <c r="AD199">
        <v>-0.20403238013862501</v>
      </c>
      <c r="AE199">
        <v>-0.43529892858847502</v>
      </c>
      <c r="AF199">
        <v>-3.85767986768017E-2</v>
      </c>
    </row>
    <row r="200" spans="1:32" x14ac:dyDescent="0.25">
      <c r="A200" t="s">
        <v>3903</v>
      </c>
      <c r="B200" t="s">
        <v>3310</v>
      </c>
      <c r="C200" t="s">
        <v>3243</v>
      </c>
      <c r="D200" t="s">
        <v>3244</v>
      </c>
      <c r="E200">
        <v>1144.98378173982</v>
      </c>
      <c r="F200">
        <v>0.119702813217925</v>
      </c>
      <c r="G200">
        <v>-0.437769225401414</v>
      </c>
      <c r="H200">
        <v>-0.14916942547513201</v>
      </c>
      <c r="I200">
        <v>1.0757412564823801</v>
      </c>
      <c r="J200">
        <v>-0.56367412094768998</v>
      </c>
      <c r="K200">
        <v>-1.56428396389238</v>
      </c>
      <c r="L200">
        <v>-0.558663449800062</v>
      </c>
      <c r="M200" t="s">
        <v>3149</v>
      </c>
      <c r="N200" t="s">
        <v>3150</v>
      </c>
      <c r="O200" t="s">
        <v>3148</v>
      </c>
      <c r="P200" t="s">
        <v>3151</v>
      </c>
      <c r="Q200" t="s">
        <v>3150</v>
      </c>
      <c r="R200" t="s">
        <v>3155</v>
      </c>
      <c r="S200" t="s">
        <v>3150</v>
      </c>
      <c r="T200" t="s">
        <v>3152</v>
      </c>
      <c r="U200">
        <v>62</v>
      </c>
      <c r="V200">
        <v>-0.29129776756744302</v>
      </c>
      <c r="W200">
        <v>-0.45699803526427002</v>
      </c>
      <c r="X200">
        <v>-0.45870848768613598</v>
      </c>
      <c r="Y200">
        <v>-0.217004785646633</v>
      </c>
      <c r="Z200">
        <v>-0.251447959085071</v>
      </c>
      <c r="AA200">
        <v>-5.9016736200319601E-2</v>
      </c>
      <c r="AB200">
        <v>0.35639354416237301</v>
      </c>
      <c r="AC200">
        <v>0.61886412448299599</v>
      </c>
      <c r="AD200">
        <v>0.192570224576323</v>
      </c>
      <c r="AE200">
        <v>-0.28930733918754398</v>
      </c>
      <c r="AF200">
        <v>0.119702813217925</v>
      </c>
    </row>
    <row r="201" spans="1:32" x14ac:dyDescent="0.25">
      <c r="A201" t="s">
        <v>3904</v>
      </c>
      <c r="B201" t="s">
        <v>3310</v>
      </c>
      <c r="C201" t="s">
        <v>3245</v>
      </c>
      <c r="D201" t="s">
        <v>3246</v>
      </c>
      <c r="E201">
        <v>953.457858584767</v>
      </c>
      <c r="F201">
        <v>1.08414425453656</v>
      </c>
      <c r="G201">
        <v>2.5857931206664801</v>
      </c>
      <c r="H201">
        <v>-0.75139793898680096</v>
      </c>
      <c r="I201">
        <v>0.29604903510303299</v>
      </c>
      <c r="J201">
        <v>-1.044516877483</v>
      </c>
      <c r="K201">
        <v>-1.73402209406048</v>
      </c>
      <c r="L201">
        <v>-1.25438758032526</v>
      </c>
      <c r="M201" t="s">
        <v>3151</v>
      </c>
      <c r="N201" t="s">
        <v>3151</v>
      </c>
      <c r="O201" t="s">
        <v>3150</v>
      </c>
      <c r="P201" t="s">
        <v>3148</v>
      </c>
      <c r="Q201" t="s">
        <v>3155</v>
      </c>
      <c r="R201" t="s">
        <v>3155</v>
      </c>
      <c r="S201" t="s">
        <v>3155</v>
      </c>
      <c r="T201" t="s">
        <v>3152</v>
      </c>
      <c r="U201">
        <v>24</v>
      </c>
      <c r="V201">
        <v>0.11875734059260901</v>
      </c>
      <c r="W201">
        <v>4.87417288350862E-2</v>
      </c>
      <c r="X201">
        <v>-0.42862560279474998</v>
      </c>
      <c r="Y201">
        <v>-0.33970832003791601</v>
      </c>
      <c r="Z201">
        <v>-0.148549254978115</v>
      </c>
      <c r="AA201">
        <v>0.12790668830354099</v>
      </c>
      <c r="AB201">
        <v>0.77058909167395295</v>
      </c>
      <c r="AC201">
        <v>0.92584800338441398</v>
      </c>
      <c r="AD201">
        <v>0.81605290028801403</v>
      </c>
      <c r="AE201">
        <v>0.59566558067616604</v>
      </c>
      <c r="AF201">
        <v>1.08414425453656</v>
      </c>
    </row>
    <row r="202" spans="1:32" x14ac:dyDescent="0.25">
      <c r="A202" t="s">
        <v>3905</v>
      </c>
      <c r="B202" t="s">
        <v>3310</v>
      </c>
      <c r="C202" t="s">
        <v>3247</v>
      </c>
      <c r="D202" t="s">
        <v>3248</v>
      </c>
      <c r="E202">
        <v>78.722657084024704</v>
      </c>
      <c r="F202">
        <v>0.30163509998490301</v>
      </c>
      <c r="M202" t="s">
        <v>3160</v>
      </c>
      <c r="N202" t="s">
        <v>3160</v>
      </c>
      <c r="O202" t="s">
        <v>3160</v>
      </c>
      <c r="P202" t="s">
        <v>3160</v>
      </c>
      <c r="Q202" t="s">
        <v>3160</v>
      </c>
      <c r="R202" t="s">
        <v>3160</v>
      </c>
      <c r="S202" t="s">
        <v>3160</v>
      </c>
      <c r="T202" t="s">
        <v>3180</v>
      </c>
      <c r="U202">
        <v>54</v>
      </c>
      <c r="V202">
        <v>0.274245558577565</v>
      </c>
      <c r="W202">
        <v>0.273057777695843</v>
      </c>
      <c r="X202">
        <v>1.05856756857066E-2</v>
      </c>
      <c r="Y202">
        <v>-0.13876798969079299</v>
      </c>
      <c r="Z202">
        <v>-0.22960425163380599</v>
      </c>
      <c r="AA202">
        <v>6.4536451554391194E-2</v>
      </c>
      <c r="AB202">
        <v>0.640300538056086</v>
      </c>
      <c r="AC202">
        <v>0.62621600790835197</v>
      </c>
      <c r="AD202">
        <v>0.51470540529281905</v>
      </c>
      <c r="AE202">
        <v>0.31622233217641699</v>
      </c>
      <c r="AF202">
        <v>0.30163509998490301</v>
      </c>
    </row>
    <row r="203" spans="1:32" x14ac:dyDescent="0.25">
      <c r="A203" t="s">
        <v>3906</v>
      </c>
      <c r="B203" t="s">
        <v>3310</v>
      </c>
      <c r="C203" t="s">
        <v>3249</v>
      </c>
      <c r="D203" t="s">
        <v>3250</v>
      </c>
      <c r="E203">
        <v>333.61757032144999</v>
      </c>
      <c r="F203">
        <v>1.00776834878163</v>
      </c>
      <c r="M203" t="s">
        <v>3160</v>
      </c>
      <c r="N203" t="s">
        <v>3160</v>
      </c>
      <c r="O203" t="s">
        <v>3160</v>
      </c>
      <c r="P203" t="s">
        <v>3160</v>
      </c>
      <c r="Q203" t="s">
        <v>3160</v>
      </c>
      <c r="R203" t="s">
        <v>3160</v>
      </c>
      <c r="S203" t="s">
        <v>3160</v>
      </c>
      <c r="T203" t="s">
        <v>3180</v>
      </c>
      <c r="U203">
        <v>27</v>
      </c>
      <c r="V203">
        <v>0.18546956517789401</v>
      </c>
      <c r="W203">
        <v>0.152086202923333</v>
      </c>
      <c r="X203">
        <v>-1.2990295100756999</v>
      </c>
      <c r="Y203">
        <v>-0.53146480257630002</v>
      </c>
      <c r="Z203">
        <v>0.22815342612793399</v>
      </c>
      <c r="AA203">
        <v>0.529977520886738</v>
      </c>
      <c r="AB203">
        <v>1.0142743694474501</v>
      </c>
      <c r="AC203">
        <v>1.16466303211584</v>
      </c>
      <c r="AD203">
        <v>1.14559388886513</v>
      </c>
      <c r="AE203">
        <v>1.0179421937008299</v>
      </c>
      <c r="AF203">
        <v>1.00776834878163</v>
      </c>
    </row>
    <row r="204" spans="1:32" x14ac:dyDescent="0.25">
      <c r="A204" t="s">
        <v>3907</v>
      </c>
      <c r="B204" t="s">
        <v>3310</v>
      </c>
      <c r="C204" t="s">
        <v>3251</v>
      </c>
      <c r="D204" t="s">
        <v>3252</v>
      </c>
      <c r="E204">
        <v>261.23912002558802</v>
      </c>
      <c r="F204">
        <v>1.7713980654634001</v>
      </c>
      <c r="G204">
        <v>10.7052316303512</v>
      </c>
      <c r="H204">
        <v>1.4131187188816401</v>
      </c>
      <c r="I204">
        <v>-0.43383132995822299</v>
      </c>
      <c r="J204">
        <v>-1.1502658877551899</v>
      </c>
      <c r="K204">
        <v>-1.6890240262667999</v>
      </c>
      <c r="L204">
        <v>-0.53512263838326801</v>
      </c>
      <c r="M204" t="s">
        <v>3151</v>
      </c>
      <c r="N204" t="s">
        <v>3151</v>
      </c>
      <c r="O204" t="s">
        <v>3151</v>
      </c>
      <c r="P204" t="s">
        <v>3150</v>
      </c>
      <c r="Q204" t="s">
        <v>3155</v>
      </c>
      <c r="R204" t="s">
        <v>3155</v>
      </c>
      <c r="S204" t="s">
        <v>3150</v>
      </c>
      <c r="T204" t="s">
        <v>3152</v>
      </c>
      <c r="U204">
        <v>6</v>
      </c>
      <c r="V204">
        <v>1.90069139491962</v>
      </c>
      <c r="W204">
        <v>1.7738000900958499</v>
      </c>
      <c r="X204">
        <v>1.52786033971741</v>
      </c>
      <c r="Y204">
        <v>1.4413192188321899</v>
      </c>
      <c r="Z204">
        <v>1.8337855331553401</v>
      </c>
      <c r="AA204">
        <v>2.6990451006295202</v>
      </c>
      <c r="AB204">
        <v>3.5521383593139899</v>
      </c>
      <c r="AC204">
        <v>3.9516366596903998</v>
      </c>
      <c r="AD204">
        <v>1.18223145300585</v>
      </c>
      <c r="AE204">
        <v>1.38063754956421</v>
      </c>
      <c r="AF204">
        <v>1.7713980654634001</v>
      </c>
    </row>
    <row r="205" spans="1:32" x14ac:dyDescent="0.25">
      <c r="A205" t="s">
        <v>3908</v>
      </c>
      <c r="B205" t="s">
        <v>3310</v>
      </c>
      <c r="C205" t="s">
        <v>3253</v>
      </c>
      <c r="D205" t="s">
        <v>3254</v>
      </c>
      <c r="E205">
        <v>473.54759668215502</v>
      </c>
      <c r="F205">
        <v>0.68150064592295601</v>
      </c>
      <c r="G205">
        <v>0.40031048158291199</v>
      </c>
      <c r="H205">
        <v>0.60684334430897602</v>
      </c>
      <c r="I205">
        <v>0.39047788292152702</v>
      </c>
      <c r="J205">
        <v>-1.31841185731064</v>
      </c>
      <c r="K205">
        <v>-1.83863064639247</v>
      </c>
      <c r="L205">
        <v>-1.0831797949777</v>
      </c>
      <c r="M205" t="s">
        <v>3151</v>
      </c>
      <c r="N205" t="s">
        <v>3149</v>
      </c>
      <c r="O205" t="s">
        <v>3149</v>
      </c>
      <c r="P205" t="s">
        <v>3148</v>
      </c>
      <c r="Q205" t="s">
        <v>3155</v>
      </c>
      <c r="R205" t="s">
        <v>3155</v>
      </c>
      <c r="S205" t="s">
        <v>3155</v>
      </c>
      <c r="T205" t="s">
        <v>3152</v>
      </c>
      <c r="U205">
        <v>41</v>
      </c>
      <c r="V205">
        <v>0.27176922324927699</v>
      </c>
      <c r="W205">
        <v>0.34831502010201798</v>
      </c>
      <c r="X205">
        <v>0.14336890701023899</v>
      </c>
      <c r="Y205">
        <v>-9.1003313492838106E-2</v>
      </c>
      <c r="Z205">
        <v>-0.169271147050267</v>
      </c>
      <c r="AA205">
        <v>-9.6533522277368902E-2</v>
      </c>
      <c r="AB205">
        <v>0.44133805196026499</v>
      </c>
      <c r="AC205">
        <v>0.231433863715508</v>
      </c>
      <c r="AD205">
        <v>0.92471549762069505</v>
      </c>
      <c r="AE205">
        <v>1.1760777407788501</v>
      </c>
      <c r="AF205">
        <v>0.68150064592295601</v>
      </c>
    </row>
    <row r="206" spans="1:32" x14ac:dyDescent="0.25">
      <c r="A206" t="s">
        <v>3909</v>
      </c>
      <c r="B206" t="s">
        <v>3310</v>
      </c>
      <c r="C206" t="s">
        <v>3255</v>
      </c>
      <c r="D206" t="s">
        <v>3256</v>
      </c>
      <c r="E206">
        <v>1007.61326608242</v>
      </c>
      <c r="F206">
        <v>0.77838725680834298</v>
      </c>
      <c r="G206">
        <v>-0.84730144412793096</v>
      </c>
      <c r="H206">
        <v>0.60684334430897602</v>
      </c>
      <c r="I206">
        <v>1.2191185937660201</v>
      </c>
      <c r="J206">
        <v>0.26805190967772702</v>
      </c>
      <c r="K206">
        <v>-0.86858247689063595</v>
      </c>
      <c r="L206">
        <v>-3.00862772046794E-2</v>
      </c>
      <c r="M206" t="s">
        <v>3151</v>
      </c>
      <c r="N206" t="s">
        <v>3155</v>
      </c>
      <c r="O206" t="s">
        <v>3149</v>
      </c>
      <c r="P206" t="s">
        <v>3151</v>
      </c>
      <c r="Q206" t="s">
        <v>3148</v>
      </c>
      <c r="R206" t="s">
        <v>3150</v>
      </c>
      <c r="S206" t="s">
        <v>3148</v>
      </c>
      <c r="T206" t="s">
        <v>3152</v>
      </c>
      <c r="U206">
        <v>36</v>
      </c>
      <c r="V206">
        <v>-0.70126552259365804</v>
      </c>
      <c r="W206">
        <v>-0.59215478234340702</v>
      </c>
      <c r="X206">
        <v>-0.270072966910616</v>
      </c>
      <c r="Y206">
        <v>-1.0617811011699501</v>
      </c>
      <c r="Z206">
        <v>-0.63725324845544895</v>
      </c>
      <c r="AA206">
        <v>-0.81228412027303498</v>
      </c>
      <c r="AB206">
        <v>-0.84418831670309002</v>
      </c>
      <c r="AC206">
        <v>-0.43029484750268998</v>
      </c>
      <c r="AD206">
        <v>0.317196229312596</v>
      </c>
      <c r="AE206">
        <v>1.38159817346638</v>
      </c>
      <c r="AF206">
        <v>0.77838725680834298</v>
      </c>
    </row>
    <row r="207" spans="1:32" x14ac:dyDescent="0.25">
      <c r="A207" t="s">
        <v>3910</v>
      </c>
      <c r="B207" t="s">
        <v>3310</v>
      </c>
      <c r="C207" t="s">
        <v>3257</v>
      </c>
      <c r="D207" t="s">
        <v>3258</v>
      </c>
      <c r="E207">
        <v>664.98806871892702</v>
      </c>
      <c r="F207">
        <v>0.463235597436159</v>
      </c>
      <c r="M207" t="s">
        <v>3160</v>
      </c>
      <c r="N207" t="s">
        <v>3160</v>
      </c>
      <c r="O207" t="s">
        <v>3160</v>
      </c>
      <c r="P207" t="s">
        <v>3160</v>
      </c>
      <c r="Q207" t="s">
        <v>3160</v>
      </c>
      <c r="R207" t="s">
        <v>3160</v>
      </c>
      <c r="S207" t="s">
        <v>3160</v>
      </c>
      <c r="T207" t="s">
        <v>3180</v>
      </c>
      <c r="U207">
        <v>49</v>
      </c>
      <c r="V207">
        <v>-0.244076502678895</v>
      </c>
      <c r="W207">
        <v>-0.162024665822561</v>
      </c>
      <c r="X207">
        <v>-0.16393834798130799</v>
      </c>
      <c r="Y207">
        <v>-0.19929415490108901</v>
      </c>
      <c r="Z207">
        <v>-0.17482947187192099</v>
      </c>
      <c r="AA207">
        <v>-0.10524297335831199</v>
      </c>
      <c r="AB207">
        <v>0.19050503699444099</v>
      </c>
      <c r="AC207">
        <v>0.52343080938970599</v>
      </c>
      <c r="AD207">
        <v>0.38521967530380902</v>
      </c>
      <c r="AE207">
        <v>0.57936749508381302</v>
      </c>
      <c r="AF207">
        <v>0.463235597436159</v>
      </c>
    </row>
    <row r="208" spans="1:32" x14ac:dyDescent="0.25">
      <c r="A208" t="s">
        <v>3911</v>
      </c>
      <c r="B208" t="s">
        <v>3310</v>
      </c>
      <c r="C208" t="s">
        <v>3259</v>
      </c>
      <c r="D208" t="s">
        <v>3260</v>
      </c>
      <c r="E208">
        <v>371.15677217878903</v>
      </c>
      <c r="F208">
        <v>1.50789429349383</v>
      </c>
      <c r="M208" t="s">
        <v>3160</v>
      </c>
      <c r="N208" t="s">
        <v>3160</v>
      </c>
      <c r="O208" t="s">
        <v>3160</v>
      </c>
      <c r="P208" t="s">
        <v>3160</v>
      </c>
      <c r="Q208" t="s">
        <v>3160</v>
      </c>
      <c r="R208" t="s">
        <v>3160</v>
      </c>
      <c r="S208" t="s">
        <v>3160</v>
      </c>
      <c r="T208" t="s">
        <v>3180</v>
      </c>
      <c r="U208">
        <v>13</v>
      </c>
      <c r="V208">
        <v>-0.55617896899025399</v>
      </c>
      <c r="W208">
        <v>-0.86586409022345701</v>
      </c>
      <c r="X208">
        <v>-0.90720875769696396</v>
      </c>
      <c r="Y208">
        <v>-0.75226954384878797</v>
      </c>
      <c r="Z208">
        <v>-0.74081315056619901</v>
      </c>
      <c r="AA208">
        <v>-0.43060472482602202</v>
      </c>
      <c r="AB208">
        <v>-0.92758672928786101</v>
      </c>
      <c r="AC208">
        <v>-0.73574333284361504</v>
      </c>
      <c r="AD208">
        <v>-0.47336238142264397</v>
      </c>
      <c r="AE208">
        <v>0.67378789766949299</v>
      </c>
      <c r="AF208">
        <v>1.50789429349383</v>
      </c>
    </row>
    <row r="209" spans="1:32" x14ac:dyDescent="0.25">
      <c r="A209" t="s">
        <v>3912</v>
      </c>
      <c r="B209" t="s">
        <v>3310</v>
      </c>
      <c r="C209" t="s">
        <v>3261</v>
      </c>
      <c r="D209" t="s">
        <v>3262</v>
      </c>
      <c r="E209">
        <v>1096.98060481622</v>
      </c>
      <c r="F209">
        <v>-0.85620568825736398</v>
      </c>
      <c r="G209">
        <v>1.88121947758743</v>
      </c>
      <c r="H209">
        <v>-1.29114596550736</v>
      </c>
      <c r="I209">
        <v>-2.9973691881701399</v>
      </c>
      <c r="J209">
        <v>1.2141352109002601</v>
      </c>
      <c r="K209">
        <v>1.4095193552313301</v>
      </c>
      <c r="L209">
        <v>-0.72765435839172499</v>
      </c>
      <c r="M209" t="s">
        <v>3155</v>
      </c>
      <c r="N209" t="s">
        <v>3151</v>
      </c>
      <c r="O209" t="s">
        <v>3155</v>
      </c>
      <c r="P209" t="s">
        <v>3155</v>
      </c>
      <c r="Q209" t="s">
        <v>3151</v>
      </c>
      <c r="R209" t="s">
        <v>3151</v>
      </c>
      <c r="S209" t="s">
        <v>3150</v>
      </c>
      <c r="T209" t="s">
        <v>3152</v>
      </c>
      <c r="U209">
        <v>75</v>
      </c>
      <c r="V209">
        <v>-0.17647861217553501</v>
      </c>
      <c r="W209">
        <v>0.14627077455375301</v>
      </c>
      <c r="X209">
        <v>-0.77594299600230598</v>
      </c>
      <c r="Y209">
        <v>-1.1548095556708</v>
      </c>
      <c r="Z209">
        <v>-1.5692240230432</v>
      </c>
      <c r="AA209">
        <v>-1.64915106243178</v>
      </c>
      <c r="AB209">
        <v>-1.62029796133433</v>
      </c>
      <c r="AC209">
        <v>-1.4907346739123</v>
      </c>
      <c r="AD209">
        <v>-0.40109795554759398</v>
      </c>
      <c r="AE209">
        <v>-0.55225309584267401</v>
      </c>
      <c r="AF209">
        <v>-0.85620568825736398</v>
      </c>
    </row>
    <row r="210" spans="1:32" x14ac:dyDescent="0.25">
      <c r="A210" t="s">
        <v>3913</v>
      </c>
      <c r="B210" t="s">
        <v>3310</v>
      </c>
      <c r="C210" t="s">
        <v>3263</v>
      </c>
      <c r="D210" t="s">
        <v>3264</v>
      </c>
      <c r="E210">
        <v>2932.0591146656302</v>
      </c>
      <c r="F210">
        <v>-0.25603911167612398</v>
      </c>
      <c r="G210">
        <v>0.36511227313566402</v>
      </c>
      <c r="H210">
        <v>-0.53264591420874197</v>
      </c>
      <c r="I210">
        <v>-1.40592839810301</v>
      </c>
      <c r="J210">
        <v>0.48599567686030098</v>
      </c>
      <c r="K210">
        <v>1.5956029439424799E-2</v>
      </c>
      <c r="L210">
        <v>-0.82103413085732002</v>
      </c>
      <c r="M210" t="s">
        <v>3148</v>
      </c>
      <c r="N210" t="s">
        <v>3149</v>
      </c>
      <c r="O210" t="s">
        <v>3150</v>
      </c>
      <c r="P210" t="s">
        <v>3155</v>
      </c>
      <c r="Q210" t="s">
        <v>3149</v>
      </c>
      <c r="R210" t="s">
        <v>3148</v>
      </c>
      <c r="S210" t="s">
        <v>3155</v>
      </c>
      <c r="T210" t="s">
        <v>3152</v>
      </c>
      <c r="U210">
        <v>69</v>
      </c>
      <c r="V210">
        <v>0.116694369511816</v>
      </c>
      <c r="W210">
        <v>-6.8713694652188101E-2</v>
      </c>
      <c r="X210">
        <v>-0.112686674982423</v>
      </c>
      <c r="Y210">
        <v>4.1937758285822399E-2</v>
      </c>
      <c r="Z210">
        <v>-0.61884082556251296</v>
      </c>
      <c r="AA210">
        <v>-0.96198816693883904</v>
      </c>
      <c r="AB210">
        <v>-0.38028944291505501</v>
      </c>
      <c r="AC210">
        <v>1.6178438070327199E-2</v>
      </c>
      <c r="AD210">
        <v>0.61119884120485601</v>
      </c>
      <c r="AE210">
        <v>-0.144032421584399</v>
      </c>
      <c r="AF210">
        <v>-0.25603911167612398</v>
      </c>
    </row>
    <row r="211" spans="1:32" x14ac:dyDescent="0.25">
      <c r="A211" t="s">
        <v>3914</v>
      </c>
      <c r="B211" t="s">
        <v>3310</v>
      </c>
      <c r="C211" t="s">
        <v>3265</v>
      </c>
      <c r="D211" t="s">
        <v>3266</v>
      </c>
      <c r="E211">
        <v>1518.0582197332001</v>
      </c>
      <c r="F211">
        <v>0.70658880719520001</v>
      </c>
      <c r="G211">
        <v>-0.442331438259912</v>
      </c>
      <c r="H211">
        <v>-0.19943203026369</v>
      </c>
      <c r="I211">
        <v>0.53695385421762398</v>
      </c>
      <c r="J211">
        <v>-0.99402083928261598</v>
      </c>
      <c r="K211">
        <v>-1.0554338084252901</v>
      </c>
      <c r="L211">
        <v>-0.25781376526109201</v>
      </c>
      <c r="M211" t="s">
        <v>3151</v>
      </c>
      <c r="N211" t="s">
        <v>3150</v>
      </c>
      <c r="O211" t="s">
        <v>3148</v>
      </c>
      <c r="P211" t="s">
        <v>3149</v>
      </c>
      <c r="Q211" t="s">
        <v>3155</v>
      </c>
      <c r="R211" t="s">
        <v>3150</v>
      </c>
      <c r="S211" t="s">
        <v>3148</v>
      </c>
      <c r="T211" t="s">
        <v>3152</v>
      </c>
      <c r="U211">
        <v>39</v>
      </c>
      <c r="V211">
        <v>-0.16090170798772399</v>
      </c>
      <c r="W211">
        <v>-0.18833116464476199</v>
      </c>
      <c r="X211">
        <v>-0.38203147906576901</v>
      </c>
      <c r="Y211">
        <v>0.45698404020893102</v>
      </c>
      <c r="Z211">
        <v>1.6497471378017401</v>
      </c>
      <c r="AA211">
        <v>0.76476693182475097</v>
      </c>
      <c r="AB211">
        <v>0.57065219621874097</v>
      </c>
      <c r="AC211">
        <v>0.67882720731741497</v>
      </c>
      <c r="AD211">
        <v>-2.8622396888490501E-2</v>
      </c>
      <c r="AE211">
        <v>7.1905378560980799E-3</v>
      </c>
      <c r="AF211">
        <v>0.70658880719520001</v>
      </c>
    </row>
    <row r="212" spans="1:32" x14ac:dyDescent="0.25">
      <c r="A212" t="s">
        <v>3915</v>
      </c>
      <c r="B212" t="s">
        <v>3310</v>
      </c>
      <c r="C212" t="s">
        <v>3267</v>
      </c>
      <c r="D212" t="s">
        <v>3268</v>
      </c>
      <c r="E212">
        <v>941.25812742861501</v>
      </c>
      <c r="F212">
        <v>3.4764543231317897E-2</v>
      </c>
      <c r="M212" t="s">
        <v>3160</v>
      </c>
      <c r="N212" t="s">
        <v>3160</v>
      </c>
      <c r="O212" t="s">
        <v>3160</v>
      </c>
      <c r="P212" t="s">
        <v>3160</v>
      </c>
      <c r="Q212" t="s">
        <v>3160</v>
      </c>
      <c r="R212" t="s">
        <v>3160</v>
      </c>
      <c r="S212" t="s">
        <v>3160</v>
      </c>
      <c r="T212" t="s">
        <v>3180</v>
      </c>
      <c r="U212">
        <v>63</v>
      </c>
      <c r="V212">
        <v>-0.13490779052021801</v>
      </c>
      <c r="W212">
        <v>-0.44188469381835899</v>
      </c>
      <c r="X212">
        <v>-0.47930634099512898</v>
      </c>
      <c r="Y212">
        <v>-0.20478946939617401</v>
      </c>
      <c r="Z212">
        <v>-0.27182878595075599</v>
      </c>
      <c r="AA212">
        <v>-0.40767320060338302</v>
      </c>
      <c r="AB212">
        <v>-6.5333303590673603E-2</v>
      </c>
      <c r="AC212">
        <v>0.93785822028431798</v>
      </c>
      <c r="AD212">
        <v>0.78359842175694705</v>
      </c>
      <c r="AE212">
        <v>8.8447623765273098E-2</v>
      </c>
      <c r="AF212">
        <v>3.4764543231317897E-2</v>
      </c>
    </row>
    <row r="213" spans="1:32" x14ac:dyDescent="0.25">
      <c r="A213" t="s">
        <v>3916</v>
      </c>
      <c r="B213" t="s">
        <v>3310</v>
      </c>
      <c r="C213" t="s">
        <v>3269</v>
      </c>
      <c r="D213" t="s">
        <v>3270</v>
      </c>
      <c r="E213">
        <v>1042.5900092095001</v>
      </c>
      <c r="F213">
        <v>0.87460560312318603</v>
      </c>
      <c r="G213">
        <v>1.45323762484098</v>
      </c>
      <c r="H213">
        <v>-8.5427191666274604E-2</v>
      </c>
      <c r="I213">
        <v>-1.50738620507142</v>
      </c>
      <c r="J213">
        <v>-1.2904644018478599</v>
      </c>
      <c r="K213">
        <v>-1.3393693992820701</v>
      </c>
      <c r="L213">
        <v>-0.897042689467761</v>
      </c>
      <c r="M213" t="s">
        <v>3151</v>
      </c>
      <c r="N213" t="s">
        <v>3151</v>
      </c>
      <c r="O213" t="s">
        <v>3148</v>
      </c>
      <c r="P213" t="s">
        <v>3155</v>
      </c>
      <c r="Q213" t="s">
        <v>3155</v>
      </c>
      <c r="R213" t="s">
        <v>3155</v>
      </c>
      <c r="S213" t="s">
        <v>3155</v>
      </c>
      <c r="T213" t="s">
        <v>3152</v>
      </c>
      <c r="U213">
        <v>30</v>
      </c>
      <c r="V213">
        <v>0.73359729211040503</v>
      </c>
      <c r="W213">
        <v>0.54156771797175696</v>
      </c>
      <c r="X213">
        <v>0.48630802649390598</v>
      </c>
      <c r="Y213">
        <v>1.4921076799812199E-2</v>
      </c>
      <c r="Z213">
        <v>8.2626971669250607E-2</v>
      </c>
      <c r="AA213">
        <v>0.39833707671719898</v>
      </c>
      <c r="AB213">
        <v>-0.15234586410093601</v>
      </c>
      <c r="AC213">
        <v>0.55928047574041195</v>
      </c>
      <c r="AD213">
        <v>0.60708808554580096</v>
      </c>
      <c r="AE213">
        <v>-0.61888692323737604</v>
      </c>
      <c r="AF213">
        <v>0.87460560312318603</v>
      </c>
    </row>
    <row r="214" spans="1:32" x14ac:dyDescent="0.25">
      <c r="A214" t="s">
        <v>3917</v>
      </c>
      <c r="B214" t="s">
        <v>3310</v>
      </c>
      <c r="C214" t="s">
        <v>3271</v>
      </c>
      <c r="D214" t="s">
        <v>3272</v>
      </c>
      <c r="E214">
        <v>929.47184164082603</v>
      </c>
      <c r="F214">
        <v>0.31056032236389702</v>
      </c>
      <c r="G214">
        <v>1.1371787177634101</v>
      </c>
      <c r="H214">
        <v>1.12697548316364</v>
      </c>
      <c r="I214">
        <v>0.113788604348149</v>
      </c>
      <c r="J214">
        <v>-0.41434165655419603</v>
      </c>
      <c r="K214">
        <v>1.3710206201405399</v>
      </c>
      <c r="L214">
        <v>-2.4622260078172399E-2</v>
      </c>
      <c r="M214" t="s">
        <v>3149</v>
      </c>
      <c r="N214" t="s">
        <v>3151</v>
      </c>
      <c r="O214" t="s">
        <v>3151</v>
      </c>
      <c r="P214" t="s">
        <v>3148</v>
      </c>
      <c r="Q214" t="s">
        <v>3150</v>
      </c>
      <c r="R214" t="s">
        <v>3151</v>
      </c>
      <c r="S214" t="s">
        <v>3148</v>
      </c>
      <c r="T214" t="s">
        <v>3152</v>
      </c>
      <c r="U214">
        <v>53</v>
      </c>
      <c r="V214">
        <v>0.79850577617654905</v>
      </c>
      <c r="W214">
        <v>0.23946808868602801</v>
      </c>
      <c r="X214">
        <v>0.615975125896705</v>
      </c>
      <c r="Y214">
        <v>0.97328960092786598</v>
      </c>
      <c r="Z214">
        <v>0.34454286969825798</v>
      </c>
      <c r="AA214">
        <v>-0.39019091117661697</v>
      </c>
      <c r="AB214">
        <v>0.63191101932969496</v>
      </c>
      <c r="AC214">
        <v>0.65531089635777995</v>
      </c>
      <c r="AD214">
        <v>0.50308374597245198</v>
      </c>
      <c r="AE214">
        <v>0.83920452191582395</v>
      </c>
      <c r="AF214">
        <v>0.31056032236389702</v>
      </c>
    </row>
    <row r="215" spans="1:32" x14ac:dyDescent="0.25">
      <c r="A215" t="s">
        <v>3918</v>
      </c>
      <c r="B215" t="s">
        <v>3310</v>
      </c>
      <c r="C215" t="s">
        <v>3273</v>
      </c>
      <c r="D215" t="s">
        <v>3274</v>
      </c>
      <c r="E215">
        <v>1327.8611007068801</v>
      </c>
      <c r="F215">
        <v>0.46891832840990899</v>
      </c>
      <c r="G215">
        <v>4.6689519451921804</v>
      </c>
      <c r="H215">
        <v>0.88082264281415701</v>
      </c>
      <c r="I215">
        <v>-3.0620056754080198</v>
      </c>
      <c r="J215">
        <v>1.1098734485027399</v>
      </c>
      <c r="K215">
        <v>1.32574145115644</v>
      </c>
      <c r="L215">
        <v>-0.87630983584697097</v>
      </c>
      <c r="M215" t="s">
        <v>3149</v>
      </c>
      <c r="N215" t="s">
        <v>3151</v>
      </c>
      <c r="O215" t="s">
        <v>3149</v>
      </c>
      <c r="P215" t="s">
        <v>3155</v>
      </c>
      <c r="Q215" t="s">
        <v>3151</v>
      </c>
      <c r="R215" t="s">
        <v>3151</v>
      </c>
      <c r="S215" t="s">
        <v>3155</v>
      </c>
      <c r="T215" t="s">
        <v>3152</v>
      </c>
      <c r="U215">
        <v>47</v>
      </c>
      <c r="V215">
        <v>0.57902712188848204</v>
      </c>
      <c r="W215">
        <v>0.43908934663191301</v>
      </c>
      <c r="X215">
        <v>0.14966855011317401</v>
      </c>
      <c r="Y215">
        <v>-7.1091391931246598E-2</v>
      </c>
      <c r="Z215">
        <v>-0.305461064979625</v>
      </c>
      <c r="AA215">
        <v>-0.196488489025992</v>
      </c>
      <c r="AB215">
        <v>0.42904754472629397</v>
      </c>
      <c r="AC215">
        <v>0.67155423857586405</v>
      </c>
      <c r="AD215">
        <v>0.90972066129567297</v>
      </c>
      <c r="AE215">
        <v>0.57311794916852199</v>
      </c>
      <c r="AF215">
        <v>0.46891832840990899</v>
      </c>
    </row>
    <row r="216" spans="1:32" x14ac:dyDescent="0.25">
      <c r="A216" t="s">
        <v>3919</v>
      </c>
      <c r="B216" t="s">
        <v>3310</v>
      </c>
      <c r="C216" t="s">
        <v>3275</v>
      </c>
      <c r="D216" t="s">
        <v>3276</v>
      </c>
      <c r="E216">
        <v>1230.2094831357299</v>
      </c>
      <c r="F216">
        <v>0.29283018427379598</v>
      </c>
      <c r="G216">
        <v>7.26044904712231</v>
      </c>
      <c r="H216">
        <v>-1.37009781426054</v>
      </c>
      <c r="I216">
        <v>-2.4363524105394299</v>
      </c>
      <c r="J216">
        <v>1.5684445489676</v>
      </c>
      <c r="K216">
        <v>0.91692197837128198</v>
      </c>
      <c r="L216">
        <v>-0.91390186691390696</v>
      </c>
      <c r="M216" t="s">
        <v>3149</v>
      </c>
      <c r="N216" t="s">
        <v>3151</v>
      </c>
      <c r="O216" t="s">
        <v>3155</v>
      </c>
      <c r="P216" t="s">
        <v>3155</v>
      </c>
      <c r="Q216" t="s">
        <v>3151</v>
      </c>
      <c r="R216" t="s">
        <v>3149</v>
      </c>
      <c r="S216" t="s">
        <v>3155</v>
      </c>
      <c r="T216" t="s">
        <v>3152</v>
      </c>
      <c r="U216">
        <v>55</v>
      </c>
      <c r="V216">
        <v>8.2013061352671002E-2</v>
      </c>
      <c r="W216">
        <v>3.8802041021545199E-2</v>
      </c>
      <c r="X216">
        <v>-0.18417121257644101</v>
      </c>
      <c r="Y216">
        <v>-0.440745899869328</v>
      </c>
      <c r="Z216">
        <v>-0.63417762182526005</v>
      </c>
      <c r="AA216">
        <v>-0.33740941369045802</v>
      </c>
      <c r="AB216">
        <v>0.34370967855934498</v>
      </c>
      <c r="AC216">
        <v>0.65459199336769902</v>
      </c>
      <c r="AD216">
        <v>0.44450011131066902</v>
      </c>
      <c r="AE216">
        <v>-0.10492199267806999</v>
      </c>
      <c r="AF216">
        <v>0.29283018427379598</v>
      </c>
    </row>
    <row r="217" spans="1:32" x14ac:dyDescent="0.25">
      <c r="A217" t="s">
        <v>3920</v>
      </c>
      <c r="B217" t="s">
        <v>3310</v>
      </c>
      <c r="C217" t="s">
        <v>3277</v>
      </c>
      <c r="D217" t="s">
        <v>3278</v>
      </c>
      <c r="E217">
        <v>171.239454481981</v>
      </c>
      <c r="F217">
        <v>0.22184482699837599</v>
      </c>
      <c r="M217" t="s">
        <v>3160</v>
      </c>
      <c r="N217" t="s">
        <v>3160</v>
      </c>
      <c r="O217" t="s">
        <v>3160</v>
      </c>
      <c r="P217" t="s">
        <v>3160</v>
      </c>
      <c r="Q217" t="s">
        <v>3160</v>
      </c>
      <c r="R217" t="s">
        <v>3160</v>
      </c>
      <c r="S217" t="s">
        <v>3160</v>
      </c>
      <c r="T217" t="s">
        <v>3180</v>
      </c>
      <c r="U217">
        <v>59</v>
      </c>
      <c r="V217">
        <v>0.428971495999174</v>
      </c>
      <c r="W217">
        <v>-0.19437450967226799</v>
      </c>
      <c r="X217">
        <v>-0.51419048620850005</v>
      </c>
      <c r="Y217">
        <v>-0.56644336736225898</v>
      </c>
      <c r="Z217">
        <v>-0.29786058078801703</v>
      </c>
      <c r="AA217">
        <v>-1.28882293035191E-2</v>
      </c>
      <c r="AB217">
        <v>4.0412492284306802E-2</v>
      </c>
      <c r="AC217">
        <v>0.55171294215304001</v>
      </c>
      <c r="AD217">
        <v>0.72436063237407899</v>
      </c>
      <c r="AE217">
        <v>5.8880522700412101E-2</v>
      </c>
      <c r="AF217">
        <v>0.22184482699837599</v>
      </c>
    </row>
    <row r="218" spans="1:32" x14ac:dyDescent="0.25">
      <c r="A218" t="s">
        <v>3921</v>
      </c>
      <c r="B218" t="s">
        <v>3310</v>
      </c>
      <c r="C218" t="s">
        <v>3279</v>
      </c>
      <c r="D218" t="s">
        <v>3280</v>
      </c>
      <c r="E218">
        <v>444.54409965166002</v>
      </c>
      <c r="F218">
        <v>0.49245150176549402</v>
      </c>
      <c r="G218">
        <v>0.124962853037881</v>
      </c>
      <c r="H218">
        <v>1.4131187188816401</v>
      </c>
      <c r="I218">
        <v>-2.1957144483275601</v>
      </c>
      <c r="J218">
        <v>-0.17204403098702101</v>
      </c>
      <c r="K218">
        <v>0.36764378873528297</v>
      </c>
      <c r="L218">
        <v>-1.1695014219186901</v>
      </c>
      <c r="M218" t="s">
        <v>3149</v>
      </c>
      <c r="N218" t="s">
        <v>3149</v>
      </c>
      <c r="O218" t="s">
        <v>3151</v>
      </c>
      <c r="P218" t="s">
        <v>3155</v>
      </c>
      <c r="Q218" t="s">
        <v>3150</v>
      </c>
      <c r="R218" t="s">
        <v>3148</v>
      </c>
      <c r="S218" t="s">
        <v>3155</v>
      </c>
      <c r="T218" t="s">
        <v>3152</v>
      </c>
      <c r="U218">
        <v>45</v>
      </c>
      <c r="V218">
        <v>-1.2323520294872901</v>
      </c>
      <c r="W218">
        <v>-0.26866703984361301</v>
      </c>
      <c r="X218">
        <v>1.07184688604548</v>
      </c>
      <c r="Y218">
        <v>0.41482389001543801</v>
      </c>
      <c r="Z218">
        <v>9.6086672936207096E-2</v>
      </c>
      <c r="AA218">
        <v>2.69880211035851E-2</v>
      </c>
      <c r="AB218">
        <v>2.2019627268038501E-2</v>
      </c>
      <c r="AC218">
        <v>0.73078424822491705</v>
      </c>
      <c r="AD218">
        <v>0.84070591845466403</v>
      </c>
      <c r="AE218">
        <v>0.72255700203038997</v>
      </c>
      <c r="AF218">
        <v>0.49245150176549402</v>
      </c>
    </row>
    <row r="219" spans="1:32" x14ac:dyDescent="0.25">
      <c r="A219" t="s">
        <v>3922</v>
      </c>
      <c r="B219" t="s">
        <v>3310</v>
      </c>
      <c r="C219" t="s">
        <v>3281</v>
      </c>
      <c r="D219" t="s">
        <v>3282</v>
      </c>
      <c r="E219">
        <v>574.14361971942799</v>
      </c>
      <c r="F219">
        <v>0.12781459280259699</v>
      </c>
      <c r="G219">
        <v>2.4658699290233601</v>
      </c>
      <c r="H219">
        <v>-1.81198277940902</v>
      </c>
      <c r="I219">
        <v>-4.5423779312812202</v>
      </c>
      <c r="J219">
        <v>1.44788929364484</v>
      </c>
      <c r="K219">
        <v>-7.7421142052116906E-2</v>
      </c>
      <c r="L219">
        <v>0.45306936246305901</v>
      </c>
      <c r="M219" t="s">
        <v>3149</v>
      </c>
      <c r="N219" t="s">
        <v>3151</v>
      </c>
      <c r="O219" t="s">
        <v>3155</v>
      </c>
      <c r="P219" t="s">
        <v>3155</v>
      </c>
      <c r="Q219" t="s">
        <v>3151</v>
      </c>
      <c r="R219" t="s">
        <v>3148</v>
      </c>
      <c r="S219" t="s">
        <v>3149</v>
      </c>
      <c r="T219" t="s">
        <v>3152</v>
      </c>
      <c r="U219">
        <v>61</v>
      </c>
      <c r="V219">
        <v>0.81468923324602405</v>
      </c>
      <c r="W219">
        <v>0.20502899078645601</v>
      </c>
      <c r="X219">
        <v>-0.54666192345904896</v>
      </c>
      <c r="Y219">
        <v>-0.76422421821985798</v>
      </c>
      <c r="Z219">
        <v>0.51080005445236598</v>
      </c>
      <c r="AA219">
        <v>0.37921825185633601</v>
      </c>
      <c r="AB219">
        <v>1.4794915123393201E-2</v>
      </c>
      <c r="AC219">
        <v>-0.55813163973221502</v>
      </c>
      <c r="AD219">
        <v>-1.0090454894360901</v>
      </c>
      <c r="AE219">
        <v>-0.90056718816423798</v>
      </c>
      <c r="AF219">
        <v>0.12781459280259699</v>
      </c>
    </row>
    <row r="220" spans="1:32" x14ac:dyDescent="0.25">
      <c r="A220" t="s">
        <v>3923</v>
      </c>
      <c r="B220" t="s">
        <v>3310</v>
      </c>
      <c r="C220" t="s">
        <v>3283</v>
      </c>
      <c r="D220" t="s">
        <v>3284</v>
      </c>
      <c r="E220">
        <v>3236.4629838883202</v>
      </c>
      <c r="F220">
        <v>0.89723765377404796</v>
      </c>
      <c r="G220">
        <v>-0.61998019629910495</v>
      </c>
      <c r="H220">
        <v>-1.0057074048363599</v>
      </c>
      <c r="I220">
        <v>0.88514561803550096</v>
      </c>
      <c r="J220">
        <v>0.85707516339912104</v>
      </c>
      <c r="K220">
        <v>0.95693299148425204</v>
      </c>
      <c r="L220">
        <v>6.3086873731066306E-2</v>
      </c>
      <c r="M220" t="s">
        <v>3151</v>
      </c>
      <c r="N220" t="s">
        <v>3150</v>
      </c>
      <c r="O220" t="s">
        <v>3155</v>
      </c>
      <c r="P220" t="s">
        <v>3149</v>
      </c>
      <c r="Q220" t="s">
        <v>3151</v>
      </c>
      <c r="R220" t="s">
        <v>3149</v>
      </c>
      <c r="S220" t="s">
        <v>3148</v>
      </c>
      <c r="T220" t="s">
        <v>3152</v>
      </c>
      <c r="U220">
        <v>29</v>
      </c>
      <c r="V220">
        <v>7.9613271286419707E-2</v>
      </c>
      <c r="W220">
        <v>-0.45636922245624201</v>
      </c>
      <c r="X220">
        <v>-0.531347889539317</v>
      </c>
      <c r="Y220">
        <v>-0.186378521441908</v>
      </c>
      <c r="Z220">
        <v>0.15512437085383701</v>
      </c>
      <c r="AA220">
        <v>0.644017600615443</v>
      </c>
      <c r="AB220">
        <v>0.41689437100516102</v>
      </c>
      <c r="AC220">
        <v>0.60659919417260899</v>
      </c>
      <c r="AD220">
        <v>1.23707577312971</v>
      </c>
      <c r="AE220">
        <v>0.42797659055528903</v>
      </c>
      <c r="AF220">
        <v>0.89723765377404796</v>
      </c>
    </row>
    <row r="221" spans="1:32" x14ac:dyDescent="0.25">
      <c r="A221" t="s">
        <v>3924</v>
      </c>
      <c r="B221" t="s">
        <v>3310</v>
      </c>
      <c r="C221" t="s">
        <v>3285</v>
      </c>
      <c r="D221" t="s">
        <v>3286</v>
      </c>
      <c r="E221">
        <v>1785.24962864948</v>
      </c>
      <c r="F221">
        <v>0.86494891858595702</v>
      </c>
      <c r="M221" t="s">
        <v>3160</v>
      </c>
      <c r="N221" t="s">
        <v>3160</v>
      </c>
      <c r="O221" t="s">
        <v>3160</v>
      </c>
      <c r="P221" t="s">
        <v>3160</v>
      </c>
      <c r="Q221" t="s">
        <v>3160</v>
      </c>
      <c r="R221" t="s">
        <v>3160</v>
      </c>
      <c r="S221" t="s">
        <v>3160</v>
      </c>
      <c r="T221" t="s">
        <v>3180</v>
      </c>
      <c r="U221">
        <v>31</v>
      </c>
      <c r="V221">
        <v>-0.86119173049266495</v>
      </c>
      <c r="W221">
        <v>0.20835829852255799</v>
      </c>
      <c r="X221">
        <v>0.95050789852781603</v>
      </c>
      <c r="Y221">
        <v>0.255155410886023</v>
      </c>
      <c r="Z221">
        <v>-1.5645888932145799</v>
      </c>
      <c r="AA221">
        <v>-1.5258641452561701</v>
      </c>
      <c r="AB221">
        <v>0.89937428845467104</v>
      </c>
      <c r="AC221">
        <v>-1.1374668311409899</v>
      </c>
      <c r="AD221">
        <v>1.1329536117468</v>
      </c>
      <c r="AE221">
        <v>0.55093819012065204</v>
      </c>
      <c r="AF221">
        <v>0.86494891858595702</v>
      </c>
    </row>
    <row r="222" spans="1:32" x14ac:dyDescent="0.25">
      <c r="A222" t="s">
        <v>3925</v>
      </c>
      <c r="B222" t="s">
        <v>3310</v>
      </c>
      <c r="C222" t="s">
        <v>3287</v>
      </c>
      <c r="D222" t="s">
        <v>3288</v>
      </c>
      <c r="E222">
        <v>356.73877209587999</v>
      </c>
      <c r="F222">
        <v>0.84930993132025501</v>
      </c>
      <c r="G222">
        <v>-0.11162211670913801</v>
      </c>
      <c r="H222">
        <v>-1.81198277940902</v>
      </c>
      <c r="I222">
        <v>-3.31128834991179</v>
      </c>
      <c r="J222">
        <v>0.41369359916401499</v>
      </c>
      <c r="K222">
        <v>0.379121568783713</v>
      </c>
      <c r="L222">
        <v>-1.9064257306711602E-2</v>
      </c>
      <c r="M222" t="s">
        <v>3151</v>
      </c>
      <c r="N222" t="s">
        <v>3148</v>
      </c>
      <c r="O222" t="s">
        <v>3155</v>
      </c>
      <c r="P222" t="s">
        <v>3155</v>
      </c>
      <c r="Q222" t="s">
        <v>3149</v>
      </c>
      <c r="R222" t="s">
        <v>3148</v>
      </c>
      <c r="S222" t="s">
        <v>3148</v>
      </c>
      <c r="T222" t="s">
        <v>3152</v>
      </c>
      <c r="U222">
        <v>33</v>
      </c>
      <c r="V222">
        <v>2.1886607277958499E-2</v>
      </c>
      <c r="W222">
        <v>-0.11256886057724599</v>
      </c>
      <c r="X222">
        <v>-1.7886713464060999</v>
      </c>
      <c r="Y222">
        <v>-2.9892902296488898E-2</v>
      </c>
      <c r="Z222">
        <v>0.493806158434686</v>
      </c>
      <c r="AA222">
        <v>0.17247181307724499</v>
      </c>
      <c r="AB222">
        <v>1.1192263196374199</v>
      </c>
      <c r="AC222">
        <v>0.33110166647195599</v>
      </c>
      <c r="AD222">
        <v>0.16826794003712001</v>
      </c>
      <c r="AE222">
        <v>0.58534994944234597</v>
      </c>
      <c r="AF222">
        <v>0.84930993132025501</v>
      </c>
    </row>
    <row r="223" spans="1:32" x14ac:dyDescent="0.25">
      <c r="A223" t="s">
        <v>3926</v>
      </c>
      <c r="B223" t="s">
        <v>3310</v>
      </c>
      <c r="C223" t="s">
        <v>3289</v>
      </c>
      <c r="D223" t="s">
        <v>3290</v>
      </c>
      <c r="E223">
        <v>6300.4310123441201</v>
      </c>
      <c r="F223">
        <v>0.164522811662622</v>
      </c>
      <c r="G223">
        <v>-0.53525509231047697</v>
      </c>
      <c r="H223">
        <v>-1.54463069649309</v>
      </c>
      <c r="I223">
        <v>0.484101522216277</v>
      </c>
      <c r="J223">
        <v>1.1954202267741301</v>
      </c>
      <c r="K223">
        <v>0.64543306176891901</v>
      </c>
      <c r="L223">
        <v>0.22454817705229599</v>
      </c>
      <c r="M223" t="s">
        <v>3149</v>
      </c>
      <c r="N223" t="s">
        <v>3150</v>
      </c>
      <c r="O223" t="s">
        <v>3155</v>
      </c>
      <c r="P223" t="s">
        <v>3148</v>
      </c>
      <c r="Q223" t="s">
        <v>3151</v>
      </c>
      <c r="R223" t="s">
        <v>3149</v>
      </c>
      <c r="S223" t="s">
        <v>3149</v>
      </c>
      <c r="T223" t="s">
        <v>3152</v>
      </c>
      <c r="U223">
        <v>60</v>
      </c>
      <c r="V223">
        <v>-0.71973233316969398</v>
      </c>
      <c r="W223">
        <v>-0.65281414689211503</v>
      </c>
      <c r="X223">
        <v>-0.59331936408724495</v>
      </c>
      <c r="Y223">
        <v>-1.27331703328376</v>
      </c>
      <c r="Z223">
        <v>-1.50009950671454</v>
      </c>
      <c r="AA223">
        <v>-1.1384380645101999</v>
      </c>
      <c r="AB223">
        <v>2.3606175436793699E-2</v>
      </c>
      <c r="AC223">
        <v>-4.3385740330504699E-3</v>
      </c>
      <c r="AD223">
        <v>-0.23673576864375101</v>
      </c>
      <c r="AE223">
        <v>-0.30822962717292701</v>
      </c>
      <c r="AF223">
        <v>0.164522811662622</v>
      </c>
    </row>
    <row r="224" spans="1:32" x14ac:dyDescent="0.25">
      <c r="A224" t="s">
        <v>3927</v>
      </c>
      <c r="B224" t="s">
        <v>3310</v>
      </c>
      <c r="C224" t="s">
        <v>3291</v>
      </c>
      <c r="D224" t="s">
        <v>3292</v>
      </c>
      <c r="E224">
        <v>178.63195558691399</v>
      </c>
      <c r="F224">
        <v>-0.174797218924956</v>
      </c>
      <c r="M224" t="s">
        <v>3160</v>
      </c>
      <c r="N224" t="s">
        <v>3160</v>
      </c>
      <c r="O224" t="s">
        <v>3160</v>
      </c>
      <c r="P224" t="s">
        <v>3160</v>
      </c>
      <c r="Q224" t="s">
        <v>3160</v>
      </c>
      <c r="R224" t="s">
        <v>3160</v>
      </c>
      <c r="S224" t="s">
        <v>3160</v>
      </c>
      <c r="T224" t="s">
        <v>3180</v>
      </c>
      <c r="U224">
        <v>68</v>
      </c>
      <c r="V224">
        <v>-0.90166025797468896</v>
      </c>
      <c r="W224">
        <v>-1.4064039625759499</v>
      </c>
      <c r="X224">
        <v>-1.44316070252548</v>
      </c>
      <c r="Y224">
        <v>-0.960581623512891</v>
      </c>
      <c r="Z224">
        <v>-1.20998356842549</v>
      </c>
      <c r="AA224">
        <v>-1.1319358885195101</v>
      </c>
      <c r="AB224">
        <v>-0.85754097633626503</v>
      </c>
      <c r="AC224">
        <v>-0.65249153580748998</v>
      </c>
      <c r="AD224">
        <v>-0.63457901001915995</v>
      </c>
      <c r="AE224">
        <v>-0.52934880006534801</v>
      </c>
      <c r="AF224">
        <v>-0.174797218924956</v>
      </c>
    </row>
    <row r="225" spans="1:32" x14ac:dyDescent="0.25">
      <c r="A225" t="s">
        <v>3928</v>
      </c>
      <c r="B225" t="s">
        <v>3310</v>
      </c>
      <c r="C225" t="s">
        <v>3293</v>
      </c>
      <c r="D225" t="s">
        <v>3294</v>
      </c>
      <c r="E225">
        <v>177.36984222206399</v>
      </c>
      <c r="F225">
        <v>-0.54443292510955599</v>
      </c>
      <c r="M225" t="s">
        <v>3160</v>
      </c>
      <c r="N225" t="s">
        <v>3160</v>
      </c>
      <c r="O225" t="s">
        <v>3160</v>
      </c>
      <c r="P225" t="s">
        <v>3160</v>
      </c>
      <c r="Q225" t="s">
        <v>3160</v>
      </c>
      <c r="R225" t="s">
        <v>3160</v>
      </c>
      <c r="S225" t="s">
        <v>3160</v>
      </c>
      <c r="T225" t="s">
        <v>3180</v>
      </c>
      <c r="U225">
        <v>73</v>
      </c>
      <c r="V225">
        <v>-2.2004956278652101E-2</v>
      </c>
      <c r="W225">
        <v>0.108701216579456</v>
      </c>
      <c r="X225">
        <v>-1.46409716788229E-2</v>
      </c>
      <c r="Y225">
        <v>-0.46986609645468902</v>
      </c>
      <c r="Z225">
        <v>-0.712091504091801</v>
      </c>
      <c r="AA225">
        <v>-0.36187125752447602</v>
      </c>
      <c r="AB225">
        <v>-0.33263124020434798</v>
      </c>
      <c r="AC225">
        <v>-0.43543618604093398</v>
      </c>
      <c r="AD225">
        <v>-4.6835409513682903E-2</v>
      </c>
      <c r="AE225">
        <v>-0.25686705387609399</v>
      </c>
      <c r="AF225">
        <v>-0.54443292510955599</v>
      </c>
    </row>
    <row r="226" spans="1:32" x14ac:dyDescent="0.25">
      <c r="A226" t="s">
        <v>3929</v>
      </c>
      <c r="B226" t="s">
        <v>3310</v>
      </c>
      <c r="C226" t="s">
        <v>3295</v>
      </c>
      <c r="D226" t="s">
        <v>3296</v>
      </c>
      <c r="E226">
        <v>788.57523570522505</v>
      </c>
      <c r="F226">
        <v>-1.29606153148874</v>
      </c>
      <c r="G226">
        <v>0.78729148088305401</v>
      </c>
      <c r="H226">
        <v>0.36043448428724001</v>
      </c>
      <c r="I226">
        <v>-3.91431365142674</v>
      </c>
      <c r="J226">
        <v>0.83519542615245501</v>
      </c>
      <c r="K226">
        <v>-0.37064719652362599</v>
      </c>
      <c r="L226">
        <v>0.241726069895211</v>
      </c>
      <c r="M226" t="s">
        <v>3155</v>
      </c>
      <c r="N226" t="s">
        <v>3151</v>
      </c>
      <c r="O226" t="s">
        <v>3148</v>
      </c>
      <c r="P226" t="s">
        <v>3155</v>
      </c>
      <c r="Q226" t="s">
        <v>3151</v>
      </c>
      <c r="R226" t="s">
        <v>3148</v>
      </c>
      <c r="S226" t="s">
        <v>3149</v>
      </c>
      <c r="T226" t="s">
        <v>3152</v>
      </c>
      <c r="U226">
        <v>77</v>
      </c>
      <c r="V226">
        <v>-1.6599877095653299</v>
      </c>
      <c r="W226">
        <v>-1.39065794035271</v>
      </c>
      <c r="X226">
        <v>-0.83019301890807295</v>
      </c>
      <c r="Y226">
        <v>-1.3401154066606</v>
      </c>
      <c r="Z226">
        <v>-1.4539857959839</v>
      </c>
      <c r="AA226">
        <v>-1.7230120956773001</v>
      </c>
      <c r="AB226">
        <v>-1.58377535137716</v>
      </c>
      <c r="AC226">
        <v>-1.2037316882404401</v>
      </c>
      <c r="AD226">
        <v>-0.77536959403505001</v>
      </c>
      <c r="AE226">
        <v>-1.2251485277608301</v>
      </c>
      <c r="AF226">
        <v>-1.29606153148874</v>
      </c>
    </row>
    <row r="227" spans="1:32" x14ac:dyDescent="0.25">
      <c r="A227" t="s">
        <v>3930</v>
      </c>
      <c r="B227" t="s">
        <v>3310</v>
      </c>
      <c r="C227" t="s">
        <v>3297</v>
      </c>
      <c r="D227" t="s">
        <v>3298</v>
      </c>
      <c r="E227">
        <v>4099.7340089469199</v>
      </c>
      <c r="F227">
        <v>1.0764296118060399</v>
      </c>
      <c r="G227">
        <v>-0.15073362336482901</v>
      </c>
      <c r="H227">
        <v>1.4131187188816401</v>
      </c>
      <c r="I227">
        <v>0.97471818128517895</v>
      </c>
      <c r="J227">
        <v>0.80794555925872602</v>
      </c>
      <c r="K227">
        <v>0.66187192996393296</v>
      </c>
      <c r="L227">
        <v>-1.01294485284665</v>
      </c>
      <c r="M227" t="s">
        <v>3151</v>
      </c>
      <c r="N227" t="s">
        <v>3148</v>
      </c>
      <c r="O227" t="s">
        <v>3151</v>
      </c>
      <c r="P227" t="s">
        <v>3151</v>
      </c>
      <c r="Q227" t="s">
        <v>3151</v>
      </c>
      <c r="R227" t="s">
        <v>3149</v>
      </c>
      <c r="S227" t="s">
        <v>3155</v>
      </c>
      <c r="T227" t="s">
        <v>3152</v>
      </c>
      <c r="U227">
        <v>25</v>
      </c>
      <c r="V227">
        <v>0.11638360370704701</v>
      </c>
      <c r="W227">
        <v>7.1011579417516402E-2</v>
      </c>
      <c r="X227">
        <v>-0.30151008886112102</v>
      </c>
      <c r="Y227">
        <v>-1.35099022106355</v>
      </c>
      <c r="Z227">
        <v>-0.91362507265654203</v>
      </c>
      <c r="AA227">
        <v>-0.68554856618719995</v>
      </c>
      <c r="AB227">
        <v>-0.15351089992415001</v>
      </c>
      <c r="AC227">
        <v>0.28322337691967497</v>
      </c>
      <c r="AD227">
        <v>0.365893248750563</v>
      </c>
      <c r="AE227">
        <v>0.515502608361738</v>
      </c>
      <c r="AF227">
        <v>1.0764296118060399</v>
      </c>
    </row>
    <row r="228" spans="1:32" x14ac:dyDescent="0.25">
      <c r="A228" t="s">
        <v>3931</v>
      </c>
      <c r="B228" t="s">
        <v>3310</v>
      </c>
      <c r="C228" t="s">
        <v>3299</v>
      </c>
      <c r="D228" t="s">
        <v>3300</v>
      </c>
      <c r="E228">
        <v>2667.9188600428602</v>
      </c>
      <c r="F228">
        <v>1.24787504129658</v>
      </c>
      <c r="G228">
        <v>7.4289668064512801E-2</v>
      </c>
      <c r="H228">
        <v>1.4131187188816401</v>
      </c>
      <c r="I228">
        <v>1.3055293203862099</v>
      </c>
      <c r="J228">
        <v>0.21289430629168901</v>
      </c>
      <c r="K228">
        <v>0.38963595617437802</v>
      </c>
      <c r="L228">
        <v>-0.94835909014415298</v>
      </c>
      <c r="M228" t="s">
        <v>3151</v>
      </c>
      <c r="N228" t="s">
        <v>3148</v>
      </c>
      <c r="O228" t="s">
        <v>3151</v>
      </c>
      <c r="P228" t="s">
        <v>3151</v>
      </c>
      <c r="Q228" t="s">
        <v>3148</v>
      </c>
      <c r="R228" t="s">
        <v>3148</v>
      </c>
      <c r="S228" t="s">
        <v>3155</v>
      </c>
      <c r="T228" t="s">
        <v>3152</v>
      </c>
      <c r="U228">
        <v>20</v>
      </c>
      <c r="V228">
        <v>0.72115611546103497</v>
      </c>
      <c r="W228">
        <v>0.112636311693306</v>
      </c>
      <c r="X228">
        <v>-0.120757304571074</v>
      </c>
      <c r="Y228">
        <v>-0.89507431767197698</v>
      </c>
      <c r="Z228">
        <v>-0.77412058179038001</v>
      </c>
      <c r="AA228">
        <v>-0.54682875516768903</v>
      </c>
      <c r="AB228">
        <v>0.139903434206573</v>
      </c>
      <c r="AC228">
        <v>0.54333293882670097</v>
      </c>
      <c r="AD228">
        <v>0.18747065179577599</v>
      </c>
      <c r="AE228">
        <v>0.59363161952323495</v>
      </c>
      <c r="AF228">
        <v>1.24787504129658</v>
      </c>
    </row>
    <row r="229" spans="1:32" x14ac:dyDescent="0.25">
      <c r="A229" t="s">
        <v>3932</v>
      </c>
      <c r="B229" t="s">
        <v>3310</v>
      </c>
      <c r="C229" t="s">
        <v>3301</v>
      </c>
      <c r="D229" t="s">
        <v>3302</v>
      </c>
      <c r="E229">
        <v>1129.4623672581499</v>
      </c>
      <c r="F229">
        <v>1.4447114290454901</v>
      </c>
      <c r="G229">
        <v>-0.15595456135956601</v>
      </c>
      <c r="H229">
        <v>1.4131187188816401</v>
      </c>
      <c r="I229">
        <v>0.81292809760847995</v>
      </c>
      <c r="J229">
        <v>-0.103235050994789</v>
      </c>
      <c r="K229">
        <v>-7.4282542670260895E-2</v>
      </c>
      <c r="L229">
        <v>-0.48275436222804602</v>
      </c>
      <c r="M229" t="s">
        <v>3151</v>
      </c>
      <c r="N229" t="s">
        <v>3148</v>
      </c>
      <c r="O229" t="s">
        <v>3151</v>
      </c>
      <c r="P229" t="s">
        <v>3149</v>
      </c>
      <c r="Q229" t="s">
        <v>3148</v>
      </c>
      <c r="R229" t="s">
        <v>3148</v>
      </c>
      <c r="S229" t="s">
        <v>3150</v>
      </c>
      <c r="T229" t="s">
        <v>3152</v>
      </c>
      <c r="U229">
        <v>14</v>
      </c>
      <c r="V229">
        <v>-0.16248947233557201</v>
      </c>
      <c r="W229">
        <v>1.6071021501180501E-2</v>
      </c>
      <c r="X229">
        <v>-0.332771903065056</v>
      </c>
      <c r="Y229">
        <v>-0.31939399327259099</v>
      </c>
      <c r="Z229">
        <v>0.69043624022046401</v>
      </c>
      <c r="AA229">
        <v>0.76687124509701798</v>
      </c>
      <c r="AB229">
        <v>0.55290380846100895</v>
      </c>
      <c r="AC229">
        <v>0.39006855920441202</v>
      </c>
      <c r="AD229">
        <v>0.65704944678142496</v>
      </c>
      <c r="AE229">
        <v>1.3863805425997699</v>
      </c>
      <c r="AF229">
        <v>1.4447114290454901</v>
      </c>
    </row>
    <row r="230" spans="1:32" x14ac:dyDescent="0.25">
      <c r="A230" t="s">
        <v>3933</v>
      </c>
      <c r="B230" t="s">
        <v>3310</v>
      </c>
      <c r="C230" t="s">
        <v>3303</v>
      </c>
      <c r="D230" t="s">
        <v>3304</v>
      </c>
      <c r="E230">
        <v>1742.0496015137001</v>
      </c>
      <c r="F230">
        <v>0.26948549070723599</v>
      </c>
      <c r="G230">
        <v>-0.27406307777484101</v>
      </c>
      <c r="H230">
        <v>1.4131187188816401</v>
      </c>
      <c r="I230">
        <v>0.52605397786005204</v>
      </c>
      <c r="J230">
        <v>6.8390342029731793E-2</v>
      </c>
      <c r="K230">
        <v>-1.2931199081901701</v>
      </c>
      <c r="L230">
        <v>-1.18205812962373</v>
      </c>
      <c r="M230" t="s">
        <v>3149</v>
      </c>
      <c r="N230" t="s">
        <v>3148</v>
      </c>
      <c r="O230" t="s">
        <v>3151</v>
      </c>
      <c r="P230" t="s">
        <v>3149</v>
      </c>
      <c r="Q230" t="s">
        <v>3148</v>
      </c>
      <c r="R230" t="s">
        <v>3155</v>
      </c>
      <c r="S230" t="s">
        <v>3155</v>
      </c>
      <c r="T230" t="s">
        <v>3152</v>
      </c>
      <c r="U230">
        <v>57</v>
      </c>
      <c r="V230">
        <v>-0.418726681544625</v>
      </c>
      <c r="W230">
        <v>0.98709530874685403</v>
      </c>
      <c r="X230">
        <v>0.65830509007056104</v>
      </c>
      <c r="Y230">
        <v>-0.82971322132928904</v>
      </c>
      <c r="Z230">
        <v>-0.94205260840983995</v>
      </c>
      <c r="AA230">
        <v>-0.264005181613509</v>
      </c>
      <c r="AB230">
        <v>-0.39698710476924998</v>
      </c>
      <c r="AC230">
        <v>-0.35188396997766702</v>
      </c>
      <c r="AD230">
        <v>-0.27442323526533502</v>
      </c>
      <c r="AE230">
        <v>0.259984010501844</v>
      </c>
      <c r="AF230">
        <v>0.26948549070723599</v>
      </c>
    </row>
    <row r="231" spans="1:32" x14ac:dyDescent="0.25">
      <c r="A231" t="s">
        <v>3934</v>
      </c>
      <c r="B231" t="s">
        <v>3310</v>
      </c>
      <c r="C231" t="s">
        <v>3305</v>
      </c>
      <c r="D231" t="s">
        <v>3306</v>
      </c>
      <c r="E231">
        <v>1672.4753034441301</v>
      </c>
      <c r="F231">
        <v>-6.2564124518502601E-2</v>
      </c>
      <c r="G231">
        <v>1.39049558290061</v>
      </c>
      <c r="H231">
        <v>-0.67593632515555202</v>
      </c>
      <c r="I231">
        <v>-1.11273566869836</v>
      </c>
      <c r="J231">
        <v>0.854193809778658</v>
      </c>
      <c r="K231">
        <v>-0.73858494177677603</v>
      </c>
      <c r="L231">
        <v>-0.79130196987547297</v>
      </c>
      <c r="M231" t="s">
        <v>3148</v>
      </c>
      <c r="N231" t="s">
        <v>3151</v>
      </c>
      <c r="O231" t="s">
        <v>3150</v>
      </c>
      <c r="P231" t="s">
        <v>3155</v>
      </c>
      <c r="Q231" t="s">
        <v>3151</v>
      </c>
      <c r="R231" t="s">
        <v>3150</v>
      </c>
      <c r="S231" t="s">
        <v>3150</v>
      </c>
      <c r="T231" t="s">
        <v>3152</v>
      </c>
      <c r="U231">
        <v>66</v>
      </c>
      <c r="V231">
        <v>2.2857389270855701E-2</v>
      </c>
      <c r="W231">
        <v>0.247012381839263</v>
      </c>
      <c r="X231">
        <v>0.13710007130545401</v>
      </c>
      <c r="Y231">
        <v>-0.17988770360939299</v>
      </c>
      <c r="Z231">
        <v>-0.33872141407842199</v>
      </c>
      <c r="AA231">
        <v>-0.17610603232258601</v>
      </c>
      <c r="AB231">
        <v>-4.9523481407591601E-2</v>
      </c>
      <c r="AC231">
        <v>-0.59951694182205395</v>
      </c>
      <c r="AD231">
        <v>-0.101783617916791</v>
      </c>
      <c r="AE231">
        <v>-2.7099666805423198E-3</v>
      </c>
      <c r="AF231">
        <v>-6.2564124518502601E-2</v>
      </c>
    </row>
    <row r="232" spans="1:32" x14ac:dyDescent="0.25">
      <c r="A232" t="s">
        <v>3935</v>
      </c>
      <c r="B232" t="s">
        <v>3310</v>
      </c>
      <c r="C232" t="s">
        <v>3307</v>
      </c>
      <c r="D232" t="s">
        <v>3308</v>
      </c>
      <c r="E232">
        <v>367.698425871886</v>
      </c>
      <c r="F232">
        <v>1.18587710659645</v>
      </c>
      <c r="G232">
        <v>0.64946642381184405</v>
      </c>
      <c r="H232">
        <v>-1.0057074048363599</v>
      </c>
      <c r="I232">
        <v>-0.53247938944645001</v>
      </c>
      <c r="J232">
        <v>0.52326209378967903</v>
      </c>
      <c r="K232">
        <v>-1.4318873175590601</v>
      </c>
      <c r="L232">
        <v>-0.82523097698214898</v>
      </c>
      <c r="M232" t="s">
        <v>3151</v>
      </c>
      <c r="N232" t="s">
        <v>3151</v>
      </c>
      <c r="O232" t="s">
        <v>3155</v>
      </c>
      <c r="P232" t="s">
        <v>3150</v>
      </c>
      <c r="Q232" t="s">
        <v>3149</v>
      </c>
      <c r="R232" t="s">
        <v>3155</v>
      </c>
      <c r="S232" t="s">
        <v>3155</v>
      </c>
      <c r="T232" t="s">
        <v>3152</v>
      </c>
      <c r="U232">
        <v>22</v>
      </c>
      <c r="V232">
        <v>0.35090109590172303</v>
      </c>
      <c r="W232">
        <v>0.57033158369316295</v>
      </c>
      <c r="X232">
        <v>0.65830982498268498</v>
      </c>
      <c r="Y232">
        <v>0.19967932961764001</v>
      </c>
      <c r="Z232">
        <v>-0.32026298210813697</v>
      </c>
      <c r="AA232">
        <v>0.59599064008617197</v>
      </c>
      <c r="AB232">
        <v>0.67984405950360105</v>
      </c>
      <c r="AC232">
        <v>0.98451740460844805</v>
      </c>
      <c r="AD232">
        <v>0.89944670118246695</v>
      </c>
      <c r="AE232">
        <v>0.53514749450149701</v>
      </c>
      <c r="AF232">
        <v>1.18587710659645</v>
      </c>
    </row>
    <row r="233" spans="1:32" x14ac:dyDescent="0.25">
      <c r="A233" t="s">
        <v>3936</v>
      </c>
      <c r="B233" t="s">
        <v>3311</v>
      </c>
      <c r="C233" t="s">
        <v>3146</v>
      </c>
      <c r="D233" t="s">
        <v>3147</v>
      </c>
      <c r="E233">
        <v>750.84489801328903</v>
      </c>
      <c r="F233">
        <v>4.7692372619877001E-2</v>
      </c>
      <c r="G233">
        <v>0.13060441185993199</v>
      </c>
      <c r="H233">
        <v>0.52719249474098295</v>
      </c>
      <c r="I233">
        <v>0.408731255948654</v>
      </c>
      <c r="J233">
        <v>0.33808092442204501</v>
      </c>
      <c r="K233">
        <v>1.0332448389998801</v>
      </c>
      <c r="L233">
        <v>0.81725279766258097</v>
      </c>
      <c r="M233" t="s">
        <v>3148</v>
      </c>
      <c r="N233" t="s">
        <v>3149</v>
      </c>
      <c r="O233" t="s">
        <v>3149</v>
      </c>
      <c r="P233" t="s">
        <v>3148</v>
      </c>
      <c r="Q233" t="s">
        <v>3149</v>
      </c>
      <c r="R233" t="s">
        <v>3151</v>
      </c>
      <c r="S233" t="s">
        <v>3151</v>
      </c>
      <c r="T233" t="s">
        <v>3152</v>
      </c>
      <c r="U233">
        <v>61</v>
      </c>
      <c r="V233">
        <v>3.5016464179305699E-2</v>
      </c>
      <c r="W233">
        <v>-4.4632064484616402E-2</v>
      </c>
      <c r="X233">
        <v>0.38545105132813101</v>
      </c>
      <c r="Y233">
        <v>0.18219688076472601</v>
      </c>
      <c r="Z233">
        <v>-2.1347836549807798E-2</v>
      </c>
      <c r="AA233">
        <v>0.32399329778233799</v>
      </c>
      <c r="AB233">
        <v>0.59075718622095796</v>
      </c>
      <c r="AC233">
        <v>0.58981893502934601</v>
      </c>
      <c r="AD233">
        <v>0.75830888131392704</v>
      </c>
      <c r="AE233">
        <v>0.23302864956559199</v>
      </c>
      <c r="AF233">
        <v>4.7692372619877001E-2</v>
      </c>
    </row>
    <row r="234" spans="1:32" x14ac:dyDescent="0.25">
      <c r="A234" t="s">
        <v>3937</v>
      </c>
      <c r="B234" t="s">
        <v>3311</v>
      </c>
      <c r="C234" t="s">
        <v>3153</v>
      </c>
      <c r="D234" t="s">
        <v>3154</v>
      </c>
      <c r="E234">
        <v>285.27343328690301</v>
      </c>
      <c r="F234">
        <v>-0.40882686870410201</v>
      </c>
      <c r="G234">
        <v>2.8289351666511902</v>
      </c>
      <c r="H234">
        <v>-0.24356228700787899</v>
      </c>
      <c r="I234">
        <v>-2.6341333015039599</v>
      </c>
      <c r="J234">
        <v>0.48122567272341199</v>
      </c>
      <c r="K234">
        <v>0.59398984450607095</v>
      </c>
      <c r="L234">
        <v>0.58922195363580998</v>
      </c>
      <c r="M234" t="s">
        <v>3150</v>
      </c>
      <c r="N234" t="s">
        <v>3151</v>
      </c>
      <c r="O234" t="s">
        <v>3150</v>
      </c>
      <c r="P234" t="s">
        <v>3155</v>
      </c>
      <c r="Q234" t="s">
        <v>3149</v>
      </c>
      <c r="R234" t="s">
        <v>3149</v>
      </c>
      <c r="S234" t="s">
        <v>3149</v>
      </c>
      <c r="T234" t="s">
        <v>3152</v>
      </c>
      <c r="U234">
        <v>72</v>
      </c>
      <c r="V234">
        <v>1.8847397838080899</v>
      </c>
      <c r="W234">
        <v>-0.246839751781703</v>
      </c>
      <c r="X234">
        <v>-1.07734205714515</v>
      </c>
      <c r="Y234">
        <v>-1.5422008465327199</v>
      </c>
      <c r="Z234">
        <v>-1.3221953878622801</v>
      </c>
      <c r="AA234">
        <v>-1.02974446410992</v>
      </c>
      <c r="AB234">
        <v>-0.91369973956100103</v>
      </c>
      <c r="AC234">
        <v>-0.25800014827120099</v>
      </c>
      <c r="AD234">
        <v>0.35304434459421202</v>
      </c>
      <c r="AE234">
        <v>-0.33191324287395901</v>
      </c>
      <c r="AF234">
        <v>-0.40882686870410201</v>
      </c>
    </row>
    <row r="235" spans="1:32" x14ac:dyDescent="0.25">
      <c r="A235" t="s">
        <v>3938</v>
      </c>
      <c r="B235" t="s">
        <v>3311</v>
      </c>
      <c r="C235" t="s">
        <v>3156</v>
      </c>
      <c r="D235" t="s">
        <v>3157</v>
      </c>
      <c r="E235">
        <v>304.84445493413602</v>
      </c>
      <c r="F235">
        <v>0.27885008470949002</v>
      </c>
      <c r="M235" t="s">
        <v>3160</v>
      </c>
      <c r="N235" t="s">
        <v>3160</v>
      </c>
      <c r="O235" t="s">
        <v>3160</v>
      </c>
      <c r="P235" t="s">
        <v>3160</v>
      </c>
      <c r="Q235" t="s">
        <v>3160</v>
      </c>
      <c r="R235" t="s">
        <v>3160</v>
      </c>
      <c r="S235" t="s">
        <v>3160</v>
      </c>
      <c r="T235" t="s">
        <v>3180</v>
      </c>
      <c r="U235">
        <v>56</v>
      </c>
      <c r="V235">
        <v>-0.44007529108235199</v>
      </c>
      <c r="W235">
        <v>-0.340685443440984</v>
      </c>
      <c r="X235">
        <v>-4.8802201789568102E-2</v>
      </c>
      <c r="Y235">
        <v>1.8821836026185E-2</v>
      </c>
      <c r="Z235">
        <v>-0.54803464750413999</v>
      </c>
      <c r="AA235">
        <v>-0.70866529571539205</v>
      </c>
      <c r="AB235">
        <v>-0.23178924688375799</v>
      </c>
      <c r="AC235">
        <v>0.30800428951812198</v>
      </c>
      <c r="AD235">
        <v>0.25947351642895</v>
      </c>
      <c r="AE235">
        <v>7.9313472998089496E-2</v>
      </c>
      <c r="AF235">
        <v>0.27885008470949002</v>
      </c>
    </row>
    <row r="236" spans="1:32" x14ac:dyDescent="0.25">
      <c r="A236" t="s">
        <v>3939</v>
      </c>
      <c r="B236" t="s">
        <v>3311</v>
      </c>
      <c r="C236" t="s">
        <v>3158</v>
      </c>
      <c r="D236" t="s">
        <v>3159</v>
      </c>
      <c r="E236">
        <v>6.0884512574922702</v>
      </c>
      <c r="F236">
        <v>3.4556293042655298E-2</v>
      </c>
      <c r="M236" t="s">
        <v>3160</v>
      </c>
      <c r="N236" t="s">
        <v>3160</v>
      </c>
      <c r="O236" t="s">
        <v>3160</v>
      </c>
      <c r="P236" t="s">
        <v>3160</v>
      </c>
      <c r="Q236" t="s">
        <v>3160</v>
      </c>
      <c r="R236" t="s">
        <v>3160</v>
      </c>
      <c r="S236" t="s">
        <v>3160</v>
      </c>
      <c r="T236" t="s">
        <v>3161</v>
      </c>
      <c r="U236">
        <v>63</v>
      </c>
      <c r="V236">
        <v>0.66323994845683298</v>
      </c>
      <c r="W236">
        <v>0.86290739753670698</v>
      </c>
      <c r="X236">
        <v>1.1686979682632099</v>
      </c>
      <c r="Y236">
        <v>1.71250693161956</v>
      </c>
      <c r="Z236">
        <v>1.1868631029146699</v>
      </c>
      <c r="AA236">
        <v>-0.433855934248908</v>
      </c>
      <c r="AB236">
        <v>-0.20627278016634201</v>
      </c>
      <c r="AC236">
        <v>-0.63853819071615403</v>
      </c>
      <c r="AD236">
        <v>-1.10528762481257</v>
      </c>
      <c r="AE236">
        <v>-1.6535649691564001</v>
      </c>
      <c r="AF236">
        <v>3.4556293042655298E-2</v>
      </c>
    </row>
    <row r="237" spans="1:32" x14ac:dyDescent="0.25">
      <c r="A237" t="s">
        <v>3940</v>
      </c>
      <c r="B237" t="s">
        <v>3311</v>
      </c>
      <c r="C237" t="s">
        <v>3162</v>
      </c>
      <c r="D237" t="s">
        <v>3163</v>
      </c>
      <c r="E237">
        <v>704.15122484697702</v>
      </c>
      <c r="F237">
        <v>0.68558423517416001</v>
      </c>
      <c r="G237">
        <v>0.52659292796064106</v>
      </c>
      <c r="H237">
        <v>-1.5244588055596699</v>
      </c>
      <c r="I237">
        <v>0.720116496873205</v>
      </c>
      <c r="J237">
        <v>0.222888626678928</v>
      </c>
      <c r="K237">
        <v>0.64312837642418297</v>
      </c>
      <c r="L237">
        <v>0.33107221463987901</v>
      </c>
      <c r="M237" t="s">
        <v>3151</v>
      </c>
      <c r="N237" t="s">
        <v>3151</v>
      </c>
      <c r="O237" t="s">
        <v>3155</v>
      </c>
      <c r="P237" t="s">
        <v>3149</v>
      </c>
      <c r="Q237" t="s">
        <v>3148</v>
      </c>
      <c r="R237" t="s">
        <v>3149</v>
      </c>
      <c r="S237" t="s">
        <v>3149</v>
      </c>
      <c r="T237" t="s">
        <v>3152</v>
      </c>
      <c r="U237">
        <v>45</v>
      </c>
      <c r="V237">
        <v>2.20346902834564E-2</v>
      </c>
      <c r="W237">
        <v>4.7984732947484197E-2</v>
      </c>
      <c r="X237">
        <v>-0.15182709340259801</v>
      </c>
      <c r="Y237">
        <v>-0.68190291076337795</v>
      </c>
      <c r="Z237">
        <v>0.243094358999769</v>
      </c>
      <c r="AA237">
        <v>3.6743923580284603E-2</v>
      </c>
      <c r="AB237">
        <v>0.43895336191864098</v>
      </c>
      <c r="AC237">
        <v>0.77743508666860195</v>
      </c>
      <c r="AD237">
        <v>0.601095670690727</v>
      </c>
      <c r="AE237">
        <v>0.93122922983802403</v>
      </c>
      <c r="AF237">
        <v>0.68558423517416001</v>
      </c>
    </row>
    <row r="238" spans="1:32" x14ac:dyDescent="0.25">
      <c r="A238" t="s">
        <v>3941</v>
      </c>
      <c r="B238" t="s">
        <v>3311</v>
      </c>
      <c r="C238" t="s">
        <v>3164</v>
      </c>
      <c r="D238" t="s">
        <v>3165</v>
      </c>
      <c r="E238">
        <v>197.30691372937699</v>
      </c>
      <c r="F238">
        <v>1.62742864937455</v>
      </c>
      <c r="M238" t="s">
        <v>3160</v>
      </c>
      <c r="N238" t="s">
        <v>3160</v>
      </c>
      <c r="O238" t="s">
        <v>3160</v>
      </c>
      <c r="P238" t="s">
        <v>3160</v>
      </c>
      <c r="Q238" t="s">
        <v>3160</v>
      </c>
      <c r="R238" t="s">
        <v>3160</v>
      </c>
      <c r="S238" t="s">
        <v>3160</v>
      </c>
      <c r="T238" t="s">
        <v>3180</v>
      </c>
      <c r="U238">
        <v>13</v>
      </c>
      <c r="V238">
        <v>0.66009166827661003</v>
      </c>
      <c r="W238">
        <v>0.479516987350324</v>
      </c>
      <c r="X238">
        <v>7.6648984961775607E-2</v>
      </c>
      <c r="Y238">
        <v>-0.13278539077902601</v>
      </c>
      <c r="Z238">
        <v>-0.25020870838161502</v>
      </c>
      <c r="AA238">
        <v>-0.27576779826388598</v>
      </c>
      <c r="AB238">
        <v>0.525595073591545</v>
      </c>
      <c r="AC238">
        <v>1.2030332887323001</v>
      </c>
      <c r="AD238">
        <v>0.82934510298207098</v>
      </c>
      <c r="AE238">
        <v>0.68758917883919501</v>
      </c>
      <c r="AF238">
        <v>1.62742864937455</v>
      </c>
    </row>
    <row r="239" spans="1:32" x14ac:dyDescent="0.25">
      <c r="A239" t="s">
        <v>3942</v>
      </c>
      <c r="B239" t="s">
        <v>3311</v>
      </c>
      <c r="C239" t="s">
        <v>3166</v>
      </c>
      <c r="D239" t="s">
        <v>3167</v>
      </c>
      <c r="E239">
        <v>508.44304585029602</v>
      </c>
      <c r="F239">
        <v>1.7392601004022601</v>
      </c>
      <c r="G239">
        <v>0.62957742410647799</v>
      </c>
      <c r="H239">
        <v>0.51975874194682004</v>
      </c>
      <c r="I239">
        <v>1.03460555195485</v>
      </c>
      <c r="J239">
        <v>-1.5845696856091E-2</v>
      </c>
      <c r="K239">
        <v>0.58958622825714901</v>
      </c>
      <c r="L239">
        <v>0.59981062249454897</v>
      </c>
      <c r="M239" t="s">
        <v>3151</v>
      </c>
      <c r="N239" t="s">
        <v>3151</v>
      </c>
      <c r="O239" t="s">
        <v>3149</v>
      </c>
      <c r="P239" t="s">
        <v>3151</v>
      </c>
      <c r="Q239" t="s">
        <v>3148</v>
      </c>
      <c r="R239" t="s">
        <v>3149</v>
      </c>
      <c r="S239" t="s">
        <v>3149</v>
      </c>
      <c r="T239" t="s">
        <v>3152</v>
      </c>
      <c r="U239">
        <v>10</v>
      </c>
      <c r="V239">
        <v>0.95487691683447595</v>
      </c>
      <c r="W239">
        <v>0.19657223579106001</v>
      </c>
      <c r="X239">
        <v>-0.18563867198109199</v>
      </c>
      <c r="Y239">
        <v>0.48733291334481499</v>
      </c>
      <c r="Z239">
        <v>0.494959087120527</v>
      </c>
      <c r="AA239">
        <v>0.91065068270233496</v>
      </c>
      <c r="AB239">
        <v>1.2797511922614699</v>
      </c>
      <c r="AC239">
        <v>1.3518902261526899</v>
      </c>
      <c r="AD239">
        <v>1.4316809203648699</v>
      </c>
      <c r="AE239">
        <v>1.6778737395164001</v>
      </c>
      <c r="AF239">
        <v>1.7392601004022601</v>
      </c>
    </row>
    <row r="240" spans="1:32" x14ac:dyDescent="0.25">
      <c r="A240" t="s">
        <v>3943</v>
      </c>
      <c r="B240" t="s">
        <v>3311</v>
      </c>
      <c r="C240" t="s">
        <v>3168</v>
      </c>
      <c r="D240" t="s">
        <v>3169</v>
      </c>
      <c r="E240">
        <v>383.88716796914099</v>
      </c>
      <c r="F240">
        <v>1.12932334966987</v>
      </c>
      <c r="G240">
        <v>0.36111088899419302</v>
      </c>
      <c r="H240">
        <v>-1.81198277940902</v>
      </c>
      <c r="I240">
        <v>0.77393648299419004</v>
      </c>
      <c r="J240">
        <v>-8.7077327625412301E-2</v>
      </c>
      <c r="K240">
        <v>0.103998756316992</v>
      </c>
      <c r="L240">
        <v>0.16716237126623401</v>
      </c>
      <c r="M240" t="s">
        <v>3151</v>
      </c>
      <c r="N240" t="s">
        <v>3149</v>
      </c>
      <c r="O240" t="s">
        <v>3155</v>
      </c>
      <c r="P240" t="s">
        <v>3149</v>
      </c>
      <c r="Q240" t="s">
        <v>3148</v>
      </c>
      <c r="R240" t="s">
        <v>3148</v>
      </c>
      <c r="S240" t="s">
        <v>3149</v>
      </c>
      <c r="T240" t="s">
        <v>3152</v>
      </c>
      <c r="U240">
        <v>30</v>
      </c>
      <c r="V240">
        <v>0.14302335805435501</v>
      </c>
      <c r="W240">
        <v>0.411195656129133</v>
      </c>
      <c r="X240">
        <v>-9.6852570391300595E-3</v>
      </c>
      <c r="Y240">
        <v>-0.53231261899496995</v>
      </c>
      <c r="Z240">
        <v>-0.40227095665351797</v>
      </c>
      <c r="AA240">
        <v>-1.2020054985808401E-2</v>
      </c>
      <c r="AB240">
        <v>1.45776127523053</v>
      </c>
      <c r="AC240">
        <v>1.47546550986506</v>
      </c>
      <c r="AD240">
        <v>1.1448734482699601</v>
      </c>
      <c r="AE240">
        <v>1.4590084152855201</v>
      </c>
      <c r="AF240">
        <v>1.12932334966987</v>
      </c>
    </row>
    <row r="241" spans="1:32" x14ac:dyDescent="0.25">
      <c r="A241" t="s">
        <v>3944</v>
      </c>
      <c r="B241" t="s">
        <v>3311</v>
      </c>
      <c r="C241" t="s">
        <v>3170</v>
      </c>
      <c r="D241" t="s">
        <v>3171</v>
      </c>
      <c r="E241">
        <v>587.99443850288901</v>
      </c>
      <c r="F241">
        <v>2.0184122566587099</v>
      </c>
      <c r="G241">
        <v>1.6026101228548799</v>
      </c>
      <c r="H241">
        <v>1.0117215841376901</v>
      </c>
      <c r="I241">
        <v>0.52588535439621897</v>
      </c>
      <c r="J241">
        <v>-0.52907078269626495</v>
      </c>
      <c r="K241">
        <v>0.478359712068604</v>
      </c>
      <c r="L241">
        <v>0.15490466729726901</v>
      </c>
      <c r="M241" t="s">
        <v>3151</v>
      </c>
      <c r="N241" t="s">
        <v>3151</v>
      </c>
      <c r="O241" t="s">
        <v>3149</v>
      </c>
      <c r="P241" t="s">
        <v>3149</v>
      </c>
      <c r="Q241" t="s">
        <v>3150</v>
      </c>
      <c r="R241" t="s">
        <v>3149</v>
      </c>
      <c r="S241" t="s">
        <v>3149</v>
      </c>
      <c r="T241" t="s">
        <v>3152</v>
      </c>
      <c r="U241">
        <v>8</v>
      </c>
      <c r="V241">
        <v>0.72711671691109003</v>
      </c>
      <c r="W241">
        <v>0.94722596123996095</v>
      </c>
      <c r="X241">
        <v>0.32208957056281401</v>
      </c>
      <c r="Y241">
        <v>-1.0673723957572101</v>
      </c>
      <c r="Z241">
        <v>-1.02935593297576</v>
      </c>
      <c r="AA241">
        <v>1.03293682675152</v>
      </c>
      <c r="AB241">
        <v>1.4444530475386801</v>
      </c>
      <c r="AC241">
        <v>1.27364823640289</v>
      </c>
      <c r="AD241">
        <v>1.6779133133084401</v>
      </c>
      <c r="AE241">
        <v>1.8438448708053099</v>
      </c>
      <c r="AF241">
        <v>2.0184122566587099</v>
      </c>
    </row>
    <row r="242" spans="1:32" x14ac:dyDescent="0.25">
      <c r="A242" t="s">
        <v>3945</v>
      </c>
      <c r="B242" t="s">
        <v>3311</v>
      </c>
      <c r="C242" t="s">
        <v>3172</v>
      </c>
      <c r="D242" t="s">
        <v>3173</v>
      </c>
      <c r="E242">
        <v>329.21803319719498</v>
      </c>
      <c r="F242">
        <v>1.19449607937437</v>
      </c>
      <c r="M242" t="s">
        <v>3160</v>
      </c>
      <c r="N242" t="s">
        <v>3160</v>
      </c>
      <c r="O242" t="s">
        <v>3160</v>
      </c>
      <c r="P242" t="s">
        <v>3160</v>
      </c>
      <c r="Q242" t="s">
        <v>3160</v>
      </c>
      <c r="R242" t="s">
        <v>3160</v>
      </c>
      <c r="S242" t="s">
        <v>3160</v>
      </c>
      <c r="T242" t="s">
        <v>3180</v>
      </c>
      <c r="U242">
        <v>26</v>
      </c>
      <c r="V242">
        <v>0.132903618939475</v>
      </c>
      <c r="W242">
        <v>0.263466873228481</v>
      </c>
      <c r="X242">
        <v>0.154881394938018</v>
      </c>
      <c r="Y242">
        <v>-0.20175729594254399</v>
      </c>
      <c r="Z242">
        <v>-0.33271262421055903</v>
      </c>
      <c r="AA242">
        <v>-7.4771301523703607E-2</v>
      </c>
      <c r="AB242">
        <v>0.34671127116220102</v>
      </c>
      <c r="AC242">
        <v>0.72292624815153605</v>
      </c>
      <c r="AD242">
        <v>0.88477381447917502</v>
      </c>
      <c r="AE242">
        <v>0.69814370147741101</v>
      </c>
      <c r="AF242">
        <v>1.19449607937437</v>
      </c>
    </row>
    <row r="243" spans="1:32" x14ac:dyDescent="0.25">
      <c r="A243" t="s">
        <v>3946</v>
      </c>
      <c r="B243" t="s">
        <v>3311</v>
      </c>
      <c r="C243" t="s">
        <v>3174</v>
      </c>
      <c r="D243" t="s">
        <v>3175</v>
      </c>
      <c r="E243">
        <v>482.72539092700703</v>
      </c>
      <c r="F243">
        <v>2.0104631549046399</v>
      </c>
      <c r="M243" t="s">
        <v>3160</v>
      </c>
      <c r="N243" t="s">
        <v>3160</v>
      </c>
      <c r="O243" t="s">
        <v>3160</v>
      </c>
      <c r="P243" t="s">
        <v>3160</v>
      </c>
      <c r="Q243" t="s">
        <v>3160</v>
      </c>
      <c r="R243" t="s">
        <v>3160</v>
      </c>
      <c r="S243" t="s">
        <v>3160</v>
      </c>
      <c r="T243" t="s">
        <v>3180</v>
      </c>
      <c r="U243">
        <v>9</v>
      </c>
      <c r="V243">
        <v>1.15979573469479</v>
      </c>
      <c r="W243">
        <v>0.957656433015591</v>
      </c>
      <c r="X243">
        <v>0.552742187586727</v>
      </c>
      <c r="Y243">
        <v>0.329866302805429</v>
      </c>
      <c r="Z243">
        <v>0.27256305148013998</v>
      </c>
      <c r="AA243">
        <v>0.52699622870436902</v>
      </c>
      <c r="AB243">
        <v>1.19118338016731</v>
      </c>
      <c r="AC243">
        <v>1.4320756222836399</v>
      </c>
      <c r="AD243">
        <v>1.5201297986500599</v>
      </c>
      <c r="AE243">
        <v>1.5163812317982199</v>
      </c>
      <c r="AF243">
        <v>2.0104631549046399</v>
      </c>
    </row>
    <row r="244" spans="1:32" x14ac:dyDescent="0.25">
      <c r="A244" t="s">
        <v>3947</v>
      </c>
      <c r="B244" t="s">
        <v>3311</v>
      </c>
      <c r="C244" t="s">
        <v>3176</v>
      </c>
      <c r="D244" t="s">
        <v>3177</v>
      </c>
      <c r="E244">
        <v>86.184620643669007</v>
      </c>
      <c r="F244">
        <v>2.6057755760347199</v>
      </c>
      <c r="M244" t="s">
        <v>3160</v>
      </c>
      <c r="N244" t="s">
        <v>3160</v>
      </c>
      <c r="O244" t="s">
        <v>3160</v>
      </c>
      <c r="P244" t="s">
        <v>3160</v>
      </c>
      <c r="Q244" t="s">
        <v>3160</v>
      </c>
      <c r="R244" t="s">
        <v>3160</v>
      </c>
      <c r="S244" t="s">
        <v>3160</v>
      </c>
      <c r="T244" t="s">
        <v>3180</v>
      </c>
      <c r="U244">
        <v>5</v>
      </c>
      <c r="V244">
        <v>2.19346994591942</v>
      </c>
      <c r="W244">
        <v>1.97700080300125</v>
      </c>
      <c r="X244">
        <v>1.2253180968541999</v>
      </c>
      <c r="Y244">
        <v>0.66553415635378899</v>
      </c>
      <c r="Z244">
        <v>0.472564319644944</v>
      </c>
      <c r="AA244">
        <v>0.924922035370355</v>
      </c>
      <c r="AB244">
        <v>2.1100689542825601</v>
      </c>
      <c r="AC244">
        <v>2.6580409590806702</v>
      </c>
      <c r="AD244">
        <v>2.4892731503886498</v>
      </c>
      <c r="AE244">
        <v>2.0347624136278299</v>
      </c>
      <c r="AF244">
        <v>2.6057755760347199</v>
      </c>
    </row>
    <row r="245" spans="1:32" x14ac:dyDescent="0.25">
      <c r="A245" t="s">
        <v>3948</v>
      </c>
      <c r="B245" t="s">
        <v>3311</v>
      </c>
      <c r="C245" t="s">
        <v>3178</v>
      </c>
      <c r="D245" t="s">
        <v>3179</v>
      </c>
      <c r="E245">
        <v>17.275450545703201</v>
      </c>
      <c r="F245">
        <v>1.0297485210981701</v>
      </c>
      <c r="M245" t="s">
        <v>3160</v>
      </c>
      <c r="N245" t="s">
        <v>3160</v>
      </c>
      <c r="O245" t="s">
        <v>3160</v>
      </c>
      <c r="P245" t="s">
        <v>3160</v>
      </c>
      <c r="Q245" t="s">
        <v>3160</v>
      </c>
      <c r="R245" t="s">
        <v>3160</v>
      </c>
      <c r="S245" t="s">
        <v>3160</v>
      </c>
      <c r="T245" t="s">
        <v>3180</v>
      </c>
      <c r="U245">
        <v>36</v>
      </c>
      <c r="V245">
        <v>-0.15006168533345501</v>
      </c>
      <c r="W245">
        <v>-0.58946627547730401</v>
      </c>
      <c r="X245">
        <v>-0.22553190512818699</v>
      </c>
      <c r="Y245">
        <v>-0.20485066511611399</v>
      </c>
      <c r="Z245">
        <v>-0.347352566425289</v>
      </c>
      <c r="AA245">
        <v>-0.30477801962199003</v>
      </c>
      <c r="AB245">
        <v>-0.49995292832312699</v>
      </c>
      <c r="AC245">
        <v>0.29383395785893401</v>
      </c>
      <c r="AD245">
        <v>0.76116363292798195</v>
      </c>
      <c r="AE245">
        <v>0.32665543762261501</v>
      </c>
      <c r="AF245">
        <v>1.0297485210981701</v>
      </c>
    </row>
    <row r="246" spans="1:32" x14ac:dyDescent="0.25">
      <c r="A246" t="s">
        <v>3949</v>
      </c>
      <c r="B246" t="s">
        <v>3311</v>
      </c>
      <c r="C246" t="s">
        <v>3181</v>
      </c>
      <c r="D246" t="s">
        <v>3182</v>
      </c>
      <c r="E246">
        <v>23.5497789671271</v>
      </c>
      <c r="F246">
        <v>1.41356942469431</v>
      </c>
      <c r="M246" t="s">
        <v>3160</v>
      </c>
      <c r="N246" t="s">
        <v>3160</v>
      </c>
      <c r="O246" t="s">
        <v>3160</v>
      </c>
      <c r="P246" t="s">
        <v>3160</v>
      </c>
      <c r="Q246" t="s">
        <v>3160</v>
      </c>
      <c r="R246" t="s">
        <v>3160</v>
      </c>
      <c r="S246" t="s">
        <v>3160</v>
      </c>
      <c r="T246" t="s">
        <v>3180</v>
      </c>
      <c r="U246">
        <v>17</v>
      </c>
      <c r="V246">
        <v>0.19341204925127101</v>
      </c>
      <c r="W246">
        <v>-2.13583319012857E-2</v>
      </c>
      <c r="X246">
        <v>-2.3477649666807598E-2</v>
      </c>
      <c r="Y246">
        <v>0.13876877721389799</v>
      </c>
      <c r="Z246">
        <v>-0.10487409232209199</v>
      </c>
      <c r="AA246">
        <v>-2.7003866980004999E-2</v>
      </c>
      <c r="AB246">
        <v>0.76780833994384901</v>
      </c>
      <c r="AC246">
        <v>1.42503780169148</v>
      </c>
      <c r="AD246">
        <v>1.1004681731500301</v>
      </c>
      <c r="AE246">
        <v>0.686010608211304</v>
      </c>
      <c r="AF246">
        <v>1.41356942469431</v>
      </c>
    </row>
    <row r="247" spans="1:32" x14ac:dyDescent="0.25">
      <c r="A247" t="s">
        <v>3950</v>
      </c>
      <c r="B247" t="s">
        <v>3311</v>
      </c>
      <c r="C247" t="s">
        <v>3183</v>
      </c>
      <c r="D247" t="s">
        <v>3184</v>
      </c>
      <c r="E247">
        <v>52.621397578791502</v>
      </c>
      <c r="F247">
        <v>2.7759051959074799</v>
      </c>
      <c r="M247" t="s">
        <v>3160</v>
      </c>
      <c r="N247" t="s">
        <v>3160</v>
      </c>
      <c r="O247" t="s">
        <v>3160</v>
      </c>
      <c r="P247" t="s">
        <v>3160</v>
      </c>
      <c r="Q247" t="s">
        <v>3160</v>
      </c>
      <c r="R247" t="s">
        <v>3160</v>
      </c>
      <c r="S247" t="s">
        <v>3160</v>
      </c>
      <c r="T247" t="s">
        <v>3180</v>
      </c>
      <c r="U247">
        <v>3</v>
      </c>
      <c r="V247">
        <v>0.91820311086309303</v>
      </c>
      <c r="W247">
        <v>0.89977992031466303</v>
      </c>
      <c r="X247">
        <v>0.64581120636787703</v>
      </c>
      <c r="Y247">
        <v>-2.3268544461452E-2</v>
      </c>
      <c r="Z247">
        <v>8.8453915096035202E-2</v>
      </c>
      <c r="AA247">
        <v>1.1273332001863301</v>
      </c>
      <c r="AB247">
        <v>1.86699265267368</v>
      </c>
      <c r="AC247">
        <v>1.8493248706240499</v>
      </c>
      <c r="AD247">
        <v>1.99115113664817</v>
      </c>
      <c r="AE247">
        <v>1.8162739987504499</v>
      </c>
      <c r="AF247">
        <v>2.7759051959074799</v>
      </c>
    </row>
    <row r="248" spans="1:32" x14ac:dyDescent="0.25">
      <c r="A248" t="s">
        <v>3951</v>
      </c>
      <c r="B248" t="s">
        <v>3311</v>
      </c>
      <c r="C248" t="s">
        <v>3185</v>
      </c>
      <c r="D248" t="s">
        <v>3186</v>
      </c>
      <c r="E248">
        <v>16.7185362243264</v>
      </c>
      <c r="F248">
        <v>1.60408419069448</v>
      </c>
      <c r="M248" t="s">
        <v>3160</v>
      </c>
      <c r="N248" t="s">
        <v>3160</v>
      </c>
      <c r="O248" t="s">
        <v>3160</v>
      </c>
      <c r="P248" t="s">
        <v>3160</v>
      </c>
      <c r="Q248" t="s">
        <v>3160</v>
      </c>
      <c r="R248" t="s">
        <v>3160</v>
      </c>
      <c r="S248" t="s">
        <v>3160</v>
      </c>
      <c r="T248" t="s">
        <v>3180</v>
      </c>
      <c r="U248">
        <v>15</v>
      </c>
      <c r="V248">
        <v>0.100552613250962</v>
      </c>
      <c r="W248">
        <v>7.1596827933227705E-2</v>
      </c>
      <c r="X248">
        <v>-1.0276118817294099E-2</v>
      </c>
      <c r="Y248">
        <v>-6.5199687958355498E-2</v>
      </c>
      <c r="Z248">
        <v>0.17463864806496701</v>
      </c>
      <c r="AA248">
        <v>0.47327787886594902</v>
      </c>
      <c r="AB248">
        <v>0.90402802512413005</v>
      </c>
      <c r="AC248">
        <v>1.1222645577257899</v>
      </c>
      <c r="AD248">
        <v>0.98700608128998302</v>
      </c>
      <c r="AE248">
        <v>0.55876237946790297</v>
      </c>
      <c r="AF248">
        <v>1.60408419069448</v>
      </c>
    </row>
    <row r="249" spans="1:32" x14ac:dyDescent="0.25">
      <c r="A249" t="s">
        <v>3952</v>
      </c>
      <c r="B249" t="s">
        <v>3311</v>
      </c>
      <c r="C249" t="s">
        <v>3187</v>
      </c>
      <c r="D249" t="s">
        <v>3188</v>
      </c>
      <c r="E249">
        <v>68.034343329579102</v>
      </c>
      <c r="F249">
        <v>2.53569190923904</v>
      </c>
      <c r="M249" t="s">
        <v>3160</v>
      </c>
      <c r="N249" t="s">
        <v>3160</v>
      </c>
      <c r="O249" t="s">
        <v>3160</v>
      </c>
      <c r="P249" t="s">
        <v>3160</v>
      </c>
      <c r="Q249" t="s">
        <v>3160</v>
      </c>
      <c r="R249" t="s">
        <v>3160</v>
      </c>
      <c r="S249" t="s">
        <v>3160</v>
      </c>
      <c r="T249" t="s">
        <v>3180</v>
      </c>
      <c r="U249">
        <v>6</v>
      </c>
      <c r="V249">
        <v>1.4219176665895199</v>
      </c>
      <c r="W249">
        <v>1.4000009580056401</v>
      </c>
      <c r="X249">
        <v>1.5074420609353101</v>
      </c>
      <c r="Y249">
        <v>1.58069581788826</v>
      </c>
      <c r="Z249">
        <v>1.50057719631285</v>
      </c>
      <c r="AA249">
        <v>1.63454956836058</v>
      </c>
      <c r="AB249">
        <v>2.10632004552473</v>
      </c>
      <c r="AC249">
        <v>2.6313637158252701</v>
      </c>
      <c r="AD249">
        <v>1.82916253689574</v>
      </c>
      <c r="AE249">
        <v>1.6105153808423101</v>
      </c>
      <c r="AF249">
        <v>2.53569190923904</v>
      </c>
    </row>
    <row r="250" spans="1:32" x14ac:dyDescent="0.25">
      <c r="A250" t="s">
        <v>3953</v>
      </c>
      <c r="B250" t="s">
        <v>3311</v>
      </c>
      <c r="C250" t="s">
        <v>3189</v>
      </c>
      <c r="D250" t="s">
        <v>3190</v>
      </c>
      <c r="E250">
        <v>214.15924583352199</v>
      </c>
      <c r="F250">
        <v>1.67863615503498</v>
      </c>
      <c r="M250" t="s">
        <v>3160</v>
      </c>
      <c r="N250" t="s">
        <v>3160</v>
      </c>
      <c r="O250" t="s">
        <v>3160</v>
      </c>
      <c r="P250" t="s">
        <v>3160</v>
      </c>
      <c r="Q250" t="s">
        <v>3160</v>
      </c>
      <c r="R250" t="s">
        <v>3160</v>
      </c>
      <c r="S250" t="s">
        <v>3160</v>
      </c>
      <c r="T250" t="s">
        <v>3180</v>
      </c>
      <c r="U250">
        <v>11</v>
      </c>
      <c r="V250">
        <v>1.4289542507625399</v>
      </c>
      <c r="W250">
        <v>1.41133589284769</v>
      </c>
      <c r="X250">
        <v>1.3923969561681599</v>
      </c>
      <c r="Y250">
        <v>1.17645476973726</v>
      </c>
      <c r="Z250">
        <v>0.86465501548572998</v>
      </c>
      <c r="AA250">
        <v>0.788820677636492</v>
      </c>
      <c r="AB250">
        <v>1.3924063654705201</v>
      </c>
      <c r="AC250">
        <v>1.5380117616567399</v>
      </c>
      <c r="AD250">
        <v>1.4131025162797399</v>
      </c>
      <c r="AE250">
        <v>1.35676231577388</v>
      </c>
      <c r="AF250">
        <v>1.67863615503498</v>
      </c>
    </row>
    <row r="251" spans="1:32" x14ac:dyDescent="0.25">
      <c r="A251" t="s">
        <v>3954</v>
      </c>
      <c r="B251" t="s">
        <v>3311</v>
      </c>
      <c r="C251" t="s">
        <v>3191</v>
      </c>
      <c r="D251" t="s">
        <v>3192</v>
      </c>
      <c r="E251">
        <v>339.33812214382999</v>
      </c>
      <c r="F251">
        <v>1.36562682981834</v>
      </c>
      <c r="M251" t="s">
        <v>3160</v>
      </c>
      <c r="N251" t="s">
        <v>3160</v>
      </c>
      <c r="O251" t="s">
        <v>3160</v>
      </c>
      <c r="P251" t="s">
        <v>3160</v>
      </c>
      <c r="Q251" t="s">
        <v>3160</v>
      </c>
      <c r="R251" t="s">
        <v>3160</v>
      </c>
      <c r="S251" t="s">
        <v>3160</v>
      </c>
      <c r="T251" t="s">
        <v>3180</v>
      </c>
      <c r="U251">
        <v>21</v>
      </c>
      <c r="V251">
        <v>0.44902262938280701</v>
      </c>
      <c r="W251">
        <v>0.65601872376553805</v>
      </c>
      <c r="X251">
        <v>0.34798836000885602</v>
      </c>
      <c r="Y251">
        <v>-4.1050066255419099E-2</v>
      </c>
      <c r="Z251">
        <v>-9.4805635056839602E-2</v>
      </c>
      <c r="AA251">
        <v>9.0335807185462098E-3</v>
      </c>
      <c r="AB251">
        <v>0.36230973151232299</v>
      </c>
      <c r="AC251">
        <v>0.82217984742929995</v>
      </c>
      <c r="AD251">
        <v>0.883620196833379</v>
      </c>
      <c r="AE251">
        <v>0.82059587492795205</v>
      </c>
      <c r="AF251">
        <v>1.36562682981834</v>
      </c>
    </row>
    <row r="252" spans="1:32" x14ac:dyDescent="0.25">
      <c r="A252" t="s">
        <v>3955</v>
      </c>
      <c r="B252" t="s">
        <v>3311</v>
      </c>
      <c r="C252" t="s">
        <v>3193</v>
      </c>
      <c r="D252" t="s">
        <v>3194</v>
      </c>
      <c r="E252">
        <v>67.162895634255193</v>
      </c>
      <c r="F252">
        <v>1.15432745494171</v>
      </c>
      <c r="M252" t="s">
        <v>3160</v>
      </c>
      <c r="N252" t="s">
        <v>3160</v>
      </c>
      <c r="O252" t="s">
        <v>3160</v>
      </c>
      <c r="P252" t="s">
        <v>3160</v>
      </c>
      <c r="Q252" t="s">
        <v>3160</v>
      </c>
      <c r="R252" t="s">
        <v>3160</v>
      </c>
      <c r="S252" t="s">
        <v>3160</v>
      </c>
      <c r="T252" t="s">
        <v>3180</v>
      </c>
      <c r="U252">
        <v>29</v>
      </c>
      <c r="V252">
        <v>0.73235452959062297</v>
      </c>
      <c r="W252">
        <v>0.78923660547682695</v>
      </c>
      <c r="X252">
        <v>0.63481044896900196</v>
      </c>
      <c r="Y252">
        <v>0.36693561273101499</v>
      </c>
      <c r="Z252">
        <v>0.39993173393097198</v>
      </c>
      <c r="AA252">
        <v>0.54540182713519803</v>
      </c>
      <c r="AB252">
        <v>0.74318088955129302</v>
      </c>
      <c r="AC252">
        <v>1.0286092557812401</v>
      </c>
      <c r="AD252">
        <v>1.0145603583724101</v>
      </c>
      <c r="AE252">
        <v>0.651360111646485</v>
      </c>
      <c r="AF252">
        <v>1.15432745494171</v>
      </c>
    </row>
    <row r="253" spans="1:32" x14ac:dyDescent="0.25">
      <c r="A253" t="s">
        <v>3956</v>
      </c>
      <c r="B253" t="s">
        <v>3311</v>
      </c>
      <c r="C253" t="s">
        <v>3195</v>
      </c>
      <c r="D253" t="s">
        <v>3196</v>
      </c>
      <c r="E253">
        <v>229.04325578970099</v>
      </c>
      <c r="F253">
        <v>3.5972322524815201</v>
      </c>
      <c r="M253" t="s">
        <v>3160</v>
      </c>
      <c r="N253" t="s">
        <v>3160</v>
      </c>
      <c r="O253" t="s">
        <v>3160</v>
      </c>
      <c r="P253" t="s">
        <v>3160</v>
      </c>
      <c r="Q253" t="s">
        <v>3160</v>
      </c>
      <c r="R253" t="s">
        <v>3160</v>
      </c>
      <c r="S253" t="s">
        <v>3160</v>
      </c>
      <c r="T253" t="s">
        <v>3180</v>
      </c>
      <c r="U253">
        <v>1</v>
      </c>
      <c r="V253">
        <v>1.7385277528597101</v>
      </c>
      <c r="W253">
        <v>1.7730185822200799</v>
      </c>
      <c r="X253">
        <v>1.5807054957081601</v>
      </c>
      <c r="Y253">
        <v>1.47501035453078</v>
      </c>
      <c r="Z253">
        <v>1.76530703128403</v>
      </c>
      <c r="AA253">
        <v>1.9925292712808</v>
      </c>
      <c r="AB253">
        <v>2.8383069339185099</v>
      </c>
      <c r="AC253">
        <v>3.6927714872636099</v>
      </c>
      <c r="AD253">
        <v>2.4538882367612902</v>
      </c>
      <c r="AE253">
        <v>1.9163450848741299</v>
      </c>
      <c r="AF253">
        <v>3.5972322524815201</v>
      </c>
    </row>
    <row r="254" spans="1:32" x14ac:dyDescent="0.25">
      <c r="A254" t="s">
        <v>3957</v>
      </c>
      <c r="B254" t="s">
        <v>3311</v>
      </c>
      <c r="C254" t="s">
        <v>3197</v>
      </c>
      <c r="D254" t="s">
        <v>3198</v>
      </c>
      <c r="E254">
        <v>614.90253300171798</v>
      </c>
      <c r="F254">
        <v>1.0137135024313599</v>
      </c>
      <c r="G254">
        <v>1.91862975310478</v>
      </c>
      <c r="H254">
        <v>-1.5948527531804799</v>
      </c>
      <c r="I254">
        <v>-0.48488562665782498</v>
      </c>
      <c r="J254">
        <v>1.43113046373158</v>
      </c>
      <c r="K254">
        <v>1.3721145103574901</v>
      </c>
      <c r="L254">
        <v>0.52406377371984603</v>
      </c>
      <c r="M254" t="s">
        <v>3151</v>
      </c>
      <c r="N254" t="s">
        <v>3151</v>
      </c>
      <c r="O254" t="s">
        <v>3155</v>
      </c>
      <c r="P254" t="s">
        <v>3150</v>
      </c>
      <c r="Q254" t="s">
        <v>3151</v>
      </c>
      <c r="R254" t="s">
        <v>3151</v>
      </c>
      <c r="S254" t="s">
        <v>3149</v>
      </c>
      <c r="T254" t="s">
        <v>3152</v>
      </c>
      <c r="U254">
        <v>37</v>
      </c>
      <c r="V254">
        <v>-6.3241050393924803E-2</v>
      </c>
      <c r="W254">
        <v>0.55187502762276797</v>
      </c>
      <c r="X254">
        <v>-0.27202585260685902</v>
      </c>
      <c r="Y254">
        <v>-1.5895485562542799</v>
      </c>
      <c r="Z254">
        <v>-1.30582492735634</v>
      </c>
      <c r="AA254">
        <v>-1.1716513029292199</v>
      </c>
      <c r="AB254">
        <v>-0.444059378559995</v>
      </c>
      <c r="AC254">
        <v>1.6842592906629901</v>
      </c>
      <c r="AD254">
        <v>0.50389366741644803</v>
      </c>
      <c r="AE254">
        <v>-0.38154592566169898</v>
      </c>
      <c r="AF254">
        <v>1.0137135024313599</v>
      </c>
    </row>
    <row r="255" spans="1:32" x14ac:dyDescent="0.25">
      <c r="A255" t="s">
        <v>3958</v>
      </c>
      <c r="B255" t="s">
        <v>3311</v>
      </c>
      <c r="C255" t="s">
        <v>3199</v>
      </c>
      <c r="D255" t="s">
        <v>3200</v>
      </c>
      <c r="E255">
        <v>891.65063460771501</v>
      </c>
      <c r="F255">
        <v>0.68281650871413502</v>
      </c>
      <c r="M255" t="s">
        <v>3160</v>
      </c>
      <c r="N255" t="s">
        <v>3160</v>
      </c>
      <c r="O255" t="s">
        <v>3160</v>
      </c>
      <c r="P255" t="s">
        <v>3160</v>
      </c>
      <c r="Q255" t="s">
        <v>3160</v>
      </c>
      <c r="R255" t="s">
        <v>3160</v>
      </c>
      <c r="S255" t="s">
        <v>3160</v>
      </c>
      <c r="T255" t="s">
        <v>3180</v>
      </c>
      <c r="U255">
        <v>46</v>
      </c>
      <c r="V255">
        <v>-2.38424703542112E-2</v>
      </c>
      <c r="W255">
        <v>6.0986635336419903E-2</v>
      </c>
      <c r="X255">
        <v>-0.13231341958586801</v>
      </c>
      <c r="Y255">
        <v>-0.28598047637913598</v>
      </c>
      <c r="Z255">
        <v>-0.286112589386529</v>
      </c>
      <c r="AA255">
        <v>-0.20879490597530301</v>
      </c>
      <c r="AB255">
        <v>0.40965764275100502</v>
      </c>
      <c r="AC255">
        <v>0.63505000672873502</v>
      </c>
      <c r="AD255">
        <v>0.43433072204425899</v>
      </c>
      <c r="AE255">
        <v>1.23718719549916</v>
      </c>
      <c r="AF255">
        <v>0.68281650871413502</v>
      </c>
    </row>
    <row r="256" spans="1:32" x14ac:dyDescent="0.25">
      <c r="A256" t="s">
        <v>3959</v>
      </c>
      <c r="B256" t="s">
        <v>3311</v>
      </c>
      <c r="C256" t="s">
        <v>3201</v>
      </c>
      <c r="D256" t="s">
        <v>3202</v>
      </c>
      <c r="E256">
        <v>498.50740024416899</v>
      </c>
      <c r="F256">
        <v>0.97571320055740696</v>
      </c>
      <c r="M256" t="s">
        <v>3160</v>
      </c>
      <c r="N256" t="s">
        <v>3160</v>
      </c>
      <c r="O256" t="s">
        <v>3160</v>
      </c>
      <c r="P256" t="s">
        <v>3160</v>
      </c>
      <c r="Q256" t="s">
        <v>3160</v>
      </c>
      <c r="R256" t="s">
        <v>3160</v>
      </c>
      <c r="S256" t="s">
        <v>3160</v>
      </c>
      <c r="T256" t="s">
        <v>3180</v>
      </c>
      <c r="U256">
        <v>40</v>
      </c>
      <c r="V256">
        <v>0.17633004951735301</v>
      </c>
      <c r="W256">
        <v>0.13226170418484601</v>
      </c>
      <c r="X256">
        <v>1.91621012611327E-2</v>
      </c>
      <c r="Y256">
        <v>-4.89715207320396E-2</v>
      </c>
      <c r="Z256">
        <v>-0.19055451613159399</v>
      </c>
      <c r="AA256">
        <v>0.121364455178108</v>
      </c>
      <c r="AB256">
        <v>0.73854392796996904</v>
      </c>
      <c r="AC256">
        <v>1.3962335141772799</v>
      </c>
      <c r="AD256">
        <v>0.75824926254548597</v>
      </c>
      <c r="AE256">
        <v>0.41491462443650101</v>
      </c>
      <c r="AF256">
        <v>0.97571320055740696</v>
      </c>
    </row>
    <row r="257" spans="1:32" x14ac:dyDescent="0.25">
      <c r="A257" t="s">
        <v>3960</v>
      </c>
      <c r="B257" t="s">
        <v>3311</v>
      </c>
      <c r="C257" t="s">
        <v>3203</v>
      </c>
      <c r="D257" t="s">
        <v>3204</v>
      </c>
      <c r="E257">
        <v>135.41696359046401</v>
      </c>
      <c r="F257">
        <v>0.55319415489046997</v>
      </c>
      <c r="M257" t="s">
        <v>3160</v>
      </c>
      <c r="N257" t="s">
        <v>3160</v>
      </c>
      <c r="O257" t="s">
        <v>3160</v>
      </c>
      <c r="P257" t="s">
        <v>3160</v>
      </c>
      <c r="Q257" t="s">
        <v>3160</v>
      </c>
      <c r="R257" t="s">
        <v>3160</v>
      </c>
      <c r="S257" t="s">
        <v>3160</v>
      </c>
      <c r="T257" t="s">
        <v>3180</v>
      </c>
      <c r="U257">
        <v>49</v>
      </c>
      <c r="V257">
        <v>-0.24179047662064301</v>
      </c>
      <c r="W257">
        <v>-0.31964867181665002</v>
      </c>
      <c r="X257">
        <v>-0.50253719411384801</v>
      </c>
      <c r="Y257">
        <v>-0.71945804942866198</v>
      </c>
      <c r="Z257">
        <v>-0.66194564316650295</v>
      </c>
      <c r="AA257">
        <v>-0.33497608004171298</v>
      </c>
      <c r="AB257">
        <v>-7.0737206769056801E-2</v>
      </c>
      <c r="AC257">
        <v>0.158714610510474</v>
      </c>
      <c r="AD257">
        <v>0.24446804003834499</v>
      </c>
      <c r="AE257">
        <v>1.03402016680235E-2</v>
      </c>
      <c r="AF257">
        <v>0.55319415489046997</v>
      </c>
    </row>
    <row r="258" spans="1:32" x14ac:dyDescent="0.25">
      <c r="A258" t="s">
        <v>3961</v>
      </c>
      <c r="B258" t="s">
        <v>3311</v>
      </c>
      <c r="C258" t="s">
        <v>3205</v>
      </c>
      <c r="D258" t="s">
        <v>3206</v>
      </c>
      <c r="E258">
        <v>136.33440883561599</v>
      </c>
      <c r="F258">
        <v>0.427654327183839</v>
      </c>
      <c r="M258" t="s">
        <v>3160</v>
      </c>
      <c r="N258" t="s">
        <v>3160</v>
      </c>
      <c r="O258" t="s">
        <v>3160</v>
      </c>
      <c r="P258" t="s">
        <v>3160</v>
      </c>
      <c r="Q258" t="s">
        <v>3160</v>
      </c>
      <c r="R258" t="s">
        <v>3160</v>
      </c>
      <c r="S258" t="s">
        <v>3160</v>
      </c>
      <c r="T258" t="s">
        <v>3180</v>
      </c>
      <c r="U258">
        <v>53</v>
      </c>
      <c r="V258">
        <v>0.29824695291596598</v>
      </c>
      <c r="W258">
        <v>0.59633184417900797</v>
      </c>
      <c r="X258">
        <v>0.38143932787200702</v>
      </c>
      <c r="Y258">
        <v>0.10469055655562599</v>
      </c>
      <c r="Z258">
        <v>0.29381292135250198</v>
      </c>
      <c r="AA258">
        <v>0.209310887109285</v>
      </c>
      <c r="AB258">
        <v>0.28613823647345199</v>
      </c>
      <c r="AC258">
        <v>0.881311325650036</v>
      </c>
      <c r="AD258">
        <v>1.2584004203624499</v>
      </c>
      <c r="AE258">
        <v>0.76717178940269704</v>
      </c>
      <c r="AF258">
        <v>0.427654327183839</v>
      </c>
    </row>
    <row r="259" spans="1:32" x14ac:dyDescent="0.25">
      <c r="A259" t="s">
        <v>3962</v>
      </c>
      <c r="B259" t="s">
        <v>3311</v>
      </c>
      <c r="C259" t="s">
        <v>3207</v>
      </c>
      <c r="D259" t="s">
        <v>3208</v>
      </c>
      <c r="E259">
        <v>171.48206084670801</v>
      </c>
      <c r="F259">
        <v>1.2993816759372201</v>
      </c>
      <c r="M259" t="s">
        <v>3160</v>
      </c>
      <c r="N259" t="s">
        <v>3160</v>
      </c>
      <c r="O259" t="s">
        <v>3160</v>
      </c>
      <c r="P259" t="s">
        <v>3160</v>
      </c>
      <c r="Q259" t="s">
        <v>3160</v>
      </c>
      <c r="R259" t="s">
        <v>3160</v>
      </c>
      <c r="S259" t="s">
        <v>3160</v>
      </c>
      <c r="T259" t="s">
        <v>3180</v>
      </c>
      <c r="U259">
        <v>23</v>
      </c>
      <c r="V259">
        <v>0.30395635875384602</v>
      </c>
      <c r="W259">
        <v>1.24081639754997</v>
      </c>
      <c r="X259">
        <v>0.45759033160505103</v>
      </c>
      <c r="Y259">
        <v>0.33137220516976401</v>
      </c>
      <c r="Z259">
        <v>0.26193444775657598</v>
      </c>
      <c r="AA259">
        <v>0.15470883260679899</v>
      </c>
      <c r="AB259">
        <v>0.87668405360927704</v>
      </c>
      <c r="AC259">
        <v>0.79703215679369899</v>
      </c>
      <c r="AD259">
        <v>0.86252405691415901</v>
      </c>
      <c r="AE259">
        <v>0.98846543921042496</v>
      </c>
      <c r="AF259">
        <v>1.2993816759372201</v>
      </c>
    </row>
    <row r="260" spans="1:32" x14ac:dyDescent="0.25">
      <c r="A260" t="s">
        <v>3963</v>
      </c>
      <c r="B260" t="s">
        <v>3311</v>
      </c>
      <c r="C260" t="s">
        <v>3209</v>
      </c>
      <c r="D260" t="s">
        <v>3210</v>
      </c>
      <c r="E260">
        <v>489.78849747230498</v>
      </c>
      <c r="F260">
        <v>2.1598541015746502</v>
      </c>
      <c r="M260" t="s">
        <v>3160</v>
      </c>
      <c r="N260" t="s">
        <v>3160</v>
      </c>
      <c r="O260" t="s">
        <v>3160</v>
      </c>
      <c r="P260" t="s">
        <v>3160</v>
      </c>
      <c r="Q260" t="s">
        <v>3160</v>
      </c>
      <c r="R260" t="s">
        <v>3160</v>
      </c>
      <c r="S260" t="s">
        <v>3160</v>
      </c>
      <c r="T260" t="s">
        <v>3180</v>
      </c>
      <c r="U260">
        <v>7</v>
      </c>
      <c r="V260">
        <v>1.13755764144717</v>
      </c>
      <c r="W260">
        <v>0.848311389368826</v>
      </c>
      <c r="X260">
        <v>1.1516427332667001</v>
      </c>
      <c r="Y260">
        <v>0.39872122827927098</v>
      </c>
      <c r="Z260">
        <v>8.4819434489985801E-3</v>
      </c>
      <c r="AA260">
        <v>0.723931551363035</v>
      </c>
      <c r="AB260">
        <v>0.90118699871910402</v>
      </c>
      <c r="AC260">
        <v>1.30810363724409</v>
      </c>
      <c r="AD260">
        <v>1.6408748116401499</v>
      </c>
      <c r="AE260">
        <v>1.6701884767075199</v>
      </c>
      <c r="AF260">
        <v>2.1598541015746502</v>
      </c>
    </row>
    <row r="261" spans="1:32" x14ac:dyDescent="0.25">
      <c r="A261" t="s">
        <v>3964</v>
      </c>
      <c r="B261" t="s">
        <v>3311</v>
      </c>
      <c r="C261" t="s">
        <v>3211</v>
      </c>
      <c r="D261" t="s">
        <v>3212</v>
      </c>
      <c r="E261">
        <v>49.601316279498199</v>
      </c>
      <c r="F261">
        <v>1.3930886310301001</v>
      </c>
      <c r="M261" t="s">
        <v>3160</v>
      </c>
      <c r="N261" t="s">
        <v>3160</v>
      </c>
      <c r="O261" t="s">
        <v>3160</v>
      </c>
      <c r="P261" t="s">
        <v>3160</v>
      </c>
      <c r="Q261" t="s">
        <v>3160</v>
      </c>
      <c r="R261" t="s">
        <v>3160</v>
      </c>
      <c r="S261" t="s">
        <v>3160</v>
      </c>
      <c r="T261" t="s">
        <v>3180</v>
      </c>
      <c r="U261">
        <v>19</v>
      </c>
      <c r="V261">
        <v>0.66493846848483096</v>
      </c>
      <c r="W261">
        <v>0.74367574437921602</v>
      </c>
      <c r="X261">
        <v>1.1589928786479899</v>
      </c>
      <c r="Y261">
        <v>0.80819453365984695</v>
      </c>
      <c r="Z261">
        <v>-0.18265734031707201</v>
      </c>
      <c r="AA261">
        <v>-0.36128146725093502</v>
      </c>
      <c r="AB261">
        <v>0.50345580188526595</v>
      </c>
      <c r="AC261">
        <v>0.88814663419206297</v>
      </c>
      <c r="AD261">
        <v>0.53689001651492296</v>
      </c>
      <c r="AE261">
        <v>0.67564171775432003</v>
      </c>
      <c r="AF261">
        <v>1.3930886310301001</v>
      </c>
    </row>
    <row r="262" spans="1:32" x14ac:dyDescent="0.25">
      <c r="A262" t="s">
        <v>3965</v>
      </c>
      <c r="B262" t="s">
        <v>3311</v>
      </c>
      <c r="C262" t="s">
        <v>3213</v>
      </c>
      <c r="D262" t="s">
        <v>3214</v>
      </c>
      <c r="E262">
        <v>50.083513078478298</v>
      </c>
      <c r="F262">
        <v>0.470222403983236</v>
      </c>
      <c r="M262" t="s">
        <v>3160</v>
      </c>
      <c r="N262" t="s">
        <v>3160</v>
      </c>
      <c r="O262" t="s">
        <v>3160</v>
      </c>
      <c r="P262" t="s">
        <v>3160</v>
      </c>
      <c r="Q262" t="s">
        <v>3160</v>
      </c>
      <c r="R262" t="s">
        <v>3160</v>
      </c>
      <c r="S262" t="s">
        <v>3160</v>
      </c>
      <c r="T262" t="s">
        <v>3180</v>
      </c>
      <c r="U262">
        <v>50</v>
      </c>
      <c r="V262">
        <v>0.27255218331038999</v>
      </c>
      <c r="W262">
        <v>0.83773819408925998</v>
      </c>
      <c r="X262">
        <v>0.23020359053376699</v>
      </c>
      <c r="Y262">
        <v>0.17008677624406501</v>
      </c>
      <c r="Z262">
        <v>0.87131084875562603</v>
      </c>
      <c r="AA262">
        <v>0.53203347326586004</v>
      </c>
      <c r="AB262">
        <v>0.32332086695172102</v>
      </c>
      <c r="AC262">
        <v>0.55747387101699597</v>
      </c>
      <c r="AD262">
        <v>0.34497786251828499</v>
      </c>
      <c r="AE262">
        <v>7.5205816896207894E-2</v>
      </c>
      <c r="AF262">
        <v>0.470222403983236</v>
      </c>
    </row>
    <row r="263" spans="1:32" x14ac:dyDescent="0.25">
      <c r="A263" t="s">
        <v>3966</v>
      </c>
      <c r="B263" t="s">
        <v>3311</v>
      </c>
      <c r="C263" t="s">
        <v>3215</v>
      </c>
      <c r="D263" t="s">
        <v>3216</v>
      </c>
      <c r="E263">
        <v>445.20792136313798</v>
      </c>
      <c r="F263">
        <v>0.28917061958089602</v>
      </c>
      <c r="G263">
        <v>7.1577772203107695E-2</v>
      </c>
      <c r="H263">
        <v>0.12952907086850199</v>
      </c>
      <c r="I263">
        <v>0.15414087815750699</v>
      </c>
      <c r="J263">
        <v>0.63902976868411399</v>
      </c>
      <c r="K263">
        <v>0.30560850947944401</v>
      </c>
      <c r="L263">
        <v>-1.08281412772684E-2</v>
      </c>
      <c r="M263" t="s">
        <v>3149</v>
      </c>
      <c r="N263" t="s">
        <v>3148</v>
      </c>
      <c r="O263" t="s">
        <v>3148</v>
      </c>
      <c r="P263" t="s">
        <v>3148</v>
      </c>
      <c r="Q263" t="s">
        <v>3151</v>
      </c>
      <c r="R263" t="s">
        <v>3148</v>
      </c>
      <c r="S263" t="s">
        <v>3148</v>
      </c>
      <c r="T263" t="s">
        <v>3152</v>
      </c>
      <c r="U263">
        <v>55</v>
      </c>
      <c r="V263">
        <v>0.32053982172922701</v>
      </c>
      <c r="W263">
        <v>0.33648524645796801</v>
      </c>
      <c r="X263">
        <v>-0.396096131807469</v>
      </c>
      <c r="Y263">
        <v>-1.1464347193262201</v>
      </c>
      <c r="Z263">
        <v>-1.39923335450151E-2</v>
      </c>
      <c r="AA263">
        <v>0.12040503554034</v>
      </c>
      <c r="AB263">
        <v>0.38435764562800001</v>
      </c>
      <c r="AC263">
        <v>0.73171934959880403</v>
      </c>
      <c r="AD263">
        <v>0.84772866376823197</v>
      </c>
      <c r="AE263">
        <v>-0.35601332874038399</v>
      </c>
      <c r="AF263">
        <v>0.28917061958089602</v>
      </c>
    </row>
    <row r="264" spans="1:32" x14ac:dyDescent="0.25">
      <c r="A264" t="s">
        <v>3967</v>
      </c>
      <c r="B264" t="s">
        <v>3311</v>
      </c>
      <c r="C264" t="s">
        <v>3217</v>
      </c>
      <c r="D264" t="s">
        <v>3218</v>
      </c>
      <c r="E264">
        <v>409.637582406734</v>
      </c>
      <c r="F264">
        <v>2.64263316669556</v>
      </c>
      <c r="G264">
        <v>1.9925021502381099</v>
      </c>
      <c r="H264">
        <v>1.4131187188816401</v>
      </c>
      <c r="I264">
        <v>0.93023281504769195</v>
      </c>
      <c r="J264">
        <v>-0.90854010916328398</v>
      </c>
      <c r="K264">
        <v>0.487981085687344</v>
      </c>
      <c r="L264">
        <v>-0.32304758907374798</v>
      </c>
      <c r="M264" t="s">
        <v>3151</v>
      </c>
      <c r="N264" t="s">
        <v>3151</v>
      </c>
      <c r="O264" t="s">
        <v>3151</v>
      </c>
      <c r="P264" t="s">
        <v>3149</v>
      </c>
      <c r="Q264" t="s">
        <v>3155</v>
      </c>
      <c r="R264" t="s">
        <v>3149</v>
      </c>
      <c r="S264" t="s">
        <v>3148</v>
      </c>
      <c r="T264" t="s">
        <v>3152</v>
      </c>
      <c r="U264">
        <v>4</v>
      </c>
      <c r="V264">
        <v>1.4158650133492801</v>
      </c>
      <c r="W264">
        <v>1.2995271176507699</v>
      </c>
      <c r="X264">
        <v>1.05586138983994</v>
      </c>
      <c r="Y264">
        <v>0.77843273355686904</v>
      </c>
      <c r="Z264">
        <v>0.89030538067851195</v>
      </c>
      <c r="AA264">
        <v>1.93739310327031</v>
      </c>
      <c r="AB264">
        <v>1.96434321801108</v>
      </c>
      <c r="AC264">
        <v>1.0602686641622701</v>
      </c>
      <c r="AD264">
        <v>1.14259851851251</v>
      </c>
      <c r="AE264">
        <v>2.0226286842701802</v>
      </c>
      <c r="AF264">
        <v>2.64263316669556</v>
      </c>
    </row>
    <row r="265" spans="1:32" x14ac:dyDescent="0.25">
      <c r="A265" t="s">
        <v>3968</v>
      </c>
      <c r="B265" t="s">
        <v>3311</v>
      </c>
      <c r="C265" t="s">
        <v>3219</v>
      </c>
      <c r="D265" t="s">
        <v>3220</v>
      </c>
      <c r="E265">
        <v>775.60502807286196</v>
      </c>
      <c r="F265">
        <v>-0.146470125286154</v>
      </c>
      <c r="G265">
        <v>0.33277360233484998</v>
      </c>
      <c r="H265">
        <v>6.2282199855686303E-2</v>
      </c>
      <c r="I265">
        <v>1.1761114968594599</v>
      </c>
      <c r="J265">
        <v>-0.111307393159778</v>
      </c>
      <c r="K265">
        <v>-0.44907349632596899</v>
      </c>
      <c r="L265">
        <v>-5.8888251480098401E-2</v>
      </c>
      <c r="M265" t="s">
        <v>3148</v>
      </c>
      <c r="N265" t="s">
        <v>3149</v>
      </c>
      <c r="O265" t="s">
        <v>3148</v>
      </c>
      <c r="P265" t="s">
        <v>3151</v>
      </c>
      <c r="Q265" t="s">
        <v>3148</v>
      </c>
      <c r="R265" t="s">
        <v>3150</v>
      </c>
      <c r="S265" t="s">
        <v>3148</v>
      </c>
      <c r="T265" t="s">
        <v>3152</v>
      </c>
      <c r="U265">
        <v>67</v>
      </c>
      <c r="V265">
        <v>1.16192075489689</v>
      </c>
      <c r="W265">
        <v>1.12228927884089</v>
      </c>
      <c r="X265">
        <v>0.91681576703575396</v>
      </c>
      <c r="Y265">
        <v>0.69136852730809795</v>
      </c>
      <c r="Z265">
        <v>0.633602416004726</v>
      </c>
      <c r="AA265">
        <v>0.70673770165209004</v>
      </c>
      <c r="AB265">
        <v>1.53261445696169</v>
      </c>
      <c r="AC265">
        <v>1.1914615827046</v>
      </c>
      <c r="AD265">
        <v>1.3942539392341</v>
      </c>
      <c r="AE265">
        <v>0.48044152311031901</v>
      </c>
      <c r="AF265">
        <v>-0.146470125286154</v>
      </c>
    </row>
    <row r="266" spans="1:32" x14ac:dyDescent="0.25">
      <c r="A266" t="s">
        <v>3969</v>
      </c>
      <c r="B266" t="s">
        <v>3311</v>
      </c>
      <c r="C266" t="s">
        <v>3221</v>
      </c>
      <c r="D266" t="s">
        <v>3222</v>
      </c>
      <c r="E266">
        <v>171.98710473916799</v>
      </c>
      <c r="F266">
        <v>1.2473014941809399</v>
      </c>
      <c r="M266" t="s">
        <v>3160</v>
      </c>
      <c r="N266" t="s">
        <v>3160</v>
      </c>
      <c r="O266" t="s">
        <v>3160</v>
      </c>
      <c r="P266" t="s">
        <v>3160</v>
      </c>
      <c r="Q266" t="s">
        <v>3160</v>
      </c>
      <c r="R266" t="s">
        <v>3160</v>
      </c>
      <c r="S266" t="s">
        <v>3160</v>
      </c>
      <c r="T266" t="s">
        <v>3180</v>
      </c>
      <c r="U266">
        <v>25</v>
      </c>
      <c r="V266">
        <v>0.68022879632837796</v>
      </c>
      <c r="W266">
        <v>0.68189690943969705</v>
      </c>
      <c r="X266">
        <v>0.45975417096335902</v>
      </c>
      <c r="Y266">
        <v>5.7877632429302099E-2</v>
      </c>
      <c r="Z266">
        <v>-9.0465006893934399E-2</v>
      </c>
      <c r="AA266">
        <v>0.18815600565705701</v>
      </c>
      <c r="AB266">
        <v>1.05237056732984</v>
      </c>
      <c r="AC266">
        <v>1.67655426660963</v>
      </c>
      <c r="AD266">
        <v>1.1315201346194199</v>
      </c>
      <c r="AE266">
        <v>0.70133322279454702</v>
      </c>
      <c r="AF266">
        <v>1.2473014941809399</v>
      </c>
    </row>
    <row r="267" spans="1:32" x14ac:dyDescent="0.25">
      <c r="A267" t="s">
        <v>3970</v>
      </c>
      <c r="B267" t="s">
        <v>3311</v>
      </c>
      <c r="C267" t="s">
        <v>3223</v>
      </c>
      <c r="D267" t="s">
        <v>3224</v>
      </c>
      <c r="E267">
        <v>607.51546747818702</v>
      </c>
      <c r="F267">
        <v>-0.30568054227341201</v>
      </c>
      <c r="G267">
        <v>1.12796416933409</v>
      </c>
      <c r="H267">
        <v>-1.81198277940902</v>
      </c>
      <c r="I267">
        <v>0.28457036863180801</v>
      </c>
      <c r="J267">
        <v>0.59629151794341395</v>
      </c>
      <c r="K267">
        <v>0.83643285500078202</v>
      </c>
      <c r="L267">
        <v>-0.766367213824654</v>
      </c>
      <c r="M267" t="s">
        <v>3150</v>
      </c>
      <c r="N267" t="s">
        <v>3151</v>
      </c>
      <c r="O267" t="s">
        <v>3155</v>
      </c>
      <c r="P267" t="s">
        <v>3148</v>
      </c>
      <c r="Q267" t="s">
        <v>3149</v>
      </c>
      <c r="R267" t="s">
        <v>3149</v>
      </c>
      <c r="S267" t="s">
        <v>3150</v>
      </c>
      <c r="T267" t="s">
        <v>3152</v>
      </c>
      <c r="U267">
        <v>71</v>
      </c>
      <c r="V267">
        <v>-0.363519231875024</v>
      </c>
      <c r="W267">
        <v>0.11416120001303701</v>
      </c>
      <c r="X267">
        <v>-1.3401062286654299</v>
      </c>
      <c r="Y267">
        <v>-1.4497466663802601</v>
      </c>
      <c r="Z267">
        <v>-1.24231717671285</v>
      </c>
      <c r="AA267">
        <v>-0.91369952762603102</v>
      </c>
      <c r="AB267">
        <v>-0.83568860743013795</v>
      </c>
      <c r="AC267">
        <v>-0.81420325770345803</v>
      </c>
      <c r="AD267">
        <v>-0.360196236737239</v>
      </c>
      <c r="AE267">
        <v>-0.247934272953625</v>
      </c>
      <c r="AF267">
        <v>-0.30568054227341201</v>
      </c>
    </row>
    <row r="268" spans="1:32" x14ac:dyDescent="0.25">
      <c r="A268" t="s">
        <v>3971</v>
      </c>
      <c r="B268" t="s">
        <v>3311</v>
      </c>
      <c r="C268" t="s">
        <v>3225</v>
      </c>
      <c r="D268" t="s">
        <v>3226</v>
      </c>
      <c r="E268">
        <v>688.95775018685094</v>
      </c>
      <c r="F268">
        <v>0.192407265214011</v>
      </c>
      <c r="M268" t="s">
        <v>3160</v>
      </c>
      <c r="N268" t="s">
        <v>3160</v>
      </c>
      <c r="O268" t="s">
        <v>3160</v>
      </c>
      <c r="P268" t="s">
        <v>3160</v>
      </c>
      <c r="Q268" t="s">
        <v>3160</v>
      </c>
      <c r="R268" t="s">
        <v>3160</v>
      </c>
      <c r="S268" t="s">
        <v>3160</v>
      </c>
      <c r="T268" t="s">
        <v>3180</v>
      </c>
      <c r="U268">
        <v>59</v>
      </c>
      <c r="V268">
        <v>-7.4024688790383195E-2</v>
      </c>
      <c r="W268">
        <v>-0.108380623584692</v>
      </c>
      <c r="X268">
        <v>-0.53095818256717697</v>
      </c>
      <c r="Y268">
        <v>-0.77028195522217102</v>
      </c>
      <c r="Z268">
        <v>-1.7009567671006001</v>
      </c>
      <c r="AA268">
        <v>-1.71817029016168</v>
      </c>
      <c r="AB268">
        <v>-9.0375352528931599E-2</v>
      </c>
      <c r="AC268">
        <v>0.263772347179902</v>
      </c>
      <c r="AD268">
        <v>-0.45363552818393099</v>
      </c>
      <c r="AE268">
        <v>-0.15155880159444199</v>
      </c>
      <c r="AF268">
        <v>0.192407265214011</v>
      </c>
    </row>
    <row r="269" spans="1:32" x14ac:dyDescent="0.25">
      <c r="A269" t="s">
        <v>3972</v>
      </c>
      <c r="B269" t="s">
        <v>3311</v>
      </c>
      <c r="C269" t="s">
        <v>3227</v>
      </c>
      <c r="D269" t="s">
        <v>3228</v>
      </c>
      <c r="E269">
        <v>2179.8713977614002</v>
      </c>
      <c r="F269">
        <v>1.0634893151471301</v>
      </c>
      <c r="G269">
        <v>-0.23535194226564801</v>
      </c>
      <c r="H269">
        <v>-0.519357191907454</v>
      </c>
      <c r="I269">
        <v>0.93571526409447103</v>
      </c>
      <c r="J269">
        <v>0.13508343584862501</v>
      </c>
      <c r="K269">
        <v>0.89736752649361096</v>
      </c>
      <c r="L269">
        <v>0.15099351937645</v>
      </c>
      <c r="M269" t="s">
        <v>3151</v>
      </c>
      <c r="N269" t="s">
        <v>3148</v>
      </c>
      <c r="O269" t="s">
        <v>3150</v>
      </c>
      <c r="P269" t="s">
        <v>3149</v>
      </c>
      <c r="Q269" t="s">
        <v>3148</v>
      </c>
      <c r="R269" t="s">
        <v>3149</v>
      </c>
      <c r="S269" t="s">
        <v>3149</v>
      </c>
      <c r="T269" t="s">
        <v>3152</v>
      </c>
      <c r="U269">
        <v>33</v>
      </c>
      <c r="V269">
        <v>0.55042221584374296</v>
      </c>
      <c r="W269">
        <v>0.14924176853221199</v>
      </c>
      <c r="X269">
        <v>-0.41309755075506099</v>
      </c>
      <c r="Y269">
        <v>-0.237416258704509</v>
      </c>
      <c r="Z269">
        <v>0.60131958818218001</v>
      </c>
      <c r="AA269">
        <v>0.70067293063139302</v>
      </c>
      <c r="AB269">
        <v>0.79907559950018503</v>
      </c>
      <c r="AC269">
        <v>1.3364576887700801</v>
      </c>
      <c r="AD269">
        <v>1.4212484100763401</v>
      </c>
      <c r="AE269">
        <v>0.82394387067255404</v>
      </c>
      <c r="AF269">
        <v>1.0634893151471301</v>
      </c>
    </row>
    <row r="270" spans="1:32" x14ac:dyDescent="0.25">
      <c r="A270" t="s">
        <v>3973</v>
      </c>
      <c r="B270" t="s">
        <v>3311</v>
      </c>
      <c r="C270" t="s">
        <v>3229</v>
      </c>
      <c r="D270" t="s">
        <v>3230</v>
      </c>
      <c r="E270">
        <v>76.334611819180694</v>
      </c>
      <c r="F270">
        <v>0.836672306017477</v>
      </c>
      <c r="M270" t="s">
        <v>3160</v>
      </c>
      <c r="N270" t="s">
        <v>3160</v>
      </c>
      <c r="O270" t="s">
        <v>3160</v>
      </c>
      <c r="P270" t="s">
        <v>3160</v>
      </c>
      <c r="Q270" t="s">
        <v>3160</v>
      </c>
      <c r="R270" t="s">
        <v>3160</v>
      </c>
      <c r="S270" t="s">
        <v>3160</v>
      </c>
      <c r="T270" t="s">
        <v>3180</v>
      </c>
      <c r="U270">
        <v>42</v>
      </c>
      <c r="V270">
        <v>0.31153485064448699</v>
      </c>
      <c r="W270">
        <v>-4.0963139308879903E-2</v>
      </c>
      <c r="X270">
        <v>-0.72555081038173996</v>
      </c>
      <c r="Y270">
        <v>-0.30926723537602502</v>
      </c>
      <c r="Z270">
        <v>-0.32536343449586203</v>
      </c>
      <c r="AA270">
        <v>-0.472855080569834</v>
      </c>
      <c r="AB270">
        <v>0.61617631403661399</v>
      </c>
      <c r="AC270">
        <v>1.45244617828475</v>
      </c>
      <c r="AD270">
        <v>0.90042117019969004</v>
      </c>
      <c r="AE270">
        <v>0.13211073066791701</v>
      </c>
      <c r="AF270">
        <v>0.836672306017477</v>
      </c>
    </row>
    <row r="271" spans="1:32" x14ac:dyDescent="0.25">
      <c r="A271" t="s">
        <v>3974</v>
      </c>
      <c r="B271" t="s">
        <v>3311</v>
      </c>
      <c r="C271" t="s">
        <v>3231</v>
      </c>
      <c r="D271" t="s">
        <v>3232</v>
      </c>
      <c r="E271">
        <v>166.99685482089899</v>
      </c>
      <c r="F271">
        <v>-6.2484790080548303E-2</v>
      </c>
      <c r="M271" t="s">
        <v>3160</v>
      </c>
      <c r="N271" t="s">
        <v>3160</v>
      </c>
      <c r="O271" t="s">
        <v>3160</v>
      </c>
      <c r="P271" t="s">
        <v>3160</v>
      </c>
      <c r="Q271" t="s">
        <v>3160</v>
      </c>
      <c r="R271" t="s">
        <v>3160</v>
      </c>
      <c r="S271" t="s">
        <v>3160</v>
      </c>
      <c r="T271" t="s">
        <v>3180</v>
      </c>
      <c r="U271">
        <v>66</v>
      </c>
      <c r="V271">
        <v>-0.129660147883713</v>
      </c>
      <c r="W271">
        <v>-0.330059733367843</v>
      </c>
      <c r="X271">
        <v>0.97414067509905</v>
      </c>
      <c r="Y271">
        <v>-1.4792624361486799</v>
      </c>
      <c r="Z271">
        <v>-0.37305081719441502</v>
      </c>
      <c r="AA271">
        <v>-0.266024095787112</v>
      </c>
      <c r="AB271">
        <v>-0.19083815594614301</v>
      </c>
      <c r="AC271">
        <v>0.23882329493108201</v>
      </c>
      <c r="AD271">
        <v>0.34360081932990499</v>
      </c>
      <c r="AE271">
        <v>-0.21767286729222601</v>
      </c>
      <c r="AF271">
        <v>-6.2484790080548303E-2</v>
      </c>
    </row>
    <row r="272" spans="1:32" x14ac:dyDescent="0.25">
      <c r="A272" t="s">
        <v>3975</v>
      </c>
      <c r="B272" t="s">
        <v>3311</v>
      </c>
      <c r="C272" t="s">
        <v>3233</v>
      </c>
      <c r="D272" t="s">
        <v>3234</v>
      </c>
      <c r="E272">
        <v>87.842467268333806</v>
      </c>
      <c r="F272">
        <v>0.46786084820784601</v>
      </c>
      <c r="M272" t="s">
        <v>3160</v>
      </c>
      <c r="N272" t="s">
        <v>3160</v>
      </c>
      <c r="O272" t="s">
        <v>3160</v>
      </c>
      <c r="P272" t="s">
        <v>3160</v>
      </c>
      <c r="Q272" t="s">
        <v>3160</v>
      </c>
      <c r="R272" t="s">
        <v>3160</v>
      </c>
      <c r="S272" t="s">
        <v>3160</v>
      </c>
      <c r="T272" t="s">
        <v>3180</v>
      </c>
      <c r="U272">
        <v>51</v>
      </c>
      <c r="V272">
        <v>0.22280244447630601</v>
      </c>
      <c r="W272">
        <v>0.26805478813558198</v>
      </c>
      <c r="X272">
        <v>0.53229735228338904</v>
      </c>
      <c r="Y272">
        <v>8.7787347470239894E-3</v>
      </c>
      <c r="Z272">
        <v>-8.4752168801283098E-2</v>
      </c>
      <c r="AA272">
        <v>0.71663230548635504</v>
      </c>
      <c r="AB272">
        <v>0.934269298557862</v>
      </c>
      <c r="AC272">
        <v>0.85384053721026898</v>
      </c>
      <c r="AD272">
        <v>0.68322980315332904</v>
      </c>
      <c r="AE272">
        <v>0.41503066968255897</v>
      </c>
      <c r="AF272">
        <v>0.46786084820784601</v>
      </c>
    </row>
    <row r="273" spans="1:32" x14ac:dyDescent="0.25">
      <c r="A273" t="s">
        <v>3976</v>
      </c>
      <c r="B273" t="s">
        <v>3311</v>
      </c>
      <c r="C273" t="s">
        <v>3235</v>
      </c>
      <c r="D273" t="s">
        <v>3236</v>
      </c>
      <c r="E273">
        <v>1037.16630043235</v>
      </c>
      <c r="F273">
        <v>0.69507093282543397</v>
      </c>
      <c r="G273">
        <v>-5.4590695150954702E-2</v>
      </c>
      <c r="H273">
        <v>-1.0057074048363599</v>
      </c>
      <c r="I273">
        <v>0.32129618061391302</v>
      </c>
      <c r="J273">
        <v>-0.29540921789873198</v>
      </c>
      <c r="K273">
        <v>-1.2917432665931501</v>
      </c>
      <c r="L273">
        <v>-0.89990079493411301</v>
      </c>
      <c r="M273" t="s">
        <v>3151</v>
      </c>
      <c r="N273" t="s">
        <v>3148</v>
      </c>
      <c r="O273" t="s">
        <v>3155</v>
      </c>
      <c r="P273" t="s">
        <v>3148</v>
      </c>
      <c r="Q273" t="s">
        <v>3150</v>
      </c>
      <c r="R273" t="s">
        <v>3155</v>
      </c>
      <c r="S273" t="s">
        <v>3155</v>
      </c>
      <c r="T273" t="s">
        <v>3152</v>
      </c>
      <c r="U273">
        <v>44</v>
      </c>
      <c r="V273">
        <v>-1.00922431979183</v>
      </c>
      <c r="W273">
        <v>-1.53032521338788</v>
      </c>
      <c r="X273">
        <v>-1.0117941086168001</v>
      </c>
      <c r="Y273">
        <v>-1.1163320436861699</v>
      </c>
      <c r="Z273">
        <v>-1.7282519422381399</v>
      </c>
      <c r="AA273">
        <v>-1.6139623722456999</v>
      </c>
      <c r="AB273">
        <v>-0.76176684114342996</v>
      </c>
      <c r="AC273">
        <v>0.58243449914940604</v>
      </c>
      <c r="AD273">
        <v>0.34015233083369101</v>
      </c>
      <c r="AE273">
        <v>-0.69812233285372005</v>
      </c>
      <c r="AF273">
        <v>0.69507093282543397</v>
      </c>
    </row>
    <row r="274" spans="1:32" x14ac:dyDescent="0.25">
      <c r="A274" t="s">
        <v>3977</v>
      </c>
      <c r="B274" t="s">
        <v>3311</v>
      </c>
      <c r="C274" t="s">
        <v>3237</v>
      </c>
      <c r="D274" t="s">
        <v>3238</v>
      </c>
      <c r="E274">
        <v>769.04460216119196</v>
      </c>
      <c r="F274">
        <v>1.0906222083661099</v>
      </c>
      <c r="M274" t="s">
        <v>3160</v>
      </c>
      <c r="N274" t="s">
        <v>3160</v>
      </c>
      <c r="O274" t="s">
        <v>3160</v>
      </c>
      <c r="P274" t="s">
        <v>3160</v>
      </c>
      <c r="Q274" t="s">
        <v>3160</v>
      </c>
      <c r="R274" t="s">
        <v>3160</v>
      </c>
      <c r="S274" t="s">
        <v>3160</v>
      </c>
      <c r="T274" t="s">
        <v>3180</v>
      </c>
      <c r="U274">
        <v>31</v>
      </c>
      <c r="V274">
        <v>-0.220139198432653</v>
      </c>
      <c r="W274">
        <v>-0.133499424453353</v>
      </c>
      <c r="X274">
        <v>-0.31918586713098002</v>
      </c>
      <c r="Y274">
        <v>-0.25869378023628697</v>
      </c>
      <c r="Z274">
        <v>-0.114123632300919</v>
      </c>
      <c r="AA274">
        <v>7.2522825480951694E-2</v>
      </c>
      <c r="AB274">
        <v>0.351518283627484</v>
      </c>
      <c r="AC274">
        <v>0.39295409771205098</v>
      </c>
      <c r="AD274">
        <v>0.53700594945472702</v>
      </c>
      <c r="AE274">
        <v>0.71083954359562695</v>
      </c>
      <c r="AF274">
        <v>1.0906222083661099</v>
      </c>
    </row>
    <row r="275" spans="1:32" x14ac:dyDescent="0.25">
      <c r="A275" t="s">
        <v>3978</v>
      </c>
      <c r="B275" t="s">
        <v>3311</v>
      </c>
      <c r="C275" t="s">
        <v>3239</v>
      </c>
      <c r="D275" t="s">
        <v>3240</v>
      </c>
      <c r="E275">
        <v>511.16847718909003</v>
      </c>
      <c r="F275">
        <v>0.19901297997963899</v>
      </c>
      <c r="G275">
        <v>0.332178503261159</v>
      </c>
      <c r="H275">
        <v>-1.0057074048363599</v>
      </c>
      <c r="I275">
        <v>-0.67152440926549095</v>
      </c>
      <c r="J275">
        <v>0.19717201556720801</v>
      </c>
      <c r="K275">
        <v>-1.0531698716118101</v>
      </c>
      <c r="L275">
        <v>0.47101010149219202</v>
      </c>
      <c r="M275" t="s">
        <v>3149</v>
      </c>
      <c r="N275" t="s">
        <v>3149</v>
      </c>
      <c r="O275" t="s">
        <v>3155</v>
      </c>
      <c r="P275" t="s">
        <v>3150</v>
      </c>
      <c r="Q275" t="s">
        <v>3148</v>
      </c>
      <c r="R275" t="s">
        <v>3150</v>
      </c>
      <c r="S275" t="s">
        <v>3149</v>
      </c>
      <c r="T275" t="s">
        <v>3152</v>
      </c>
      <c r="U275">
        <v>58</v>
      </c>
      <c r="V275">
        <v>-1.1520113904339899</v>
      </c>
      <c r="W275">
        <v>-1.4702220669280399</v>
      </c>
      <c r="X275">
        <v>-1.3404820631593499</v>
      </c>
      <c r="Y275">
        <v>-1.5367943485262601</v>
      </c>
      <c r="Z275">
        <v>-0.53591655989373499</v>
      </c>
      <c r="AA275">
        <v>-0.26314193043482897</v>
      </c>
      <c r="AB275">
        <v>-1.39244749053908</v>
      </c>
      <c r="AC275">
        <v>-1.16310300932037</v>
      </c>
      <c r="AD275">
        <v>-0.72589738592463005</v>
      </c>
      <c r="AE275">
        <v>-0.90116494504667499</v>
      </c>
      <c r="AF275">
        <v>0.19901297997963899</v>
      </c>
    </row>
    <row r="276" spans="1:32" x14ac:dyDescent="0.25">
      <c r="A276" t="s">
        <v>3979</v>
      </c>
      <c r="B276" t="s">
        <v>3311</v>
      </c>
      <c r="C276" t="s">
        <v>3241</v>
      </c>
      <c r="D276" t="s">
        <v>3242</v>
      </c>
      <c r="E276">
        <v>130.36829106382001</v>
      </c>
      <c r="F276">
        <v>-3.85767986768017E-2</v>
      </c>
      <c r="M276" t="s">
        <v>3160</v>
      </c>
      <c r="N276" t="s">
        <v>3160</v>
      </c>
      <c r="O276" t="s">
        <v>3160</v>
      </c>
      <c r="P276" t="s">
        <v>3160</v>
      </c>
      <c r="Q276" t="s">
        <v>3160</v>
      </c>
      <c r="R276" t="s">
        <v>3160</v>
      </c>
      <c r="S276" t="s">
        <v>3160</v>
      </c>
      <c r="T276" t="s">
        <v>3180</v>
      </c>
      <c r="U276">
        <v>65</v>
      </c>
      <c r="V276">
        <v>-0.29829676550564099</v>
      </c>
      <c r="W276">
        <v>-0.16171813007751901</v>
      </c>
      <c r="X276">
        <v>-0.58407614112212003</v>
      </c>
      <c r="Y276">
        <v>-0.49079671722204898</v>
      </c>
      <c r="Z276">
        <v>-9.7369655870440705E-2</v>
      </c>
      <c r="AA276">
        <v>-0.44581597085149399</v>
      </c>
      <c r="AB276">
        <v>-0.247539372560068</v>
      </c>
      <c r="AC276">
        <v>1.0776221678070699E-2</v>
      </c>
      <c r="AD276">
        <v>-0.20403238013862501</v>
      </c>
      <c r="AE276">
        <v>-0.43529892858847502</v>
      </c>
      <c r="AF276">
        <v>-3.85767986768017E-2</v>
      </c>
    </row>
    <row r="277" spans="1:32" x14ac:dyDescent="0.25">
      <c r="A277" t="s">
        <v>3980</v>
      </c>
      <c r="B277" t="s">
        <v>3311</v>
      </c>
      <c r="C277" t="s">
        <v>3243</v>
      </c>
      <c r="D277" t="s">
        <v>3244</v>
      </c>
      <c r="E277">
        <v>534.058443772489</v>
      </c>
      <c r="F277">
        <v>0.63757418999642501</v>
      </c>
      <c r="M277" t="s">
        <v>3160</v>
      </c>
      <c r="N277" t="s">
        <v>3160</v>
      </c>
      <c r="O277" t="s">
        <v>3160</v>
      </c>
      <c r="P277" t="s">
        <v>3160</v>
      </c>
      <c r="Q277" t="s">
        <v>3160</v>
      </c>
      <c r="R277" t="s">
        <v>3160</v>
      </c>
      <c r="S277" t="s">
        <v>3160</v>
      </c>
      <c r="T277" t="s">
        <v>3180</v>
      </c>
      <c r="U277">
        <v>47</v>
      </c>
      <c r="V277">
        <v>-0.29129776756744302</v>
      </c>
      <c r="W277">
        <v>-0.45699803526427002</v>
      </c>
      <c r="X277">
        <v>-0.45870848768613598</v>
      </c>
      <c r="Y277">
        <v>-0.217004785646633</v>
      </c>
      <c r="Z277">
        <v>-0.251447959085071</v>
      </c>
      <c r="AA277">
        <v>-5.9016736200319601E-2</v>
      </c>
      <c r="AB277">
        <v>0.35639354416237301</v>
      </c>
      <c r="AC277">
        <v>0.61886412448299599</v>
      </c>
      <c r="AD277">
        <v>0.862103817936683</v>
      </c>
      <c r="AE277">
        <v>0.39748715408615298</v>
      </c>
      <c r="AF277">
        <v>0.63757418999642501</v>
      </c>
    </row>
    <row r="278" spans="1:32" x14ac:dyDescent="0.25">
      <c r="A278" t="s">
        <v>3981</v>
      </c>
      <c r="B278" t="s">
        <v>3311</v>
      </c>
      <c r="C278" t="s">
        <v>3245</v>
      </c>
      <c r="D278" t="s">
        <v>3246</v>
      </c>
      <c r="E278">
        <v>462.54371704112799</v>
      </c>
      <c r="F278">
        <v>1.1728751617003299</v>
      </c>
      <c r="M278" t="s">
        <v>3160</v>
      </c>
      <c r="N278" t="s">
        <v>3160</v>
      </c>
      <c r="O278" t="s">
        <v>3160</v>
      </c>
      <c r="P278" t="s">
        <v>3160</v>
      </c>
      <c r="Q278" t="s">
        <v>3160</v>
      </c>
      <c r="R278" t="s">
        <v>3160</v>
      </c>
      <c r="S278" t="s">
        <v>3160</v>
      </c>
      <c r="T278" t="s">
        <v>3180</v>
      </c>
      <c r="U278">
        <v>28</v>
      </c>
      <c r="V278">
        <v>0.11875734059260901</v>
      </c>
      <c r="W278">
        <v>4.87417288350862E-2</v>
      </c>
      <c r="X278">
        <v>-0.42862560279474998</v>
      </c>
      <c r="Y278">
        <v>-0.33970832003791601</v>
      </c>
      <c r="Z278">
        <v>-0.148549254978115</v>
      </c>
      <c r="AA278">
        <v>0.12790668830354099</v>
      </c>
      <c r="AB278">
        <v>0.77058909167395295</v>
      </c>
      <c r="AC278">
        <v>0.92584800338441398</v>
      </c>
      <c r="AD278">
        <v>0.81605290028801403</v>
      </c>
      <c r="AE278">
        <v>0.59566558067616604</v>
      </c>
      <c r="AF278">
        <v>1.1728751617003299</v>
      </c>
    </row>
    <row r="279" spans="1:32" x14ac:dyDescent="0.25">
      <c r="A279" t="s">
        <v>3982</v>
      </c>
      <c r="B279" t="s">
        <v>3311</v>
      </c>
      <c r="C279" t="s">
        <v>3247</v>
      </c>
      <c r="D279" t="s">
        <v>3248</v>
      </c>
      <c r="E279">
        <v>79.053875955678905</v>
      </c>
      <c r="F279">
        <v>0.30163509998490301</v>
      </c>
      <c r="M279" t="s">
        <v>3160</v>
      </c>
      <c r="N279" t="s">
        <v>3160</v>
      </c>
      <c r="O279" t="s">
        <v>3160</v>
      </c>
      <c r="P279" t="s">
        <v>3160</v>
      </c>
      <c r="Q279" t="s">
        <v>3160</v>
      </c>
      <c r="R279" t="s">
        <v>3160</v>
      </c>
      <c r="S279" t="s">
        <v>3160</v>
      </c>
      <c r="T279" t="s">
        <v>3180</v>
      </c>
      <c r="U279">
        <v>54</v>
      </c>
      <c r="V279">
        <v>0.274245558577565</v>
      </c>
      <c r="W279">
        <v>0.273057777695843</v>
      </c>
      <c r="X279">
        <v>1.05856756857066E-2</v>
      </c>
      <c r="Y279">
        <v>-0.13876798969079299</v>
      </c>
      <c r="Z279">
        <v>-0.22960425163380599</v>
      </c>
      <c r="AA279">
        <v>6.4536451554391194E-2</v>
      </c>
      <c r="AB279">
        <v>0.640300538056086</v>
      </c>
      <c r="AC279">
        <v>0.62621600790835197</v>
      </c>
      <c r="AD279">
        <v>0.51470540529281905</v>
      </c>
      <c r="AE279">
        <v>0.31622233217641699</v>
      </c>
      <c r="AF279">
        <v>0.30163509998490301</v>
      </c>
    </row>
    <row r="280" spans="1:32" x14ac:dyDescent="0.25">
      <c r="A280" t="s">
        <v>3983</v>
      </c>
      <c r="B280" t="s">
        <v>3311</v>
      </c>
      <c r="C280" t="s">
        <v>3249</v>
      </c>
      <c r="D280" t="s">
        <v>3250</v>
      </c>
      <c r="E280">
        <v>211.834737565984</v>
      </c>
      <c r="F280">
        <v>1.00776834878163</v>
      </c>
      <c r="M280" t="s">
        <v>3160</v>
      </c>
      <c r="N280" t="s">
        <v>3160</v>
      </c>
      <c r="O280" t="s">
        <v>3160</v>
      </c>
      <c r="P280" t="s">
        <v>3160</v>
      </c>
      <c r="Q280" t="s">
        <v>3160</v>
      </c>
      <c r="R280" t="s">
        <v>3160</v>
      </c>
      <c r="S280" t="s">
        <v>3160</v>
      </c>
      <c r="T280" t="s">
        <v>3180</v>
      </c>
      <c r="U280">
        <v>38</v>
      </c>
      <c r="V280">
        <v>0.18546956517789401</v>
      </c>
      <c r="W280">
        <v>0.152086202923333</v>
      </c>
      <c r="X280">
        <v>-3.2334512665875302E-2</v>
      </c>
      <c r="Y280">
        <v>4.1513509647259202E-2</v>
      </c>
      <c r="Z280">
        <v>0.22815342612793399</v>
      </c>
      <c r="AA280">
        <v>0.529977520886738</v>
      </c>
      <c r="AB280">
        <v>1.0142743694474501</v>
      </c>
      <c r="AC280">
        <v>1.16466303211584</v>
      </c>
      <c r="AD280">
        <v>1.14559388886513</v>
      </c>
      <c r="AE280">
        <v>1.0179421937008299</v>
      </c>
      <c r="AF280">
        <v>1.00776834878163</v>
      </c>
    </row>
    <row r="281" spans="1:32" x14ac:dyDescent="0.25">
      <c r="A281" t="s">
        <v>3984</v>
      </c>
      <c r="B281" t="s">
        <v>3311</v>
      </c>
      <c r="C281" t="s">
        <v>3251</v>
      </c>
      <c r="D281" t="s">
        <v>3252</v>
      </c>
      <c r="E281">
        <v>65.202692351666698</v>
      </c>
      <c r="F281">
        <v>3.15115593909404</v>
      </c>
      <c r="M281" t="s">
        <v>3160</v>
      </c>
      <c r="N281" t="s">
        <v>3160</v>
      </c>
      <c r="O281" t="s">
        <v>3160</v>
      </c>
      <c r="P281" t="s">
        <v>3160</v>
      </c>
      <c r="Q281" t="s">
        <v>3160</v>
      </c>
      <c r="R281" t="s">
        <v>3160</v>
      </c>
      <c r="S281" t="s">
        <v>3160</v>
      </c>
      <c r="T281" t="s">
        <v>3180</v>
      </c>
      <c r="U281">
        <v>2</v>
      </c>
      <c r="V281">
        <v>1.90069139491962</v>
      </c>
      <c r="W281">
        <v>1.7738000900958499</v>
      </c>
      <c r="X281">
        <v>1.52786033971741</v>
      </c>
      <c r="Y281">
        <v>1.4413192188321899</v>
      </c>
      <c r="Z281">
        <v>1.8337855331553401</v>
      </c>
      <c r="AA281">
        <v>2.6990451006295202</v>
      </c>
      <c r="AB281">
        <v>3.5521383593139899</v>
      </c>
      <c r="AC281">
        <v>3.9516366596903998</v>
      </c>
      <c r="AD281">
        <v>2.5585368930788399</v>
      </c>
      <c r="AE281">
        <v>2.25259390278319</v>
      </c>
      <c r="AF281">
        <v>3.15115593909404</v>
      </c>
    </row>
    <row r="282" spans="1:32" x14ac:dyDescent="0.25">
      <c r="A282" t="s">
        <v>3985</v>
      </c>
      <c r="B282" t="s">
        <v>3311</v>
      </c>
      <c r="C282" t="s">
        <v>3253</v>
      </c>
      <c r="D282" t="s">
        <v>3254</v>
      </c>
      <c r="E282">
        <v>167.31799240141001</v>
      </c>
      <c r="F282">
        <v>1.08291821677144</v>
      </c>
      <c r="M282" t="s">
        <v>3160</v>
      </c>
      <c r="N282" t="s">
        <v>3160</v>
      </c>
      <c r="O282" t="s">
        <v>3160</v>
      </c>
      <c r="P282" t="s">
        <v>3160</v>
      </c>
      <c r="Q282" t="s">
        <v>3160</v>
      </c>
      <c r="R282" t="s">
        <v>3160</v>
      </c>
      <c r="S282" t="s">
        <v>3160</v>
      </c>
      <c r="T282" t="s">
        <v>3180</v>
      </c>
      <c r="U282">
        <v>32</v>
      </c>
      <c r="V282">
        <v>0.27176922324927699</v>
      </c>
      <c r="W282">
        <v>0.34831502010201798</v>
      </c>
      <c r="X282">
        <v>0.14336890701023899</v>
      </c>
      <c r="Y282">
        <v>-9.1003313492838106E-2</v>
      </c>
      <c r="Z282">
        <v>-0.169271147050267</v>
      </c>
      <c r="AA282">
        <v>-9.6533522277368902E-2</v>
      </c>
      <c r="AB282">
        <v>0.19113058559892701</v>
      </c>
      <c r="AC282">
        <v>0.50566307226477702</v>
      </c>
      <c r="AD282">
        <v>0.633924864258679</v>
      </c>
      <c r="AE282">
        <v>0.66156321965689102</v>
      </c>
      <c r="AF282">
        <v>1.08291821677144</v>
      </c>
    </row>
    <row r="283" spans="1:32" x14ac:dyDescent="0.25">
      <c r="A283" t="s">
        <v>3986</v>
      </c>
      <c r="B283" t="s">
        <v>3311</v>
      </c>
      <c r="C283" t="s">
        <v>3255</v>
      </c>
      <c r="D283" t="s">
        <v>3256</v>
      </c>
      <c r="E283">
        <v>448.87301640330401</v>
      </c>
      <c r="F283">
        <v>0.18755098378938001</v>
      </c>
      <c r="M283" t="s">
        <v>3160</v>
      </c>
      <c r="N283" t="s">
        <v>3160</v>
      </c>
      <c r="O283" t="s">
        <v>3160</v>
      </c>
      <c r="P283" t="s">
        <v>3160</v>
      </c>
      <c r="Q283" t="s">
        <v>3160</v>
      </c>
      <c r="R283" t="s">
        <v>3160</v>
      </c>
      <c r="S283" t="s">
        <v>3160</v>
      </c>
      <c r="T283" t="s">
        <v>3180</v>
      </c>
      <c r="U283">
        <v>60</v>
      </c>
      <c r="V283">
        <v>-0.70126552259365804</v>
      </c>
      <c r="W283">
        <v>-0.59215478234340702</v>
      </c>
      <c r="X283">
        <v>-0.85089949805478504</v>
      </c>
      <c r="Y283">
        <v>-0.68649063057862303</v>
      </c>
      <c r="Z283">
        <v>-0.63725324845544895</v>
      </c>
      <c r="AA283">
        <v>-0.81228412027303498</v>
      </c>
      <c r="AB283">
        <v>-0.84418831670309002</v>
      </c>
      <c r="AC283">
        <v>-0.43029484750268998</v>
      </c>
      <c r="AD283">
        <v>0.317196229312596</v>
      </c>
      <c r="AE283">
        <v>-0.18942976704199699</v>
      </c>
      <c r="AF283">
        <v>0.18755098378938001</v>
      </c>
    </row>
    <row r="284" spans="1:32" x14ac:dyDescent="0.25">
      <c r="A284" t="s">
        <v>3987</v>
      </c>
      <c r="B284" t="s">
        <v>3311</v>
      </c>
      <c r="C284" t="s">
        <v>3257</v>
      </c>
      <c r="D284" t="s">
        <v>3258</v>
      </c>
      <c r="E284">
        <v>388.52916326959001</v>
      </c>
      <c r="F284">
        <v>0.463235597436159</v>
      </c>
      <c r="M284" t="s">
        <v>3160</v>
      </c>
      <c r="N284" t="s">
        <v>3160</v>
      </c>
      <c r="O284" t="s">
        <v>3160</v>
      </c>
      <c r="P284" t="s">
        <v>3160</v>
      </c>
      <c r="Q284" t="s">
        <v>3160</v>
      </c>
      <c r="R284" t="s">
        <v>3160</v>
      </c>
      <c r="S284" t="s">
        <v>3160</v>
      </c>
      <c r="T284" t="s">
        <v>3180</v>
      </c>
      <c r="U284">
        <v>52</v>
      </c>
      <c r="V284">
        <v>-0.244076502678895</v>
      </c>
      <c r="W284">
        <v>-0.162024665822561</v>
      </c>
      <c r="X284">
        <v>-0.16393834798130799</v>
      </c>
      <c r="Y284">
        <v>-0.19929415490108901</v>
      </c>
      <c r="Z284">
        <v>-0.17482947187192099</v>
      </c>
      <c r="AA284">
        <v>-0.10524297335831199</v>
      </c>
      <c r="AB284">
        <v>0.19050503699444099</v>
      </c>
      <c r="AC284">
        <v>0.52343080938970599</v>
      </c>
      <c r="AD284">
        <v>0.38521967530380902</v>
      </c>
      <c r="AE284">
        <v>0.57936749508381302</v>
      </c>
      <c r="AF284">
        <v>0.463235597436159</v>
      </c>
    </row>
    <row r="285" spans="1:32" x14ac:dyDescent="0.25">
      <c r="A285" t="s">
        <v>3988</v>
      </c>
      <c r="B285" t="s">
        <v>3311</v>
      </c>
      <c r="C285" t="s">
        <v>3259</v>
      </c>
      <c r="D285" t="s">
        <v>3260</v>
      </c>
      <c r="E285">
        <v>160.24046243287</v>
      </c>
      <c r="F285">
        <v>1.50789429349383</v>
      </c>
      <c r="M285" t="s">
        <v>3160</v>
      </c>
      <c r="N285" t="s">
        <v>3160</v>
      </c>
      <c r="O285" t="s">
        <v>3160</v>
      </c>
      <c r="P285" t="s">
        <v>3160</v>
      </c>
      <c r="Q285" t="s">
        <v>3160</v>
      </c>
      <c r="R285" t="s">
        <v>3160</v>
      </c>
      <c r="S285" t="s">
        <v>3160</v>
      </c>
      <c r="T285" t="s">
        <v>3180</v>
      </c>
      <c r="U285">
        <v>16</v>
      </c>
      <c r="V285">
        <v>-0.55617896899025399</v>
      </c>
      <c r="W285">
        <v>-0.86586409022345701</v>
      </c>
      <c r="X285">
        <v>-0.90720875769696396</v>
      </c>
      <c r="Y285">
        <v>-0.75226954384878797</v>
      </c>
      <c r="Z285">
        <v>-0.74081315056619901</v>
      </c>
      <c r="AA285">
        <v>-0.43060472482602202</v>
      </c>
      <c r="AB285">
        <v>-0.92758672928786101</v>
      </c>
      <c r="AC285">
        <v>-0.73574333284361504</v>
      </c>
      <c r="AD285">
        <v>-0.47336238142264397</v>
      </c>
      <c r="AE285">
        <v>0.67378789766949299</v>
      </c>
      <c r="AF285">
        <v>1.50789429349383</v>
      </c>
    </row>
    <row r="286" spans="1:32" x14ac:dyDescent="0.25">
      <c r="A286" t="s">
        <v>3989</v>
      </c>
      <c r="B286" t="s">
        <v>3311</v>
      </c>
      <c r="C286" t="s">
        <v>3261</v>
      </c>
      <c r="D286" t="s">
        <v>3262</v>
      </c>
      <c r="E286">
        <v>548.77244693399598</v>
      </c>
      <c r="F286">
        <v>-1.17795264918292</v>
      </c>
      <c r="G286">
        <v>1.4019215537898799</v>
      </c>
      <c r="H286">
        <v>-1.23166193313782</v>
      </c>
      <c r="I286">
        <v>-1.1374734422462101</v>
      </c>
      <c r="J286">
        <v>1.1033923738526299</v>
      </c>
      <c r="K286">
        <v>1.4023775787124</v>
      </c>
      <c r="L286">
        <v>-0.75425965729445799</v>
      </c>
      <c r="M286" t="s">
        <v>3155</v>
      </c>
      <c r="N286" t="s">
        <v>3151</v>
      </c>
      <c r="O286" t="s">
        <v>3155</v>
      </c>
      <c r="P286" t="s">
        <v>3155</v>
      </c>
      <c r="Q286" t="s">
        <v>3151</v>
      </c>
      <c r="R286" t="s">
        <v>3151</v>
      </c>
      <c r="S286" t="s">
        <v>3150</v>
      </c>
      <c r="T286" t="s">
        <v>3152</v>
      </c>
      <c r="U286">
        <v>76</v>
      </c>
      <c r="V286">
        <v>-0.91338755292770302</v>
      </c>
      <c r="W286">
        <v>-0.86533080054493705</v>
      </c>
      <c r="X286">
        <v>-1.3540303639156199</v>
      </c>
      <c r="Y286">
        <v>-1.5524387481819799</v>
      </c>
      <c r="Z286">
        <v>-1.62288050579362</v>
      </c>
      <c r="AA286">
        <v>-0.69161182159192602</v>
      </c>
      <c r="AB286">
        <v>-0.83607762934838603</v>
      </c>
      <c r="AC286">
        <v>-0.87222510390616503</v>
      </c>
      <c r="AD286">
        <v>-0.72423614277693704</v>
      </c>
      <c r="AE286">
        <v>-1.3418267008236</v>
      </c>
      <c r="AF286">
        <v>-1.17795264918292</v>
      </c>
    </row>
    <row r="287" spans="1:32" x14ac:dyDescent="0.25">
      <c r="A287" t="s">
        <v>3990</v>
      </c>
      <c r="B287" t="s">
        <v>3311</v>
      </c>
      <c r="C287" t="s">
        <v>3263</v>
      </c>
      <c r="D287" t="s">
        <v>3264</v>
      </c>
      <c r="E287">
        <v>1765.1771265795001</v>
      </c>
      <c r="F287">
        <v>-0.45868081312076497</v>
      </c>
      <c r="G287">
        <v>-0.13475406774895299</v>
      </c>
      <c r="H287">
        <v>-0.49607551114949799</v>
      </c>
      <c r="I287">
        <v>0.55526625468436996</v>
      </c>
      <c r="J287">
        <v>0.46150578641031997</v>
      </c>
      <c r="K287">
        <v>6.2534355628621793E-2</v>
      </c>
      <c r="L287">
        <v>-0.85408256012387596</v>
      </c>
      <c r="M287" t="s">
        <v>3150</v>
      </c>
      <c r="N287" t="s">
        <v>3148</v>
      </c>
      <c r="O287" t="s">
        <v>3150</v>
      </c>
      <c r="P287" t="s">
        <v>3149</v>
      </c>
      <c r="Q287" t="s">
        <v>3149</v>
      </c>
      <c r="R287" t="s">
        <v>3148</v>
      </c>
      <c r="S287" t="s">
        <v>3155</v>
      </c>
      <c r="T287" t="s">
        <v>3152</v>
      </c>
      <c r="U287">
        <v>73</v>
      </c>
      <c r="V287">
        <v>-0.707902800936829</v>
      </c>
      <c r="W287">
        <v>-1.9302229040531999E-2</v>
      </c>
      <c r="X287">
        <v>-0.76290974824727198</v>
      </c>
      <c r="Y287">
        <v>-1.19680902448422</v>
      </c>
      <c r="Z287">
        <v>-0.876170958923701</v>
      </c>
      <c r="AA287">
        <v>-0.75313813435085997</v>
      </c>
      <c r="AB287">
        <v>-0.89480013583666396</v>
      </c>
      <c r="AC287">
        <v>0.150819442859108</v>
      </c>
      <c r="AD287">
        <v>-5.5328910481742398E-2</v>
      </c>
      <c r="AE287">
        <v>-0.70540017118823095</v>
      </c>
      <c r="AF287">
        <v>-0.45868081312076497</v>
      </c>
    </row>
    <row r="288" spans="1:32" x14ac:dyDescent="0.25">
      <c r="A288" t="s">
        <v>3991</v>
      </c>
      <c r="B288" t="s">
        <v>3311</v>
      </c>
      <c r="C288" t="s">
        <v>3265</v>
      </c>
      <c r="D288" t="s">
        <v>3266</v>
      </c>
      <c r="E288">
        <v>605.81616779290403</v>
      </c>
      <c r="F288">
        <v>0.82418454141919795</v>
      </c>
      <c r="M288" t="s">
        <v>3160</v>
      </c>
      <c r="N288" t="s">
        <v>3160</v>
      </c>
      <c r="O288" t="s">
        <v>3160</v>
      </c>
      <c r="P288" t="s">
        <v>3160</v>
      </c>
      <c r="Q288" t="s">
        <v>3160</v>
      </c>
      <c r="R288" t="s">
        <v>3160</v>
      </c>
      <c r="S288" t="s">
        <v>3160</v>
      </c>
      <c r="T288" t="s">
        <v>3180</v>
      </c>
      <c r="U288">
        <v>43</v>
      </c>
      <c r="V288">
        <v>0.61248062849474205</v>
      </c>
      <c r="W288">
        <v>0.60478848464030699</v>
      </c>
      <c r="X288">
        <v>0.40385745736955198</v>
      </c>
      <c r="Y288">
        <v>0.39224898659666901</v>
      </c>
      <c r="Z288">
        <v>0.60381158100972399</v>
      </c>
      <c r="AA288">
        <v>0.51548685729778798</v>
      </c>
      <c r="AB288">
        <v>0.50730229508811397</v>
      </c>
      <c r="AC288">
        <v>0.82756304231801903</v>
      </c>
      <c r="AD288">
        <v>0.90465372545822498</v>
      </c>
      <c r="AE288">
        <v>0.72005992260523999</v>
      </c>
      <c r="AF288">
        <v>0.82418454141919795</v>
      </c>
    </row>
    <row r="289" spans="1:32" x14ac:dyDescent="0.25">
      <c r="A289" t="s">
        <v>3992</v>
      </c>
      <c r="B289" t="s">
        <v>3311</v>
      </c>
      <c r="C289" t="s">
        <v>3267</v>
      </c>
      <c r="D289" t="s">
        <v>3268</v>
      </c>
      <c r="E289">
        <v>353.138212004818</v>
      </c>
      <c r="F289">
        <v>3.4764543231317897E-2</v>
      </c>
      <c r="M289" t="s">
        <v>3160</v>
      </c>
      <c r="N289" t="s">
        <v>3160</v>
      </c>
      <c r="O289" t="s">
        <v>3160</v>
      </c>
      <c r="P289" t="s">
        <v>3160</v>
      </c>
      <c r="Q289" t="s">
        <v>3160</v>
      </c>
      <c r="R289" t="s">
        <v>3160</v>
      </c>
      <c r="S289" t="s">
        <v>3160</v>
      </c>
      <c r="T289" t="s">
        <v>3180</v>
      </c>
      <c r="U289">
        <v>62</v>
      </c>
      <c r="V289">
        <v>-0.13490779052021801</v>
      </c>
      <c r="W289">
        <v>-0.44188469381835899</v>
      </c>
      <c r="X289">
        <v>-0.47930634099512898</v>
      </c>
      <c r="Y289">
        <v>-0.20478946939617401</v>
      </c>
      <c r="Z289">
        <v>-0.27182878595075599</v>
      </c>
      <c r="AA289">
        <v>-0.40767320060338302</v>
      </c>
      <c r="AB289">
        <v>-6.5333303590673603E-2</v>
      </c>
      <c r="AC289">
        <v>0.93785822028431798</v>
      </c>
      <c r="AD289">
        <v>0.78359842175694705</v>
      </c>
      <c r="AE289">
        <v>8.8447623765273098E-2</v>
      </c>
      <c r="AF289">
        <v>3.4764543231317897E-2</v>
      </c>
    </row>
    <row r="290" spans="1:32" x14ac:dyDescent="0.25">
      <c r="A290" t="s">
        <v>3993</v>
      </c>
      <c r="B290" t="s">
        <v>3311</v>
      </c>
      <c r="C290" t="s">
        <v>3269</v>
      </c>
      <c r="D290" t="s">
        <v>3270</v>
      </c>
      <c r="E290">
        <v>301.385459399708</v>
      </c>
      <c r="F290">
        <v>0.57732175937536601</v>
      </c>
      <c r="M290" t="s">
        <v>3160</v>
      </c>
      <c r="N290" t="s">
        <v>3160</v>
      </c>
      <c r="O290" t="s">
        <v>3160</v>
      </c>
      <c r="P290" t="s">
        <v>3160</v>
      </c>
      <c r="Q290" t="s">
        <v>3160</v>
      </c>
      <c r="R290" t="s">
        <v>3160</v>
      </c>
      <c r="S290" t="s">
        <v>3160</v>
      </c>
      <c r="T290" t="s">
        <v>3180</v>
      </c>
      <c r="U290">
        <v>48</v>
      </c>
      <c r="V290">
        <v>0.51216304627777098</v>
      </c>
      <c r="W290">
        <v>0.54393516749234805</v>
      </c>
      <c r="X290">
        <v>0.48630802649390598</v>
      </c>
      <c r="Y290">
        <v>0.36982791283767702</v>
      </c>
      <c r="Z290">
        <v>0.34790063704913998</v>
      </c>
      <c r="AA290">
        <v>0.39833707671719898</v>
      </c>
      <c r="AB290">
        <v>0.81167098741772303</v>
      </c>
      <c r="AC290">
        <v>1.1056326604932001</v>
      </c>
      <c r="AD290">
        <v>0.69983202235810404</v>
      </c>
      <c r="AE290">
        <v>0.24772001011047501</v>
      </c>
      <c r="AF290">
        <v>0.57732175937536601</v>
      </c>
    </row>
    <row r="291" spans="1:32" x14ac:dyDescent="0.25">
      <c r="A291" t="s">
        <v>3994</v>
      </c>
      <c r="B291" t="s">
        <v>3311</v>
      </c>
      <c r="C291" t="s">
        <v>3271</v>
      </c>
      <c r="D291" t="s">
        <v>3272</v>
      </c>
      <c r="E291">
        <v>597.45397171262096</v>
      </c>
      <c r="F291">
        <v>1.0006402134928001</v>
      </c>
      <c r="M291" t="s">
        <v>3160</v>
      </c>
      <c r="N291" t="s">
        <v>3160</v>
      </c>
      <c r="O291" t="s">
        <v>3160</v>
      </c>
      <c r="P291" t="s">
        <v>3160</v>
      </c>
      <c r="Q291" t="s">
        <v>3160</v>
      </c>
      <c r="R291" t="s">
        <v>3160</v>
      </c>
      <c r="S291" t="s">
        <v>3160</v>
      </c>
      <c r="T291" t="s">
        <v>3180</v>
      </c>
      <c r="U291">
        <v>39</v>
      </c>
      <c r="V291">
        <v>1.4445555112908599</v>
      </c>
      <c r="W291">
        <v>0.83187484360008701</v>
      </c>
      <c r="X291">
        <v>0.50109681767840897</v>
      </c>
      <c r="Y291">
        <v>0.48689033574231</v>
      </c>
      <c r="Z291">
        <v>0.60585169698653796</v>
      </c>
      <c r="AA291">
        <v>0.45115290159295202</v>
      </c>
      <c r="AB291">
        <v>0.99236842363914002</v>
      </c>
      <c r="AC291">
        <v>1.61004995990727</v>
      </c>
      <c r="AD291">
        <v>1.4751969552211801</v>
      </c>
      <c r="AE291">
        <v>1.3687056155131101</v>
      </c>
      <c r="AF291">
        <v>1.0006402134928001</v>
      </c>
    </row>
    <row r="292" spans="1:32" x14ac:dyDescent="0.25">
      <c r="A292" t="s">
        <v>3995</v>
      </c>
      <c r="B292" t="s">
        <v>3311</v>
      </c>
      <c r="C292" t="s">
        <v>3273</v>
      </c>
      <c r="D292" t="s">
        <v>3274</v>
      </c>
      <c r="E292">
        <v>659.55859942271104</v>
      </c>
      <c r="F292">
        <v>1.3665366669427499</v>
      </c>
      <c r="G292">
        <v>4.4745778664773699</v>
      </c>
      <c r="H292">
        <v>0.41131157257698903</v>
      </c>
      <c r="I292">
        <v>-0.11194762348407</v>
      </c>
      <c r="J292">
        <v>0.68343736908174602</v>
      </c>
      <c r="K292">
        <v>1.4355718044816099</v>
      </c>
      <c r="L292">
        <v>-0.87283182561734995</v>
      </c>
      <c r="M292" t="s">
        <v>3151</v>
      </c>
      <c r="N292" t="s">
        <v>3151</v>
      </c>
      <c r="O292" t="s">
        <v>3148</v>
      </c>
      <c r="P292" t="s">
        <v>3150</v>
      </c>
      <c r="Q292" t="s">
        <v>3151</v>
      </c>
      <c r="R292" t="s">
        <v>3151</v>
      </c>
      <c r="S292" t="s">
        <v>3155</v>
      </c>
      <c r="T292" t="s">
        <v>3152</v>
      </c>
      <c r="U292">
        <v>20</v>
      </c>
      <c r="V292">
        <v>0.58576768077110397</v>
      </c>
      <c r="W292">
        <v>0.35403420793769202</v>
      </c>
      <c r="X292">
        <v>0.30355561688739202</v>
      </c>
      <c r="Y292">
        <v>4.5431661914229697E-2</v>
      </c>
      <c r="Z292">
        <v>0.28163512250619699</v>
      </c>
      <c r="AA292">
        <v>0.64866973958874596</v>
      </c>
      <c r="AB292">
        <v>1.1483988284700599</v>
      </c>
      <c r="AC292">
        <v>1.3476508944549299</v>
      </c>
      <c r="AD292">
        <v>1.21635690591101</v>
      </c>
      <c r="AE292">
        <v>1.0951170203688601</v>
      </c>
      <c r="AF292">
        <v>1.3665366669427499</v>
      </c>
    </row>
    <row r="293" spans="1:32" x14ac:dyDescent="0.25">
      <c r="A293" t="s">
        <v>3996</v>
      </c>
      <c r="B293" t="s">
        <v>3311</v>
      </c>
      <c r="C293" t="s">
        <v>3275</v>
      </c>
      <c r="D293" t="s">
        <v>3276</v>
      </c>
      <c r="E293">
        <v>676.43172804532799</v>
      </c>
      <c r="F293">
        <v>1.25475210791986</v>
      </c>
      <c r="G293">
        <v>3.9765486553399598</v>
      </c>
      <c r="H293">
        <v>-1.37099156259023</v>
      </c>
      <c r="I293">
        <v>3.9834016388016202E-2</v>
      </c>
      <c r="J293">
        <v>1.23083546233889</v>
      </c>
      <c r="K293">
        <v>0.83837011206318901</v>
      </c>
      <c r="L293">
        <v>-0.89499168461849099</v>
      </c>
      <c r="M293" t="s">
        <v>3151</v>
      </c>
      <c r="N293" t="s">
        <v>3151</v>
      </c>
      <c r="O293" t="s">
        <v>3155</v>
      </c>
      <c r="P293" t="s">
        <v>3148</v>
      </c>
      <c r="Q293" t="s">
        <v>3151</v>
      </c>
      <c r="R293" t="s">
        <v>3149</v>
      </c>
      <c r="S293" t="s">
        <v>3155</v>
      </c>
      <c r="T293" t="s">
        <v>3152</v>
      </c>
      <c r="U293">
        <v>24</v>
      </c>
      <c r="V293">
        <v>-6.8048586501029296E-2</v>
      </c>
      <c r="W293">
        <v>0.27199962582158699</v>
      </c>
      <c r="X293">
        <v>-0.165514870976849</v>
      </c>
      <c r="Y293">
        <v>-0.64201835678073005</v>
      </c>
      <c r="Z293">
        <v>-0.651029966027171</v>
      </c>
      <c r="AA293">
        <v>-0.153838936058562</v>
      </c>
      <c r="AB293">
        <v>0.63223171070232498</v>
      </c>
      <c r="AC293">
        <v>0.844174374929194</v>
      </c>
      <c r="AD293">
        <v>0.97787137816342296</v>
      </c>
      <c r="AE293">
        <v>0.784209338712483</v>
      </c>
      <c r="AF293">
        <v>1.25475210791986</v>
      </c>
    </row>
    <row r="294" spans="1:32" x14ac:dyDescent="0.25">
      <c r="A294" t="s">
        <v>3997</v>
      </c>
      <c r="B294" t="s">
        <v>3311</v>
      </c>
      <c r="C294" t="s">
        <v>3277</v>
      </c>
      <c r="D294" t="s">
        <v>3278</v>
      </c>
      <c r="E294">
        <v>72.234365792308907</v>
      </c>
      <c r="F294">
        <v>0.22184482699837599</v>
      </c>
      <c r="M294" t="s">
        <v>3160</v>
      </c>
      <c r="N294" t="s">
        <v>3160</v>
      </c>
      <c r="O294" t="s">
        <v>3160</v>
      </c>
      <c r="P294" t="s">
        <v>3160</v>
      </c>
      <c r="Q294" t="s">
        <v>3160</v>
      </c>
      <c r="R294" t="s">
        <v>3160</v>
      </c>
      <c r="S294" t="s">
        <v>3160</v>
      </c>
      <c r="T294" t="s">
        <v>3180</v>
      </c>
      <c r="U294">
        <v>57</v>
      </c>
      <c r="V294">
        <v>0.428971495999174</v>
      </c>
      <c r="W294">
        <v>-0.19437450967226799</v>
      </c>
      <c r="X294">
        <v>-0.51419048620850005</v>
      </c>
      <c r="Y294">
        <v>-0.56644336736225898</v>
      </c>
      <c r="Z294">
        <v>-0.29786058078801703</v>
      </c>
      <c r="AA294">
        <v>-1.28882293035191E-2</v>
      </c>
      <c r="AB294">
        <v>4.0412492284306802E-2</v>
      </c>
      <c r="AC294">
        <v>0.55171294215304001</v>
      </c>
      <c r="AD294">
        <v>0.72436063237407899</v>
      </c>
      <c r="AE294">
        <v>5.8880522700412101E-2</v>
      </c>
      <c r="AF294">
        <v>0.22184482699837599</v>
      </c>
    </row>
    <row r="295" spans="1:32" x14ac:dyDescent="0.25">
      <c r="A295" t="s">
        <v>3998</v>
      </c>
      <c r="B295" t="s">
        <v>3311</v>
      </c>
      <c r="C295" t="s">
        <v>3279</v>
      </c>
      <c r="D295" t="s">
        <v>3280</v>
      </c>
      <c r="E295">
        <v>188.237933353476</v>
      </c>
      <c r="F295">
        <v>1.3973869808711501</v>
      </c>
      <c r="G295">
        <v>-2.81188882274379E-2</v>
      </c>
      <c r="H295">
        <v>1.4131187188816401</v>
      </c>
      <c r="I295">
        <v>6.46558574836891E-2</v>
      </c>
      <c r="J295">
        <v>3.1309112842296802E-2</v>
      </c>
      <c r="K295">
        <v>0.36764378873528297</v>
      </c>
      <c r="L295">
        <v>-1.1695014219186901</v>
      </c>
      <c r="M295" t="s">
        <v>3151</v>
      </c>
      <c r="N295" t="s">
        <v>3148</v>
      </c>
      <c r="O295" t="s">
        <v>3151</v>
      </c>
      <c r="P295" t="s">
        <v>3148</v>
      </c>
      <c r="Q295" t="s">
        <v>3148</v>
      </c>
      <c r="R295" t="s">
        <v>3148</v>
      </c>
      <c r="S295" t="s">
        <v>3155</v>
      </c>
      <c r="T295" t="s">
        <v>3152</v>
      </c>
      <c r="U295">
        <v>18</v>
      </c>
      <c r="V295">
        <v>0.46450469883436502</v>
      </c>
      <c r="W295">
        <v>0.43026040665360199</v>
      </c>
      <c r="X295">
        <v>0.23895011020718901</v>
      </c>
      <c r="Y295">
        <v>0.41482389001543801</v>
      </c>
      <c r="Z295">
        <v>0.49334417718964002</v>
      </c>
      <c r="AA295">
        <v>0.253304093272611</v>
      </c>
      <c r="AB295">
        <v>0.844111861259074</v>
      </c>
      <c r="AC295">
        <v>0.70423604863879696</v>
      </c>
      <c r="AD295">
        <v>1.1013425039740901</v>
      </c>
      <c r="AE295">
        <v>0.61454981403102305</v>
      </c>
      <c r="AF295">
        <v>1.3973869808711501</v>
      </c>
    </row>
    <row r="296" spans="1:32" x14ac:dyDescent="0.25">
      <c r="A296" t="s">
        <v>3999</v>
      </c>
      <c r="B296" t="s">
        <v>3311</v>
      </c>
      <c r="C296" t="s">
        <v>3281</v>
      </c>
      <c r="D296" t="s">
        <v>3282</v>
      </c>
      <c r="E296">
        <v>440.02235006959899</v>
      </c>
      <c r="F296">
        <v>-0.17762770135401801</v>
      </c>
      <c r="G296">
        <v>3.8836804780091903E-2</v>
      </c>
      <c r="H296">
        <v>-1.81198277940902</v>
      </c>
      <c r="I296">
        <v>-0.82925420343866996</v>
      </c>
      <c r="J296">
        <v>1.07013960903712</v>
      </c>
      <c r="K296">
        <v>-7.7421142052116906E-2</v>
      </c>
      <c r="L296">
        <v>0.45306936246305901</v>
      </c>
      <c r="M296" t="s">
        <v>3148</v>
      </c>
      <c r="N296" t="s">
        <v>3148</v>
      </c>
      <c r="O296" t="s">
        <v>3155</v>
      </c>
      <c r="P296" t="s">
        <v>3155</v>
      </c>
      <c r="Q296" t="s">
        <v>3151</v>
      </c>
      <c r="R296" t="s">
        <v>3148</v>
      </c>
      <c r="S296" t="s">
        <v>3149</v>
      </c>
      <c r="T296" t="s">
        <v>3152</v>
      </c>
      <c r="U296">
        <v>69</v>
      </c>
      <c r="V296">
        <v>0.45204337041277898</v>
      </c>
      <c r="W296">
        <v>0.37738765874052099</v>
      </c>
      <c r="X296">
        <v>-0.75161619554930104</v>
      </c>
      <c r="Y296">
        <v>-0.150509588165954</v>
      </c>
      <c r="Z296">
        <v>1.0130965794747699</v>
      </c>
      <c r="AA296">
        <v>0.64895083902037098</v>
      </c>
      <c r="AB296">
        <v>-0.42249648910853299</v>
      </c>
      <c r="AC296">
        <v>0.122223261949666</v>
      </c>
      <c r="AD296">
        <v>0.32367573703381802</v>
      </c>
      <c r="AE296">
        <v>0.65657781377528202</v>
      </c>
      <c r="AF296">
        <v>-0.17762770135401801</v>
      </c>
    </row>
    <row r="297" spans="1:32" x14ac:dyDescent="0.25">
      <c r="A297" t="s">
        <v>4000</v>
      </c>
      <c r="B297" t="s">
        <v>3311</v>
      </c>
      <c r="C297" t="s">
        <v>3283</v>
      </c>
      <c r="D297" t="s">
        <v>3284</v>
      </c>
      <c r="E297">
        <v>1694.23996415019</v>
      </c>
      <c r="F297">
        <v>1.0328023957700301</v>
      </c>
      <c r="G297">
        <v>-0.74999925100966602</v>
      </c>
      <c r="H297">
        <v>-1.0057074048363599</v>
      </c>
      <c r="I297">
        <v>1.1700055703532199</v>
      </c>
      <c r="J297">
        <v>0.47901158764395202</v>
      </c>
      <c r="K297">
        <v>0.95693299148425204</v>
      </c>
      <c r="L297">
        <v>6.3086873731066306E-2</v>
      </c>
      <c r="M297" t="s">
        <v>3151</v>
      </c>
      <c r="N297" t="s">
        <v>3155</v>
      </c>
      <c r="O297" t="s">
        <v>3155</v>
      </c>
      <c r="P297" t="s">
        <v>3151</v>
      </c>
      <c r="Q297" t="s">
        <v>3149</v>
      </c>
      <c r="R297" t="s">
        <v>3149</v>
      </c>
      <c r="S297" t="s">
        <v>3148</v>
      </c>
      <c r="T297" t="s">
        <v>3152</v>
      </c>
      <c r="U297">
        <v>35</v>
      </c>
      <c r="V297">
        <v>0.74135395626692302</v>
      </c>
      <c r="W297">
        <v>-1.3093700147098599</v>
      </c>
      <c r="X297">
        <v>-1.46663879331979</v>
      </c>
      <c r="Y297">
        <v>-1.49899105528095</v>
      </c>
      <c r="Z297">
        <v>0.40144033815925001</v>
      </c>
      <c r="AA297">
        <v>1.41689914004461</v>
      </c>
      <c r="AB297">
        <v>1.64937021530817</v>
      </c>
      <c r="AC297">
        <v>1.26708897129859</v>
      </c>
      <c r="AD297">
        <v>1.33873549892965</v>
      </c>
      <c r="AE297">
        <v>1.8240813406696701</v>
      </c>
      <c r="AF297">
        <v>1.0328023957700301</v>
      </c>
    </row>
    <row r="298" spans="1:32" x14ac:dyDescent="0.25">
      <c r="A298" t="s">
        <v>4001</v>
      </c>
      <c r="B298" t="s">
        <v>3311</v>
      </c>
      <c r="C298" t="s">
        <v>3285</v>
      </c>
      <c r="D298" t="s">
        <v>3286</v>
      </c>
      <c r="E298">
        <v>957.87682138916398</v>
      </c>
      <c r="F298">
        <v>0.86494891858595702</v>
      </c>
      <c r="M298" t="s">
        <v>3160</v>
      </c>
      <c r="N298" t="s">
        <v>3160</v>
      </c>
      <c r="O298" t="s">
        <v>3160</v>
      </c>
      <c r="P298" t="s">
        <v>3160</v>
      </c>
      <c r="Q298" t="s">
        <v>3160</v>
      </c>
      <c r="R298" t="s">
        <v>3160</v>
      </c>
      <c r="S298" t="s">
        <v>3160</v>
      </c>
      <c r="T298" t="s">
        <v>3180</v>
      </c>
      <c r="U298">
        <v>41</v>
      </c>
      <c r="V298">
        <v>4.90472063491144E-2</v>
      </c>
      <c r="W298">
        <v>9.7400546239621799E-2</v>
      </c>
      <c r="X298">
        <v>0.37394383315799601</v>
      </c>
      <c r="Y298">
        <v>0.255155410886023</v>
      </c>
      <c r="Z298">
        <v>5.3385396686160602E-2</v>
      </c>
      <c r="AA298">
        <v>0.42380449644814999</v>
      </c>
      <c r="AB298">
        <v>0.89937428845467104</v>
      </c>
      <c r="AC298">
        <v>1.1191082343338099</v>
      </c>
      <c r="AD298">
        <v>1.1329536117468</v>
      </c>
      <c r="AE298">
        <v>0.55093819012065204</v>
      </c>
      <c r="AF298">
        <v>0.86494891858595702</v>
      </c>
    </row>
    <row r="299" spans="1:32" x14ac:dyDescent="0.25">
      <c r="A299" t="s">
        <v>4002</v>
      </c>
      <c r="B299" t="s">
        <v>3311</v>
      </c>
      <c r="C299" t="s">
        <v>3287</v>
      </c>
      <c r="D299" t="s">
        <v>3288</v>
      </c>
      <c r="E299">
        <v>132.20528597813001</v>
      </c>
      <c r="F299">
        <v>-0.186649743222076</v>
      </c>
      <c r="M299" t="s">
        <v>3160</v>
      </c>
      <c r="N299" t="s">
        <v>3160</v>
      </c>
      <c r="O299" t="s">
        <v>3160</v>
      </c>
      <c r="P299" t="s">
        <v>3160</v>
      </c>
      <c r="Q299" t="s">
        <v>3160</v>
      </c>
      <c r="R299" t="s">
        <v>3160</v>
      </c>
      <c r="S299" t="s">
        <v>3160</v>
      </c>
      <c r="T299" t="s">
        <v>3180</v>
      </c>
      <c r="U299">
        <v>70</v>
      </c>
      <c r="V299">
        <v>2.1886607277958499E-2</v>
      </c>
      <c r="W299">
        <v>-0.11256886057724599</v>
      </c>
      <c r="X299">
        <v>-0.249152051057244</v>
      </c>
      <c r="Y299">
        <v>-0.30314552414323798</v>
      </c>
      <c r="Z299">
        <v>-0.62080607682397604</v>
      </c>
      <c r="AA299">
        <v>-0.285001621561566</v>
      </c>
      <c r="AB299">
        <v>5.0692337775751703E-2</v>
      </c>
      <c r="AC299">
        <v>0.113466525260944</v>
      </c>
      <c r="AD299">
        <v>2.7070662243981001E-2</v>
      </c>
      <c r="AE299">
        <v>-0.32562203033244203</v>
      </c>
      <c r="AF299">
        <v>-0.186649743222076</v>
      </c>
    </row>
    <row r="300" spans="1:32" x14ac:dyDescent="0.25">
      <c r="A300" t="s">
        <v>4003</v>
      </c>
      <c r="B300" t="s">
        <v>3311</v>
      </c>
      <c r="C300" t="s">
        <v>3289</v>
      </c>
      <c r="D300" t="s">
        <v>3290</v>
      </c>
      <c r="E300">
        <v>3511.5049533117299</v>
      </c>
      <c r="F300">
        <v>2.3779568515757899E-2</v>
      </c>
      <c r="G300">
        <v>-0.98812526018149505</v>
      </c>
      <c r="H300">
        <v>-1.49540659844783</v>
      </c>
      <c r="I300">
        <v>1.01347793255205</v>
      </c>
      <c r="J300">
        <v>0.86744398435869996</v>
      </c>
      <c r="K300">
        <v>0.69193980349560102</v>
      </c>
      <c r="L300">
        <v>0.17388033793785301</v>
      </c>
      <c r="M300" t="s">
        <v>3148</v>
      </c>
      <c r="N300" t="s">
        <v>3155</v>
      </c>
      <c r="O300" t="s">
        <v>3155</v>
      </c>
      <c r="P300" t="s">
        <v>3151</v>
      </c>
      <c r="Q300" t="s">
        <v>3151</v>
      </c>
      <c r="R300" t="s">
        <v>3149</v>
      </c>
      <c r="S300" t="s">
        <v>3149</v>
      </c>
      <c r="T300" t="s">
        <v>3152</v>
      </c>
      <c r="U300">
        <v>64</v>
      </c>
      <c r="V300">
        <v>-0.62902300543953005</v>
      </c>
      <c r="W300">
        <v>-0.85196104438356002</v>
      </c>
      <c r="X300">
        <v>-0.351214297725497</v>
      </c>
      <c r="Y300">
        <v>-0.24150253902397401</v>
      </c>
      <c r="Z300">
        <v>-0.66502166420965803</v>
      </c>
      <c r="AA300">
        <v>-1.13356197047352</v>
      </c>
      <c r="AB300">
        <v>-0.93346241140660402</v>
      </c>
      <c r="AC300">
        <v>-0.41560547500761502</v>
      </c>
      <c r="AD300">
        <v>-0.36069433820818397</v>
      </c>
      <c r="AE300">
        <v>-0.14947043035579</v>
      </c>
      <c r="AF300">
        <v>2.3779568515757899E-2</v>
      </c>
    </row>
    <row r="301" spans="1:32" x14ac:dyDescent="0.25">
      <c r="A301" t="s">
        <v>4004</v>
      </c>
      <c r="B301" t="s">
        <v>3311</v>
      </c>
      <c r="C301" t="s">
        <v>3291</v>
      </c>
      <c r="D301" t="s">
        <v>3292</v>
      </c>
      <c r="E301">
        <v>56.8728718494839</v>
      </c>
      <c r="F301">
        <v>-0.174797218924956</v>
      </c>
      <c r="M301" t="s">
        <v>3160</v>
      </c>
      <c r="N301" t="s">
        <v>3160</v>
      </c>
      <c r="O301" t="s">
        <v>3160</v>
      </c>
      <c r="P301" t="s">
        <v>3160</v>
      </c>
      <c r="Q301" t="s">
        <v>3160</v>
      </c>
      <c r="R301" t="s">
        <v>3160</v>
      </c>
      <c r="S301" t="s">
        <v>3160</v>
      </c>
      <c r="T301" t="s">
        <v>3180</v>
      </c>
      <c r="U301">
        <v>68</v>
      </c>
      <c r="V301">
        <v>-0.90166025797468896</v>
      </c>
      <c r="W301">
        <v>-0.77595522994594801</v>
      </c>
      <c r="X301">
        <v>-0.66846412262839505</v>
      </c>
      <c r="Y301">
        <v>-0.960581623512891</v>
      </c>
      <c r="Z301">
        <v>-1.20998356842549</v>
      </c>
      <c r="AA301">
        <v>-1.1319358885195101</v>
      </c>
      <c r="AB301">
        <v>-0.85754097633626503</v>
      </c>
      <c r="AC301">
        <v>-0.65249153580748998</v>
      </c>
      <c r="AD301">
        <v>-0.68308111116817205</v>
      </c>
      <c r="AE301">
        <v>-0.52934880006534801</v>
      </c>
      <c r="AF301">
        <v>-0.174797218924956</v>
      </c>
    </row>
    <row r="302" spans="1:32" x14ac:dyDescent="0.25">
      <c r="A302" t="s">
        <v>4005</v>
      </c>
      <c r="B302" t="s">
        <v>3311</v>
      </c>
      <c r="C302" t="s">
        <v>3293</v>
      </c>
      <c r="D302" t="s">
        <v>3294</v>
      </c>
      <c r="E302">
        <v>88.302578777542394</v>
      </c>
      <c r="F302">
        <v>-0.54443292510955599</v>
      </c>
      <c r="M302" t="s">
        <v>3160</v>
      </c>
      <c r="N302" t="s">
        <v>3160</v>
      </c>
      <c r="O302" t="s">
        <v>3160</v>
      </c>
      <c r="P302" t="s">
        <v>3160</v>
      </c>
      <c r="Q302" t="s">
        <v>3160</v>
      </c>
      <c r="R302" t="s">
        <v>3160</v>
      </c>
      <c r="S302" t="s">
        <v>3160</v>
      </c>
      <c r="T302" t="s">
        <v>3180</v>
      </c>
      <c r="U302">
        <v>74</v>
      </c>
      <c r="V302">
        <v>-2.2004956278652101E-2</v>
      </c>
      <c r="W302">
        <v>0.108701216579456</v>
      </c>
      <c r="X302">
        <v>-1.46409716788229E-2</v>
      </c>
      <c r="Y302">
        <v>-0.46986609645468902</v>
      </c>
      <c r="Z302">
        <v>-0.712091504091801</v>
      </c>
      <c r="AA302">
        <v>-0.36187125752447602</v>
      </c>
      <c r="AB302">
        <v>-0.33263124020434798</v>
      </c>
      <c r="AC302">
        <v>-0.43543618604093398</v>
      </c>
      <c r="AD302">
        <v>-4.6835409513682903E-2</v>
      </c>
      <c r="AE302">
        <v>-0.25686705387609399</v>
      </c>
      <c r="AF302">
        <v>-0.54443292510955599</v>
      </c>
    </row>
    <row r="303" spans="1:32" x14ac:dyDescent="0.25">
      <c r="A303" t="s">
        <v>4006</v>
      </c>
      <c r="B303" t="s">
        <v>3311</v>
      </c>
      <c r="C303" t="s">
        <v>3295</v>
      </c>
      <c r="D303" t="s">
        <v>3296</v>
      </c>
      <c r="E303">
        <v>264.98560109823501</v>
      </c>
      <c r="F303">
        <v>-1.8725429030723399</v>
      </c>
      <c r="G303">
        <v>1.04494211156246</v>
      </c>
      <c r="H303">
        <v>0.35032059429346102</v>
      </c>
      <c r="I303">
        <v>-0.62022550471610105</v>
      </c>
      <c r="J303">
        <v>-0.45617949249102702</v>
      </c>
      <c r="K303">
        <v>-0.430232046926527</v>
      </c>
      <c r="L303">
        <v>-0.206710693537974</v>
      </c>
      <c r="M303" t="s">
        <v>3155</v>
      </c>
      <c r="N303" t="s">
        <v>3151</v>
      </c>
      <c r="O303" t="s">
        <v>3148</v>
      </c>
      <c r="P303" t="s">
        <v>3150</v>
      </c>
      <c r="Q303" t="s">
        <v>3150</v>
      </c>
      <c r="R303" t="s">
        <v>3150</v>
      </c>
      <c r="S303" t="s">
        <v>3148</v>
      </c>
      <c r="T303" t="s">
        <v>3152</v>
      </c>
      <c r="U303">
        <v>77</v>
      </c>
      <c r="V303">
        <v>-0.87387200597793901</v>
      </c>
      <c r="W303">
        <v>-0.84997682381419204</v>
      </c>
      <c r="X303">
        <v>-1.25620980451979</v>
      </c>
      <c r="Y303">
        <v>-1.1739942602275699</v>
      </c>
      <c r="Z303">
        <v>-1.2338321617945101</v>
      </c>
      <c r="AA303">
        <v>-1.20739365629863</v>
      </c>
      <c r="AB303">
        <v>-1.7541225332763699</v>
      </c>
      <c r="AC303">
        <v>-1.1646923079537299</v>
      </c>
      <c r="AD303">
        <v>-1.2223424222102699</v>
      </c>
      <c r="AE303">
        <v>-1.28410647788721</v>
      </c>
      <c r="AF303">
        <v>-1.8725429030723399</v>
      </c>
    </row>
    <row r="304" spans="1:32" x14ac:dyDescent="0.25">
      <c r="A304" t="s">
        <v>4007</v>
      </c>
      <c r="B304" t="s">
        <v>3311</v>
      </c>
      <c r="C304" t="s">
        <v>3297</v>
      </c>
      <c r="D304" t="s">
        <v>3298</v>
      </c>
      <c r="E304">
        <v>2374.4570093010102</v>
      </c>
      <c r="F304">
        <v>1.3220166087223399</v>
      </c>
      <c r="G304">
        <v>-0.32287653603289901</v>
      </c>
      <c r="H304">
        <v>1.4131187188816401</v>
      </c>
      <c r="I304">
        <v>1.38205523541632</v>
      </c>
      <c r="J304">
        <v>5.2766991915769397E-2</v>
      </c>
      <c r="K304">
        <v>0.66187192996393296</v>
      </c>
      <c r="L304">
        <v>-1.01294485284665</v>
      </c>
      <c r="M304" t="s">
        <v>3151</v>
      </c>
      <c r="N304" t="s">
        <v>3150</v>
      </c>
      <c r="O304" t="s">
        <v>3151</v>
      </c>
      <c r="P304" t="s">
        <v>3151</v>
      </c>
      <c r="Q304" t="s">
        <v>3148</v>
      </c>
      <c r="R304" t="s">
        <v>3149</v>
      </c>
      <c r="S304" t="s">
        <v>3155</v>
      </c>
      <c r="T304" t="s">
        <v>3152</v>
      </c>
      <c r="U304">
        <v>22</v>
      </c>
      <c r="V304">
        <v>-0.79763269236001499</v>
      </c>
      <c r="W304">
        <v>-0.85183363293110703</v>
      </c>
      <c r="X304">
        <v>-0.99154341745193697</v>
      </c>
      <c r="Y304">
        <v>-0.83869358558380303</v>
      </c>
      <c r="Z304">
        <v>-0.51152457205338997</v>
      </c>
      <c r="AA304">
        <v>-4.9969094098735803E-2</v>
      </c>
      <c r="AB304">
        <v>0.35587197360277301</v>
      </c>
      <c r="AC304">
        <v>0.40993635825542502</v>
      </c>
      <c r="AD304">
        <v>1.2171007784932699</v>
      </c>
      <c r="AE304">
        <v>1.1998229904673701</v>
      </c>
      <c r="AF304">
        <v>1.3220166087223399</v>
      </c>
    </row>
    <row r="305" spans="1:32" x14ac:dyDescent="0.25">
      <c r="A305" t="s">
        <v>4008</v>
      </c>
      <c r="B305" t="s">
        <v>3311</v>
      </c>
      <c r="C305" t="s">
        <v>3299</v>
      </c>
      <c r="D305" t="s">
        <v>3300</v>
      </c>
      <c r="E305">
        <v>1371.05853562945</v>
      </c>
      <c r="F305">
        <v>1.6146787512882701</v>
      </c>
      <c r="M305" t="s">
        <v>3160</v>
      </c>
      <c r="N305" t="s">
        <v>3160</v>
      </c>
      <c r="O305" t="s">
        <v>3160</v>
      </c>
      <c r="P305" t="s">
        <v>3160</v>
      </c>
      <c r="Q305" t="s">
        <v>3160</v>
      </c>
      <c r="R305" t="s">
        <v>3160</v>
      </c>
      <c r="S305" t="s">
        <v>3160</v>
      </c>
      <c r="T305" t="s">
        <v>3180</v>
      </c>
      <c r="U305">
        <v>14</v>
      </c>
      <c r="V305">
        <v>1.1375710748841801</v>
      </c>
      <c r="W305">
        <v>0.48868270274488101</v>
      </c>
      <c r="X305">
        <v>-0.32692934466664703</v>
      </c>
      <c r="Y305">
        <v>-0.62694066648567404</v>
      </c>
      <c r="Z305">
        <v>-0.48296735898126297</v>
      </c>
      <c r="AA305">
        <v>-0.25698617854427203</v>
      </c>
      <c r="AB305">
        <v>2.3938987903305502E-2</v>
      </c>
      <c r="AC305">
        <v>0.43969007019902501</v>
      </c>
      <c r="AD305">
        <v>0.52293121131819698</v>
      </c>
      <c r="AE305">
        <v>0.94503333105760201</v>
      </c>
      <c r="AF305">
        <v>1.6146787512882701</v>
      </c>
    </row>
    <row r="306" spans="1:32" x14ac:dyDescent="0.25">
      <c r="A306" t="s">
        <v>4009</v>
      </c>
      <c r="B306" t="s">
        <v>3311</v>
      </c>
      <c r="C306" t="s">
        <v>3301</v>
      </c>
      <c r="D306" t="s">
        <v>3302</v>
      </c>
      <c r="E306">
        <v>594.464479209209</v>
      </c>
      <c r="F306">
        <v>1.06235107228701</v>
      </c>
      <c r="M306" t="s">
        <v>3160</v>
      </c>
      <c r="N306" t="s">
        <v>3160</v>
      </c>
      <c r="O306" t="s">
        <v>3160</v>
      </c>
      <c r="P306" t="s">
        <v>3160</v>
      </c>
      <c r="Q306" t="s">
        <v>3160</v>
      </c>
      <c r="R306" t="s">
        <v>3160</v>
      </c>
      <c r="S306" t="s">
        <v>3160</v>
      </c>
      <c r="T306" t="s">
        <v>3180</v>
      </c>
      <c r="U306">
        <v>34</v>
      </c>
      <c r="V306">
        <v>0.31192355928341098</v>
      </c>
      <c r="W306">
        <v>0.51567851652295005</v>
      </c>
      <c r="X306">
        <v>0.29781744063686499</v>
      </c>
      <c r="Y306">
        <v>-2.11367062705112E-3</v>
      </c>
      <c r="Z306">
        <v>1.6010788656250101E-2</v>
      </c>
      <c r="AA306">
        <v>0.21544164745759101</v>
      </c>
      <c r="AB306">
        <v>0.35674188020977299</v>
      </c>
      <c r="AC306">
        <v>0.62901766490537103</v>
      </c>
      <c r="AD306">
        <v>0.94810359014285295</v>
      </c>
      <c r="AE306">
        <v>0.87561992400946798</v>
      </c>
      <c r="AF306">
        <v>1.06235107228701</v>
      </c>
    </row>
    <row r="307" spans="1:32" x14ac:dyDescent="0.25">
      <c r="A307" t="s">
        <v>4010</v>
      </c>
      <c r="B307" t="s">
        <v>3311</v>
      </c>
      <c r="C307" t="s">
        <v>3303</v>
      </c>
      <c r="D307" t="s">
        <v>3304</v>
      </c>
      <c r="E307">
        <v>762.69046507127996</v>
      </c>
      <c r="F307">
        <v>1.6406868783659501</v>
      </c>
      <c r="G307">
        <v>-0.24762234026166099</v>
      </c>
      <c r="H307">
        <v>1.4131187188816401</v>
      </c>
      <c r="I307">
        <v>1.04790823043035</v>
      </c>
      <c r="J307">
        <v>-0.54213070362232096</v>
      </c>
      <c r="K307">
        <v>-1.3547283570525299</v>
      </c>
      <c r="L307">
        <v>-1.1591003799050399</v>
      </c>
      <c r="M307" t="s">
        <v>3151</v>
      </c>
      <c r="N307" t="s">
        <v>3148</v>
      </c>
      <c r="O307" t="s">
        <v>3151</v>
      </c>
      <c r="P307" t="s">
        <v>3151</v>
      </c>
      <c r="Q307" t="s">
        <v>3150</v>
      </c>
      <c r="R307" t="s">
        <v>3155</v>
      </c>
      <c r="S307" t="s">
        <v>3155</v>
      </c>
      <c r="T307" t="s">
        <v>3152</v>
      </c>
      <c r="U307">
        <v>12</v>
      </c>
      <c r="V307">
        <v>-0.31242366280596701</v>
      </c>
      <c r="W307">
        <v>-0.80496558747576297</v>
      </c>
      <c r="X307">
        <v>-0.28720466113292897</v>
      </c>
      <c r="Y307">
        <v>1.445016199125E-3</v>
      </c>
      <c r="Z307">
        <v>-0.39577891124285902</v>
      </c>
      <c r="AA307">
        <v>-0.25010887030359902</v>
      </c>
      <c r="AB307">
        <v>-0.195809844782005</v>
      </c>
      <c r="AC307">
        <v>-0.34613385564523402</v>
      </c>
      <c r="AD307">
        <v>-0.21930190387616899</v>
      </c>
      <c r="AE307">
        <v>0.19381701547713701</v>
      </c>
      <c r="AF307">
        <v>1.6406868783659501</v>
      </c>
    </row>
    <row r="308" spans="1:32" x14ac:dyDescent="0.25">
      <c r="A308" t="s">
        <v>4011</v>
      </c>
      <c r="B308" t="s">
        <v>3311</v>
      </c>
      <c r="C308" t="s">
        <v>3305</v>
      </c>
      <c r="D308" t="s">
        <v>3306</v>
      </c>
      <c r="E308">
        <v>927.512074739838</v>
      </c>
      <c r="F308">
        <v>-0.79406525620463997</v>
      </c>
      <c r="G308">
        <v>0.89223385853392001</v>
      </c>
      <c r="H308">
        <v>-0.65441277401243103</v>
      </c>
      <c r="I308">
        <v>0.47350713641047798</v>
      </c>
      <c r="J308">
        <v>0.52012179032108596</v>
      </c>
      <c r="K308">
        <v>-0.74577686944641197</v>
      </c>
      <c r="L308">
        <v>-0.77992026410659299</v>
      </c>
      <c r="M308" t="s">
        <v>3155</v>
      </c>
      <c r="N308" t="s">
        <v>3151</v>
      </c>
      <c r="O308" t="s">
        <v>3150</v>
      </c>
      <c r="P308" t="s">
        <v>3148</v>
      </c>
      <c r="Q308" t="s">
        <v>3149</v>
      </c>
      <c r="R308" t="s">
        <v>3150</v>
      </c>
      <c r="S308" t="s">
        <v>3150</v>
      </c>
      <c r="T308" t="s">
        <v>3152</v>
      </c>
      <c r="U308">
        <v>75</v>
      </c>
      <c r="V308">
        <v>0.203463881235805</v>
      </c>
      <c r="W308">
        <v>0.787409388302305</v>
      </c>
      <c r="X308">
        <v>0.22354339322073599</v>
      </c>
      <c r="Y308">
        <v>-0.47258718868008998</v>
      </c>
      <c r="Z308">
        <v>0.27569288719159102</v>
      </c>
      <c r="AA308">
        <v>0.42582219520937498</v>
      </c>
      <c r="AB308">
        <v>-0.68768592601163803</v>
      </c>
      <c r="AC308">
        <v>-0.30808373097765701</v>
      </c>
      <c r="AD308">
        <v>0.12424011818587399</v>
      </c>
      <c r="AE308">
        <v>-0.98300741268051695</v>
      </c>
      <c r="AF308">
        <v>-0.79406525620463997</v>
      </c>
    </row>
    <row r="309" spans="1:32" x14ac:dyDescent="0.25">
      <c r="A309" t="s">
        <v>4012</v>
      </c>
      <c r="B309" t="s">
        <v>3311</v>
      </c>
      <c r="C309" t="s">
        <v>3307</v>
      </c>
      <c r="D309" t="s">
        <v>3308</v>
      </c>
      <c r="E309">
        <v>217.522766978367</v>
      </c>
      <c r="F309">
        <v>1.1807591551210901</v>
      </c>
      <c r="M309" t="s">
        <v>3160</v>
      </c>
      <c r="N309" t="s">
        <v>3160</v>
      </c>
      <c r="O309" t="s">
        <v>3160</v>
      </c>
      <c r="P309" t="s">
        <v>3160</v>
      </c>
      <c r="Q309" t="s">
        <v>3160</v>
      </c>
      <c r="R309" t="s">
        <v>3160</v>
      </c>
      <c r="S309" t="s">
        <v>3160</v>
      </c>
      <c r="T309" t="s">
        <v>3180</v>
      </c>
      <c r="U309">
        <v>27</v>
      </c>
      <c r="V309">
        <v>0.35090109590172303</v>
      </c>
      <c r="W309">
        <v>0.57033158369316295</v>
      </c>
      <c r="X309">
        <v>0.45082606769182598</v>
      </c>
      <c r="Y309">
        <v>0.159153876949859</v>
      </c>
      <c r="Z309">
        <v>0.13936562358342</v>
      </c>
      <c r="AA309">
        <v>0.59102174210413805</v>
      </c>
      <c r="AB309">
        <v>0.67984405950360105</v>
      </c>
      <c r="AC309">
        <v>0.71703258320380903</v>
      </c>
      <c r="AD309">
        <v>0.418067120569312</v>
      </c>
      <c r="AE309">
        <v>0.413622180409152</v>
      </c>
      <c r="AF309">
        <v>1.1807591551210901</v>
      </c>
    </row>
    <row r="310" spans="1:32" x14ac:dyDescent="0.25">
      <c r="A310" t="s">
        <v>4013</v>
      </c>
      <c r="B310" t="s">
        <v>3312</v>
      </c>
      <c r="C310" t="s">
        <v>3146</v>
      </c>
      <c r="D310" t="s">
        <v>3147</v>
      </c>
      <c r="E310">
        <v>1249.0995612921499</v>
      </c>
      <c r="F310">
        <v>-0.14391531671778299</v>
      </c>
      <c r="G310">
        <v>10.526462421090899</v>
      </c>
      <c r="H310">
        <v>0.21554105165873499</v>
      </c>
      <c r="I310">
        <v>-2.9896739501109799</v>
      </c>
      <c r="J310">
        <v>1.6240904083763701</v>
      </c>
      <c r="K310">
        <v>0.37937792050851199</v>
      </c>
      <c r="L310">
        <v>0.91573058772295901</v>
      </c>
      <c r="M310" t="s">
        <v>3148</v>
      </c>
      <c r="N310" t="s">
        <v>3151</v>
      </c>
      <c r="O310" t="s">
        <v>3148</v>
      </c>
      <c r="P310" t="s">
        <v>3155</v>
      </c>
      <c r="Q310" t="s">
        <v>3151</v>
      </c>
      <c r="R310" t="s">
        <v>3148</v>
      </c>
      <c r="S310" t="s">
        <v>3151</v>
      </c>
      <c r="T310" t="s">
        <v>3152</v>
      </c>
      <c r="U310">
        <v>65</v>
      </c>
      <c r="V310">
        <v>-9.5838436452680198E-2</v>
      </c>
      <c r="W310">
        <v>-0.247930636673275</v>
      </c>
      <c r="X310">
        <v>-0.54689113968832603</v>
      </c>
      <c r="Y310">
        <v>-0.68180949800326895</v>
      </c>
      <c r="Z310">
        <v>-0.43920445132717301</v>
      </c>
      <c r="AA310">
        <v>-0.43270575329155703</v>
      </c>
      <c r="AB310">
        <v>-0.32716886110652799</v>
      </c>
      <c r="AC310">
        <v>6.7748853631441106E-2</v>
      </c>
      <c r="AD310">
        <v>0.231474704591314</v>
      </c>
      <c r="AE310">
        <v>-0.31890786950524302</v>
      </c>
      <c r="AF310">
        <v>-0.14391531671778299</v>
      </c>
    </row>
    <row r="311" spans="1:32" x14ac:dyDescent="0.25">
      <c r="A311" t="s">
        <v>4014</v>
      </c>
      <c r="B311" t="s">
        <v>3312</v>
      </c>
      <c r="C311" t="s">
        <v>3153</v>
      </c>
      <c r="D311" t="s">
        <v>3154</v>
      </c>
      <c r="E311">
        <v>2606.92766587798</v>
      </c>
      <c r="F311">
        <v>-5.8365076711755698E-2</v>
      </c>
      <c r="G311">
        <v>9.6536961248165998</v>
      </c>
      <c r="H311">
        <v>-0.99929557220096399</v>
      </c>
      <c r="I311">
        <v>-3.0562017609234902</v>
      </c>
      <c r="J311">
        <v>1.01295305271375</v>
      </c>
      <c r="K311">
        <v>0.51902026131084</v>
      </c>
      <c r="L311">
        <v>0.62827610664662803</v>
      </c>
      <c r="M311" t="s">
        <v>3148</v>
      </c>
      <c r="N311" t="s">
        <v>3151</v>
      </c>
      <c r="O311" t="s">
        <v>3150</v>
      </c>
      <c r="P311" t="s">
        <v>3155</v>
      </c>
      <c r="Q311" t="s">
        <v>3151</v>
      </c>
      <c r="R311" t="s">
        <v>3149</v>
      </c>
      <c r="S311" t="s">
        <v>3149</v>
      </c>
      <c r="T311" t="s">
        <v>3152</v>
      </c>
      <c r="U311">
        <v>63</v>
      </c>
      <c r="V311">
        <v>-0.114343240611561</v>
      </c>
      <c r="W311">
        <v>-4.2071884661271299E-2</v>
      </c>
      <c r="X311">
        <v>-0.38422942594694898</v>
      </c>
      <c r="Y311">
        <v>-0.68107897238934301</v>
      </c>
      <c r="Z311">
        <v>-0.88711776921860097</v>
      </c>
      <c r="AA311">
        <v>-0.99424202804379502</v>
      </c>
      <c r="AB311">
        <v>-0.88704889604406001</v>
      </c>
      <c r="AC311">
        <v>-0.42284536803569001</v>
      </c>
      <c r="AD311">
        <v>-0.131789093439692</v>
      </c>
      <c r="AE311">
        <v>-0.31883081573393202</v>
      </c>
      <c r="AF311">
        <v>-5.8365076711755698E-2</v>
      </c>
    </row>
    <row r="312" spans="1:32" x14ac:dyDescent="0.25">
      <c r="A312" t="s">
        <v>4015</v>
      </c>
      <c r="B312" t="s">
        <v>3312</v>
      </c>
      <c r="C312" t="s">
        <v>3156</v>
      </c>
      <c r="D312" t="s">
        <v>3157</v>
      </c>
      <c r="E312">
        <v>902.77153157521695</v>
      </c>
      <c r="F312">
        <v>-0.30367568489635199</v>
      </c>
      <c r="G312">
        <v>-0.62965901961887305</v>
      </c>
      <c r="H312">
        <v>0.78427648484595003</v>
      </c>
      <c r="I312">
        <v>0.83070290788346202</v>
      </c>
      <c r="J312">
        <v>0.18989356600608401</v>
      </c>
      <c r="K312">
        <v>-0.42191639812040099</v>
      </c>
      <c r="L312">
        <v>0.73755641239231196</v>
      </c>
      <c r="M312" t="s">
        <v>3150</v>
      </c>
      <c r="N312" t="s">
        <v>3150</v>
      </c>
      <c r="O312" t="s">
        <v>3149</v>
      </c>
      <c r="P312" t="s">
        <v>3149</v>
      </c>
      <c r="Q312" t="s">
        <v>3148</v>
      </c>
      <c r="R312" t="s">
        <v>3150</v>
      </c>
      <c r="S312" t="s">
        <v>3149</v>
      </c>
      <c r="T312" t="s">
        <v>3152</v>
      </c>
      <c r="U312">
        <v>68</v>
      </c>
      <c r="V312">
        <v>0.61308762020533603</v>
      </c>
      <c r="W312">
        <v>0.61327296740843196</v>
      </c>
      <c r="X312">
        <v>0.91026865511618704</v>
      </c>
      <c r="Y312">
        <v>2.3555202637992001</v>
      </c>
      <c r="Z312">
        <v>-1.12738545917924</v>
      </c>
      <c r="AA312">
        <v>-1.3982997298580999</v>
      </c>
      <c r="AB312">
        <v>-1.0113683828940601</v>
      </c>
      <c r="AC312">
        <v>-0.662577505465894</v>
      </c>
      <c r="AD312">
        <v>0.25947351642895</v>
      </c>
      <c r="AE312">
        <v>-0.97043842313337303</v>
      </c>
      <c r="AF312">
        <v>-0.30367568489635199</v>
      </c>
    </row>
    <row r="313" spans="1:32" x14ac:dyDescent="0.25">
      <c r="A313" t="s">
        <v>4016</v>
      </c>
      <c r="B313" t="s">
        <v>3312</v>
      </c>
      <c r="C313" t="s">
        <v>3158</v>
      </c>
      <c r="D313" t="s">
        <v>3159</v>
      </c>
      <c r="E313">
        <v>43.971648538737</v>
      </c>
      <c r="F313">
        <v>3.4556293042655298E-2</v>
      </c>
      <c r="M313" t="s">
        <v>3160</v>
      </c>
      <c r="N313" t="s">
        <v>3160</v>
      </c>
      <c r="O313" t="s">
        <v>3160</v>
      </c>
      <c r="P313" t="s">
        <v>3160</v>
      </c>
      <c r="Q313" t="s">
        <v>3160</v>
      </c>
      <c r="R313" t="s">
        <v>3160</v>
      </c>
      <c r="S313" t="s">
        <v>3160</v>
      </c>
      <c r="T313" t="s">
        <v>3161</v>
      </c>
      <c r="U313">
        <v>61</v>
      </c>
      <c r="V313">
        <v>0.66323994845683298</v>
      </c>
      <c r="W313">
        <v>0.86290739753670698</v>
      </c>
      <c r="X313">
        <v>1.1686979682632099</v>
      </c>
      <c r="Y313">
        <v>1.71250693161956</v>
      </c>
      <c r="Z313">
        <v>1.1868631029146699</v>
      </c>
      <c r="AA313">
        <v>-0.433855934248908</v>
      </c>
      <c r="AB313">
        <v>-0.20627278016634201</v>
      </c>
      <c r="AC313">
        <v>-0.63853819071615403</v>
      </c>
      <c r="AD313">
        <v>-1.10528762481257</v>
      </c>
      <c r="AE313">
        <v>-1.6535649691564001</v>
      </c>
      <c r="AF313">
        <v>3.4556293042655298E-2</v>
      </c>
    </row>
    <row r="314" spans="1:32" x14ac:dyDescent="0.25">
      <c r="A314" t="s">
        <v>4017</v>
      </c>
      <c r="B314" t="s">
        <v>3312</v>
      </c>
      <c r="C314" t="s">
        <v>3162</v>
      </c>
      <c r="D314" t="s">
        <v>3163</v>
      </c>
      <c r="E314">
        <v>1534.4991392842401</v>
      </c>
      <c r="F314">
        <v>1.01159148352521</v>
      </c>
      <c r="G314">
        <v>3.3671965802222701</v>
      </c>
      <c r="H314">
        <v>-1.4026515096848899</v>
      </c>
      <c r="I314">
        <v>-0.61198891029399605</v>
      </c>
      <c r="J314">
        <v>0.43638470755208097</v>
      </c>
      <c r="K314">
        <v>0.56160860005507895</v>
      </c>
      <c r="L314">
        <v>0.34332855747853402</v>
      </c>
      <c r="M314" t="s">
        <v>3151</v>
      </c>
      <c r="N314" t="s">
        <v>3151</v>
      </c>
      <c r="O314" t="s">
        <v>3155</v>
      </c>
      <c r="P314" t="s">
        <v>3150</v>
      </c>
      <c r="Q314" t="s">
        <v>3149</v>
      </c>
      <c r="R314" t="s">
        <v>3149</v>
      </c>
      <c r="S314" t="s">
        <v>3149</v>
      </c>
      <c r="T314" t="s">
        <v>3152</v>
      </c>
      <c r="U314">
        <v>37</v>
      </c>
      <c r="V314">
        <v>1.05604823769338E-2</v>
      </c>
      <c r="W314">
        <v>0.32728852774022998</v>
      </c>
      <c r="X314">
        <v>-0.26794930423360502</v>
      </c>
      <c r="Y314">
        <v>-0.57107167733111597</v>
      </c>
      <c r="Z314">
        <v>-0.79509856854557703</v>
      </c>
      <c r="AA314">
        <v>-0.68942226515252003</v>
      </c>
      <c r="AB314">
        <v>-0.54266629570005898</v>
      </c>
      <c r="AC314">
        <v>0.361242261811067</v>
      </c>
      <c r="AD314">
        <v>0.46260891585847502</v>
      </c>
      <c r="AE314">
        <v>0.21913186063397999</v>
      </c>
      <c r="AF314">
        <v>1.01159148352521</v>
      </c>
    </row>
    <row r="315" spans="1:32" x14ac:dyDescent="0.25">
      <c r="A315" t="s">
        <v>4018</v>
      </c>
      <c r="B315" t="s">
        <v>3312</v>
      </c>
      <c r="C315" t="s">
        <v>3164</v>
      </c>
      <c r="D315" t="s">
        <v>3165</v>
      </c>
      <c r="E315">
        <v>715.005237540189</v>
      </c>
      <c r="F315">
        <v>1.99976656435302</v>
      </c>
      <c r="G315">
        <v>0.82846024867856305</v>
      </c>
      <c r="H315">
        <v>-1.0057074048363599</v>
      </c>
      <c r="I315">
        <v>1.1688898676585999</v>
      </c>
      <c r="J315">
        <v>0.23768575075543999</v>
      </c>
      <c r="K315">
        <v>1.09867223464102</v>
      </c>
      <c r="L315">
        <v>1.3214198495459499</v>
      </c>
      <c r="M315" t="s">
        <v>3151</v>
      </c>
      <c r="N315" t="s">
        <v>3151</v>
      </c>
      <c r="O315" t="s">
        <v>3155</v>
      </c>
      <c r="P315" t="s">
        <v>3151</v>
      </c>
      <c r="Q315" t="s">
        <v>3148</v>
      </c>
      <c r="R315" t="s">
        <v>3151</v>
      </c>
      <c r="S315" t="s">
        <v>3151</v>
      </c>
      <c r="T315" t="s">
        <v>3152</v>
      </c>
      <c r="U315">
        <v>10</v>
      </c>
      <c r="V315">
        <v>1.2073717944715101</v>
      </c>
      <c r="W315">
        <v>0.52121043171335402</v>
      </c>
      <c r="X315">
        <v>0.59505013501412996</v>
      </c>
      <c r="Y315">
        <v>-0.13278539077902601</v>
      </c>
      <c r="Z315">
        <v>-0.27797852887597702</v>
      </c>
      <c r="AA315">
        <v>-7.8849639705738106E-2</v>
      </c>
      <c r="AB315">
        <v>0.23168757551536101</v>
      </c>
      <c r="AC315">
        <v>1.0578613468286799</v>
      </c>
      <c r="AD315">
        <v>1.3716534368267801</v>
      </c>
      <c r="AE315">
        <v>1.19072724986964</v>
      </c>
      <c r="AF315">
        <v>1.99976656435302</v>
      </c>
    </row>
    <row r="316" spans="1:32" x14ac:dyDescent="0.25">
      <c r="A316" t="s">
        <v>4019</v>
      </c>
      <c r="B316" t="s">
        <v>3312</v>
      </c>
      <c r="C316" t="s">
        <v>3166</v>
      </c>
      <c r="D316" t="s">
        <v>3167</v>
      </c>
      <c r="E316">
        <v>1891.62243629259</v>
      </c>
      <c r="F316">
        <v>1.0750990410574901</v>
      </c>
      <c r="G316">
        <v>1.21858071250628</v>
      </c>
      <c r="H316">
        <v>0.64812731411129498</v>
      </c>
      <c r="I316">
        <v>0.121092920137345</v>
      </c>
      <c r="J316">
        <v>6.3469570025682001E-2</v>
      </c>
      <c r="K316">
        <v>0.49764211301663103</v>
      </c>
      <c r="L316">
        <v>0.58713085019172195</v>
      </c>
      <c r="M316" t="s">
        <v>3151</v>
      </c>
      <c r="N316" t="s">
        <v>3151</v>
      </c>
      <c r="O316" t="s">
        <v>3149</v>
      </c>
      <c r="P316" t="s">
        <v>3148</v>
      </c>
      <c r="Q316" t="s">
        <v>3148</v>
      </c>
      <c r="R316" t="s">
        <v>3149</v>
      </c>
      <c r="S316" t="s">
        <v>3149</v>
      </c>
      <c r="T316" t="s">
        <v>3152</v>
      </c>
      <c r="U316">
        <v>35</v>
      </c>
      <c r="V316">
        <v>0.98215381305077898</v>
      </c>
      <c r="W316">
        <v>0.762373189064667</v>
      </c>
      <c r="X316">
        <v>0.45834033191741502</v>
      </c>
      <c r="Y316">
        <v>3.8699721847845502E-2</v>
      </c>
      <c r="Z316">
        <v>9.3295956742801195E-2</v>
      </c>
      <c r="AA316">
        <v>-0.48825236513257703</v>
      </c>
      <c r="AB316">
        <v>-0.43542113565420698</v>
      </c>
      <c r="AC316">
        <v>0.79562534253084705</v>
      </c>
      <c r="AD316">
        <v>1.27507750108464</v>
      </c>
      <c r="AE316">
        <v>1.0400582773062801</v>
      </c>
      <c r="AF316">
        <v>1.0750990410574901</v>
      </c>
    </row>
    <row r="317" spans="1:32" x14ac:dyDescent="0.25">
      <c r="A317" t="s">
        <v>4020</v>
      </c>
      <c r="B317" t="s">
        <v>3312</v>
      </c>
      <c r="C317" t="s">
        <v>3168</v>
      </c>
      <c r="D317" t="s">
        <v>3169</v>
      </c>
      <c r="E317">
        <v>915.58525093538105</v>
      </c>
      <c r="F317">
        <v>1.2657978373301799</v>
      </c>
      <c r="G317">
        <v>3.6205638334168699</v>
      </c>
      <c r="H317">
        <v>-1.81198277940902</v>
      </c>
      <c r="I317">
        <v>-0.58941727555829504</v>
      </c>
      <c r="J317">
        <v>0.27698786839247502</v>
      </c>
      <c r="K317">
        <v>0.103998756316992</v>
      </c>
      <c r="L317">
        <v>0.16716237126623401</v>
      </c>
      <c r="M317" t="s">
        <v>3151</v>
      </c>
      <c r="N317" t="s">
        <v>3151</v>
      </c>
      <c r="O317" t="s">
        <v>3155</v>
      </c>
      <c r="P317" t="s">
        <v>3150</v>
      </c>
      <c r="Q317" t="s">
        <v>3148</v>
      </c>
      <c r="R317" t="s">
        <v>3148</v>
      </c>
      <c r="S317" t="s">
        <v>3149</v>
      </c>
      <c r="T317" t="s">
        <v>3152</v>
      </c>
      <c r="U317">
        <v>31</v>
      </c>
      <c r="V317">
        <v>-0.42170647564177599</v>
      </c>
      <c r="W317">
        <v>-0.35937987183592301</v>
      </c>
      <c r="X317">
        <v>-0.80657734170240902</v>
      </c>
      <c r="Y317">
        <v>-3.5819462576782403E-2</v>
      </c>
      <c r="Z317">
        <v>0.65230880818411596</v>
      </c>
      <c r="AA317">
        <v>0.516080175271319</v>
      </c>
      <c r="AB317">
        <v>0.53294665899459703</v>
      </c>
      <c r="AC317">
        <v>1.24813731887866</v>
      </c>
      <c r="AD317">
        <v>0.96768744346263502</v>
      </c>
      <c r="AE317">
        <v>0.63750575429201295</v>
      </c>
      <c r="AF317">
        <v>1.2657978373301799</v>
      </c>
    </row>
    <row r="318" spans="1:32" x14ac:dyDescent="0.25">
      <c r="A318" t="s">
        <v>4021</v>
      </c>
      <c r="B318" t="s">
        <v>3312</v>
      </c>
      <c r="C318" t="s">
        <v>3170</v>
      </c>
      <c r="D318" t="s">
        <v>3171</v>
      </c>
      <c r="E318">
        <v>1893.52809330991</v>
      </c>
      <c r="F318">
        <v>1.35942380196776</v>
      </c>
      <c r="G318">
        <v>3.9291869169532698</v>
      </c>
      <c r="H318">
        <v>1.1295549716331099</v>
      </c>
      <c r="I318">
        <v>-0.77438498152190605</v>
      </c>
      <c r="J318">
        <v>6.5654691539605403E-2</v>
      </c>
      <c r="K318">
        <v>0.341912737877544</v>
      </c>
      <c r="L318">
        <v>0.13092756347437801</v>
      </c>
      <c r="M318" t="s">
        <v>3151</v>
      </c>
      <c r="N318" t="s">
        <v>3151</v>
      </c>
      <c r="O318" t="s">
        <v>3151</v>
      </c>
      <c r="P318" t="s">
        <v>3150</v>
      </c>
      <c r="Q318" t="s">
        <v>3148</v>
      </c>
      <c r="R318" t="s">
        <v>3148</v>
      </c>
      <c r="S318" t="s">
        <v>3149</v>
      </c>
      <c r="T318" t="s">
        <v>3152</v>
      </c>
      <c r="U318">
        <v>27</v>
      </c>
      <c r="V318">
        <v>0.10705185848180999</v>
      </c>
      <c r="W318">
        <v>1.1403815198234799</v>
      </c>
      <c r="X318">
        <v>1.52405333547205</v>
      </c>
      <c r="Y318">
        <v>1.2023022444346201</v>
      </c>
      <c r="Z318">
        <v>0.83146284466487796</v>
      </c>
      <c r="AA318">
        <v>0.65119755929324896</v>
      </c>
      <c r="AB318">
        <v>1.19090209000167</v>
      </c>
      <c r="AC318">
        <v>1.4661220220979001</v>
      </c>
      <c r="AD318">
        <v>1.51886345867339</v>
      </c>
      <c r="AE318">
        <v>1.14707849720572</v>
      </c>
      <c r="AF318">
        <v>1.35942380196776</v>
      </c>
    </row>
    <row r="319" spans="1:32" x14ac:dyDescent="0.25">
      <c r="A319" t="s">
        <v>4022</v>
      </c>
      <c r="B319" t="s">
        <v>3312</v>
      </c>
      <c r="C319" t="s">
        <v>3172</v>
      </c>
      <c r="D319" t="s">
        <v>3173</v>
      </c>
      <c r="E319">
        <v>871.72276972196096</v>
      </c>
      <c r="F319">
        <v>1.1463084257782199</v>
      </c>
      <c r="G319">
        <v>0.92948359107895395</v>
      </c>
      <c r="H319">
        <v>-0.19943203026369</v>
      </c>
      <c r="I319">
        <v>0.44548792669743498</v>
      </c>
      <c r="J319">
        <v>0.42152240584337197</v>
      </c>
      <c r="K319">
        <v>0.13366558525916</v>
      </c>
      <c r="L319">
        <v>0.58261880986763104</v>
      </c>
      <c r="M319" t="s">
        <v>3151</v>
      </c>
      <c r="N319" t="s">
        <v>3151</v>
      </c>
      <c r="O319" t="s">
        <v>3148</v>
      </c>
      <c r="P319" t="s">
        <v>3148</v>
      </c>
      <c r="Q319" t="s">
        <v>3149</v>
      </c>
      <c r="R319" t="s">
        <v>3148</v>
      </c>
      <c r="S319" t="s">
        <v>3149</v>
      </c>
      <c r="T319" t="s">
        <v>3152</v>
      </c>
      <c r="U319">
        <v>33</v>
      </c>
      <c r="V319">
        <v>0.132903618939475</v>
      </c>
      <c r="W319">
        <v>0.263466873228481</v>
      </c>
      <c r="X319">
        <v>1.01145655356086</v>
      </c>
      <c r="Y319">
        <v>1.1044307688344399</v>
      </c>
      <c r="Z319">
        <v>-0.33271262421055903</v>
      </c>
      <c r="AA319">
        <v>-7.4771301523703607E-2</v>
      </c>
      <c r="AB319">
        <v>-0.29681831548513399</v>
      </c>
      <c r="AC319">
        <v>0.27293725609423403</v>
      </c>
      <c r="AD319">
        <v>0.52235704090622803</v>
      </c>
      <c r="AE319">
        <v>0.25933664463308598</v>
      </c>
      <c r="AF319">
        <v>1.1463084257782199</v>
      </c>
    </row>
    <row r="320" spans="1:32" x14ac:dyDescent="0.25">
      <c r="A320" t="s">
        <v>4023</v>
      </c>
      <c r="B320" t="s">
        <v>3312</v>
      </c>
      <c r="C320" t="s">
        <v>3174</v>
      </c>
      <c r="D320" t="s">
        <v>3175</v>
      </c>
      <c r="E320">
        <v>2522.0452672638899</v>
      </c>
      <c r="F320">
        <v>2.2257413170196401</v>
      </c>
      <c r="G320">
        <v>1.2891103913223501</v>
      </c>
      <c r="H320">
        <v>0.95632329372994695</v>
      </c>
      <c r="I320">
        <v>0.925386914664173</v>
      </c>
      <c r="J320">
        <v>-1.1582144279109801</v>
      </c>
      <c r="K320">
        <v>3.5200551924623201E-2</v>
      </c>
      <c r="L320">
        <v>-0.28423077828731602</v>
      </c>
      <c r="M320" t="s">
        <v>3151</v>
      </c>
      <c r="N320" t="s">
        <v>3151</v>
      </c>
      <c r="O320" t="s">
        <v>3149</v>
      </c>
      <c r="P320" t="s">
        <v>3149</v>
      </c>
      <c r="Q320" t="s">
        <v>3155</v>
      </c>
      <c r="R320" t="s">
        <v>3148</v>
      </c>
      <c r="S320" t="s">
        <v>3148</v>
      </c>
      <c r="T320" t="s">
        <v>3152</v>
      </c>
      <c r="U320">
        <v>7</v>
      </c>
      <c r="V320">
        <v>0.709215484502558</v>
      </c>
      <c r="W320">
        <v>0.544490975950224</v>
      </c>
      <c r="X320">
        <v>-0.277700194635221</v>
      </c>
      <c r="Y320">
        <v>-0.13444406944664999</v>
      </c>
      <c r="Z320">
        <v>0.74141682004745302</v>
      </c>
      <c r="AA320">
        <v>0.83021087044736797</v>
      </c>
      <c r="AB320">
        <v>0.95112763903967101</v>
      </c>
      <c r="AC320">
        <v>1.4039202667838999</v>
      </c>
      <c r="AD320">
        <v>2.0595203201960799</v>
      </c>
      <c r="AE320">
        <v>2.23409173730697</v>
      </c>
      <c r="AF320">
        <v>2.2257413170196401</v>
      </c>
    </row>
    <row r="321" spans="1:32" x14ac:dyDescent="0.25">
      <c r="A321" t="s">
        <v>4024</v>
      </c>
      <c r="B321" t="s">
        <v>3312</v>
      </c>
      <c r="C321" t="s">
        <v>3176</v>
      </c>
      <c r="D321" t="s">
        <v>3177</v>
      </c>
      <c r="E321">
        <v>881.63298383567405</v>
      </c>
      <c r="F321">
        <v>2.4323829731201001</v>
      </c>
      <c r="G321">
        <v>4.5563432601843701</v>
      </c>
      <c r="H321">
        <v>0.645860570632797</v>
      </c>
      <c r="I321">
        <v>0.72891182510170005</v>
      </c>
      <c r="J321">
        <v>-1.32243094087768</v>
      </c>
      <c r="K321">
        <v>-1.40347110800358</v>
      </c>
      <c r="L321">
        <v>7.7328802976384101E-2</v>
      </c>
      <c r="M321" t="s">
        <v>3151</v>
      </c>
      <c r="N321" t="s">
        <v>3151</v>
      </c>
      <c r="O321" t="s">
        <v>3149</v>
      </c>
      <c r="P321" t="s">
        <v>3149</v>
      </c>
      <c r="Q321" t="s">
        <v>3155</v>
      </c>
      <c r="R321" t="s">
        <v>3155</v>
      </c>
      <c r="S321" t="s">
        <v>3148</v>
      </c>
      <c r="T321" t="s">
        <v>3152</v>
      </c>
      <c r="U321">
        <v>6</v>
      </c>
      <c r="V321">
        <v>3.0928740540285302</v>
      </c>
      <c r="W321">
        <v>2.48669016344724</v>
      </c>
      <c r="X321">
        <v>1.2253180968541999</v>
      </c>
      <c r="Y321">
        <v>0.66553415635378899</v>
      </c>
      <c r="Z321">
        <v>0.472564319644944</v>
      </c>
      <c r="AA321">
        <v>1.5145709398413101</v>
      </c>
      <c r="AB321">
        <v>1.9349769250603901</v>
      </c>
      <c r="AC321">
        <v>3.1453250178650798</v>
      </c>
      <c r="AD321">
        <v>3.6483716177532801</v>
      </c>
      <c r="AE321">
        <v>2.85954325077928</v>
      </c>
      <c r="AF321">
        <v>2.4323829731201001</v>
      </c>
    </row>
    <row r="322" spans="1:32" x14ac:dyDescent="0.25">
      <c r="A322" t="s">
        <v>4025</v>
      </c>
      <c r="B322" t="s">
        <v>3312</v>
      </c>
      <c r="C322" t="s">
        <v>3178</v>
      </c>
      <c r="D322" t="s">
        <v>3179</v>
      </c>
      <c r="E322">
        <v>220.21777866521899</v>
      </c>
      <c r="F322">
        <v>1.0297485210981701</v>
      </c>
      <c r="M322" t="s">
        <v>3160</v>
      </c>
      <c r="N322" t="s">
        <v>3160</v>
      </c>
      <c r="O322" t="s">
        <v>3160</v>
      </c>
      <c r="P322" t="s">
        <v>3160</v>
      </c>
      <c r="Q322" t="s">
        <v>3160</v>
      </c>
      <c r="R322" t="s">
        <v>3160</v>
      </c>
      <c r="S322" t="s">
        <v>3160</v>
      </c>
      <c r="T322" t="s">
        <v>3180</v>
      </c>
      <c r="U322">
        <v>36</v>
      </c>
      <c r="V322">
        <v>-0.15006168533345501</v>
      </c>
      <c r="W322">
        <v>-0.58946627547730401</v>
      </c>
      <c r="X322">
        <v>-0.22553190512818699</v>
      </c>
      <c r="Y322">
        <v>-0.20485066511611399</v>
      </c>
      <c r="Z322">
        <v>-0.347352566425289</v>
      </c>
      <c r="AA322">
        <v>-0.30477801962199003</v>
      </c>
      <c r="AB322">
        <v>-0.49995292832312699</v>
      </c>
      <c r="AC322">
        <v>0.29383395785893401</v>
      </c>
      <c r="AD322">
        <v>0.76116363292798195</v>
      </c>
      <c r="AE322">
        <v>0.32665543762261501</v>
      </c>
      <c r="AF322">
        <v>1.0297485210981701</v>
      </c>
    </row>
    <row r="323" spans="1:32" x14ac:dyDescent="0.25">
      <c r="A323" t="s">
        <v>4026</v>
      </c>
      <c r="B323" t="s">
        <v>3312</v>
      </c>
      <c r="C323" t="s">
        <v>3181</v>
      </c>
      <c r="D323" t="s">
        <v>3182</v>
      </c>
      <c r="E323">
        <v>503.721063066765</v>
      </c>
      <c r="F323">
        <v>1.95985216049547</v>
      </c>
      <c r="G323">
        <v>0.13225329351649501</v>
      </c>
      <c r="H323">
        <v>1.4131187188816401</v>
      </c>
      <c r="I323">
        <v>0.56729639571274104</v>
      </c>
      <c r="J323">
        <v>0.51463637116577199</v>
      </c>
      <c r="K323">
        <v>0.81259917767033096</v>
      </c>
      <c r="L323">
        <v>-0.46363840063600797</v>
      </c>
      <c r="M323" t="s">
        <v>3151</v>
      </c>
      <c r="N323" t="s">
        <v>3149</v>
      </c>
      <c r="O323" t="s">
        <v>3151</v>
      </c>
      <c r="P323" t="s">
        <v>3149</v>
      </c>
      <c r="Q323" t="s">
        <v>3149</v>
      </c>
      <c r="R323" t="s">
        <v>3149</v>
      </c>
      <c r="S323" t="s">
        <v>3150</v>
      </c>
      <c r="T323" t="s">
        <v>3152</v>
      </c>
      <c r="U323">
        <v>11</v>
      </c>
      <c r="V323">
        <v>0.81946747499417505</v>
      </c>
      <c r="W323">
        <v>-0.47290896929010301</v>
      </c>
      <c r="X323">
        <v>-0.88318765805583999</v>
      </c>
      <c r="Y323">
        <v>0.13876877721389799</v>
      </c>
      <c r="Z323">
        <v>-0.10487409232209199</v>
      </c>
      <c r="AA323">
        <v>-2.7003866980004999E-2</v>
      </c>
      <c r="AB323">
        <v>0.112037562155083</v>
      </c>
      <c r="AC323">
        <v>1.38006641769498</v>
      </c>
      <c r="AD323">
        <v>0.935288780082842</v>
      </c>
      <c r="AE323">
        <v>0.74987331424306902</v>
      </c>
      <c r="AF323">
        <v>1.95985216049547</v>
      </c>
    </row>
    <row r="324" spans="1:32" x14ac:dyDescent="0.25">
      <c r="A324" t="s">
        <v>4027</v>
      </c>
      <c r="B324" t="s">
        <v>3312</v>
      </c>
      <c r="C324" t="s">
        <v>3183</v>
      </c>
      <c r="D324" t="s">
        <v>3184</v>
      </c>
      <c r="E324">
        <v>1106.8303404329399</v>
      </c>
      <c r="F324">
        <v>2.7759051959074799</v>
      </c>
      <c r="M324" t="s">
        <v>3160</v>
      </c>
      <c r="N324" t="s">
        <v>3160</v>
      </c>
      <c r="O324" t="s">
        <v>3160</v>
      </c>
      <c r="P324" t="s">
        <v>3160</v>
      </c>
      <c r="Q324" t="s">
        <v>3160</v>
      </c>
      <c r="R324" t="s">
        <v>3160</v>
      </c>
      <c r="S324" t="s">
        <v>3160</v>
      </c>
      <c r="T324" t="s">
        <v>3180</v>
      </c>
      <c r="U324">
        <v>3</v>
      </c>
      <c r="V324">
        <v>0.91820311086309303</v>
      </c>
      <c r="W324">
        <v>0.89977992031466303</v>
      </c>
      <c r="X324">
        <v>0.64581120636787703</v>
      </c>
      <c r="Y324">
        <v>-2.3268544461452E-2</v>
      </c>
      <c r="Z324">
        <v>8.8453915096035202E-2</v>
      </c>
      <c r="AA324">
        <v>1.1273332001863301</v>
      </c>
      <c r="AB324">
        <v>1.86699265267368</v>
      </c>
      <c r="AC324">
        <v>1.8493248706240499</v>
      </c>
      <c r="AD324">
        <v>1.99115113664817</v>
      </c>
      <c r="AE324">
        <v>1.8162739987504499</v>
      </c>
      <c r="AF324">
        <v>2.7759051959074799</v>
      </c>
    </row>
    <row r="325" spans="1:32" x14ac:dyDescent="0.25">
      <c r="A325" t="s">
        <v>4028</v>
      </c>
      <c r="B325" t="s">
        <v>3312</v>
      </c>
      <c r="C325" t="s">
        <v>3185</v>
      </c>
      <c r="D325" t="s">
        <v>3186</v>
      </c>
      <c r="E325">
        <v>329.17785282847399</v>
      </c>
      <c r="F325">
        <v>2.7517513073794402</v>
      </c>
      <c r="G325">
        <v>6.2407415232241004</v>
      </c>
      <c r="H325">
        <v>-1.0057074048363599</v>
      </c>
      <c r="I325">
        <v>0.53765048183269903</v>
      </c>
      <c r="J325">
        <v>4.2769121988274199E-2</v>
      </c>
      <c r="K325">
        <v>1.3405319555880699</v>
      </c>
      <c r="L325">
        <v>0.45319449948958301</v>
      </c>
      <c r="M325" t="s">
        <v>3151</v>
      </c>
      <c r="N325" t="s">
        <v>3151</v>
      </c>
      <c r="O325" t="s">
        <v>3155</v>
      </c>
      <c r="P325" t="s">
        <v>3149</v>
      </c>
      <c r="Q325" t="s">
        <v>3148</v>
      </c>
      <c r="R325" t="s">
        <v>3151</v>
      </c>
      <c r="S325" t="s">
        <v>3149</v>
      </c>
      <c r="T325" t="s">
        <v>3152</v>
      </c>
      <c r="U325">
        <v>4</v>
      </c>
      <c r="V325">
        <v>1.7368338686742499</v>
      </c>
      <c r="W325">
        <v>0.60816548996203101</v>
      </c>
      <c r="X325">
        <v>-4.6623678009935499E-2</v>
      </c>
      <c r="Y325">
        <v>-0.76602621384369496</v>
      </c>
      <c r="Z325">
        <v>0.17463864806496701</v>
      </c>
      <c r="AA325">
        <v>0.22043808979788199</v>
      </c>
      <c r="AB325">
        <v>0.43743849510668997</v>
      </c>
      <c r="AC325">
        <v>1.08568308639033</v>
      </c>
      <c r="AD325">
        <v>1.37323113750801</v>
      </c>
      <c r="AE325">
        <v>1.0147112922133701</v>
      </c>
      <c r="AF325">
        <v>2.7517513073794402</v>
      </c>
    </row>
    <row r="326" spans="1:32" x14ac:dyDescent="0.25">
      <c r="A326" t="s">
        <v>4029</v>
      </c>
      <c r="B326" t="s">
        <v>3312</v>
      </c>
      <c r="C326" t="s">
        <v>3187</v>
      </c>
      <c r="D326" t="s">
        <v>3188</v>
      </c>
      <c r="E326">
        <v>745.96869627414901</v>
      </c>
      <c r="F326">
        <v>4.4752641274627702</v>
      </c>
      <c r="G326">
        <v>3.1742334865062798</v>
      </c>
      <c r="H326">
        <v>0.80605249514842103</v>
      </c>
      <c r="I326">
        <v>0.66765011202370395</v>
      </c>
      <c r="J326">
        <v>-0.322957670691988</v>
      </c>
      <c r="K326">
        <v>1.1066529790250099</v>
      </c>
      <c r="L326">
        <v>0.220845408932756</v>
      </c>
      <c r="M326" t="s">
        <v>3151</v>
      </c>
      <c r="N326" t="s">
        <v>3151</v>
      </c>
      <c r="O326" t="s">
        <v>3149</v>
      </c>
      <c r="P326" t="s">
        <v>3149</v>
      </c>
      <c r="Q326" t="s">
        <v>3150</v>
      </c>
      <c r="R326" t="s">
        <v>3151</v>
      </c>
      <c r="S326" t="s">
        <v>3149</v>
      </c>
      <c r="T326" t="s">
        <v>3152</v>
      </c>
      <c r="U326">
        <v>2</v>
      </c>
      <c r="V326">
        <v>1.4219176665895199</v>
      </c>
      <c r="W326">
        <v>1.53636073195288</v>
      </c>
      <c r="X326">
        <v>1.5074420609353101</v>
      </c>
      <c r="Y326">
        <v>0.80272699309881701</v>
      </c>
      <c r="Z326">
        <v>1.20227764760012</v>
      </c>
      <c r="AA326">
        <v>1.4330646237464499</v>
      </c>
      <c r="AB326">
        <v>2.6060103287488898</v>
      </c>
      <c r="AC326">
        <v>2.6851194157416098</v>
      </c>
      <c r="AD326">
        <v>2.92971010653936</v>
      </c>
      <c r="AE326">
        <v>2.1947981440291899</v>
      </c>
      <c r="AF326">
        <v>4.4752641274627702</v>
      </c>
    </row>
    <row r="327" spans="1:32" x14ac:dyDescent="0.25">
      <c r="A327" t="s">
        <v>4030</v>
      </c>
      <c r="B327" t="s">
        <v>3312</v>
      </c>
      <c r="C327" t="s">
        <v>3189</v>
      </c>
      <c r="D327" t="s">
        <v>3190</v>
      </c>
      <c r="E327">
        <v>1129.91294168627</v>
      </c>
      <c r="F327">
        <v>1.79510756011272</v>
      </c>
      <c r="G327">
        <v>0.94510058798396901</v>
      </c>
      <c r="H327">
        <v>1.1296276682174</v>
      </c>
      <c r="I327">
        <v>0.42579723187135998</v>
      </c>
      <c r="J327">
        <v>0.240809142223881</v>
      </c>
      <c r="K327">
        <v>1.19257358483403</v>
      </c>
      <c r="L327">
        <v>0.26680919221738703</v>
      </c>
      <c r="M327" t="s">
        <v>3151</v>
      </c>
      <c r="N327" t="s">
        <v>3151</v>
      </c>
      <c r="O327" t="s">
        <v>3151</v>
      </c>
      <c r="P327" t="s">
        <v>3148</v>
      </c>
      <c r="Q327" t="s">
        <v>3148</v>
      </c>
      <c r="R327" t="s">
        <v>3151</v>
      </c>
      <c r="S327" t="s">
        <v>3149</v>
      </c>
      <c r="T327" t="s">
        <v>3152</v>
      </c>
      <c r="U327">
        <v>12</v>
      </c>
      <c r="V327">
        <v>0.90164262347388702</v>
      </c>
      <c r="W327">
        <v>1.14610106780767</v>
      </c>
      <c r="X327">
        <v>1.6442539173063</v>
      </c>
      <c r="Y327">
        <v>1.51438070463244</v>
      </c>
      <c r="Z327">
        <v>0.22893168758782101</v>
      </c>
      <c r="AA327">
        <v>0.424641779180151</v>
      </c>
      <c r="AB327">
        <v>1.5557022207937501</v>
      </c>
      <c r="AC327">
        <v>1.6437829754817099</v>
      </c>
      <c r="AD327">
        <v>1.4280255301221101</v>
      </c>
      <c r="AE327">
        <v>1.35389299665721</v>
      </c>
      <c r="AF327">
        <v>1.79510756011272</v>
      </c>
    </row>
    <row r="328" spans="1:32" x14ac:dyDescent="0.25">
      <c r="A328" t="s">
        <v>4031</v>
      </c>
      <c r="B328" t="s">
        <v>3312</v>
      </c>
      <c r="C328" t="s">
        <v>3191</v>
      </c>
      <c r="D328" t="s">
        <v>3192</v>
      </c>
      <c r="E328">
        <v>1447.17974958997</v>
      </c>
      <c r="F328">
        <v>1.56035033755477</v>
      </c>
      <c r="G328">
        <v>2.34491626150264</v>
      </c>
      <c r="H328">
        <v>-1.0057074048363599</v>
      </c>
      <c r="I328">
        <v>0.51358030283339295</v>
      </c>
      <c r="J328">
        <v>2.4816917450060798E-2</v>
      </c>
      <c r="K328">
        <v>0.975390643926761</v>
      </c>
      <c r="L328">
        <v>0.37027521492904902</v>
      </c>
      <c r="M328" t="s">
        <v>3151</v>
      </c>
      <c r="N328" t="s">
        <v>3151</v>
      </c>
      <c r="O328" t="s">
        <v>3155</v>
      </c>
      <c r="P328" t="s">
        <v>3149</v>
      </c>
      <c r="Q328" t="s">
        <v>3148</v>
      </c>
      <c r="R328" t="s">
        <v>3149</v>
      </c>
      <c r="S328" t="s">
        <v>3149</v>
      </c>
      <c r="T328" t="s">
        <v>3152</v>
      </c>
      <c r="U328">
        <v>16</v>
      </c>
      <c r="V328">
        <v>0.44902262938280701</v>
      </c>
      <c r="W328">
        <v>0.65601872376553805</v>
      </c>
      <c r="X328">
        <v>0.56839332015280797</v>
      </c>
      <c r="Y328">
        <v>0.483548061159986</v>
      </c>
      <c r="Z328">
        <v>-1.61231914067392E-2</v>
      </c>
      <c r="AA328">
        <v>-0.67744528044504804</v>
      </c>
      <c r="AB328">
        <v>0.80646958148867598</v>
      </c>
      <c r="AC328">
        <v>1.53425211992508</v>
      </c>
      <c r="AD328">
        <v>1.2117284964667701</v>
      </c>
      <c r="AE328">
        <v>0.26668537123081099</v>
      </c>
      <c r="AF328">
        <v>1.56035033755477</v>
      </c>
    </row>
    <row r="329" spans="1:32" x14ac:dyDescent="0.25">
      <c r="A329" t="s">
        <v>4032</v>
      </c>
      <c r="B329" t="s">
        <v>3312</v>
      </c>
      <c r="C329" t="s">
        <v>3193</v>
      </c>
      <c r="D329" t="s">
        <v>3194</v>
      </c>
      <c r="E329">
        <v>753.78655422588997</v>
      </c>
      <c r="F329">
        <v>1.6391434664455999</v>
      </c>
      <c r="G329">
        <v>0.56682793352030503</v>
      </c>
      <c r="H329">
        <v>0.47351724253697902</v>
      </c>
      <c r="I329">
        <v>0.70884488063004902</v>
      </c>
      <c r="J329">
        <v>0.38138253673396699</v>
      </c>
      <c r="K329">
        <v>0.82856266217199703</v>
      </c>
      <c r="L329">
        <v>0.77046777586802095</v>
      </c>
      <c r="M329" t="s">
        <v>3151</v>
      </c>
      <c r="N329" t="s">
        <v>3151</v>
      </c>
      <c r="O329" t="s">
        <v>3148</v>
      </c>
      <c r="P329" t="s">
        <v>3149</v>
      </c>
      <c r="Q329" t="s">
        <v>3149</v>
      </c>
      <c r="R329" t="s">
        <v>3149</v>
      </c>
      <c r="S329" t="s">
        <v>3151</v>
      </c>
      <c r="T329" t="s">
        <v>3152</v>
      </c>
      <c r="U329">
        <v>15</v>
      </c>
      <c r="V329">
        <v>1.68597359147388</v>
      </c>
      <c r="W329">
        <v>1.81961698977039</v>
      </c>
      <c r="X329">
        <v>0.63481044896900196</v>
      </c>
      <c r="Y329">
        <v>0.36693561273101499</v>
      </c>
      <c r="Z329">
        <v>0.30586352337635397</v>
      </c>
      <c r="AA329">
        <v>0.502803019975955</v>
      </c>
      <c r="AB329">
        <v>0.98854696163321798</v>
      </c>
      <c r="AC329">
        <v>1.5298379377168601</v>
      </c>
      <c r="AD329">
        <v>1.8536803943575999</v>
      </c>
      <c r="AE329">
        <v>1.5975755096131501</v>
      </c>
      <c r="AF329">
        <v>1.6391434664455999</v>
      </c>
    </row>
    <row r="330" spans="1:32" x14ac:dyDescent="0.25">
      <c r="A330" t="s">
        <v>4033</v>
      </c>
      <c r="B330" t="s">
        <v>3312</v>
      </c>
      <c r="C330" t="s">
        <v>3195</v>
      </c>
      <c r="D330" t="s">
        <v>3196</v>
      </c>
      <c r="E330">
        <v>2144.0655172489701</v>
      </c>
      <c r="F330">
        <v>5.07131823956695</v>
      </c>
      <c r="G330">
        <v>-0.46140397562271102</v>
      </c>
      <c r="H330">
        <v>0.53231793800976102</v>
      </c>
      <c r="I330">
        <v>1.3407596777820601</v>
      </c>
      <c r="J330">
        <v>-0.101709760748368</v>
      </c>
      <c r="K330">
        <v>-0.71651516031189699</v>
      </c>
      <c r="L330">
        <v>1.5746761462958201</v>
      </c>
      <c r="M330" t="s">
        <v>3151</v>
      </c>
      <c r="N330" t="s">
        <v>3150</v>
      </c>
      <c r="O330" t="s">
        <v>3149</v>
      </c>
      <c r="P330" t="s">
        <v>3151</v>
      </c>
      <c r="Q330" t="s">
        <v>3148</v>
      </c>
      <c r="R330" t="s">
        <v>3150</v>
      </c>
      <c r="S330" t="s">
        <v>3151</v>
      </c>
      <c r="T330" t="s">
        <v>3152</v>
      </c>
      <c r="U330">
        <v>1</v>
      </c>
      <c r="V330">
        <v>1.9219498974590701</v>
      </c>
      <c r="W330">
        <v>2.7132870731012799</v>
      </c>
      <c r="X330">
        <v>2.8097982969813802</v>
      </c>
      <c r="Y330">
        <v>2.94638529995717</v>
      </c>
      <c r="Z330">
        <v>0.86529572483516004</v>
      </c>
      <c r="AA330">
        <v>1.0938299433565599</v>
      </c>
      <c r="AB330">
        <v>2.4733704652539501</v>
      </c>
      <c r="AC330">
        <v>3.3359066779886</v>
      </c>
      <c r="AD330">
        <v>2.4608065811584501</v>
      </c>
      <c r="AE330">
        <v>1.8422498348676</v>
      </c>
      <c r="AF330">
        <v>5.07131823956695</v>
      </c>
    </row>
    <row r="331" spans="1:32" x14ac:dyDescent="0.25">
      <c r="A331" t="s">
        <v>4034</v>
      </c>
      <c r="B331" t="s">
        <v>3312</v>
      </c>
      <c r="C331" t="s">
        <v>3197</v>
      </c>
      <c r="D331" t="s">
        <v>3198</v>
      </c>
      <c r="E331">
        <v>2476.7663375550701</v>
      </c>
      <c r="F331">
        <v>0.95694376815770699</v>
      </c>
      <c r="G331">
        <v>5.9617607552212402</v>
      </c>
      <c r="H331">
        <v>-1.6090299662886001</v>
      </c>
      <c r="I331">
        <v>-1.28263722708105</v>
      </c>
      <c r="J331">
        <v>0.68578588797867601</v>
      </c>
      <c r="K331">
        <v>1.2915591453222499</v>
      </c>
      <c r="L331">
        <v>0.70252351240965505</v>
      </c>
      <c r="M331" t="s">
        <v>3151</v>
      </c>
      <c r="N331" t="s">
        <v>3151</v>
      </c>
      <c r="O331" t="s">
        <v>3155</v>
      </c>
      <c r="P331" t="s">
        <v>3155</v>
      </c>
      <c r="Q331" t="s">
        <v>3151</v>
      </c>
      <c r="R331" t="s">
        <v>3151</v>
      </c>
      <c r="S331" t="s">
        <v>3149</v>
      </c>
      <c r="T331" t="s">
        <v>3152</v>
      </c>
      <c r="U331">
        <v>39</v>
      </c>
      <c r="V331">
        <v>-0.60771722579438403</v>
      </c>
      <c r="W331">
        <v>0.477793268307595</v>
      </c>
      <c r="X331">
        <v>0.24278222757634799</v>
      </c>
      <c r="Y331">
        <v>-1.8043808051855799E-2</v>
      </c>
      <c r="Z331">
        <v>-0.41778368854214099</v>
      </c>
      <c r="AA331">
        <v>-0.60856338357206397</v>
      </c>
      <c r="AB331">
        <v>0.31152949044249001</v>
      </c>
      <c r="AC331">
        <v>0.82538388791089201</v>
      </c>
      <c r="AD331">
        <v>0.89867727788197505</v>
      </c>
      <c r="AE331">
        <v>0.47974633160657798</v>
      </c>
      <c r="AF331">
        <v>0.95694376815770699</v>
      </c>
    </row>
    <row r="332" spans="1:32" x14ac:dyDescent="0.25">
      <c r="A332" t="s">
        <v>4035</v>
      </c>
      <c r="B332" t="s">
        <v>3312</v>
      </c>
      <c r="C332" t="s">
        <v>3199</v>
      </c>
      <c r="D332" t="s">
        <v>3200</v>
      </c>
      <c r="E332">
        <v>3100.1072277451499</v>
      </c>
      <c r="F332">
        <v>0.39988380085248598</v>
      </c>
      <c r="G332">
        <v>0.79986731037893399</v>
      </c>
      <c r="H332">
        <v>-0.57584110689629997</v>
      </c>
      <c r="I332">
        <v>0.80388104845029595</v>
      </c>
      <c r="J332">
        <v>0.31909667801458802</v>
      </c>
      <c r="K332">
        <v>1.3603968246848199</v>
      </c>
      <c r="L332">
        <v>0.83360013271656996</v>
      </c>
      <c r="M332" t="s">
        <v>3149</v>
      </c>
      <c r="N332" t="s">
        <v>3151</v>
      </c>
      <c r="O332" t="s">
        <v>3150</v>
      </c>
      <c r="P332" t="s">
        <v>3149</v>
      </c>
      <c r="Q332" t="s">
        <v>3149</v>
      </c>
      <c r="R332" t="s">
        <v>3151</v>
      </c>
      <c r="S332" t="s">
        <v>3151</v>
      </c>
      <c r="T332" t="s">
        <v>3152</v>
      </c>
      <c r="U332">
        <v>53</v>
      </c>
      <c r="V332">
        <v>0.74249629328328404</v>
      </c>
      <c r="W332">
        <v>0.59591984829731504</v>
      </c>
      <c r="X332">
        <v>-0.19991531478087499</v>
      </c>
      <c r="Y332">
        <v>-0.34973518741875198</v>
      </c>
      <c r="Z332">
        <v>0.38235175875063998</v>
      </c>
      <c r="AA332">
        <v>0.58787658027295098</v>
      </c>
      <c r="AB332">
        <v>0.86575273173608902</v>
      </c>
      <c r="AC332">
        <v>1.47685530948706</v>
      </c>
      <c r="AD332">
        <v>0.85576248413170997</v>
      </c>
      <c r="AE332">
        <v>0.23801455896565199</v>
      </c>
      <c r="AF332">
        <v>0.39988380085248598</v>
      </c>
    </row>
    <row r="333" spans="1:32" x14ac:dyDescent="0.25">
      <c r="A333" t="s">
        <v>4036</v>
      </c>
      <c r="B333" t="s">
        <v>3312</v>
      </c>
      <c r="C333" t="s">
        <v>3201</v>
      </c>
      <c r="D333" t="s">
        <v>3202</v>
      </c>
      <c r="E333">
        <v>3538.5857296098902</v>
      </c>
      <c r="F333">
        <v>1.51741385529902</v>
      </c>
      <c r="G333">
        <v>-0.28436201240794601</v>
      </c>
      <c r="H333">
        <v>7.3169219353084694E-2</v>
      </c>
      <c r="I333">
        <v>1.1772099486599199</v>
      </c>
      <c r="J333">
        <v>-0.62257374767957596</v>
      </c>
      <c r="K333">
        <v>-0.36627327543163601</v>
      </c>
      <c r="L333">
        <v>6.9037102450594301E-2</v>
      </c>
      <c r="M333" t="s">
        <v>3151</v>
      </c>
      <c r="N333" t="s">
        <v>3148</v>
      </c>
      <c r="O333" t="s">
        <v>3148</v>
      </c>
      <c r="P333" t="s">
        <v>3151</v>
      </c>
      <c r="Q333" t="s">
        <v>3150</v>
      </c>
      <c r="R333" t="s">
        <v>3148</v>
      </c>
      <c r="S333" t="s">
        <v>3148</v>
      </c>
      <c r="T333" t="s">
        <v>3152</v>
      </c>
      <c r="U333">
        <v>18</v>
      </c>
      <c r="V333">
        <v>0.71276241910767202</v>
      </c>
      <c r="W333">
        <v>-0.60494413285211601</v>
      </c>
      <c r="X333">
        <v>0.329276374461281</v>
      </c>
      <c r="Y333">
        <v>0.10742739789763001</v>
      </c>
      <c r="Z333">
        <v>-0.19935715048168501</v>
      </c>
      <c r="AA333">
        <v>-5.1336943887555699E-2</v>
      </c>
      <c r="AB333">
        <v>0.86445037666458202</v>
      </c>
      <c r="AC333">
        <v>1.60462684533518</v>
      </c>
      <c r="AD333">
        <v>1.64999640379982</v>
      </c>
      <c r="AE333">
        <v>1.6874612551682699</v>
      </c>
      <c r="AF333">
        <v>1.51741385529902</v>
      </c>
    </row>
    <row r="334" spans="1:32" x14ac:dyDescent="0.25">
      <c r="A334" t="s">
        <v>4037</v>
      </c>
      <c r="B334" t="s">
        <v>3312</v>
      </c>
      <c r="C334" t="s">
        <v>3203</v>
      </c>
      <c r="D334" t="s">
        <v>3204</v>
      </c>
      <c r="E334">
        <v>298.05825042392303</v>
      </c>
      <c r="F334">
        <v>0.52914854226167296</v>
      </c>
      <c r="G334">
        <v>2.30868488603338</v>
      </c>
      <c r="H334">
        <v>0.60684334430897602</v>
      </c>
      <c r="I334">
        <v>-1.56485111069696</v>
      </c>
      <c r="J334">
        <v>0.12981962313987599</v>
      </c>
      <c r="K334">
        <v>1.56880728941309</v>
      </c>
      <c r="L334">
        <v>0.84196700769736799</v>
      </c>
      <c r="M334" t="s">
        <v>3151</v>
      </c>
      <c r="N334" t="s">
        <v>3151</v>
      </c>
      <c r="O334" t="s">
        <v>3149</v>
      </c>
      <c r="P334" t="s">
        <v>3155</v>
      </c>
      <c r="Q334" t="s">
        <v>3148</v>
      </c>
      <c r="R334" t="s">
        <v>3151</v>
      </c>
      <c r="S334" t="s">
        <v>3151</v>
      </c>
      <c r="T334" t="s">
        <v>3152</v>
      </c>
      <c r="U334">
        <v>46</v>
      </c>
      <c r="V334">
        <v>0.37192995636940601</v>
      </c>
      <c r="W334">
        <v>-0.88320567090848101</v>
      </c>
      <c r="X334">
        <v>-0.50253719411384801</v>
      </c>
      <c r="Y334">
        <v>-0.71945804942866198</v>
      </c>
      <c r="Z334">
        <v>-0.66194564316650295</v>
      </c>
      <c r="AA334">
        <v>0.31488163815669101</v>
      </c>
      <c r="AB334">
        <v>0.324731107928453</v>
      </c>
      <c r="AC334">
        <v>-0.297894314288915</v>
      </c>
      <c r="AD334">
        <v>-0.38368093381416102</v>
      </c>
      <c r="AE334">
        <v>-0.48816910203353903</v>
      </c>
      <c r="AF334">
        <v>0.52914854226167296</v>
      </c>
    </row>
    <row r="335" spans="1:32" x14ac:dyDescent="0.25">
      <c r="A335" t="s">
        <v>4038</v>
      </c>
      <c r="B335" t="s">
        <v>3312</v>
      </c>
      <c r="C335" t="s">
        <v>3205</v>
      </c>
      <c r="D335" t="s">
        <v>3206</v>
      </c>
      <c r="E335">
        <v>862.01313291766098</v>
      </c>
      <c r="F335">
        <v>-4.3338984978292097E-2</v>
      </c>
      <c r="G335">
        <v>0.37654671132112999</v>
      </c>
      <c r="H335">
        <v>0.60684334430897602</v>
      </c>
      <c r="I335">
        <v>2.6559446228796101E-2</v>
      </c>
      <c r="J335">
        <v>0.11227015710105601</v>
      </c>
      <c r="K335">
        <v>-0.85395650481023899</v>
      </c>
      <c r="L335">
        <v>2.3440073252546898</v>
      </c>
      <c r="M335" t="s">
        <v>3148</v>
      </c>
      <c r="N335" t="s">
        <v>3149</v>
      </c>
      <c r="O335" t="s">
        <v>3149</v>
      </c>
      <c r="P335" t="s">
        <v>3148</v>
      </c>
      <c r="Q335" t="s">
        <v>3148</v>
      </c>
      <c r="R335" t="s">
        <v>3150</v>
      </c>
      <c r="S335" t="s">
        <v>3151</v>
      </c>
      <c r="T335" t="s">
        <v>3152</v>
      </c>
      <c r="U335">
        <v>62</v>
      </c>
      <c r="V335">
        <v>0.29824695291596598</v>
      </c>
      <c r="W335">
        <v>0.77891380117519204</v>
      </c>
      <c r="X335">
        <v>0.38143932787200702</v>
      </c>
      <c r="Y335">
        <v>0.10469055655562599</v>
      </c>
      <c r="Z335">
        <v>0.29381292135250198</v>
      </c>
      <c r="AA335">
        <v>0.52769454688107198</v>
      </c>
      <c r="AB335">
        <v>0.28613823647345199</v>
      </c>
      <c r="AC335">
        <v>0.881311325650036</v>
      </c>
      <c r="AD335">
        <v>1.90215585558578</v>
      </c>
      <c r="AE335">
        <v>1.59998997780584</v>
      </c>
      <c r="AF335">
        <v>-4.3338984978292097E-2</v>
      </c>
    </row>
    <row r="336" spans="1:32" x14ac:dyDescent="0.25">
      <c r="A336" t="s">
        <v>4039</v>
      </c>
      <c r="B336" t="s">
        <v>3312</v>
      </c>
      <c r="C336" t="s">
        <v>3207</v>
      </c>
      <c r="D336" t="s">
        <v>3208</v>
      </c>
      <c r="E336">
        <v>193.741494483292</v>
      </c>
      <c r="F336">
        <v>1.2993816759372201</v>
      </c>
      <c r="M336" t="s">
        <v>3160</v>
      </c>
      <c r="N336" t="s">
        <v>3160</v>
      </c>
      <c r="O336" t="s">
        <v>3160</v>
      </c>
      <c r="P336" t="s">
        <v>3160</v>
      </c>
      <c r="Q336" t="s">
        <v>3160</v>
      </c>
      <c r="R336" t="s">
        <v>3160</v>
      </c>
      <c r="S336" t="s">
        <v>3160</v>
      </c>
      <c r="T336" t="s">
        <v>3180</v>
      </c>
      <c r="U336">
        <v>28</v>
      </c>
      <c r="V336">
        <v>0.30395635875384602</v>
      </c>
      <c r="W336">
        <v>1.24081639754997</v>
      </c>
      <c r="X336">
        <v>0.45759033160505103</v>
      </c>
      <c r="Y336">
        <v>0.33137220516976401</v>
      </c>
      <c r="Z336">
        <v>0.26193444775657598</v>
      </c>
      <c r="AA336">
        <v>0.15470883260679899</v>
      </c>
      <c r="AB336">
        <v>0.87668405360927704</v>
      </c>
      <c r="AC336">
        <v>0.79703215679369899</v>
      </c>
      <c r="AD336">
        <v>0.86252405691415901</v>
      </c>
      <c r="AE336">
        <v>0.98846543921042496</v>
      </c>
      <c r="AF336">
        <v>1.2993816759372201</v>
      </c>
    </row>
    <row r="337" spans="1:32" x14ac:dyDescent="0.25">
      <c r="A337" t="s">
        <v>4040</v>
      </c>
      <c r="B337" t="s">
        <v>3312</v>
      </c>
      <c r="C337" t="s">
        <v>3209</v>
      </c>
      <c r="D337" t="s">
        <v>3210</v>
      </c>
      <c r="E337">
        <v>462.56826994977501</v>
      </c>
      <c r="F337">
        <v>2.1598541015746502</v>
      </c>
      <c r="M337" t="s">
        <v>3160</v>
      </c>
      <c r="N337" t="s">
        <v>3160</v>
      </c>
      <c r="O337" t="s">
        <v>3160</v>
      </c>
      <c r="P337" t="s">
        <v>3160</v>
      </c>
      <c r="Q337" t="s">
        <v>3160</v>
      </c>
      <c r="R337" t="s">
        <v>3160</v>
      </c>
      <c r="S337" t="s">
        <v>3160</v>
      </c>
      <c r="T337" t="s">
        <v>3180</v>
      </c>
      <c r="U337">
        <v>8</v>
      </c>
      <c r="V337">
        <v>1.13755764144717</v>
      </c>
      <c r="W337">
        <v>0.848311389368826</v>
      </c>
      <c r="X337">
        <v>1.1516427332667001</v>
      </c>
      <c r="Y337">
        <v>0.39872122827927098</v>
      </c>
      <c r="Z337">
        <v>8.4819434489985801E-3</v>
      </c>
      <c r="AA337">
        <v>0.723931551363035</v>
      </c>
      <c r="AB337">
        <v>0.90118699871910402</v>
      </c>
      <c r="AC337">
        <v>1.30810363724409</v>
      </c>
      <c r="AD337">
        <v>1.6408748116401499</v>
      </c>
      <c r="AE337">
        <v>1.6701884767075199</v>
      </c>
      <c r="AF337">
        <v>2.1598541015746502</v>
      </c>
    </row>
    <row r="338" spans="1:32" x14ac:dyDescent="0.25">
      <c r="A338" t="s">
        <v>4041</v>
      </c>
      <c r="B338" t="s">
        <v>3312</v>
      </c>
      <c r="C338" t="s">
        <v>3211</v>
      </c>
      <c r="D338" t="s">
        <v>3212</v>
      </c>
      <c r="E338">
        <v>598.63774346772402</v>
      </c>
      <c r="F338">
        <v>1.3930886310301001</v>
      </c>
      <c r="M338" t="s">
        <v>3160</v>
      </c>
      <c r="N338" t="s">
        <v>3160</v>
      </c>
      <c r="O338" t="s">
        <v>3160</v>
      </c>
      <c r="P338" t="s">
        <v>3160</v>
      </c>
      <c r="Q338" t="s">
        <v>3160</v>
      </c>
      <c r="R338" t="s">
        <v>3160</v>
      </c>
      <c r="S338" t="s">
        <v>3160</v>
      </c>
      <c r="T338" t="s">
        <v>3180</v>
      </c>
      <c r="U338">
        <v>26</v>
      </c>
      <c r="V338">
        <v>0.66493846848483096</v>
      </c>
      <c r="W338">
        <v>0.74367574437921602</v>
      </c>
      <c r="X338">
        <v>1.1589928786479899</v>
      </c>
      <c r="Y338">
        <v>0.80819453365984695</v>
      </c>
      <c r="Z338">
        <v>-1.2186094728269301</v>
      </c>
      <c r="AA338">
        <v>-1.1791450714949701</v>
      </c>
      <c r="AB338">
        <v>0.47450556981147901</v>
      </c>
      <c r="AC338">
        <v>1.3446615232541701</v>
      </c>
      <c r="AD338">
        <v>0.33154208344256803</v>
      </c>
      <c r="AE338">
        <v>7.0392154605426097E-2</v>
      </c>
      <c r="AF338">
        <v>1.3930886310301001</v>
      </c>
    </row>
    <row r="339" spans="1:32" x14ac:dyDescent="0.25">
      <c r="A339" t="s">
        <v>4042</v>
      </c>
      <c r="B339" t="s">
        <v>3312</v>
      </c>
      <c r="C339" t="s">
        <v>3213</v>
      </c>
      <c r="D339" t="s">
        <v>3214</v>
      </c>
      <c r="E339">
        <v>305.722165869739</v>
      </c>
      <c r="F339">
        <v>0.470222403983236</v>
      </c>
      <c r="M339" t="s">
        <v>3160</v>
      </c>
      <c r="N339" t="s">
        <v>3160</v>
      </c>
      <c r="O339" t="s">
        <v>3160</v>
      </c>
      <c r="P339" t="s">
        <v>3160</v>
      </c>
      <c r="Q339" t="s">
        <v>3160</v>
      </c>
      <c r="R339" t="s">
        <v>3160</v>
      </c>
      <c r="S339" t="s">
        <v>3160</v>
      </c>
      <c r="T339" t="s">
        <v>3180</v>
      </c>
      <c r="U339">
        <v>49</v>
      </c>
      <c r="V339">
        <v>0.27255218331038999</v>
      </c>
      <c r="W339">
        <v>0.83773819408925998</v>
      </c>
      <c r="X339">
        <v>0.23020359053376699</v>
      </c>
      <c r="Y339">
        <v>0.17008677624406501</v>
      </c>
      <c r="Z339">
        <v>0.87131084875562603</v>
      </c>
      <c r="AA339">
        <v>0.53203347326586004</v>
      </c>
      <c r="AB339">
        <v>0.32332086695172102</v>
      </c>
      <c r="AC339">
        <v>0.55747387101699597</v>
      </c>
      <c r="AD339">
        <v>0.34497786251828499</v>
      </c>
      <c r="AE339">
        <v>7.5205816896207894E-2</v>
      </c>
      <c r="AF339">
        <v>0.470222403983236</v>
      </c>
    </row>
    <row r="340" spans="1:32" x14ac:dyDescent="0.25">
      <c r="A340" t="s">
        <v>4043</v>
      </c>
      <c r="B340" t="s">
        <v>3312</v>
      </c>
      <c r="C340" t="s">
        <v>3215</v>
      </c>
      <c r="D340" t="s">
        <v>3216</v>
      </c>
      <c r="E340">
        <v>1509.5642308766</v>
      </c>
      <c r="F340">
        <v>1.4047345573733101</v>
      </c>
      <c r="G340">
        <v>0.70753560070634003</v>
      </c>
      <c r="H340">
        <v>0.59628630039481101</v>
      </c>
      <c r="I340">
        <v>-0.84470030653619099</v>
      </c>
      <c r="J340">
        <v>-0.25883531398837101</v>
      </c>
      <c r="K340">
        <v>0.30210493776216202</v>
      </c>
      <c r="L340">
        <v>0.29725400232930199</v>
      </c>
      <c r="M340" t="s">
        <v>3151</v>
      </c>
      <c r="N340" t="s">
        <v>3151</v>
      </c>
      <c r="O340" t="s">
        <v>3149</v>
      </c>
      <c r="P340" t="s">
        <v>3155</v>
      </c>
      <c r="Q340" t="s">
        <v>3150</v>
      </c>
      <c r="R340" t="s">
        <v>3148</v>
      </c>
      <c r="S340" t="s">
        <v>3149</v>
      </c>
      <c r="T340" t="s">
        <v>3152</v>
      </c>
      <c r="U340">
        <v>24</v>
      </c>
      <c r="V340">
        <v>1.0231986010782499</v>
      </c>
      <c r="W340">
        <v>0.45342162357739502</v>
      </c>
      <c r="X340">
        <v>-0.13377991441791001</v>
      </c>
      <c r="Y340">
        <v>7.38841512170164E-2</v>
      </c>
      <c r="Z340">
        <v>-7.5318787429114895E-2</v>
      </c>
      <c r="AA340">
        <v>0.106391106174083</v>
      </c>
      <c r="AB340">
        <v>0.25174999576129897</v>
      </c>
      <c r="AC340">
        <v>0.82679571579773303</v>
      </c>
      <c r="AD340">
        <v>1.2744148743830299</v>
      </c>
      <c r="AE340">
        <v>0.97938566285573103</v>
      </c>
      <c r="AF340">
        <v>1.4047345573733101</v>
      </c>
    </row>
    <row r="341" spans="1:32" x14ac:dyDescent="0.25">
      <c r="A341" t="s">
        <v>4044</v>
      </c>
      <c r="B341" t="s">
        <v>3312</v>
      </c>
      <c r="C341" t="s">
        <v>3217</v>
      </c>
      <c r="D341" t="s">
        <v>3218</v>
      </c>
      <c r="E341">
        <v>1112.5898615517001</v>
      </c>
      <c r="F341">
        <v>1.53033642053115</v>
      </c>
      <c r="G341">
        <v>1.8283304024060201</v>
      </c>
      <c r="H341">
        <v>1.4131187188816401</v>
      </c>
      <c r="I341">
        <v>-7.5901953283447496E-2</v>
      </c>
      <c r="J341">
        <v>-0.45188370522420701</v>
      </c>
      <c r="K341">
        <v>0.47125958001653401</v>
      </c>
      <c r="L341">
        <v>-0.196570541068955</v>
      </c>
      <c r="M341" t="s">
        <v>3151</v>
      </c>
      <c r="N341" t="s">
        <v>3151</v>
      </c>
      <c r="O341" t="s">
        <v>3151</v>
      </c>
      <c r="P341" t="s">
        <v>3148</v>
      </c>
      <c r="Q341" t="s">
        <v>3150</v>
      </c>
      <c r="R341" t="s">
        <v>3149</v>
      </c>
      <c r="S341" t="s">
        <v>3148</v>
      </c>
      <c r="T341" t="s">
        <v>3152</v>
      </c>
      <c r="U341">
        <v>17</v>
      </c>
      <c r="V341">
        <v>1.23272850718031</v>
      </c>
      <c r="W341">
        <v>1.2611517696449299</v>
      </c>
      <c r="X341">
        <v>-0.27843237439647101</v>
      </c>
      <c r="Y341">
        <v>-8.8710547441413407E-2</v>
      </c>
      <c r="Z341">
        <v>0.224097632954225</v>
      </c>
      <c r="AA341">
        <v>1.0391191199020899</v>
      </c>
      <c r="AB341">
        <v>1.90269370880412</v>
      </c>
      <c r="AC341">
        <v>1.2614213218428201</v>
      </c>
      <c r="AD341">
        <v>1.42204313591922</v>
      </c>
      <c r="AE341">
        <v>0.98128973042922796</v>
      </c>
      <c r="AF341">
        <v>1.53033642053115</v>
      </c>
    </row>
    <row r="342" spans="1:32" x14ac:dyDescent="0.25">
      <c r="A342" t="s">
        <v>4045</v>
      </c>
      <c r="B342" t="s">
        <v>3312</v>
      </c>
      <c r="C342" t="s">
        <v>3219</v>
      </c>
      <c r="D342" t="s">
        <v>3220</v>
      </c>
      <c r="E342">
        <v>4022.34593902712</v>
      </c>
      <c r="F342">
        <v>1.69472580717024</v>
      </c>
      <c r="G342">
        <v>1.5669699040195599</v>
      </c>
      <c r="H342">
        <v>5.2618088934613998E-2</v>
      </c>
      <c r="I342">
        <v>0.81895183585559395</v>
      </c>
      <c r="J342">
        <v>-0.8988633295474</v>
      </c>
      <c r="K342">
        <v>-0.449097844342073</v>
      </c>
      <c r="L342">
        <v>-5.7383057839747398E-2</v>
      </c>
      <c r="M342" t="s">
        <v>3151</v>
      </c>
      <c r="N342" t="s">
        <v>3151</v>
      </c>
      <c r="O342" t="s">
        <v>3148</v>
      </c>
      <c r="P342" t="s">
        <v>3149</v>
      </c>
      <c r="Q342" t="s">
        <v>3155</v>
      </c>
      <c r="R342" t="s">
        <v>3150</v>
      </c>
      <c r="S342" t="s">
        <v>3148</v>
      </c>
      <c r="T342" t="s">
        <v>3152</v>
      </c>
      <c r="U342">
        <v>14</v>
      </c>
      <c r="V342">
        <v>-0.1312057710774</v>
      </c>
      <c r="W342">
        <v>0.64930272948044199</v>
      </c>
      <c r="X342">
        <v>1.10766558755175</v>
      </c>
      <c r="Y342">
        <v>0.257498837484192</v>
      </c>
      <c r="Z342">
        <v>0.24564100230762101</v>
      </c>
      <c r="AA342">
        <v>0.155075981128037</v>
      </c>
      <c r="AB342">
        <v>1.12075037754697</v>
      </c>
      <c r="AC342">
        <v>1.9021132175106099</v>
      </c>
      <c r="AD342">
        <v>1.8863080833230399</v>
      </c>
      <c r="AE342">
        <v>1.2327491963296699</v>
      </c>
      <c r="AF342">
        <v>1.69472580717024</v>
      </c>
    </row>
    <row r="343" spans="1:32" x14ac:dyDescent="0.25">
      <c r="A343" t="s">
        <v>4046</v>
      </c>
      <c r="B343" t="s">
        <v>3312</v>
      </c>
      <c r="C343" t="s">
        <v>3221</v>
      </c>
      <c r="D343" t="s">
        <v>3222</v>
      </c>
      <c r="E343">
        <v>2254.8396848235202</v>
      </c>
      <c r="F343">
        <v>0.87475507800497698</v>
      </c>
      <c r="G343">
        <v>1.9082610807428</v>
      </c>
      <c r="H343">
        <v>-0.30696564278760402</v>
      </c>
      <c r="I343">
        <v>0.90150908544987296</v>
      </c>
      <c r="J343">
        <v>-0.98939897321061598</v>
      </c>
      <c r="K343">
        <v>-1.60696834534814</v>
      </c>
      <c r="L343">
        <v>-0.74161205471293601</v>
      </c>
      <c r="M343" t="s">
        <v>3151</v>
      </c>
      <c r="N343" t="s">
        <v>3151</v>
      </c>
      <c r="O343" t="s">
        <v>3150</v>
      </c>
      <c r="P343" t="s">
        <v>3149</v>
      </c>
      <c r="Q343" t="s">
        <v>3155</v>
      </c>
      <c r="R343" t="s">
        <v>3155</v>
      </c>
      <c r="S343" t="s">
        <v>3150</v>
      </c>
      <c r="T343" t="s">
        <v>3152</v>
      </c>
      <c r="U343">
        <v>41</v>
      </c>
      <c r="V343">
        <v>0.78160009388666296</v>
      </c>
      <c r="W343">
        <v>0.54349123328586602</v>
      </c>
      <c r="X343">
        <v>-9.8606042732200194E-2</v>
      </c>
      <c r="Y343">
        <v>7.3452818114723203E-3</v>
      </c>
      <c r="Z343">
        <v>0.46202514870568601</v>
      </c>
      <c r="AA343">
        <v>0.68826817206109703</v>
      </c>
      <c r="AB343">
        <v>1.00919493297151</v>
      </c>
      <c r="AC343">
        <v>1.53163614808535</v>
      </c>
      <c r="AD343">
        <v>1.7269836484600201</v>
      </c>
      <c r="AE343">
        <v>1.0101628184515099</v>
      </c>
      <c r="AF343">
        <v>0.87475507800497698</v>
      </c>
    </row>
    <row r="344" spans="1:32" x14ac:dyDescent="0.25">
      <c r="A344" t="s">
        <v>4047</v>
      </c>
      <c r="B344" t="s">
        <v>3312</v>
      </c>
      <c r="C344" t="s">
        <v>3223</v>
      </c>
      <c r="D344" t="s">
        <v>3224</v>
      </c>
      <c r="E344">
        <v>3984.0744339778098</v>
      </c>
      <c r="F344">
        <v>0.17148706096722599</v>
      </c>
      <c r="G344">
        <v>3.5095812194571701</v>
      </c>
      <c r="H344">
        <v>-1.81198277940902</v>
      </c>
      <c r="I344">
        <v>-4.2935129309569697E-3</v>
      </c>
      <c r="J344">
        <v>1.22644514334157</v>
      </c>
      <c r="K344">
        <v>0.83643285500078202</v>
      </c>
      <c r="L344">
        <v>-0.766367213824654</v>
      </c>
      <c r="M344" t="s">
        <v>3149</v>
      </c>
      <c r="N344" t="s">
        <v>3151</v>
      </c>
      <c r="O344" t="s">
        <v>3155</v>
      </c>
      <c r="P344" t="s">
        <v>3148</v>
      </c>
      <c r="Q344" t="s">
        <v>3151</v>
      </c>
      <c r="R344" t="s">
        <v>3149</v>
      </c>
      <c r="S344" t="s">
        <v>3150</v>
      </c>
      <c r="T344" t="s">
        <v>3152</v>
      </c>
      <c r="U344">
        <v>58</v>
      </c>
      <c r="V344">
        <v>8.4368874846180206E-2</v>
      </c>
      <c r="W344">
        <v>-0.35118079210116598</v>
      </c>
      <c r="X344">
        <v>-0.81188272192879196</v>
      </c>
      <c r="Y344">
        <v>-0.99639884684022195</v>
      </c>
      <c r="Z344">
        <v>-0.86141525675016195</v>
      </c>
      <c r="AA344">
        <v>-0.81342860820540097</v>
      </c>
      <c r="AB344">
        <v>-0.25994577230740301</v>
      </c>
      <c r="AC344">
        <v>0.28303873188898998</v>
      </c>
      <c r="AD344">
        <v>0.68651035364788304</v>
      </c>
      <c r="AE344">
        <v>-2.6047337001167299E-2</v>
      </c>
      <c r="AF344">
        <v>0.17148706096722599</v>
      </c>
    </row>
    <row r="345" spans="1:32" x14ac:dyDescent="0.25">
      <c r="A345" t="s">
        <v>4048</v>
      </c>
      <c r="B345" t="s">
        <v>3312</v>
      </c>
      <c r="C345" t="s">
        <v>3225</v>
      </c>
      <c r="D345" t="s">
        <v>3226</v>
      </c>
      <c r="E345">
        <v>5387.9214736731101</v>
      </c>
      <c r="F345">
        <v>0.13661530990218501</v>
      </c>
      <c r="G345">
        <v>0.340300837168176</v>
      </c>
      <c r="H345">
        <v>-1.1760033938679499</v>
      </c>
      <c r="I345">
        <v>0.280077473252001</v>
      </c>
      <c r="J345">
        <v>0.77646507794516895</v>
      </c>
      <c r="K345">
        <v>0.59726637478065903</v>
      </c>
      <c r="L345">
        <v>-0.36439538350137601</v>
      </c>
      <c r="M345" t="s">
        <v>3149</v>
      </c>
      <c r="N345" t="s">
        <v>3149</v>
      </c>
      <c r="O345" t="s">
        <v>3155</v>
      </c>
      <c r="P345" t="s">
        <v>3148</v>
      </c>
      <c r="Q345" t="s">
        <v>3151</v>
      </c>
      <c r="R345" t="s">
        <v>3149</v>
      </c>
      <c r="S345" t="s">
        <v>3148</v>
      </c>
      <c r="T345" t="s">
        <v>3152</v>
      </c>
      <c r="U345">
        <v>59</v>
      </c>
      <c r="V345">
        <v>-0.19060506579370401</v>
      </c>
      <c r="W345">
        <v>-0.39403754455032902</v>
      </c>
      <c r="X345">
        <v>-0.16566073243181101</v>
      </c>
      <c r="Y345">
        <v>-0.24027991720768599</v>
      </c>
      <c r="Z345">
        <v>8.1966836975470997E-2</v>
      </c>
      <c r="AA345">
        <v>0.51268383081416902</v>
      </c>
      <c r="AB345">
        <v>0.54581528836938598</v>
      </c>
      <c r="AC345">
        <v>0.75615128640690499</v>
      </c>
      <c r="AD345">
        <v>0.61274274055906297</v>
      </c>
      <c r="AE345">
        <v>-6.0391835307087902E-2</v>
      </c>
      <c r="AF345">
        <v>0.13661530990218501</v>
      </c>
    </row>
    <row r="346" spans="1:32" x14ac:dyDescent="0.25">
      <c r="A346" t="s">
        <v>4049</v>
      </c>
      <c r="B346" t="s">
        <v>3312</v>
      </c>
      <c r="C346" t="s">
        <v>3227</v>
      </c>
      <c r="D346" t="s">
        <v>3228</v>
      </c>
      <c r="E346">
        <v>7323.3979928926101</v>
      </c>
      <c r="F346">
        <v>1.42654803303278</v>
      </c>
      <c r="G346">
        <v>0.65644052755504401</v>
      </c>
      <c r="H346">
        <v>-0.50609640375131204</v>
      </c>
      <c r="I346">
        <v>0.34196188928212101</v>
      </c>
      <c r="J346">
        <v>0.207955467588261</v>
      </c>
      <c r="K346">
        <v>0.91759274888231801</v>
      </c>
      <c r="L346">
        <v>6.6982327243971698E-2</v>
      </c>
      <c r="M346" t="s">
        <v>3151</v>
      </c>
      <c r="N346" t="s">
        <v>3151</v>
      </c>
      <c r="O346" t="s">
        <v>3150</v>
      </c>
      <c r="P346" t="s">
        <v>3148</v>
      </c>
      <c r="Q346" t="s">
        <v>3148</v>
      </c>
      <c r="R346" t="s">
        <v>3149</v>
      </c>
      <c r="S346" t="s">
        <v>3148</v>
      </c>
      <c r="T346" t="s">
        <v>3152</v>
      </c>
      <c r="U346">
        <v>22</v>
      </c>
      <c r="V346">
        <v>0.31578310510114899</v>
      </c>
      <c r="W346">
        <v>5.13033633587755E-2</v>
      </c>
      <c r="X346">
        <v>-9.9888124795468394E-2</v>
      </c>
      <c r="Y346">
        <v>-0.24930361472477999</v>
      </c>
      <c r="Z346">
        <v>0.27053076215412403</v>
      </c>
      <c r="AA346">
        <v>0.54494506325167902</v>
      </c>
      <c r="AB346">
        <v>0.91367024083222803</v>
      </c>
      <c r="AC346">
        <v>1.29369026760553</v>
      </c>
      <c r="AD346">
        <v>1.29210460993492</v>
      </c>
      <c r="AE346">
        <v>1.08227144639205</v>
      </c>
      <c r="AF346">
        <v>1.42654803303278</v>
      </c>
    </row>
    <row r="347" spans="1:32" x14ac:dyDescent="0.25">
      <c r="A347" t="s">
        <v>4050</v>
      </c>
      <c r="B347" t="s">
        <v>3312</v>
      </c>
      <c r="C347" t="s">
        <v>3229</v>
      </c>
      <c r="D347" t="s">
        <v>3230</v>
      </c>
      <c r="E347">
        <v>1023.03803010909</v>
      </c>
      <c r="F347">
        <v>0.96665818651539803</v>
      </c>
      <c r="G347">
        <v>2.1492767184571702</v>
      </c>
      <c r="H347">
        <v>-0.922459485646144</v>
      </c>
      <c r="I347">
        <v>0.59780284755815905</v>
      </c>
      <c r="J347">
        <v>0.52923076855274398</v>
      </c>
      <c r="K347">
        <v>-0.53242686122611704</v>
      </c>
      <c r="L347">
        <v>6.3945459638237695E-2</v>
      </c>
      <c r="M347" t="s">
        <v>3151</v>
      </c>
      <c r="N347" t="s">
        <v>3151</v>
      </c>
      <c r="O347" t="s">
        <v>3150</v>
      </c>
      <c r="P347" t="s">
        <v>3149</v>
      </c>
      <c r="Q347" t="s">
        <v>3149</v>
      </c>
      <c r="R347" t="s">
        <v>3150</v>
      </c>
      <c r="S347" t="s">
        <v>3148</v>
      </c>
      <c r="T347" t="s">
        <v>3152</v>
      </c>
      <c r="U347">
        <v>38</v>
      </c>
      <c r="V347">
        <v>0.31153485064448699</v>
      </c>
      <c r="W347">
        <v>-4.0963139308879903E-2</v>
      </c>
      <c r="X347">
        <v>-0.72555081038173996</v>
      </c>
      <c r="Y347">
        <v>-0.30926723537602502</v>
      </c>
      <c r="Z347">
        <v>-0.32536343449586203</v>
      </c>
      <c r="AA347">
        <v>-0.472855080569834</v>
      </c>
      <c r="AB347">
        <v>2.97887766426012</v>
      </c>
      <c r="AC347">
        <v>0.95775110798154595</v>
      </c>
      <c r="AD347">
        <v>0.90042117019969004</v>
      </c>
      <c r="AE347">
        <v>1.0426014439115101</v>
      </c>
      <c r="AF347">
        <v>0.96665818651539803</v>
      </c>
    </row>
    <row r="348" spans="1:32" x14ac:dyDescent="0.25">
      <c r="A348" t="s">
        <v>4051</v>
      </c>
      <c r="B348" t="s">
        <v>3312</v>
      </c>
      <c r="C348" t="s">
        <v>3231</v>
      </c>
      <c r="D348" t="s">
        <v>3232</v>
      </c>
      <c r="E348">
        <v>1308.4956241054099</v>
      </c>
      <c r="F348">
        <v>6.5742478903557902E-2</v>
      </c>
      <c r="G348">
        <v>-0.62462796194062997</v>
      </c>
      <c r="H348">
        <v>-0.44168596122792803</v>
      </c>
      <c r="I348">
        <v>0.47721869040124298</v>
      </c>
      <c r="J348">
        <v>-0.35461855719654301</v>
      </c>
      <c r="K348">
        <v>-0.50061073177656401</v>
      </c>
      <c r="L348">
        <v>0.231506418052813</v>
      </c>
      <c r="M348" t="s">
        <v>3148</v>
      </c>
      <c r="N348" t="s">
        <v>3150</v>
      </c>
      <c r="O348" t="s">
        <v>3150</v>
      </c>
      <c r="P348" t="s">
        <v>3148</v>
      </c>
      <c r="Q348" t="s">
        <v>3150</v>
      </c>
      <c r="R348" t="s">
        <v>3150</v>
      </c>
      <c r="S348" t="s">
        <v>3149</v>
      </c>
      <c r="T348" t="s">
        <v>3152</v>
      </c>
      <c r="U348">
        <v>60</v>
      </c>
      <c r="V348">
        <v>1.07416195443146</v>
      </c>
      <c r="W348">
        <v>-0.339241792148678</v>
      </c>
      <c r="X348">
        <v>0.28854055358646402</v>
      </c>
      <c r="Y348">
        <v>0.41151181463235298</v>
      </c>
      <c r="Z348">
        <v>-1.48624685725536</v>
      </c>
      <c r="AA348">
        <v>0.209711141539558</v>
      </c>
      <c r="AB348">
        <v>0.41102598980948901</v>
      </c>
      <c r="AC348">
        <v>-0.26065760875507299</v>
      </c>
      <c r="AD348">
        <v>-9.3889587121531101E-2</v>
      </c>
      <c r="AE348">
        <v>-3.7554965145789002E-2</v>
      </c>
      <c r="AF348">
        <v>6.5742478903557902E-2</v>
      </c>
    </row>
    <row r="349" spans="1:32" x14ac:dyDescent="0.25">
      <c r="A349" t="s">
        <v>4052</v>
      </c>
      <c r="B349" t="s">
        <v>3312</v>
      </c>
      <c r="C349" t="s">
        <v>3233</v>
      </c>
      <c r="D349" t="s">
        <v>3234</v>
      </c>
      <c r="E349">
        <v>612.66068696909804</v>
      </c>
      <c r="F349">
        <v>0.46786084820784601</v>
      </c>
      <c r="M349" t="s">
        <v>3160</v>
      </c>
      <c r="N349" t="s">
        <v>3160</v>
      </c>
      <c r="O349" t="s">
        <v>3160</v>
      </c>
      <c r="P349" t="s">
        <v>3160</v>
      </c>
      <c r="Q349" t="s">
        <v>3160</v>
      </c>
      <c r="R349" t="s">
        <v>3160</v>
      </c>
      <c r="S349" t="s">
        <v>3160</v>
      </c>
      <c r="T349" t="s">
        <v>3180</v>
      </c>
      <c r="U349">
        <v>50</v>
      </c>
      <c r="V349">
        <v>0.22280244447630601</v>
      </c>
      <c r="W349">
        <v>0.26805478813558198</v>
      </c>
      <c r="X349">
        <v>0.53229735228338904</v>
      </c>
      <c r="Y349">
        <v>8.7787347470239894E-3</v>
      </c>
      <c r="Z349">
        <v>-8.4752168801283098E-2</v>
      </c>
      <c r="AA349">
        <v>0.71663230548635504</v>
      </c>
      <c r="AB349">
        <v>0.934269298557862</v>
      </c>
      <c r="AC349">
        <v>0.85384053721026898</v>
      </c>
      <c r="AD349">
        <v>0.68322980315332904</v>
      </c>
      <c r="AE349">
        <v>0.41503066968255897</v>
      </c>
      <c r="AF349">
        <v>0.46786084820784601</v>
      </c>
    </row>
    <row r="350" spans="1:32" x14ac:dyDescent="0.25">
      <c r="A350" t="s">
        <v>4053</v>
      </c>
      <c r="B350" t="s">
        <v>3312</v>
      </c>
      <c r="C350" t="s">
        <v>3235</v>
      </c>
      <c r="D350" t="s">
        <v>3236</v>
      </c>
      <c r="E350">
        <v>3752.9159960509101</v>
      </c>
      <c r="F350">
        <v>-0.214221832800467</v>
      </c>
      <c r="G350">
        <v>0.74977658029357397</v>
      </c>
      <c r="H350">
        <v>-1.0057074048363599</v>
      </c>
      <c r="I350">
        <v>-0.94923985924086596</v>
      </c>
      <c r="J350">
        <v>9.7454537980894498E-2</v>
      </c>
      <c r="K350">
        <v>-1.2917432665931501</v>
      </c>
      <c r="L350">
        <v>-0.89990079493411301</v>
      </c>
      <c r="M350" t="s">
        <v>3148</v>
      </c>
      <c r="N350" t="s">
        <v>3151</v>
      </c>
      <c r="O350" t="s">
        <v>3155</v>
      </c>
      <c r="P350" t="s">
        <v>3155</v>
      </c>
      <c r="Q350" t="s">
        <v>3148</v>
      </c>
      <c r="R350" t="s">
        <v>3155</v>
      </c>
      <c r="S350" t="s">
        <v>3155</v>
      </c>
      <c r="T350" t="s">
        <v>3152</v>
      </c>
      <c r="U350">
        <v>66</v>
      </c>
      <c r="V350">
        <v>-0.51382197465565604</v>
      </c>
      <c r="W350">
        <v>-0.64233794168012004</v>
      </c>
      <c r="X350">
        <v>-0.54269921024277701</v>
      </c>
      <c r="Y350">
        <v>-0.83997876647873204</v>
      </c>
      <c r="Z350">
        <v>-0.71906070621685303</v>
      </c>
      <c r="AA350">
        <v>-0.63368659507872804</v>
      </c>
      <c r="AB350">
        <v>-0.80875690982470105</v>
      </c>
      <c r="AC350">
        <v>-0.369605214457424</v>
      </c>
      <c r="AD350">
        <v>-0.22279938504688701</v>
      </c>
      <c r="AE350">
        <v>-0.54467309979546497</v>
      </c>
      <c r="AF350">
        <v>-0.214221832800467</v>
      </c>
    </row>
    <row r="351" spans="1:32" x14ac:dyDescent="0.25">
      <c r="A351" t="s">
        <v>4054</v>
      </c>
      <c r="B351" t="s">
        <v>3312</v>
      </c>
      <c r="C351" t="s">
        <v>3237</v>
      </c>
      <c r="D351" t="s">
        <v>3238</v>
      </c>
      <c r="E351">
        <v>2578.4897525517999</v>
      </c>
      <c r="F351">
        <v>0.75315549853974695</v>
      </c>
      <c r="G351">
        <v>0.21485633959692599</v>
      </c>
      <c r="H351">
        <v>1.4131187188816401</v>
      </c>
      <c r="I351">
        <v>0.95117266108334997</v>
      </c>
      <c r="J351">
        <v>-0.36900178454138799</v>
      </c>
      <c r="K351">
        <v>-1.4207474154772699</v>
      </c>
      <c r="L351">
        <v>-1.15030177138044</v>
      </c>
      <c r="M351" t="s">
        <v>3151</v>
      </c>
      <c r="N351" t="s">
        <v>3149</v>
      </c>
      <c r="O351" t="s">
        <v>3151</v>
      </c>
      <c r="P351" t="s">
        <v>3149</v>
      </c>
      <c r="Q351" t="s">
        <v>3150</v>
      </c>
      <c r="R351" t="s">
        <v>3155</v>
      </c>
      <c r="S351" t="s">
        <v>3155</v>
      </c>
      <c r="T351" t="s">
        <v>3152</v>
      </c>
      <c r="U351">
        <v>43</v>
      </c>
      <c r="V351">
        <v>-0.54555259195633499</v>
      </c>
      <c r="W351">
        <v>-0.79486916581396605</v>
      </c>
      <c r="X351">
        <v>-0.91387135884947202</v>
      </c>
      <c r="Y351">
        <v>-0.34799432933555402</v>
      </c>
      <c r="Z351">
        <v>-0.133179452864083</v>
      </c>
      <c r="AA351">
        <v>-7.6816731213574005E-2</v>
      </c>
      <c r="AB351">
        <v>0.43479976478759103</v>
      </c>
      <c r="AC351">
        <v>-1.65344076965648E-3</v>
      </c>
      <c r="AD351">
        <v>-0.30948298666846202</v>
      </c>
      <c r="AE351">
        <v>-1.7318248820335998E-2</v>
      </c>
      <c r="AF351">
        <v>0.75315549853974695</v>
      </c>
    </row>
    <row r="352" spans="1:32" x14ac:dyDescent="0.25">
      <c r="A352" t="s">
        <v>4055</v>
      </c>
      <c r="B352" t="s">
        <v>3312</v>
      </c>
      <c r="C352" t="s">
        <v>3239</v>
      </c>
      <c r="D352" t="s">
        <v>3240</v>
      </c>
      <c r="E352">
        <v>2415.2875978678599</v>
      </c>
      <c r="F352">
        <v>-0.77729109341603098</v>
      </c>
      <c r="G352">
        <v>0.47666985091556402</v>
      </c>
      <c r="H352">
        <v>-1.0057074048363599</v>
      </c>
      <c r="I352">
        <v>-1.61515308471085</v>
      </c>
      <c r="J352">
        <v>0.31138451067634199</v>
      </c>
      <c r="K352">
        <v>-1.0683339139733199</v>
      </c>
      <c r="L352">
        <v>0.51635380465746294</v>
      </c>
      <c r="M352" t="s">
        <v>3155</v>
      </c>
      <c r="N352" t="s">
        <v>3149</v>
      </c>
      <c r="O352" t="s">
        <v>3155</v>
      </c>
      <c r="P352" t="s">
        <v>3155</v>
      </c>
      <c r="Q352" t="s">
        <v>3149</v>
      </c>
      <c r="R352" t="s">
        <v>3155</v>
      </c>
      <c r="S352" t="s">
        <v>3149</v>
      </c>
      <c r="T352" t="s">
        <v>3152</v>
      </c>
      <c r="U352">
        <v>74</v>
      </c>
      <c r="V352">
        <v>-0.74822939705471703</v>
      </c>
      <c r="W352">
        <v>-1.2221398468025899</v>
      </c>
      <c r="X352">
        <v>-1.24144867095267</v>
      </c>
      <c r="Y352">
        <v>-1.28331696373568</v>
      </c>
      <c r="Z352">
        <v>-1.17824782161867</v>
      </c>
      <c r="AA352">
        <v>-1.1204404984593701</v>
      </c>
      <c r="AB352">
        <v>-0.99730698558694297</v>
      </c>
      <c r="AC352">
        <v>-1.2045805561404499</v>
      </c>
      <c r="AD352">
        <v>-1.177461871227</v>
      </c>
      <c r="AE352">
        <v>-0.88928068149538897</v>
      </c>
      <c r="AF352">
        <v>-0.77729109341603098</v>
      </c>
    </row>
    <row r="353" spans="1:32" x14ac:dyDescent="0.25">
      <c r="A353" t="s">
        <v>4056</v>
      </c>
      <c r="B353" t="s">
        <v>3312</v>
      </c>
      <c r="C353" t="s">
        <v>3241</v>
      </c>
      <c r="D353" t="s">
        <v>3242</v>
      </c>
      <c r="E353">
        <v>1200.9106006724901</v>
      </c>
      <c r="F353">
        <v>-0.394840220829209</v>
      </c>
      <c r="G353">
        <v>0.47752586346863601</v>
      </c>
      <c r="H353">
        <v>-0.19943203026369</v>
      </c>
      <c r="I353">
        <v>-0.20763868150511799</v>
      </c>
      <c r="J353">
        <v>-0.143556633004676</v>
      </c>
      <c r="K353">
        <v>-1.6013024851053901</v>
      </c>
      <c r="L353">
        <v>-0.96310844306244603</v>
      </c>
      <c r="M353" t="s">
        <v>3150</v>
      </c>
      <c r="N353" t="s">
        <v>3149</v>
      </c>
      <c r="O353" t="s">
        <v>3148</v>
      </c>
      <c r="P353" t="s">
        <v>3150</v>
      </c>
      <c r="Q353" t="s">
        <v>3148</v>
      </c>
      <c r="R353" t="s">
        <v>3155</v>
      </c>
      <c r="S353" t="s">
        <v>3155</v>
      </c>
      <c r="T353" t="s">
        <v>3152</v>
      </c>
      <c r="U353">
        <v>70</v>
      </c>
      <c r="V353">
        <v>-0.29829676550564099</v>
      </c>
      <c r="W353">
        <v>-0.16171813007751901</v>
      </c>
      <c r="X353">
        <v>-0.58407614112212003</v>
      </c>
      <c r="Y353">
        <v>-0.49079671722204898</v>
      </c>
      <c r="Z353">
        <v>-9.7369655870440705E-2</v>
      </c>
      <c r="AA353">
        <v>-3.2828708514967803E-2</v>
      </c>
      <c r="AB353">
        <v>-0.247539372560068</v>
      </c>
      <c r="AC353">
        <v>1.0776221678070699E-2</v>
      </c>
      <c r="AD353">
        <v>-0.23017141020441301</v>
      </c>
      <c r="AE353">
        <v>-0.65006664055400598</v>
      </c>
      <c r="AF353">
        <v>-0.394840220829209</v>
      </c>
    </row>
    <row r="354" spans="1:32" x14ac:dyDescent="0.25">
      <c r="A354" t="s">
        <v>4057</v>
      </c>
      <c r="B354" t="s">
        <v>3312</v>
      </c>
      <c r="C354" t="s">
        <v>3243</v>
      </c>
      <c r="D354" t="s">
        <v>3244</v>
      </c>
      <c r="E354">
        <v>3436.0333224012702</v>
      </c>
      <c r="F354">
        <v>-0.29964941162272701</v>
      </c>
      <c r="G354">
        <v>-0.66562523335325896</v>
      </c>
      <c r="H354">
        <v>-0.219416651155036</v>
      </c>
      <c r="I354">
        <v>1.21212995029333</v>
      </c>
      <c r="J354">
        <v>-0.57123466225762098</v>
      </c>
      <c r="K354">
        <v>-1.5669659974101</v>
      </c>
      <c r="L354">
        <v>-0.55469330340025702</v>
      </c>
      <c r="M354" t="s">
        <v>3150</v>
      </c>
      <c r="N354" t="s">
        <v>3150</v>
      </c>
      <c r="O354" t="s">
        <v>3150</v>
      </c>
      <c r="P354" t="s">
        <v>3151</v>
      </c>
      <c r="Q354" t="s">
        <v>3150</v>
      </c>
      <c r="R354" t="s">
        <v>3155</v>
      </c>
      <c r="S354" t="s">
        <v>3150</v>
      </c>
      <c r="T354" t="s">
        <v>3152</v>
      </c>
      <c r="U354">
        <v>67</v>
      </c>
      <c r="V354">
        <v>0.57806996026398605</v>
      </c>
      <c r="W354">
        <v>-0.59981331346459899</v>
      </c>
      <c r="X354">
        <v>-0.98010175883459705</v>
      </c>
      <c r="Y354">
        <v>-0.41347225198562298</v>
      </c>
      <c r="Z354">
        <v>-0.251447959085071</v>
      </c>
      <c r="AA354">
        <v>4.6792146021955798E-2</v>
      </c>
      <c r="AB354">
        <v>0.87528919531282801</v>
      </c>
      <c r="AC354">
        <v>0.60918598481477604</v>
      </c>
      <c r="AD354">
        <v>1.4637362231756901</v>
      </c>
      <c r="AE354">
        <v>1.19326954546885</v>
      </c>
      <c r="AF354">
        <v>-0.29964941162272701</v>
      </c>
    </row>
    <row r="355" spans="1:32" x14ac:dyDescent="0.25">
      <c r="A355" t="s">
        <v>4058</v>
      </c>
      <c r="B355" t="s">
        <v>3312</v>
      </c>
      <c r="C355" t="s">
        <v>3245</v>
      </c>
      <c r="D355" t="s">
        <v>3246</v>
      </c>
      <c r="E355">
        <v>3060.0534527549398</v>
      </c>
      <c r="F355">
        <v>1.41417452905146</v>
      </c>
      <c r="G355">
        <v>1.7305941766952799</v>
      </c>
      <c r="H355">
        <v>-0.62715147184874898</v>
      </c>
      <c r="I355">
        <v>0.70829554613729995</v>
      </c>
      <c r="J355">
        <v>-0.95084419139309995</v>
      </c>
      <c r="K355">
        <v>-1.72319557731396</v>
      </c>
      <c r="L355">
        <v>-1.26119051640655</v>
      </c>
      <c r="M355" t="s">
        <v>3151</v>
      </c>
      <c r="N355" t="s">
        <v>3151</v>
      </c>
      <c r="O355" t="s">
        <v>3150</v>
      </c>
      <c r="P355" t="s">
        <v>3149</v>
      </c>
      <c r="Q355" t="s">
        <v>3155</v>
      </c>
      <c r="R355" t="s">
        <v>3155</v>
      </c>
      <c r="S355" t="s">
        <v>3155</v>
      </c>
      <c r="T355" t="s">
        <v>3152</v>
      </c>
      <c r="U355">
        <v>23</v>
      </c>
      <c r="V355">
        <v>-0.489732271339057</v>
      </c>
      <c r="W355">
        <v>-0.21798830743726599</v>
      </c>
      <c r="X355">
        <v>-0.70141649594770406</v>
      </c>
      <c r="Y355">
        <v>-0.24671566344818799</v>
      </c>
      <c r="Z355">
        <v>-0.25894030050399702</v>
      </c>
      <c r="AA355">
        <v>7.9973840749691896E-2</v>
      </c>
      <c r="AB355">
        <v>0.26917850464207199</v>
      </c>
      <c r="AC355">
        <v>0.23931548700699501</v>
      </c>
      <c r="AD355">
        <v>0.75611305951279695</v>
      </c>
      <c r="AE355">
        <v>0.42042504410568798</v>
      </c>
      <c r="AF355">
        <v>1.41417452905146</v>
      </c>
    </row>
    <row r="356" spans="1:32" x14ac:dyDescent="0.25">
      <c r="A356" t="s">
        <v>4059</v>
      </c>
      <c r="B356" t="s">
        <v>3312</v>
      </c>
      <c r="C356" t="s">
        <v>3247</v>
      </c>
      <c r="D356" t="s">
        <v>3248</v>
      </c>
      <c r="E356">
        <v>238.12059798645399</v>
      </c>
      <c r="F356">
        <v>-0.527038626697517</v>
      </c>
      <c r="G356">
        <v>1.8249813229859</v>
      </c>
      <c r="H356">
        <v>-0.19943203026369</v>
      </c>
      <c r="I356">
        <v>-0.98183891540957002</v>
      </c>
      <c r="J356">
        <v>-0.55714421712240603</v>
      </c>
      <c r="K356">
        <v>-0.42565853627275002</v>
      </c>
      <c r="L356">
        <v>-0.398136967461592</v>
      </c>
      <c r="M356" t="s">
        <v>3150</v>
      </c>
      <c r="N356" t="s">
        <v>3151</v>
      </c>
      <c r="O356" t="s">
        <v>3148</v>
      </c>
      <c r="P356" t="s">
        <v>3155</v>
      </c>
      <c r="Q356" t="s">
        <v>3150</v>
      </c>
      <c r="R356" t="s">
        <v>3150</v>
      </c>
      <c r="S356" t="s">
        <v>3150</v>
      </c>
      <c r="T356" t="s">
        <v>3152</v>
      </c>
      <c r="U356">
        <v>72</v>
      </c>
      <c r="V356">
        <v>0.274245558577565</v>
      </c>
      <c r="W356">
        <v>0.273057777695843</v>
      </c>
      <c r="X356">
        <v>1.05856756857066E-2</v>
      </c>
      <c r="Y356">
        <v>-0.13876798969079299</v>
      </c>
      <c r="Z356">
        <v>-0.22960425163380599</v>
      </c>
      <c r="AA356">
        <v>6.4536451554391194E-2</v>
      </c>
      <c r="AB356">
        <v>0.640300538056086</v>
      </c>
      <c r="AC356">
        <v>1.0277747096132701</v>
      </c>
      <c r="AD356">
        <v>1.1679909418594501</v>
      </c>
      <c r="AE356">
        <v>-5.3648683924729497E-2</v>
      </c>
      <c r="AF356">
        <v>-0.527038626697517</v>
      </c>
    </row>
    <row r="357" spans="1:32" x14ac:dyDescent="0.25">
      <c r="A357" t="s">
        <v>4060</v>
      </c>
      <c r="B357" t="s">
        <v>3312</v>
      </c>
      <c r="C357" t="s">
        <v>3249</v>
      </c>
      <c r="D357" t="s">
        <v>3250</v>
      </c>
      <c r="E357">
        <v>1100.5339845718599</v>
      </c>
      <c r="F357">
        <v>0.47176135270511899</v>
      </c>
      <c r="G357">
        <v>0.504413659357003</v>
      </c>
      <c r="H357">
        <v>1.4131187188816401</v>
      </c>
      <c r="I357">
        <v>0.16064208501250199</v>
      </c>
      <c r="J357">
        <v>-1.14760619195144</v>
      </c>
      <c r="K357">
        <v>-1.6216355998499601</v>
      </c>
      <c r="L357">
        <v>0.37062203696248802</v>
      </c>
      <c r="M357" t="s">
        <v>3149</v>
      </c>
      <c r="N357" t="s">
        <v>3151</v>
      </c>
      <c r="O357" t="s">
        <v>3151</v>
      </c>
      <c r="P357" t="s">
        <v>3148</v>
      </c>
      <c r="Q357" t="s">
        <v>3155</v>
      </c>
      <c r="R357" t="s">
        <v>3155</v>
      </c>
      <c r="S357" t="s">
        <v>3149</v>
      </c>
      <c r="T357" t="s">
        <v>3152</v>
      </c>
      <c r="U357">
        <v>48</v>
      </c>
      <c r="V357">
        <v>-0.24376085169144501</v>
      </c>
      <c r="W357">
        <v>0.78065053675572005</v>
      </c>
      <c r="X357">
        <v>-0.924851412712837</v>
      </c>
      <c r="Y357">
        <v>0.200262786599085</v>
      </c>
      <c r="Z357">
        <v>0.80607751282875395</v>
      </c>
      <c r="AA357">
        <v>0.36750804845389901</v>
      </c>
      <c r="AB357">
        <v>0.55882311813822105</v>
      </c>
      <c r="AC357">
        <v>0.56451031316992395</v>
      </c>
      <c r="AD357">
        <v>0.66528102449600401</v>
      </c>
      <c r="AE357">
        <v>0.34647151306010598</v>
      </c>
      <c r="AF357">
        <v>0.47176135270511899</v>
      </c>
    </row>
    <row r="358" spans="1:32" x14ac:dyDescent="0.25">
      <c r="A358" t="s">
        <v>4061</v>
      </c>
      <c r="B358" t="s">
        <v>3312</v>
      </c>
      <c r="C358" t="s">
        <v>3251</v>
      </c>
      <c r="D358" t="s">
        <v>3252</v>
      </c>
      <c r="E358">
        <v>1153.50414206037</v>
      </c>
      <c r="F358">
        <v>2.65994343163575</v>
      </c>
      <c r="G358">
        <v>4.5796404214746298</v>
      </c>
      <c r="H358">
        <v>1.4131187188816401</v>
      </c>
      <c r="I358">
        <v>0.87528640201058605</v>
      </c>
      <c r="J358">
        <v>-0.98384272103359205</v>
      </c>
      <c r="K358">
        <v>-1.62400137637543</v>
      </c>
      <c r="L358">
        <v>-0.26053907254883901</v>
      </c>
      <c r="M358" t="s">
        <v>3151</v>
      </c>
      <c r="N358" t="s">
        <v>3151</v>
      </c>
      <c r="O358" t="s">
        <v>3151</v>
      </c>
      <c r="P358" t="s">
        <v>3149</v>
      </c>
      <c r="Q358" t="s">
        <v>3155</v>
      </c>
      <c r="R358" t="s">
        <v>3155</v>
      </c>
      <c r="S358" t="s">
        <v>3148</v>
      </c>
      <c r="T358" t="s">
        <v>3152</v>
      </c>
      <c r="U358">
        <v>5</v>
      </c>
      <c r="V358">
        <v>1.2628215381776999</v>
      </c>
      <c r="W358">
        <v>0.82264197757073698</v>
      </c>
      <c r="X358">
        <v>0.585888131447732</v>
      </c>
      <c r="Y358">
        <v>0.96945645800804803</v>
      </c>
      <c r="Z358">
        <v>2.5574741001721999</v>
      </c>
      <c r="AA358">
        <v>1.87357381412924</v>
      </c>
      <c r="AB358">
        <v>1.03570369571539</v>
      </c>
      <c r="AC358">
        <v>3.03325979401354</v>
      </c>
      <c r="AD358">
        <v>2.8625018949213099</v>
      </c>
      <c r="AE358">
        <v>3.1714809719281098</v>
      </c>
      <c r="AF358">
        <v>2.65994343163575</v>
      </c>
    </row>
    <row r="359" spans="1:32" x14ac:dyDescent="0.25">
      <c r="A359" t="s">
        <v>4062</v>
      </c>
      <c r="B359" t="s">
        <v>3312</v>
      </c>
      <c r="C359" t="s">
        <v>3253</v>
      </c>
      <c r="D359" t="s">
        <v>3254</v>
      </c>
      <c r="E359">
        <v>2455.5190097877598</v>
      </c>
      <c r="F359">
        <v>1.5089010884531799</v>
      </c>
      <c r="G359">
        <v>-0.18013675392957301</v>
      </c>
      <c r="H359">
        <v>0.60684334430897502</v>
      </c>
      <c r="I359">
        <v>1.1269235988900601</v>
      </c>
      <c r="J359">
        <v>-1.1515697944121699</v>
      </c>
      <c r="K359">
        <v>-1.8467506810658301</v>
      </c>
      <c r="L359">
        <v>-1.08957078871649</v>
      </c>
      <c r="M359" t="s">
        <v>3151</v>
      </c>
      <c r="N359" t="s">
        <v>3148</v>
      </c>
      <c r="O359" t="s">
        <v>3149</v>
      </c>
      <c r="P359" t="s">
        <v>3151</v>
      </c>
      <c r="Q359" t="s">
        <v>3155</v>
      </c>
      <c r="R359" t="s">
        <v>3155</v>
      </c>
      <c r="S359" t="s">
        <v>3155</v>
      </c>
      <c r="T359" t="s">
        <v>3152</v>
      </c>
      <c r="U359">
        <v>19</v>
      </c>
      <c r="V359">
        <v>0.96377885177387301</v>
      </c>
      <c r="W359">
        <v>1.16745514518105</v>
      </c>
      <c r="X359">
        <v>1.1062098795433599</v>
      </c>
      <c r="Y359">
        <v>0.374953875987452</v>
      </c>
      <c r="Z359">
        <v>0.28694180172089601</v>
      </c>
      <c r="AA359">
        <v>1.3189800503944999</v>
      </c>
      <c r="AB359">
        <v>1.01094972648232</v>
      </c>
      <c r="AC359">
        <v>1.7127971500175501</v>
      </c>
      <c r="AD359">
        <v>2.1395341857715202</v>
      </c>
      <c r="AE359">
        <v>1.45737991574389</v>
      </c>
      <c r="AF359">
        <v>1.5089010884531799</v>
      </c>
    </row>
    <row r="360" spans="1:32" x14ac:dyDescent="0.25">
      <c r="A360" t="s">
        <v>4063</v>
      </c>
      <c r="B360" t="s">
        <v>3312</v>
      </c>
      <c r="C360" t="s">
        <v>3255</v>
      </c>
      <c r="D360" t="s">
        <v>3256</v>
      </c>
      <c r="E360">
        <v>1670.52095631513</v>
      </c>
      <c r="F360">
        <v>0.80023006281279896</v>
      </c>
      <c r="G360">
        <v>-0.71842930486435996</v>
      </c>
      <c r="H360">
        <v>0.60684334430897602</v>
      </c>
      <c r="I360">
        <v>1.16127091051784</v>
      </c>
      <c r="J360">
        <v>-0.462621593167518</v>
      </c>
      <c r="K360">
        <v>-0.86858247689063595</v>
      </c>
      <c r="L360">
        <v>-3.00862772046794E-2</v>
      </c>
      <c r="M360" t="s">
        <v>3151</v>
      </c>
      <c r="N360" t="s">
        <v>3155</v>
      </c>
      <c r="O360" t="s">
        <v>3149</v>
      </c>
      <c r="P360" t="s">
        <v>3151</v>
      </c>
      <c r="Q360" t="s">
        <v>3150</v>
      </c>
      <c r="R360" t="s">
        <v>3150</v>
      </c>
      <c r="S360" t="s">
        <v>3148</v>
      </c>
      <c r="T360" t="s">
        <v>3152</v>
      </c>
      <c r="U360">
        <v>42</v>
      </c>
      <c r="V360">
        <v>-1.3491276743568299</v>
      </c>
      <c r="W360">
        <v>-0.59215478234340702</v>
      </c>
      <c r="X360">
        <v>-0.85089949805478504</v>
      </c>
      <c r="Y360">
        <v>0.297107664187167</v>
      </c>
      <c r="Z360">
        <v>0.378263766255511</v>
      </c>
      <c r="AA360">
        <v>-0.81481948067635901</v>
      </c>
      <c r="AB360">
        <v>-1.1815117205365799</v>
      </c>
      <c r="AC360">
        <v>-0.95758260047049004</v>
      </c>
      <c r="AD360">
        <v>0.69275535478082695</v>
      </c>
      <c r="AE360">
        <v>0.90532055529975497</v>
      </c>
      <c r="AF360">
        <v>0.80023006281279896</v>
      </c>
    </row>
    <row r="361" spans="1:32" x14ac:dyDescent="0.25">
      <c r="A361" t="s">
        <v>4064</v>
      </c>
      <c r="B361" t="s">
        <v>3312</v>
      </c>
      <c r="C361" t="s">
        <v>3257</v>
      </c>
      <c r="D361" t="s">
        <v>3258</v>
      </c>
      <c r="E361">
        <v>1225.22708115053</v>
      </c>
      <c r="F361">
        <v>-0.11023117536723701</v>
      </c>
      <c r="G361">
        <v>-0.48447720772227298</v>
      </c>
      <c r="H361">
        <v>0.60684334430897602</v>
      </c>
      <c r="I361">
        <v>1.2311259741413401</v>
      </c>
      <c r="J361">
        <v>-0.55062016854193196</v>
      </c>
      <c r="K361">
        <v>-1.1012407340241701</v>
      </c>
      <c r="L361">
        <v>0.73573036925619795</v>
      </c>
      <c r="M361" t="s">
        <v>3148</v>
      </c>
      <c r="N361" t="s">
        <v>3150</v>
      </c>
      <c r="O361" t="s">
        <v>3149</v>
      </c>
      <c r="P361" t="s">
        <v>3151</v>
      </c>
      <c r="Q361" t="s">
        <v>3150</v>
      </c>
      <c r="R361" t="s">
        <v>3155</v>
      </c>
      <c r="S361" t="s">
        <v>3149</v>
      </c>
      <c r="T361" t="s">
        <v>3152</v>
      </c>
      <c r="U361">
        <v>64</v>
      </c>
      <c r="V361">
        <v>-1.1083137048685101</v>
      </c>
      <c r="W361">
        <v>-1.31161386360318</v>
      </c>
      <c r="X361">
        <v>-0.16393834798130799</v>
      </c>
      <c r="Y361">
        <v>3.6880148024097802E-2</v>
      </c>
      <c r="Z361">
        <v>-0.65403280357135096</v>
      </c>
      <c r="AA361">
        <v>-1.37483600119142</v>
      </c>
      <c r="AB361">
        <v>-4.7140186947688303E-2</v>
      </c>
      <c r="AC361">
        <v>0.38029975351113399</v>
      </c>
      <c r="AD361">
        <v>0.124250460302562</v>
      </c>
      <c r="AE361">
        <v>1.3632061235695301</v>
      </c>
      <c r="AF361">
        <v>-0.11023117536723701</v>
      </c>
    </row>
    <row r="362" spans="1:32" x14ac:dyDescent="0.25">
      <c r="A362" t="s">
        <v>4065</v>
      </c>
      <c r="B362" t="s">
        <v>3312</v>
      </c>
      <c r="C362" t="s">
        <v>3259</v>
      </c>
      <c r="D362" t="s">
        <v>3260</v>
      </c>
      <c r="E362">
        <v>974.46067962380005</v>
      </c>
      <c r="F362">
        <v>1.50789429349383</v>
      </c>
      <c r="M362" t="s">
        <v>3160</v>
      </c>
      <c r="N362" t="s">
        <v>3160</v>
      </c>
      <c r="O362" t="s">
        <v>3160</v>
      </c>
      <c r="P362" t="s">
        <v>3160</v>
      </c>
      <c r="Q362" t="s">
        <v>3160</v>
      </c>
      <c r="R362" t="s">
        <v>3160</v>
      </c>
      <c r="S362" t="s">
        <v>3160</v>
      </c>
      <c r="T362" t="s">
        <v>3180</v>
      </c>
      <c r="U362">
        <v>20</v>
      </c>
      <c r="V362">
        <v>-0.55617896899025399</v>
      </c>
      <c r="W362">
        <v>-0.86586409022345701</v>
      </c>
      <c r="X362">
        <v>-0.90720875769696396</v>
      </c>
      <c r="Y362">
        <v>-0.75226954384878797</v>
      </c>
      <c r="Z362">
        <v>-0.74081315056619901</v>
      </c>
      <c r="AA362">
        <v>-0.43060472482602202</v>
      </c>
      <c r="AB362">
        <v>-0.92758672928786101</v>
      </c>
      <c r="AC362">
        <v>-0.73574333284361504</v>
      </c>
      <c r="AD362">
        <v>-0.47336238142264397</v>
      </c>
      <c r="AE362">
        <v>0.67378789766949299</v>
      </c>
      <c r="AF362">
        <v>1.50789429349383</v>
      </c>
    </row>
    <row r="363" spans="1:32" x14ac:dyDescent="0.25">
      <c r="A363" t="s">
        <v>4066</v>
      </c>
      <c r="B363" t="s">
        <v>3312</v>
      </c>
      <c r="C363" t="s">
        <v>3261</v>
      </c>
      <c r="D363" t="s">
        <v>3262</v>
      </c>
      <c r="E363">
        <v>2487.1554558575899</v>
      </c>
      <c r="F363">
        <v>-0.78549197419573302</v>
      </c>
      <c r="G363">
        <v>1.6879224317225101</v>
      </c>
      <c r="H363">
        <v>-1.2841434016102899</v>
      </c>
      <c r="I363">
        <v>-1.57808368205387</v>
      </c>
      <c r="J363">
        <v>1.0833146504670601</v>
      </c>
      <c r="K363">
        <v>1.4086786128603099</v>
      </c>
      <c r="L363">
        <v>-0.73078638051843303</v>
      </c>
      <c r="M363" t="s">
        <v>3155</v>
      </c>
      <c r="N363" t="s">
        <v>3151</v>
      </c>
      <c r="O363" t="s">
        <v>3155</v>
      </c>
      <c r="P363" t="s">
        <v>3155</v>
      </c>
      <c r="Q363" t="s">
        <v>3151</v>
      </c>
      <c r="R363" t="s">
        <v>3151</v>
      </c>
      <c r="S363" t="s">
        <v>3150</v>
      </c>
      <c r="T363" t="s">
        <v>3152</v>
      </c>
      <c r="U363">
        <v>75</v>
      </c>
      <c r="V363">
        <v>-1.2906599598488899</v>
      </c>
      <c r="W363">
        <v>-1.34085583005835</v>
      </c>
      <c r="X363">
        <v>-1.4973522374037</v>
      </c>
      <c r="Y363">
        <v>-1.70179143810042</v>
      </c>
      <c r="Z363">
        <v>-1.5725380852528399</v>
      </c>
      <c r="AA363">
        <v>-1.30958060815341</v>
      </c>
      <c r="AB363">
        <v>-1.44161326872147</v>
      </c>
      <c r="AC363">
        <v>-1.29195775099692</v>
      </c>
      <c r="AD363">
        <v>-0.87003681888181605</v>
      </c>
      <c r="AE363">
        <v>-1.1304804304585701</v>
      </c>
      <c r="AF363">
        <v>-0.78549197419573302</v>
      </c>
    </row>
    <row r="364" spans="1:32" x14ac:dyDescent="0.25">
      <c r="A364" t="s">
        <v>4067</v>
      </c>
      <c r="B364" t="s">
        <v>3312</v>
      </c>
      <c r="C364" t="s">
        <v>3263</v>
      </c>
      <c r="D364" t="s">
        <v>3264</v>
      </c>
      <c r="E364">
        <v>7434.9364612074096</v>
      </c>
      <c r="F364">
        <v>-0.35542617994380998</v>
      </c>
      <c r="G364">
        <v>4.7832203365576899E-2</v>
      </c>
      <c r="H364">
        <v>-0.46578702808373201</v>
      </c>
      <c r="I364">
        <v>-0.32440491913967501</v>
      </c>
      <c r="J364">
        <v>0.24653627319125701</v>
      </c>
      <c r="K364">
        <v>-6.5847698491806397E-2</v>
      </c>
      <c r="L364">
        <v>-0.75062116375294796</v>
      </c>
      <c r="M364" t="s">
        <v>3150</v>
      </c>
      <c r="N364" t="s">
        <v>3148</v>
      </c>
      <c r="O364" t="s">
        <v>3150</v>
      </c>
      <c r="P364" t="s">
        <v>3150</v>
      </c>
      <c r="Q364" t="s">
        <v>3148</v>
      </c>
      <c r="R364" t="s">
        <v>3148</v>
      </c>
      <c r="S364" t="s">
        <v>3150</v>
      </c>
      <c r="T364" t="s">
        <v>3152</v>
      </c>
      <c r="U364">
        <v>69</v>
      </c>
      <c r="V364">
        <v>-0.342081432829482</v>
      </c>
      <c r="W364">
        <v>-0.36482634265722402</v>
      </c>
      <c r="X364">
        <v>-0.40816918363058802</v>
      </c>
      <c r="Y364">
        <v>-0.61703689113515703</v>
      </c>
      <c r="Z364">
        <v>-0.27192231815312601</v>
      </c>
      <c r="AA364">
        <v>-0.46283378631001199</v>
      </c>
      <c r="AB364">
        <v>-0.136898318359264</v>
      </c>
      <c r="AC364">
        <v>0.143810606358941</v>
      </c>
      <c r="AD364">
        <v>-5.1080703429235E-2</v>
      </c>
      <c r="AE364">
        <v>-0.28242907118812699</v>
      </c>
      <c r="AF364">
        <v>-0.35542617994380998</v>
      </c>
    </row>
    <row r="365" spans="1:32" x14ac:dyDescent="0.25">
      <c r="A365" t="s">
        <v>4068</v>
      </c>
      <c r="B365" t="s">
        <v>3312</v>
      </c>
      <c r="C365" t="s">
        <v>3265</v>
      </c>
      <c r="D365" t="s">
        <v>3266</v>
      </c>
      <c r="E365">
        <v>4477.2019227434403</v>
      </c>
      <c r="F365">
        <v>1.29590041069621</v>
      </c>
      <c r="G365">
        <v>0.93339832680074297</v>
      </c>
      <c r="H365">
        <v>-0.19943203026369</v>
      </c>
      <c r="I365">
        <v>0.95851872015710005</v>
      </c>
      <c r="J365">
        <v>-1.16606459718789</v>
      </c>
      <c r="K365">
        <v>-1.0557454704017599</v>
      </c>
      <c r="L365">
        <v>-0.29068343506531202</v>
      </c>
      <c r="M365" t="s">
        <v>3151</v>
      </c>
      <c r="N365" t="s">
        <v>3151</v>
      </c>
      <c r="O365" t="s">
        <v>3148</v>
      </c>
      <c r="P365" t="s">
        <v>3149</v>
      </c>
      <c r="Q365" t="s">
        <v>3155</v>
      </c>
      <c r="R365" t="s">
        <v>3150</v>
      </c>
      <c r="S365" t="s">
        <v>3148</v>
      </c>
      <c r="T365" t="s">
        <v>3152</v>
      </c>
      <c r="U365">
        <v>29</v>
      </c>
      <c r="V365">
        <v>0.36019253542017399</v>
      </c>
      <c r="W365">
        <v>0.46040795955026598</v>
      </c>
      <c r="X365">
        <v>0.230734913745616</v>
      </c>
      <c r="Y365">
        <v>0.29047238623870397</v>
      </c>
      <c r="Z365">
        <v>0.53823677400072201</v>
      </c>
      <c r="AA365">
        <v>0.26438690942774101</v>
      </c>
      <c r="AB365">
        <v>0.40715557950102599</v>
      </c>
      <c r="AC365">
        <v>1.2116352933444801</v>
      </c>
      <c r="AD365">
        <v>1.9439808982911999</v>
      </c>
      <c r="AE365">
        <v>1.3906127243637501</v>
      </c>
      <c r="AF365">
        <v>1.29590041069621</v>
      </c>
    </row>
    <row r="366" spans="1:32" x14ac:dyDescent="0.25">
      <c r="A366" t="s">
        <v>4069</v>
      </c>
      <c r="B366" t="s">
        <v>3312</v>
      </c>
      <c r="C366" t="s">
        <v>3267</v>
      </c>
      <c r="D366" t="s">
        <v>3268</v>
      </c>
      <c r="E366">
        <v>2520.3321990833201</v>
      </c>
      <c r="F366">
        <v>1.1625652723689299</v>
      </c>
      <c r="G366">
        <v>3.3009747632584401E-2</v>
      </c>
      <c r="H366">
        <v>-0.19943203026369</v>
      </c>
      <c r="I366">
        <v>1.26028746598867</v>
      </c>
      <c r="J366">
        <v>1.15495855823321</v>
      </c>
      <c r="K366">
        <v>-0.40400127441459599</v>
      </c>
      <c r="L366">
        <v>-0.153800350731819</v>
      </c>
      <c r="M366" t="s">
        <v>3151</v>
      </c>
      <c r="N366" t="s">
        <v>3148</v>
      </c>
      <c r="O366" t="s">
        <v>3148</v>
      </c>
      <c r="P366" t="s">
        <v>3151</v>
      </c>
      <c r="Q366" t="s">
        <v>3151</v>
      </c>
      <c r="R366" t="s">
        <v>3150</v>
      </c>
      <c r="S366" t="s">
        <v>3148</v>
      </c>
      <c r="T366" t="s">
        <v>3152</v>
      </c>
      <c r="U366">
        <v>32</v>
      </c>
      <c r="V366">
        <v>-0.13490779052021801</v>
      </c>
      <c r="W366">
        <v>-0.44188469381835899</v>
      </c>
      <c r="X366">
        <v>-0.47930634099512898</v>
      </c>
      <c r="Y366">
        <v>-0.20478946939617401</v>
      </c>
      <c r="Z366">
        <v>-0.27182878595075599</v>
      </c>
      <c r="AA366">
        <v>-0.40767320060338302</v>
      </c>
      <c r="AB366">
        <v>-6.5333303590673603E-2</v>
      </c>
      <c r="AC366">
        <v>0.93785822028431798</v>
      </c>
      <c r="AD366">
        <v>2.5334547341533198</v>
      </c>
      <c r="AE366">
        <v>1.7626454328747001</v>
      </c>
      <c r="AF366">
        <v>1.1625652723689299</v>
      </c>
    </row>
    <row r="367" spans="1:32" x14ac:dyDescent="0.25">
      <c r="A367" t="s">
        <v>4070</v>
      </c>
      <c r="B367" t="s">
        <v>3312</v>
      </c>
      <c r="C367" t="s">
        <v>3269</v>
      </c>
      <c r="D367" t="s">
        <v>3270</v>
      </c>
      <c r="E367">
        <v>3718.2684726705002</v>
      </c>
      <c r="F367">
        <v>1.4378263116885699</v>
      </c>
      <c r="G367">
        <v>3.1969604599111601</v>
      </c>
      <c r="H367">
        <v>-7.3628229102754794E-2</v>
      </c>
      <c r="I367">
        <v>2.18218691226989E-2</v>
      </c>
      <c r="J367">
        <v>-0.864277125315562</v>
      </c>
      <c r="K367">
        <v>-1.33317414611739</v>
      </c>
      <c r="L367">
        <v>-0.90137571695522001</v>
      </c>
      <c r="M367" t="s">
        <v>3151</v>
      </c>
      <c r="N367" t="s">
        <v>3151</v>
      </c>
      <c r="O367" t="s">
        <v>3148</v>
      </c>
      <c r="P367" t="s">
        <v>3148</v>
      </c>
      <c r="Q367" t="s">
        <v>3155</v>
      </c>
      <c r="R367" t="s">
        <v>3155</v>
      </c>
      <c r="S367" t="s">
        <v>3155</v>
      </c>
      <c r="T367" t="s">
        <v>3152</v>
      </c>
      <c r="U367">
        <v>21</v>
      </c>
      <c r="V367">
        <v>0.279085430048712</v>
      </c>
      <c r="W367">
        <v>0.60243292257557701</v>
      </c>
      <c r="X367">
        <v>0.718963492543639</v>
      </c>
      <c r="Y367">
        <v>0.23259987939553201</v>
      </c>
      <c r="Z367">
        <v>0.41279229904182402</v>
      </c>
      <c r="AA367">
        <v>0.85088918101840905</v>
      </c>
      <c r="AB367">
        <v>2.5020857278153401</v>
      </c>
      <c r="AC367">
        <v>2.5381981637586501</v>
      </c>
      <c r="AD367">
        <v>1.9510200233000401</v>
      </c>
      <c r="AE367">
        <v>1.2733939905612399</v>
      </c>
      <c r="AF367">
        <v>1.4378263116885699</v>
      </c>
    </row>
    <row r="368" spans="1:32" x14ac:dyDescent="0.25">
      <c r="A368" t="s">
        <v>4071</v>
      </c>
      <c r="B368" t="s">
        <v>3312</v>
      </c>
      <c r="C368" t="s">
        <v>3271</v>
      </c>
      <c r="D368" t="s">
        <v>3272</v>
      </c>
      <c r="E368">
        <v>1422.83505053197</v>
      </c>
      <c r="F368">
        <v>0.27871155041234802</v>
      </c>
      <c r="G368">
        <v>0.86274634449382104</v>
      </c>
      <c r="H368">
        <v>1.1465917947705899</v>
      </c>
      <c r="I368">
        <v>0.36232065753182002</v>
      </c>
      <c r="J368">
        <v>-0.56085301961033796</v>
      </c>
      <c r="K368">
        <v>1.41230516434751</v>
      </c>
      <c r="L368">
        <v>-0.114373151493997</v>
      </c>
      <c r="M368" t="s">
        <v>3149</v>
      </c>
      <c r="N368" t="s">
        <v>3151</v>
      </c>
      <c r="O368" t="s">
        <v>3151</v>
      </c>
      <c r="P368" t="s">
        <v>3148</v>
      </c>
      <c r="Q368" t="s">
        <v>3150</v>
      </c>
      <c r="R368" t="s">
        <v>3151</v>
      </c>
      <c r="S368" t="s">
        <v>3148</v>
      </c>
      <c r="T368" t="s">
        <v>3152</v>
      </c>
      <c r="U368">
        <v>55</v>
      </c>
      <c r="V368">
        <v>0.93773750484861595</v>
      </c>
      <c r="W368">
        <v>1.14813350789817</v>
      </c>
      <c r="X368">
        <v>0.65024446153603099</v>
      </c>
      <c r="Y368">
        <v>0.34052587107438997</v>
      </c>
      <c r="Z368">
        <v>1.0217082478525801</v>
      </c>
      <c r="AA368">
        <v>1.62823119692233</v>
      </c>
      <c r="AB368">
        <v>1.1243040301101099</v>
      </c>
      <c r="AC368">
        <v>1.3469737670536599</v>
      </c>
      <c r="AD368">
        <v>1.22100429850619</v>
      </c>
      <c r="AE368">
        <v>0.49683460129826601</v>
      </c>
      <c r="AF368">
        <v>0.27871155041234802</v>
      </c>
    </row>
    <row r="369" spans="1:32" x14ac:dyDescent="0.25">
      <c r="A369" t="s">
        <v>4072</v>
      </c>
      <c r="B369" t="s">
        <v>3312</v>
      </c>
      <c r="C369" t="s">
        <v>3273</v>
      </c>
      <c r="D369" t="s">
        <v>3274</v>
      </c>
      <c r="E369">
        <v>2655.6751729185798</v>
      </c>
      <c r="F369">
        <v>0.74148144700944796</v>
      </c>
      <c r="G369">
        <v>2.68831038312207</v>
      </c>
      <c r="H369">
        <v>0.44213199573800599</v>
      </c>
      <c r="I369">
        <v>-1.53813143910982</v>
      </c>
      <c r="J369">
        <v>0.31359827097786902</v>
      </c>
      <c r="K369">
        <v>1.4376449683011401</v>
      </c>
      <c r="L369">
        <v>-0.87460379768289398</v>
      </c>
      <c r="M369" t="s">
        <v>3151</v>
      </c>
      <c r="N369" t="s">
        <v>3151</v>
      </c>
      <c r="O369" t="s">
        <v>3148</v>
      </c>
      <c r="P369" t="s">
        <v>3155</v>
      </c>
      <c r="Q369" t="s">
        <v>3149</v>
      </c>
      <c r="R369" t="s">
        <v>3151</v>
      </c>
      <c r="S369" t="s">
        <v>3155</v>
      </c>
      <c r="T369" t="s">
        <v>3152</v>
      </c>
      <c r="U369">
        <v>44</v>
      </c>
      <c r="V369">
        <v>0.67717440707680998</v>
      </c>
      <c r="W369">
        <v>0.85704727225090604</v>
      </c>
      <c r="X369">
        <v>0.39290407559150398</v>
      </c>
      <c r="Y369">
        <v>0.21674110468194099</v>
      </c>
      <c r="Z369">
        <v>0.57363988429678103</v>
      </c>
      <c r="AA369">
        <v>0.35045493478227802</v>
      </c>
      <c r="AB369">
        <v>0.52831558526911304</v>
      </c>
      <c r="AC369">
        <v>0.91160679886607199</v>
      </c>
      <c r="AD369">
        <v>0.90363873030012298</v>
      </c>
      <c r="AE369">
        <v>0.48870812751967202</v>
      </c>
      <c r="AF369">
        <v>0.74148144700944796</v>
      </c>
    </row>
    <row r="370" spans="1:32" x14ac:dyDescent="0.25">
      <c r="A370" t="s">
        <v>4073</v>
      </c>
      <c r="B370" t="s">
        <v>3312</v>
      </c>
      <c r="C370" t="s">
        <v>3275</v>
      </c>
      <c r="D370" t="s">
        <v>3276</v>
      </c>
      <c r="E370">
        <v>2384.34083899197</v>
      </c>
      <c r="F370">
        <v>0.36375626534411798</v>
      </c>
      <c r="G370">
        <v>3.0359128739838699</v>
      </c>
      <c r="H370">
        <v>-1.2321953719674299</v>
      </c>
      <c r="I370">
        <v>-0.64450183327894806</v>
      </c>
      <c r="J370">
        <v>0.41224056260509001</v>
      </c>
      <c r="K370">
        <v>0.94568983833462905</v>
      </c>
      <c r="L370">
        <v>-0.87204758260667503</v>
      </c>
      <c r="M370" t="s">
        <v>3149</v>
      </c>
      <c r="N370" t="s">
        <v>3151</v>
      </c>
      <c r="O370" t="s">
        <v>3155</v>
      </c>
      <c r="P370" t="s">
        <v>3150</v>
      </c>
      <c r="Q370" t="s">
        <v>3149</v>
      </c>
      <c r="R370" t="s">
        <v>3149</v>
      </c>
      <c r="S370" t="s">
        <v>3155</v>
      </c>
      <c r="T370" t="s">
        <v>3152</v>
      </c>
      <c r="U370">
        <v>54</v>
      </c>
      <c r="V370">
        <v>0.36395218311284799</v>
      </c>
      <c r="W370">
        <v>0.32266003716663599</v>
      </c>
      <c r="X370">
        <v>-0.48635186127985702</v>
      </c>
      <c r="Y370">
        <v>-8.5480834126485897E-2</v>
      </c>
      <c r="Z370">
        <v>0.36100235681648501</v>
      </c>
      <c r="AA370">
        <v>0.28210025218018397</v>
      </c>
      <c r="AB370">
        <v>0.24974622940411501</v>
      </c>
      <c r="AC370">
        <v>0.40307866816592203</v>
      </c>
      <c r="AD370">
        <v>0.73706355701922599</v>
      </c>
      <c r="AE370">
        <v>0.37480130657791599</v>
      </c>
      <c r="AF370">
        <v>0.36375626534411798</v>
      </c>
    </row>
    <row r="371" spans="1:32" x14ac:dyDescent="0.25">
      <c r="A371" t="s">
        <v>4074</v>
      </c>
      <c r="B371" t="s">
        <v>3312</v>
      </c>
      <c r="C371" t="s">
        <v>3277</v>
      </c>
      <c r="D371" t="s">
        <v>3278</v>
      </c>
      <c r="E371">
        <v>326.15792810976598</v>
      </c>
      <c r="F371">
        <v>0.22184482699837599</v>
      </c>
      <c r="M371" t="s">
        <v>3160</v>
      </c>
      <c r="N371" t="s">
        <v>3160</v>
      </c>
      <c r="O371" t="s">
        <v>3160</v>
      </c>
      <c r="P371" t="s">
        <v>3160</v>
      </c>
      <c r="Q371" t="s">
        <v>3160</v>
      </c>
      <c r="R371" t="s">
        <v>3160</v>
      </c>
      <c r="S371" t="s">
        <v>3160</v>
      </c>
      <c r="T371" t="s">
        <v>3180</v>
      </c>
      <c r="U371">
        <v>56</v>
      </c>
      <c r="V371">
        <v>0.428971495999174</v>
      </c>
      <c r="W371">
        <v>-0.19437450967226799</v>
      </c>
      <c r="X371">
        <v>-0.51419048620850005</v>
      </c>
      <c r="Y371">
        <v>-0.56644336736225898</v>
      </c>
      <c r="Z371">
        <v>-0.29786058078801703</v>
      </c>
      <c r="AA371">
        <v>-1.28882293035191E-2</v>
      </c>
      <c r="AB371">
        <v>-0.95555163177681601</v>
      </c>
      <c r="AC371">
        <v>-0.83957509255958496</v>
      </c>
      <c r="AD371">
        <v>0.72436063237407899</v>
      </c>
      <c r="AE371">
        <v>5.8880522700412101E-2</v>
      </c>
      <c r="AF371">
        <v>0.22184482699837599</v>
      </c>
    </row>
    <row r="372" spans="1:32" x14ac:dyDescent="0.25">
      <c r="A372" t="s">
        <v>4075</v>
      </c>
      <c r="B372" t="s">
        <v>3312</v>
      </c>
      <c r="C372" t="s">
        <v>3279</v>
      </c>
      <c r="D372" t="s">
        <v>3280</v>
      </c>
      <c r="E372">
        <v>782.37828740553698</v>
      </c>
      <c r="F372">
        <v>0.64227488688588197</v>
      </c>
      <c r="G372">
        <v>0.57506422726568396</v>
      </c>
      <c r="H372">
        <v>1.4131187188816401</v>
      </c>
      <c r="I372">
        <v>-1.69867341850877</v>
      </c>
      <c r="J372">
        <v>-0.21632184646606001</v>
      </c>
      <c r="K372">
        <v>0.36764378873528297</v>
      </c>
      <c r="L372">
        <v>-1.1695014219186901</v>
      </c>
      <c r="M372" t="s">
        <v>3151</v>
      </c>
      <c r="N372" t="s">
        <v>3151</v>
      </c>
      <c r="O372" t="s">
        <v>3151</v>
      </c>
      <c r="P372" t="s">
        <v>3155</v>
      </c>
      <c r="Q372" t="s">
        <v>3150</v>
      </c>
      <c r="R372" t="s">
        <v>3148</v>
      </c>
      <c r="S372" t="s">
        <v>3155</v>
      </c>
      <c r="T372" t="s">
        <v>3152</v>
      </c>
      <c r="U372">
        <v>45</v>
      </c>
      <c r="V372">
        <v>0.222175000148646</v>
      </c>
      <c r="W372">
        <v>-0.79490029799867401</v>
      </c>
      <c r="X372">
        <v>-0.81919666863913798</v>
      </c>
      <c r="Y372">
        <v>0.14366255731559299</v>
      </c>
      <c r="Z372">
        <v>0.77765446751211897</v>
      </c>
      <c r="AA372">
        <v>0.293676483319186</v>
      </c>
      <c r="AB372">
        <v>0.49701063631828701</v>
      </c>
      <c r="AC372">
        <v>0.55221718602117098</v>
      </c>
      <c r="AD372">
        <v>0.63106953870567695</v>
      </c>
      <c r="AE372">
        <v>0.59559076330612803</v>
      </c>
      <c r="AF372">
        <v>0.64227488688588197</v>
      </c>
    </row>
    <row r="373" spans="1:32" x14ac:dyDescent="0.25">
      <c r="A373" t="s">
        <v>4076</v>
      </c>
      <c r="B373" t="s">
        <v>3312</v>
      </c>
      <c r="C373" t="s">
        <v>3281</v>
      </c>
      <c r="D373" t="s">
        <v>3282</v>
      </c>
      <c r="E373">
        <v>1040.4466202015899</v>
      </c>
      <c r="F373">
        <v>1.27370818796676</v>
      </c>
      <c r="G373">
        <v>2.2294838651595401</v>
      </c>
      <c r="H373">
        <v>-1.81198277940902</v>
      </c>
      <c r="I373">
        <v>-3.51600260848361</v>
      </c>
      <c r="J373">
        <v>0.55879065459689903</v>
      </c>
      <c r="K373">
        <v>-7.7421142052116906E-2</v>
      </c>
      <c r="L373">
        <v>0.45306936246305901</v>
      </c>
      <c r="M373" t="s">
        <v>3151</v>
      </c>
      <c r="N373" t="s">
        <v>3151</v>
      </c>
      <c r="O373" t="s">
        <v>3155</v>
      </c>
      <c r="P373" t="s">
        <v>3155</v>
      </c>
      <c r="Q373" t="s">
        <v>3149</v>
      </c>
      <c r="R373" t="s">
        <v>3148</v>
      </c>
      <c r="S373" t="s">
        <v>3149</v>
      </c>
      <c r="T373" t="s">
        <v>3152</v>
      </c>
      <c r="U373">
        <v>30</v>
      </c>
      <c r="V373">
        <v>8.1320124014736997E-2</v>
      </c>
      <c r="W373">
        <v>-1.63647478841728E-2</v>
      </c>
      <c r="X373">
        <v>-0.65185186565258102</v>
      </c>
      <c r="Y373">
        <v>-0.86566593328209496</v>
      </c>
      <c r="Z373">
        <v>-0.93010016806433804</v>
      </c>
      <c r="AA373">
        <v>-0.637510635695968</v>
      </c>
      <c r="AB373">
        <v>-0.31568309029195901</v>
      </c>
      <c r="AC373">
        <v>-0.16827753522219099</v>
      </c>
      <c r="AD373">
        <v>6.8714606945175201E-3</v>
      </c>
      <c r="AE373">
        <v>-2.6938641473263799E-2</v>
      </c>
      <c r="AF373">
        <v>1.27370818796676</v>
      </c>
    </row>
    <row r="374" spans="1:32" x14ac:dyDescent="0.25">
      <c r="A374" t="s">
        <v>4077</v>
      </c>
      <c r="B374" t="s">
        <v>3312</v>
      </c>
      <c r="C374" t="s">
        <v>3283</v>
      </c>
      <c r="D374" t="s">
        <v>3284</v>
      </c>
      <c r="E374">
        <v>5070.1607593070103</v>
      </c>
      <c r="F374">
        <v>1.7510866639632101</v>
      </c>
      <c r="G374">
        <v>-0.31004827295034698</v>
      </c>
      <c r="H374">
        <v>-1.0057074048363599</v>
      </c>
      <c r="I374">
        <v>0.73303060841391798</v>
      </c>
      <c r="J374">
        <v>4.5620021997190903E-2</v>
      </c>
      <c r="K374">
        <v>0.95693299148425204</v>
      </c>
      <c r="L374">
        <v>6.3086873731066306E-2</v>
      </c>
      <c r="M374" t="s">
        <v>3151</v>
      </c>
      <c r="N374" t="s">
        <v>3148</v>
      </c>
      <c r="O374" t="s">
        <v>3155</v>
      </c>
      <c r="P374" t="s">
        <v>3149</v>
      </c>
      <c r="Q374" t="s">
        <v>3148</v>
      </c>
      <c r="R374" t="s">
        <v>3149</v>
      </c>
      <c r="S374" t="s">
        <v>3148</v>
      </c>
      <c r="T374" t="s">
        <v>3152</v>
      </c>
      <c r="U374">
        <v>13</v>
      </c>
      <c r="V374">
        <v>0.56092160769300403</v>
      </c>
      <c r="W374">
        <v>0.46713218692916902</v>
      </c>
      <c r="X374">
        <v>7.8633653903150094E-2</v>
      </c>
      <c r="Y374">
        <v>0.68533196783810801</v>
      </c>
      <c r="Z374">
        <v>0.62624877954897595</v>
      </c>
      <c r="AA374">
        <v>0.63429813754665998</v>
      </c>
      <c r="AB374">
        <v>0.63751715531820996</v>
      </c>
      <c r="AC374">
        <v>0.71310949447760896</v>
      </c>
      <c r="AD374">
        <v>1.2405058457682101</v>
      </c>
      <c r="AE374">
        <v>1.4247558284636599</v>
      </c>
      <c r="AF374">
        <v>1.7510866639632101</v>
      </c>
    </row>
    <row r="375" spans="1:32" x14ac:dyDescent="0.25">
      <c r="A375" t="s">
        <v>4078</v>
      </c>
      <c r="B375" t="s">
        <v>3312</v>
      </c>
      <c r="C375" t="s">
        <v>3285</v>
      </c>
      <c r="D375" t="s">
        <v>3286</v>
      </c>
      <c r="E375">
        <v>3412.4857887990102</v>
      </c>
      <c r="F375">
        <v>-0.47708318266649902</v>
      </c>
      <c r="G375">
        <v>-0.624687106724792</v>
      </c>
      <c r="H375">
        <v>-1.0057074048363599</v>
      </c>
      <c r="I375">
        <v>-0.24684200760973601</v>
      </c>
      <c r="J375">
        <v>1.30908250101523</v>
      </c>
      <c r="K375">
        <v>-0.91369908991665905</v>
      </c>
      <c r="L375">
        <v>0.47306391655024699</v>
      </c>
      <c r="M375" t="s">
        <v>3150</v>
      </c>
      <c r="N375" t="s">
        <v>3150</v>
      </c>
      <c r="O375" t="s">
        <v>3155</v>
      </c>
      <c r="P375" t="s">
        <v>3150</v>
      </c>
      <c r="Q375" t="s">
        <v>3151</v>
      </c>
      <c r="R375" t="s">
        <v>3150</v>
      </c>
      <c r="S375" t="s">
        <v>3149</v>
      </c>
      <c r="T375" t="s">
        <v>3152</v>
      </c>
      <c r="U375">
        <v>71</v>
      </c>
      <c r="V375">
        <v>4.90472063491144E-2</v>
      </c>
      <c r="W375">
        <v>-0.61746283763286303</v>
      </c>
      <c r="X375">
        <v>-1.03302862880715</v>
      </c>
      <c r="Y375">
        <v>-0.79402160218850903</v>
      </c>
      <c r="Z375">
        <v>-1.0401303674822899</v>
      </c>
      <c r="AA375">
        <v>-1.06965276672687</v>
      </c>
      <c r="AB375">
        <v>-0.631862098617616</v>
      </c>
      <c r="AC375">
        <v>0.29433044883925702</v>
      </c>
      <c r="AD375">
        <v>-0.13728669417872399</v>
      </c>
      <c r="AE375">
        <v>0.85766848937582896</v>
      </c>
      <c r="AF375">
        <v>-0.47708318266649902</v>
      </c>
    </row>
    <row r="376" spans="1:32" x14ac:dyDescent="0.25">
      <c r="A376" t="s">
        <v>4079</v>
      </c>
      <c r="B376" t="s">
        <v>3312</v>
      </c>
      <c r="C376" t="s">
        <v>3287</v>
      </c>
      <c r="D376" t="s">
        <v>3288</v>
      </c>
      <c r="E376">
        <v>1215.19975244069</v>
      </c>
      <c r="F376">
        <v>0.51252743438132298</v>
      </c>
      <c r="G376">
        <v>-0.19709683995840999</v>
      </c>
      <c r="H376">
        <v>-1.81198277940902</v>
      </c>
      <c r="I376">
        <v>-0.94769724067008898</v>
      </c>
      <c r="J376">
        <v>0.52093713561977795</v>
      </c>
      <c r="K376">
        <v>0.29115768062294101</v>
      </c>
      <c r="L376">
        <v>-8.0710727594949294E-2</v>
      </c>
      <c r="M376" t="s">
        <v>3151</v>
      </c>
      <c r="N376" t="s">
        <v>3148</v>
      </c>
      <c r="O376" t="s">
        <v>3155</v>
      </c>
      <c r="P376" t="s">
        <v>3155</v>
      </c>
      <c r="Q376" t="s">
        <v>3149</v>
      </c>
      <c r="R376" t="s">
        <v>3148</v>
      </c>
      <c r="S376" t="s">
        <v>3148</v>
      </c>
      <c r="T376" t="s">
        <v>3152</v>
      </c>
      <c r="U376">
        <v>47</v>
      </c>
      <c r="V376">
        <v>-0.35746838292294197</v>
      </c>
      <c r="W376">
        <v>3.0248570823518599E-2</v>
      </c>
      <c r="X376">
        <v>-1.0922631197628601</v>
      </c>
      <c r="Y376">
        <v>-1.6797698372719301</v>
      </c>
      <c r="Z376">
        <v>-1.4835166079900699</v>
      </c>
      <c r="AA376">
        <v>-1.52731020577018</v>
      </c>
      <c r="AB376">
        <v>-1.50845394370524</v>
      </c>
      <c r="AC376">
        <v>-0.66752939099925102</v>
      </c>
      <c r="AD376">
        <v>0.93302109826269397</v>
      </c>
      <c r="AE376">
        <v>1.4282830573199199</v>
      </c>
      <c r="AF376">
        <v>0.51252743438132298</v>
      </c>
    </row>
    <row r="377" spans="1:32" x14ac:dyDescent="0.25">
      <c r="A377" t="s">
        <v>4080</v>
      </c>
      <c r="B377" t="s">
        <v>3312</v>
      </c>
      <c r="C377" t="s">
        <v>3289</v>
      </c>
      <c r="D377" t="s">
        <v>3290</v>
      </c>
      <c r="E377">
        <v>9860.6234155790899</v>
      </c>
      <c r="F377">
        <v>0.42028942114463202</v>
      </c>
      <c r="G377">
        <v>-0.28404928659407003</v>
      </c>
      <c r="H377">
        <v>-1.58774585417221</v>
      </c>
      <c r="I377">
        <v>0.45992178664015998</v>
      </c>
      <c r="J377">
        <v>1.0590115156051201</v>
      </c>
      <c r="K377">
        <v>0.61407254371601705</v>
      </c>
      <c r="L377">
        <v>0.26225313558449598</v>
      </c>
      <c r="M377" t="s">
        <v>3149</v>
      </c>
      <c r="N377" t="s">
        <v>3148</v>
      </c>
      <c r="O377" t="s">
        <v>3155</v>
      </c>
      <c r="P377" t="s">
        <v>3148</v>
      </c>
      <c r="Q377" t="s">
        <v>3151</v>
      </c>
      <c r="R377" t="s">
        <v>3149</v>
      </c>
      <c r="S377" t="s">
        <v>3149</v>
      </c>
      <c r="T377" t="s">
        <v>3152</v>
      </c>
      <c r="U377">
        <v>51</v>
      </c>
      <c r="V377">
        <v>-0.52614607260526103</v>
      </c>
      <c r="W377">
        <v>-0.57269697105797102</v>
      </c>
      <c r="X377">
        <v>-0.69747299219807002</v>
      </c>
      <c r="Y377">
        <v>-1.00046248331634</v>
      </c>
      <c r="Z377">
        <v>-1.0739242340119299</v>
      </c>
      <c r="AA377">
        <v>-1.2823844394691</v>
      </c>
      <c r="AB377">
        <v>-1.1684824748381699</v>
      </c>
      <c r="AC377">
        <v>-0.43574961246440502</v>
      </c>
      <c r="AD377">
        <v>9.4396388398551898E-2</v>
      </c>
      <c r="AE377">
        <v>6.71346739677251E-2</v>
      </c>
      <c r="AF377">
        <v>0.42028942114463202</v>
      </c>
    </row>
    <row r="378" spans="1:32" x14ac:dyDescent="0.25">
      <c r="A378" t="s">
        <v>4081</v>
      </c>
      <c r="B378" t="s">
        <v>3312</v>
      </c>
      <c r="C378" t="s">
        <v>3291</v>
      </c>
      <c r="D378" t="s">
        <v>3292</v>
      </c>
      <c r="E378">
        <v>220.89693163816699</v>
      </c>
      <c r="F378">
        <v>-1.4387576720777</v>
      </c>
      <c r="G378">
        <v>1.2225176204850801</v>
      </c>
      <c r="H378">
        <v>-1.0057074048363599</v>
      </c>
      <c r="I378">
        <v>-3.3427692307690702</v>
      </c>
      <c r="J378">
        <v>1.21976622327666</v>
      </c>
      <c r="K378">
        <v>-0.80135119763191698</v>
      </c>
      <c r="L378">
        <v>-0.62296356543242204</v>
      </c>
      <c r="M378" t="s">
        <v>3155</v>
      </c>
      <c r="N378" t="s">
        <v>3151</v>
      </c>
      <c r="O378" t="s">
        <v>3155</v>
      </c>
      <c r="P378" t="s">
        <v>3155</v>
      </c>
      <c r="Q378" t="s">
        <v>3151</v>
      </c>
      <c r="R378" t="s">
        <v>3150</v>
      </c>
      <c r="S378" t="s">
        <v>3150</v>
      </c>
      <c r="T378" t="s">
        <v>3152</v>
      </c>
      <c r="U378">
        <v>77</v>
      </c>
      <c r="V378">
        <v>-1.10475133545643</v>
      </c>
      <c r="W378">
        <v>-0.77595522994594801</v>
      </c>
      <c r="X378">
        <v>-0.66456281320690502</v>
      </c>
      <c r="Y378">
        <v>-1.05965842581796</v>
      </c>
      <c r="Z378">
        <v>-1.37776247429896</v>
      </c>
      <c r="AA378">
        <v>-1.48821297934896</v>
      </c>
      <c r="AB378">
        <v>-1.12443973067309</v>
      </c>
      <c r="AC378">
        <v>-1.2552057462177399</v>
      </c>
      <c r="AD378">
        <v>-0.68308111116817205</v>
      </c>
      <c r="AE378">
        <v>-0.93816821089443503</v>
      </c>
      <c r="AF378">
        <v>-1.4387576720777</v>
      </c>
    </row>
    <row r="379" spans="1:32" x14ac:dyDescent="0.25">
      <c r="A379" t="s">
        <v>4082</v>
      </c>
      <c r="B379" t="s">
        <v>3312</v>
      </c>
      <c r="C379" t="s">
        <v>3293</v>
      </c>
      <c r="D379" t="s">
        <v>3294</v>
      </c>
      <c r="E379">
        <v>608.94675488281302</v>
      </c>
      <c r="F379">
        <v>-0.57034843117526501</v>
      </c>
      <c r="G379">
        <v>0.278781138062066</v>
      </c>
      <c r="H379">
        <v>0.69891250958726303</v>
      </c>
      <c r="I379">
        <v>-2.6079086613382301</v>
      </c>
      <c r="J379">
        <v>-5.4433807524202502E-2</v>
      </c>
      <c r="K379">
        <v>-1.1974005909508501</v>
      </c>
      <c r="L379">
        <v>-0.75800591124268801</v>
      </c>
      <c r="M379" t="s">
        <v>3150</v>
      </c>
      <c r="N379" t="s">
        <v>3149</v>
      </c>
      <c r="O379" t="s">
        <v>3149</v>
      </c>
      <c r="P379" t="s">
        <v>3155</v>
      </c>
      <c r="Q379" t="s">
        <v>3148</v>
      </c>
      <c r="R379" t="s">
        <v>3155</v>
      </c>
      <c r="S379" t="s">
        <v>3150</v>
      </c>
      <c r="T379" t="s">
        <v>3152</v>
      </c>
      <c r="U379">
        <v>73</v>
      </c>
      <c r="V379">
        <v>-0.95138994915419794</v>
      </c>
      <c r="W379">
        <v>0.108701216579456</v>
      </c>
      <c r="X379">
        <v>-1.0491429597234301</v>
      </c>
      <c r="Y379">
        <v>-0.95223729415567804</v>
      </c>
      <c r="Z379">
        <v>-0.94376780013745898</v>
      </c>
      <c r="AA379">
        <v>-0.69521720255387598</v>
      </c>
      <c r="AB379">
        <v>-0.53314361870820204</v>
      </c>
      <c r="AC379">
        <v>-0.45911053650709699</v>
      </c>
      <c r="AD379">
        <v>-3.1201053752127401E-2</v>
      </c>
      <c r="AE379">
        <v>-8.6287015436410097E-2</v>
      </c>
      <c r="AF379">
        <v>-0.57034843117526501</v>
      </c>
    </row>
    <row r="380" spans="1:32" x14ac:dyDescent="0.25">
      <c r="A380" t="s">
        <v>4083</v>
      </c>
      <c r="B380" t="s">
        <v>3312</v>
      </c>
      <c r="C380" t="s">
        <v>3295</v>
      </c>
      <c r="D380" t="s">
        <v>3296</v>
      </c>
      <c r="E380">
        <v>1630.6926962366499</v>
      </c>
      <c r="F380">
        <v>-1.3576357834005599</v>
      </c>
      <c r="G380">
        <v>0.36582538932980702</v>
      </c>
      <c r="H380">
        <v>0.384072936694903</v>
      </c>
      <c r="I380">
        <v>-3.1291118068770101</v>
      </c>
      <c r="J380">
        <v>0.49959870209219998</v>
      </c>
      <c r="K380">
        <v>-0.41997379786887501</v>
      </c>
      <c r="L380">
        <v>0.23336937367025101</v>
      </c>
      <c r="M380" t="s">
        <v>3155</v>
      </c>
      <c r="N380" t="s">
        <v>3149</v>
      </c>
      <c r="O380" t="s">
        <v>3148</v>
      </c>
      <c r="P380" t="s">
        <v>3155</v>
      </c>
      <c r="Q380" t="s">
        <v>3149</v>
      </c>
      <c r="R380" t="s">
        <v>3150</v>
      </c>
      <c r="S380" t="s">
        <v>3149</v>
      </c>
      <c r="T380" t="s">
        <v>3152</v>
      </c>
      <c r="U380">
        <v>76</v>
      </c>
      <c r="V380">
        <v>-0.97305731508775195</v>
      </c>
      <c r="W380">
        <v>-1.11601561504558</v>
      </c>
      <c r="X380">
        <v>-1.07342513905559</v>
      </c>
      <c r="Y380">
        <v>-1.3031318095645801</v>
      </c>
      <c r="Z380">
        <v>-1.4333374341483001</v>
      </c>
      <c r="AA380">
        <v>-1.2905889125502901</v>
      </c>
      <c r="AB380">
        <v>-1.0847218712295399</v>
      </c>
      <c r="AC380">
        <v>-1.183143895875</v>
      </c>
      <c r="AD380">
        <v>-1.16905259871417</v>
      </c>
      <c r="AE380">
        <v>-1.3417741863047099</v>
      </c>
      <c r="AF380">
        <v>-1.3576357834005599</v>
      </c>
    </row>
    <row r="381" spans="1:32" x14ac:dyDescent="0.25">
      <c r="A381" t="s">
        <v>4084</v>
      </c>
      <c r="B381" t="s">
        <v>3312</v>
      </c>
      <c r="C381" t="s">
        <v>3297</v>
      </c>
      <c r="D381" t="s">
        <v>3298</v>
      </c>
      <c r="E381">
        <v>5147.8481885321598</v>
      </c>
      <c r="F381">
        <v>1.39573552162642</v>
      </c>
      <c r="G381">
        <v>-7.8119708776547406E-2</v>
      </c>
      <c r="H381">
        <v>1.4131187188816401</v>
      </c>
      <c r="I381">
        <v>0.95329739698977001</v>
      </c>
      <c r="J381">
        <v>0.43188806133076602</v>
      </c>
      <c r="K381">
        <v>0.66187192996393296</v>
      </c>
      <c r="L381">
        <v>-1.01294485284665</v>
      </c>
      <c r="M381" t="s">
        <v>3151</v>
      </c>
      <c r="N381" t="s">
        <v>3148</v>
      </c>
      <c r="O381" t="s">
        <v>3151</v>
      </c>
      <c r="P381" t="s">
        <v>3149</v>
      </c>
      <c r="Q381" t="s">
        <v>3149</v>
      </c>
      <c r="R381" t="s">
        <v>3149</v>
      </c>
      <c r="S381" t="s">
        <v>3155</v>
      </c>
      <c r="T381" t="s">
        <v>3152</v>
      </c>
      <c r="U381">
        <v>25</v>
      </c>
      <c r="V381">
        <v>-0.33721256791321702</v>
      </c>
      <c r="W381">
        <v>-0.418989809998559</v>
      </c>
      <c r="X381">
        <v>-1.18210706525538</v>
      </c>
      <c r="Y381">
        <v>-0.70381226153447596</v>
      </c>
      <c r="Z381">
        <v>-0.46583104924968799</v>
      </c>
      <c r="AA381">
        <v>-0.79151213509222396</v>
      </c>
      <c r="AB381">
        <v>0.12385420104686901</v>
      </c>
      <c r="AC381">
        <v>0.72823812387946696</v>
      </c>
      <c r="AD381">
        <v>0.35371511780975501</v>
      </c>
      <c r="AE381">
        <v>0.87516675475707795</v>
      </c>
      <c r="AF381">
        <v>1.39573552162642</v>
      </c>
    </row>
    <row r="382" spans="1:32" x14ac:dyDescent="0.25">
      <c r="A382" t="s">
        <v>4085</v>
      </c>
      <c r="B382" t="s">
        <v>3312</v>
      </c>
      <c r="C382" t="s">
        <v>3299</v>
      </c>
      <c r="D382" t="s">
        <v>3300</v>
      </c>
      <c r="E382">
        <v>3826.2478930469301</v>
      </c>
      <c r="F382">
        <v>2.1122893569816901</v>
      </c>
      <c r="G382">
        <v>-7.02525793149536E-2</v>
      </c>
      <c r="H382">
        <v>1.4131187188816401</v>
      </c>
      <c r="I382">
        <v>1.3196425187629699</v>
      </c>
      <c r="J382">
        <v>0.31970037734526402</v>
      </c>
      <c r="K382">
        <v>0.39044281395172897</v>
      </c>
      <c r="L382">
        <v>-0.90239974792641497</v>
      </c>
      <c r="M382" t="s">
        <v>3151</v>
      </c>
      <c r="N382" t="s">
        <v>3148</v>
      </c>
      <c r="O382" t="s">
        <v>3151</v>
      </c>
      <c r="P382" t="s">
        <v>3151</v>
      </c>
      <c r="Q382" t="s">
        <v>3149</v>
      </c>
      <c r="R382" t="s">
        <v>3148</v>
      </c>
      <c r="S382" t="s">
        <v>3155</v>
      </c>
      <c r="T382" t="s">
        <v>3152</v>
      </c>
      <c r="U382">
        <v>9</v>
      </c>
      <c r="V382">
        <v>0.63730322934522399</v>
      </c>
      <c r="W382">
        <v>0.83746538575195695</v>
      </c>
      <c r="X382">
        <v>-0.16724958253956901</v>
      </c>
      <c r="Y382">
        <v>-1.0067570722585499</v>
      </c>
      <c r="Z382">
        <v>-0.13511734859941699</v>
      </c>
      <c r="AA382">
        <v>0.63417717732213197</v>
      </c>
      <c r="AB382">
        <v>0.50959925673708295</v>
      </c>
      <c r="AC382">
        <v>0.66424765400284203</v>
      </c>
      <c r="AD382">
        <v>0.29764882134929199</v>
      </c>
      <c r="AE382">
        <v>0.75931870661614997</v>
      </c>
      <c r="AF382">
        <v>2.1122893569816901</v>
      </c>
    </row>
    <row r="383" spans="1:32" x14ac:dyDescent="0.25">
      <c r="A383" t="s">
        <v>4086</v>
      </c>
      <c r="B383" t="s">
        <v>3312</v>
      </c>
      <c r="C383" t="s">
        <v>3301</v>
      </c>
      <c r="D383" t="s">
        <v>3302</v>
      </c>
      <c r="E383">
        <v>2141.2874977105598</v>
      </c>
      <c r="F383">
        <v>0.90958743190815505</v>
      </c>
      <c r="G383">
        <v>-0.25688129685862598</v>
      </c>
      <c r="H383">
        <v>1.4131187188816401</v>
      </c>
      <c r="I383">
        <v>0.90136635865233605</v>
      </c>
      <c r="J383">
        <v>-0.16360039309584501</v>
      </c>
      <c r="K383">
        <v>-0.124429714268547</v>
      </c>
      <c r="L383">
        <v>-0.48269749531257</v>
      </c>
      <c r="M383" t="s">
        <v>3151</v>
      </c>
      <c r="N383" t="s">
        <v>3148</v>
      </c>
      <c r="O383" t="s">
        <v>3151</v>
      </c>
      <c r="P383" t="s">
        <v>3149</v>
      </c>
      <c r="Q383" t="s">
        <v>3148</v>
      </c>
      <c r="R383" t="s">
        <v>3148</v>
      </c>
      <c r="S383" t="s">
        <v>3150</v>
      </c>
      <c r="T383" t="s">
        <v>3152</v>
      </c>
      <c r="U383">
        <v>40</v>
      </c>
      <c r="V383">
        <v>0.52194716159148302</v>
      </c>
      <c r="W383">
        <v>0.64438213726085503</v>
      </c>
      <c r="X383">
        <v>-0.65939314041798303</v>
      </c>
      <c r="Y383">
        <v>0.179477092165062</v>
      </c>
      <c r="Z383">
        <v>0.218006566426066</v>
      </c>
      <c r="AA383">
        <v>-0.23936171428966199</v>
      </c>
      <c r="AB383">
        <v>5.5934736462681399E-2</v>
      </c>
      <c r="AC383">
        <v>0.32099252548218798</v>
      </c>
      <c r="AD383">
        <v>0.20267960525164</v>
      </c>
      <c r="AE383">
        <v>2.45969996030568E-2</v>
      </c>
      <c r="AF383">
        <v>0.90958743190815505</v>
      </c>
    </row>
    <row r="384" spans="1:32" x14ac:dyDescent="0.25">
      <c r="A384" t="s">
        <v>4087</v>
      </c>
      <c r="B384" t="s">
        <v>3312</v>
      </c>
      <c r="C384" t="s">
        <v>3303</v>
      </c>
      <c r="D384" t="s">
        <v>3304</v>
      </c>
      <c r="E384">
        <v>2978.52933168146</v>
      </c>
      <c r="F384">
        <v>0.41557075032680801</v>
      </c>
      <c r="G384">
        <v>-0.31224189683474102</v>
      </c>
      <c r="H384">
        <v>1.4131187188816401</v>
      </c>
      <c r="I384">
        <v>0.43408653391044799</v>
      </c>
      <c r="J384">
        <v>0.104993086975567</v>
      </c>
      <c r="K384">
        <v>-1.2728597331940501</v>
      </c>
      <c r="L384">
        <v>-1.1866308084660999</v>
      </c>
      <c r="M384" t="s">
        <v>3149</v>
      </c>
      <c r="N384" t="s">
        <v>3150</v>
      </c>
      <c r="O384" t="s">
        <v>3151</v>
      </c>
      <c r="P384" t="s">
        <v>3148</v>
      </c>
      <c r="Q384" t="s">
        <v>3148</v>
      </c>
      <c r="R384" t="s">
        <v>3155</v>
      </c>
      <c r="S384" t="s">
        <v>3155</v>
      </c>
      <c r="T384" t="s">
        <v>3152</v>
      </c>
      <c r="U384">
        <v>52</v>
      </c>
      <c r="V384">
        <v>0.248595173829434</v>
      </c>
      <c r="W384">
        <v>-8.5705125075798694E-2</v>
      </c>
      <c r="X384">
        <v>-0.50355974210694598</v>
      </c>
      <c r="Y384">
        <v>-0.53932275994807799</v>
      </c>
      <c r="Z384">
        <v>-0.53413965542082598</v>
      </c>
      <c r="AA384">
        <v>-0.56308386896997198</v>
      </c>
      <c r="AB384">
        <v>-0.90307727343845901</v>
      </c>
      <c r="AC384">
        <v>-0.85515772184855998</v>
      </c>
      <c r="AD384">
        <v>-0.33128959080187798</v>
      </c>
      <c r="AE384">
        <v>7.6050165972038203E-2</v>
      </c>
      <c r="AF384">
        <v>0.41557075032680801</v>
      </c>
    </row>
    <row r="385" spans="1:32" x14ac:dyDescent="0.25">
      <c r="A385" t="s">
        <v>4088</v>
      </c>
      <c r="B385" t="s">
        <v>3312</v>
      </c>
      <c r="C385" t="s">
        <v>3305</v>
      </c>
      <c r="D385" t="s">
        <v>3306</v>
      </c>
      <c r="E385">
        <v>2779.5275965934502</v>
      </c>
      <c r="F385">
        <v>0.19745169429773601</v>
      </c>
      <c r="G385">
        <v>0.98096177252012395</v>
      </c>
      <c r="H385">
        <v>-0.67638505190563103</v>
      </c>
      <c r="I385">
        <v>-0.832757543924878</v>
      </c>
      <c r="J385">
        <v>0.79708577054046903</v>
      </c>
      <c r="K385">
        <v>-0.71924171785401103</v>
      </c>
      <c r="L385">
        <v>-0.81435215458642096</v>
      </c>
      <c r="M385" t="s">
        <v>3149</v>
      </c>
      <c r="N385" t="s">
        <v>3151</v>
      </c>
      <c r="O385" t="s">
        <v>3150</v>
      </c>
      <c r="P385" t="s">
        <v>3155</v>
      </c>
      <c r="Q385" t="s">
        <v>3151</v>
      </c>
      <c r="R385" t="s">
        <v>3150</v>
      </c>
      <c r="S385" t="s">
        <v>3155</v>
      </c>
      <c r="T385" t="s">
        <v>3152</v>
      </c>
      <c r="U385">
        <v>57</v>
      </c>
      <c r="V385">
        <v>0.51025476599126995</v>
      </c>
      <c r="W385">
        <v>0.19211062772736501</v>
      </c>
      <c r="X385">
        <v>-0.14439033244440899</v>
      </c>
      <c r="Y385">
        <v>-0.69283604741983496</v>
      </c>
      <c r="Z385">
        <v>-0.78106372823221804</v>
      </c>
      <c r="AA385">
        <v>-0.83452842020173201</v>
      </c>
      <c r="AB385">
        <v>2.22631032549176E-2</v>
      </c>
      <c r="AC385">
        <v>-0.197248579975251</v>
      </c>
      <c r="AD385">
        <v>-0.71115801557107094</v>
      </c>
      <c r="AE385">
        <v>-0.52518509794023305</v>
      </c>
      <c r="AF385">
        <v>0.19745169429773601</v>
      </c>
    </row>
    <row r="386" spans="1:32" x14ac:dyDescent="0.25">
      <c r="A386" t="s">
        <v>4089</v>
      </c>
      <c r="B386" t="s">
        <v>3312</v>
      </c>
      <c r="C386" t="s">
        <v>3307</v>
      </c>
      <c r="D386" t="s">
        <v>3308</v>
      </c>
      <c r="E386">
        <v>803.46628627799305</v>
      </c>
      <c r="F386">
        <v>1.0813939968803099</v>
      </c>
      <c r="G386">
        <v>0.70863381473650799</v>
      </c>
      <c r="H386">
        <v>-1.0057074048363599</v>
      </c>
      <c r="I386">
        <v>-0.25190573270181998</v>
      </c>
      <c r="J386">
        <v>-0.99014202172559695</v>
      </c>
      <c r="K386">
        <v>-1.4318873175590601</v>
      </c>
      <c r="L386">
        <v>-0.82523097698214798</v>
      </c>
      <c r="M386" t="s">
        <v>3151</v>
      </c>
      <c r="N386" t="s">
        <v>3151</v>
      </c>
      <c r="O386" t="s">
        <v>3155</v>
      </c>
      <c r="P386" t="s">
        <v>3150</v>
      </c>
      <c r="Q386" t="s">
        <v>3155</v>
      </c>
      <c r="R386" t="s">
        <v>3155</v>
      </c>
      <c r="S386" t="s">
        <v>3155</v>
      </c>
      <c r="T386" t="s">
        <v>3152</v>
      </c>
      <c r="U386">
        <v>34</v>
      </c>
      <c r="V386">
        <v>-0.95122279081449201</v>
      </c>
      <c r="W386">
        <v>-0.40365134862295099</v>
      </c>
      <c r="X386">
        <v>-0.22052851421257499</v>
      </c>
      <c r="Y386">
        <v>-0.18993496030919499</v>
      </c>
      <c r="Z386">
        <v>0.80282309241720995</v>
      </c>
      <c r="AA386">
        <v>0.85822119498517002</v>
      </c>
      <c r="AB386">
        <v>0.627456296728791</v>
      </c>
      <c r="AC386">
        <v>-5.5292483567574699E-2</v>
      </c>
      <c r="AD386">
        <v>0.55012207643602595</v>
      </c>
      <c r="AE386">
        <v>1.1840627824582399</v>
      </c>
      <c r="AF386">
        <v>1.0813939968803099</v>
      </c>
    </row>
    <row r="387" spans="1:32" x14ac:dyDescent="0.25">
      <c r="A387" t="s">
        <v>4090</v>
      </c>
      <c r="B387" t="s">
        <v>3313</v>
      </c>
      <c r="C387" t="s">
        <v>3146</v>
      </c>
      <c r="D387" t="s">
        <v>3147</v>
      </c>
      <c r="E387">
        <v>961.67033733850201</v>
      </c>
      <c r="F387">
        <v>-7.7842475524056501E-2</v>
      </c>
      <c r="G387">
        <v>3.9511871899237101</v>
      </c>
      <c r="H387">
        <v>0.50476068842989297</v>
      </c>
      <c r="I387">
        <v>-1.7628706993421801</v>
      </c>
      <c r="J387">
        <v>0.52069441064432098</v>
      </c>
      <c r="K387">
        <v>0.69286033999767405</v>
      </c>
      <c r="L387">
        <v>0.929740962963861</v>
      </c>
      <c r="M387" t="s">
        <v>3148</v>
      </c>
      <c r="N387" t="s">
        <v>3151</v>
      </c>
      <c r="O387" t="s">
        <v>3149</v>
      </c>
      <c r="P387" t="s">
        <v>3155</v>
      </c>
      <c r="Q387" t="s">
        <v>3149</v>
      </c>
      <c r="R387" t="s">
        <v>3149</v>
      </c>
      <c r="S387" t="s">
        <v>3151</v>
      </c>
      <c r="T387" t="s">
        <v>3152</v>
      </c>
      <c r="U387">
        <v>62</v>
      </c>
      <c r="V387">
        <v>-0.11742075921805201</v>
      </c>
      <c r="W387">
        <v>0.11317136491973299</v>
      </c>
      <c r="X387">
        <v>-0.45428918485465097</v>
      </c>
      <c r="Y387">
        <v>-0.85289343898972403</v>
      </c>
      <c r="Z387">
        <v>-0.55988551391005004</v>
      </c>
      <c r="AA387">
        <v>3.6816670266870903E-2</v>
      </c>
      <c r="AB387">
        <v>6.3677006679652204E-2</v>
      </c>
      <c r="AC387">
        <v>-0.119907780418031</v>
      </c>
      <c r="AD387">
        <v>-0.19733077760823101</v>
      </c>
      <c r="AE387">
        <v>-0.21809309139087199</v>
      </c>
      <c r="AF387">
        <v>-7.7842475524056501E-2</v>
      </c>
    </row>
    <row r="388" spans="1:32" x14ac:dyDescent="0.25">
      <c r="A388" t="s">
        <v>4091</v>
      </c>
      <c r="B388" t="s">
        <v>3313</v>
      </c>
      <c r="C388" t="s">
        <v>3153</v>
      </c>
      <c r="D388" t="s">
        <v>3154</v>
      </c>
      <c r="E388">
        <v>2476.5369188438799</v>
      </c>
      <c r="F388">
        <v>-3.2378341515836101E-2</v>
      </c>
      <c r="G388">
        <v>2.5968976464201101</v>
      </c>
      <c r="H388">
        <v>-0.41515739629142601</v>
      </c>
      <c r="I388">
        <v>-2.3639014118268502</v>
      </c>
      <c r="J388">
        <v>0.32771313875227498</v>
      </c>
      <c r="K388">
        <v>0.55641306560951598</v>
      </c>
      <c r="L388">
        <v>0.50387529789575602</v>
      </c>
      <c r="M388" t="s">
        <v>3148</v>
      </c>
      <c r="N388" t="s">
        <v>3151</v>
      </c>
      <c r="O388" t="s">
        <v>3150</v>
      </c>
      <c r="P388" t="s">
        <v>3155</v>
      </c>
      <c r="Q388" t="s">
        <v>3149</v>
      </c>
      <c r="R388" t="s">
        <v>3149</v>
      </c>
      <c r="S388" t="s">
        <v>3149</v>
      </c>
      <c r="T388" t="s">
        <v>3152</v>
      </c>
      <c r="U388">
        <v>61</v>
      </c>
      <c r="V388">
        <v>-0.35976933458230698</v>
      </c>
      <c r="W388">
        <v>-0.54742554884309902</v>
      </c>
      <c r="X388">
        <v>-0.81835159568536997</v>
      </c>
      <c r="Y388">
        <v>-0.96887795563117596</v>
      </c>
      <c r="Z388">
        <v>-0.81226500204457897</v>
      </c>
      <c r="AA388">
        <v>-0.75118369341747804</v>
      </c>
      <c r="AB388">
        <v>-0.35793636498794801</v>
      </c>
      <c r="AC388">
        <v>-0.26912030505032503</v>
      </c>
      <c r="AD388">
        <v>-0.20226208900647699</v>
      </c>
      <c r="AE388">
        <v>-0.37510862397987299</v>
      </c>
      <c r="AF388">
        <v>-3.2378341515836101E-2</v>
      </c>
    </row>
    <row r="389" spans="1:32" x14ac:dyDescent="0.25">
      <c r="A389" t="s">
        <v>4092</v>
      </c>
      <c r="B389" t="s">
        <v>3313</v>
      </c>
      <c r="C389" t="s">
        <v>3156</v>
      </c>
      <c r="D389" t="s">
        <v>3157</v>
      </c>
      <c r="E389">
        <v>792.39483095334106</v>
      </c>
      <c r="F389">
        <v>0.91141737328511996</v>
      </c>
      <c r="G389">
        <v>-8.5433256657588705E-2</v>
      </c>
      <c r="H389">
        <v>0.77272805883202</v>
      </c>
      <c r="I389">
        <v>0.22961206758543801</v>
      </c>
      <c r="J389">
        <v>-0.77016659192000603</v>
      </c>
      <c r="K389">
        <v>-0.40407702859379502</v>
      </c>
      <c r="L389">
        <v>0.72701216930504298</v>
      </c>
      <c r="M389" t="s">
        <v>3151</v>
      </c>
      <c r="N389" t="s">
        <v>3148</v>
      </c>
      <c r="O389" t="s">
        <v>3149</v>
      </c>
      <c r="P389" t="s">
        <v>3148</v>
      </c>
      <c r="Q389" t="s">
        <v>3155</v>
      </c>
      <c r="R389" t="s">
        <v>3150</v>
      </c>
      <c r="S389" t="s">
        <v>3149</v>
      </c>
      <c r="T389" t="s">
        <v>3152</v>
      </c>
      <c r="U389">
        <v>40</v>
      </c>
      <c r="V389">
        <v>-0.44007529108235199</v>
      </c>
      <c r="W389">
        <v>-0.340685443440984</v>
      </c>
      <c r="X389">
        <v>-4.8802201789568102E-2</v>
      </c>
      <c r="Y389">
        <v>1.8821836026185E-2</v>
      </c>
      <c r="Z389">
        <v>0.23079523147714701</v>
      </c>
      <c r="AA389">
        <v>0.50978123346688398</v>
      </c>
      <c r="AB389">
        <v>-0.23178924688375799</v>
      </c>
      <c r="AC389">
        <v>1.16836669891481</v>
      </c>
      <c r="AD389">
        <v>1.2070669614977001</v>
      </c>
      <c r="AE389">
        <v>1.3970325461552699</v>
      </c>
      <c r="AF389">
        <v>0.91141737328511996</v>
      </c>
    </row>
    <row r="390" spans="1:32" x14ac:dyDescent="0.25">
      <c r="A390" t="s">
        <v>4093</v>
      </c>
      <c r="B390" t="s">
        <v>3313</v>
      </c>
      <c r="C390" t="s">
        <v>3158</v>
      </c>
      <c r="D390" t="s">
        <v>3159</v>
      </c>
      <c r="E390">
        <v>45.852218503028602</v>
      </c>
      <c r="F390">
        <v>3.4556293042655298E-2</v>
      </c>
      <c r="M390" t="s">
        <v>3160</v>
      </c>
      <c r="N390" t="s">
        <v>3160</v>
      </c>
      <c r="O390" t="s">
        <v>3160</v>
      </c>
      <c r="P390" t="s">
        <v>3160</v>
      </c>
      <c r="Q390" t="s">
        <v>3160</v>
      </c>
      <c r="R390" t="s">
        <v>3160</v>
      </c>
      <c r="S390" t="s">
        <v>3160</v>
      </c>
      <c r="T390" t="s">
        <v>3161</v>
      </c>
      <c r="U390">
        <v>60</v>
      </c>
      <c r="V390">
        <v>0.66323994845683298</v>
      </c>
      <c r="W390">
        <v>0.86290739753670698</v>
      </c>
      <c r="X390">
        <v>1.1686979682632099</v>
      </c>
      <c r="Y390">
        <v>1.71250693161956</v>
      </c>
      <c r="Z390">
        <v>1.1868631029146699</v>
      </c>
      <c r="AA390">
        <v>-0.433855934248908</v>
      </c>
      <c r="AB390">
        <v>-0.20627278016634201</v>
      </c>
      <c r="AC390">
        <v>-0.63853819071615403</v>
      </c>
      <c r="AD390">
        <v>-1.10528762481257</v>
      </c>
      <c r="AE390">
        <v>-1.6535649691564001</v>
      </c>
      <c r="AF390">
        <v>3.4556293042655298E-2</v>
      </c>
    </row>
    <row r="391" spans="1:32" x14ac:dyDescent="0.25">
      <c r="A391" t="s">
        <v>4094</v>
      </c>
      <c r="B391" t="s">
        <v>3313</v>
      </c>
      <c r="C391" t="s">
        <v>3162</v>
      </c>
      <c r="D391" t="s">
        <v>3163</v>
      </c>
      <c r="E391">
        <v>3547.48366151341</v>
      </c>
      <c r="F391">
        <v>0.96573455666228802</v>
      </c>
      <c r="G391">
        <v>2.6317856548994301</v>
      </c>
      <c r="H391">
        <v>-1.41274178223431</v>
      </c>
      <c r="I391">
        <v>-0.19012287948891701</v>
      </c>
      <c r="J391">
        <v>0.40473255295024302</v>
      </c>
      <c r="K391">
        <v>0.56836153513851795</v>
      </c>
      <c r="L391">
        <v>0.34231326657323202</v>
      </c>
      <c r="M391" t="s">
        <v>3151</v>
      </c>
      <c r="N391" t="s">
        <v>3151</v>
      </c>
      <c r="O391" t="s">
        <v>3155</v>
      </c>
      <c r="P391" t="s">
        <v>3150</v>
      </c>
      <c r="Q391" t="s">
        <v>3149</v>
      </c>
      <c r="R391" t="s">
        <v>3149</v>
      </c>
      <c r="S391" t="s">
        <v>3149</v>
      </c>
      <c r="T391" t="s">
        <v>3152</v>
      </c>
      <c r="U391">
        <v>38</v>
      </c>
      <c r="V391">
        <v>0.51598213565710604</v>
      </c>
      <c r="W391">
        <v>-2.35946604182782E-2</v>
      </c>
      <c r="X391">
        <v>-7.2810259581463005E-2</v>
      </c>
      <c r="Y391">
        <v>-0.27825383567930201</v>
      </c>
      <c r="Z391">
        <v>-1.09711896244214</v>
      </c>
      <c r="AA391">
        <v>-0.53259023265490701</v>
      </c>
      <c r="AB391">
        <v>0.43867537582731497</v>
      </c>
      <c r="AC391">
        <v>0.85918206692286603</v>
      </c>
      <c r="AD391">
        <v>0.97678605327303103</v>
      </c>
      <c r="AE391">
        <v>0.690815050101522</v>
      </c>
      <c r="AF391">
        <v>0.96573455666228802</v>
      </c>
    </row>
    <row r="392" spans="1:32" x14ac:dyDescent="0.25">
      <c r="A392" t="s">
        <v>4095</v>
      </c>
      <c r="B392" t="s">
        <v>3313</v>
      </c>
      <c r="C392" t="s">
        <v>3164</v>
      </c>
      <c r="D392" t="s">
        <v>3165</v>
      </c>
      <c r="E392">
        <v>1216.5613399449801</v>
      </c>
      <c r="F392">
        <v>1.32424527526475</v>
      </c>
      <c r="G392">
        <v>1.1062723486710599</v>
      </c>
      <c r="H392">
        <v>-1.0057074048363599</v>
      </c>
      <c r="I392">
        <v>0.87084803240618902</v>
      </c>
      <c r="J392">
        <v>0.28523135097486901</v>
      </c>
      <c r="K392">
        <v>1.09867223464102</v>
      </c>
      <c r="L392">
        <v>1.3214198495459499</v>
      </c>
      <c r="M392" t="s">
        <v>3151</v>
      </c>
      <c r="N392" t="s">
        <v>3151</v>
      </c>
      <c r="O392" t="s">
        <v>3155</v>
      </c>
      <c r="P392" t="s">
        <v>3149</v>
      </c>
      <c r="Q392" t="s">
        <v>3148</v>
      </c>
      <c r="R392" t="s">
        <v>3151</v>
      </c>
      <c r="S392" t="s">
        <v>3151</v>
      </c>
      <c r="T392" t="s">
        <v>3152</v>
      </c>
      <c r="U392">
        <v>25</v>
      </c>
      <c r="V392">
        <v>0.82578878970383596</v>
      </c>
      <c r="W392">
        <v>0.92749706545215005</v>
      </c>
      <c r="X392">
        <v>0.39434334521661302</v>
      </c>
      <c r="Y392">
        <v>0.95578895800018304</v>
      </c>
      <c r="Z392">
        <v>0.52626699333177696</v>
      </c>
      <c r="AA392">
        <v>-0.65127745348189903</v>
      </c>
      <c r="AB392">
        <v>0.42986499771126002</v>
      </c>
      <c r="AC392">
        <v>1.1812750553476099</v>
      </c>
      <c r="AD392">
        <v>1.27009432767653</v>
      </c>
      <c r="AE392">
        <v>0.92884159662064802</v>
      </c>
      <c r="AF392">
        <v>1.32424527526475</v>
      </c>
    </row>
    <row r="393" spans="1:32" x14ac:dyDescent="0.25">
      <c r="A393" t="s">
        <v>4096</v>
      </c>
      <c r="B393" t="s">
        <v>3313</v>
      </c>
      <c r="C393" t="s">
        <v>3166</v>
      </c>
      <c r="D393" t="s">
        <v>3167</v>
      </c>
      <c r="E393">
        <v>4687.2844100469201</v>
      </c>
      <c r="F393">
        <v>1.3379138995870601</v>
      </c>
      <c r="G393">
        <v>0.93338342081190295</v>
      </c>
      <c r="H393">
        <v>0.64906427415219003</v>
      </c>
      <c r="I393">
        <v>0.35715569701944699</v>
      </c>
      <c r="J393">
        <v>0.12394325974692599</v>
      </c>
      <c r="K393">
        <v>0.496342185369546</v>
      </c>
      <c r="L393">
        <v>0.61171412131182501</v>
      </c>
      <c r="M393" t="s">
        <v>3151</v>
      </c>
      <c r="N393" t="s">
        <v>3151</v>
      </c>
      <c r="O393" t="s">
        <v>3149</v>
      </c>
      <c r="P393" t="s">
        <v>3148</v>
      </c>
      <c r="Q393" t="s">
        <v>3148</v>
      </c>
      <c r="R393" t="s">
        <v>3149</v>
      </c>
      <c r="S393" t="s">
        <v>3149</v>
      </c>
      <c r="T393" t="s">
        <v>3152</v>
      </c>
      <c r="U393">
        <v>23</v>
      </c>
      <c r="V393">
        <v>0.53526660220965105</v>
      </c>
      <c r="W393">
        <v>0.67771038604789802</v>
      </c>
      <c r="X393">
        <v>-6.1594262981089297E-2</v>
      </c>
      <c r="Y393">
        <v>-0.41451128939572801</v>
      </c>
      <c r="Z393">
        <v>7.1097765457548007E-2</v>
      </c>
      <c r="AA393">
        <v>0.53402810754487595</v>
      </c>
      <c r="AB393">
        <v>0.82851376046231495</v>
      </c>
      <c r="AC393">
        <v>1.1667934077847399</v>
      </c>
      <c r="AD393">
        <v>1.28866366390498</v>
      </c>
      <c r="AE393">
        <v>1.2504561520697399</v>
      </c>
      <c r="AF393">
        <v>1.3379138995870601</v>
      </c>
    </row>
    <row r="394" spans="1:32" x14ac:dyDescent="0.25">
      <c r="A394" t="s">
        <v>4097</v>
      </c>
      <c r="B394" t="s">
        <v>3313</v>
      </c>
      <c r="C394" t="s">
        <v>3168</v>
      </c>
      <c r="D394" t="s">
        <v>3169</v>
      </c>
      <c r="E394">
        <v>2243.09171785322</v>
      </c>
      <c r="F394">
        <v>1.3956503381068699</v>
      </c>
      <c r="G394">
        <v>4.6917247693077098</v>
      </c>
      <c r="H394">
        <v>-1.81198277940902</v>
      </c>
      <c r="I394">
        <v>-0.260951062645776</v>
      </c>
      <c r="J394">
        <v>0.14738867248333801</v>
      </c>
      <c r="K394">
        <v>0.103998756316992</v>
      </c>
      <c r="L394">
        <v>0.16716237126623401</v>
      </c>
      <c r="M394" t="s">
        <v>3151</v>
      </c>
      <c r="N394" t="s">
        <v>3151</v>
      </c>
      <c r="O394" t="s">
        <v>3155</v>
      </c>
      <c r="P394" t="s">
        <v>3150</v>
      </c>
      <c r="Q394" t="s">
        <v>3148</v>
      </c>
      <c r="R394" t="s">
        <v>3148</v>
      </c>
      <c r="S394" t="s">
        <v>3149</v>
      </c>
      <c r="T394" t="s">
        <v>3152</v>
      </c>
      <c r="U394">
        <v>20</v>
      </c>
      <c r="V394">
        <v>0.30777281530869899</v>
      </c>
      <c r="W394">
        <v>0.63614024553069204</v>
      </c>
      <c r="X394">
        <v>0.18611041216558399</v>
      </c>
      <c r="Y394">
        <v>-8.2555044890399401E-2</v>
      </c>
      <c r="Z394">
        <v>-3.1973484026404299E-2</v>
      </c>
      <c r="AA394">
        <v>-1.05219439730768E-2</v>
      </c>
      <c r="AB394">
        <v>0.498640899346524</v>
      </c>
      <c r="AC394">
        <v>0.59899972932916301</v>
      </c>
      <c r="AD394">
        <v>0.77280635096413097</v>
      </c>
      <c r="AE394">
        <v>1.02617784055102</v>
      </c>
      <c r="AF394">
        <v>1.3956503381068699</v>
      </c>
    </row>
    <row r="395" spans="1:32" x14ac:dyDescent="0.25">
      <c r="A395" t="s">
        <v>4098</v>
      </c>
      <c r="B395" t="s">
        <v>3313</v>
      </c>
      <c r="C395" t="s">
        <v>3170</v>
      </c>
      <c r="D395" t="s">
        <v>3171</v>
      </c>
      <c r="E395">
        <v>4399.8902356390399</v>
      </c>
      <c r="F395">
        <v>1.5003312842227099</v>
      </c>
      <c r="G395">
        <v>3.8682842554177599</v>
      </c>
      <c r="H395">
        <v>1.08844911249087</v>
      </c>
      <c r="I395">
        <v>-0.75389382333642596</v>
      </c>
      <c r="J395">
        <v>-3.4413151411268397E-2</v>
      </c>
      <c r="K395">
        <v>0.38847277738376901</v>
      </c>
      <c r="L395">
        <v>0.15140534193906</v>
      </c>
      <c r="M395" t="s">
        <v>3151</v>
      </c>
      <c r="N395" t="s">
        <v>3151</v>
      </c>
      <c r="O395" t="s">
        <v>3151</v>
      </c>
      <c r="P395" t="s">
        <v>3150</v>
      </c>
      <c r="Q395" t="s">
        <v>3148</v>
      </c>
      <c r="R395" t="s">
        <v>3148</v>
      </c>
      <c r="S395" t="s">
        <v>3149</v>
      </c>
      <c r="T395" t="s">
        <v>3152</v>
      </c>
      <c r="U395">
        <v>18</v>
      </c>
      <c r="V395">
        <v>0.646754428643178</v>
      </c>
      <c r="W395">
        <v>0.79890407073097702</v>
      </c>
      <c r="X395">
        <v>0.55956075378196801</v>
      </c>
      <c r="Y395">
        <v>0.50941031428519701</v>
      </c>
      <c r="Z395">
        <v>0.114805134597215</v>
      </c>
      <c r="AA395">
        <v>-7.4735256753990398E-2</v>
      </c>
      <c r="AB395">
        <v>0.80593492432153002</v>
      </c>
      <c r="AC395">
        <v>1.2970350663675001</v>
      </c>
      <c r="AD395">
        <v>1.31419361611315</v>
      </c>
      <c r="AE395">
        <v>1.1843642465937601</v>
      </c>
      <c r="AF395">
        <v>1.5003312842227099</v>
      </c>
    </row>
    <row r="396" spans="1:32" x14ac:dyDescent="0.25">
      <c r="A396" t="s">
        <v>4099</v>
      </c>
      <c r="B396" t="s">
        <v>3313</v>
      </c>
      <c r="C396" t="s">
        <v>3172</v>
      </c>
      <c r="D396" t="s">
        <v>3173</v>
      </c>
      <c r="E396">
        <v>1497.57906341637</v>
      </c>
      <c r="F396">
        <v>0.80148201558424603</v>
      </c>
      <c r="G396">
        <v>2.1185219178810302</v>
      </c>
      <c r="H396">
        <v>-0.19943203026369</v>
      </c>
      <c r="I396">
        <v>0.16883709295263899</v>
      </c>
      <c r="J396">
        <v>0.47026854964449399</v>
      </c>
      <c r="K396">
        <v>0.13366558525916</v>
      </c>
      <c r="L396">
        <v>0.58261880986763104</v>
      </c>
      <c r="M396" t="s">
        <v>3151</v>
      </c>
      <c r="N396" t="s">
        <v>3151</v>
      </c>
      <c r="O396" t="s">
        <v>3148</v>
      </c>
      <c r="P396" t="s">
        <v>3148</v>
      </c>
      <c r="Q396" t="s">
        <v>3149</v>
      </c>
      <c r="R396" t="s">
        <v>3148</v>
      </c>
      <c r="S396" t="s">
        <v>3149</v>
      </c>
      <c r="T396" t="s">
        <v>3152</v>
      </c>
      <c r="U396">
        <v>46</v>
      </c>
      <c r="V396">
        <v>0.72985991618891</v>
      </c>
      <c r="W396">
        <v>1.1134921626213501</v>
      </c>
      <c r="X396">
        <v>-0.245939591146768</v>
      </c>
      <c r="Y396">
        <v>-0.427034587932134</v>
      </c>
      <c r="Z396">
        <v>-0.77142863598409805</v>
      </c>
      <c r="AA396">
        <v>-0.115322097275057</v>
      </c>
      <c r="AB396">
        <v>0.935291698194746</v>
      </c>
      <c r="AC396">
        <v>1.17781097457374</v>
      </c>
      <c r="AD396">
        <v>1.27835551559628</v>
      </c>
      <c r="AE396">
        <v>0.50566161758449502</v>
      </c>
      <c r="AF396">
        <v>0.80148201558424603</v>
      </c>
    </row>
    <row r="397" spans="1:32" x14ac:dyDescent="0.25">
      <c r="A397" t="s">
        <v>4100</v>
      </c>
      <c r="B397" t="s">
        <v>3313</v>
      </c>
      <c r="C397" t="s">
        <v>3174</v>
      </c>
      <c r="D397" t="s">
        <v>3175</v>
      </c>
      <c r="E397">
        <v>5521.3251736123902</v>
      </c>
      <c r="F397">
        <v>1.69956831801226</v>
      </c>
      <c r="G397">
        <v>1.2683041849699399</v>
      </c>
      <c r="H397">
        <v>0.996585185610253</v>
      </c>
      <c r="I397">
        <v>0.90854229057187896</v>
      </c>
      <c r="J397">
        <v>-1.21003229561781</v>
      </c>
      <c r="K397">
        <v>-2.8020196176522499E-2</v>
      </c>
      <c r="L397">
        <v>-0.209703264594573</v>
      </c>
      <c r="M397" t="s">
        <v>3151</v>
      </c>
      <c r="N397" t="s">
        <v>3151</v>
      </c>
      <c r="O397" t="s">
        <v>3149</v>
      </c>
      <c r="P397" t="s">
        <v>3149</v>
      </c>
      <c r="Q397" t="s">
        <v>3155</v>
      </c>
      <c r="R397" t="s">
        <v>3148</v>
      </c>
      <c r="S397" t="s">
        <v>3148</v>
      </c>
      <c r="T397" t="s">
        <v>3152</v>
      </c>
      <c r="U397">
        <v>15</v>
      </c>
      <c r="V397">
        <v>1.1203348642559601</v>
      </c>
      <c r="W397">
        <v>1.07370921288236</v>
      </c>
      <c r="X397">
        <v>0.620626678181189</v>
      </c>
      <c r="Y397">
        <v>0.27334933780168502</v>
      </c>
      <c r="Z397">
        <v>0.120292921687116</v>
      </c>
      <c r="AA397">
        <v>0.58393015730870501</v>
      </c>
      <c r="AB397">
        <v>1.3898700936275501</v>
      </c>
      <c r="AC397">
        <v>1.83617165580316</v>
      </c>
      <c r="AD397">
        <v>1.6988033044172499</v>
      </c>
      <c r="AE397">
        <v>1.0834703194134101</v>
      </c>
      <c r="AF397">
        <v>1.69956831801226</v>
      </c>
    </row>
    <row r="398" spans="1:32" x14ac:dyDescent="0.25">
      <c r="A398" t="s">
        <v>4101</v>
      </c>
      <c r="B398" t="s">
        <v>3313</v>
      </c>
      <c r="C398" t="s">
        <v>3176</v>
      </c>
      <c r="D398" t="s">
        <v>3177</v>
      </c>
      <c r="E398">
        <v>2875.2463058716198</v>
      </c>
      <c r="F398">
        <v>2.1143729003836902</v>
      </c>
      <c r="G398">
        <v>2.84036040072978</v>
      </c>
      <c r="H398">
        <v>0.752109421052927</v>
      </c>
      <c r="I398">
        <v>0.62595019265915497</v>
      </c>
      <c r="J398">
        <v>-1.3194450734235299</v>
      </c>
      <c r="K398">
        <v>-1.4383687786335599</v>
      </c>
      <c r="L398">
        <v>-6.4534844430851598E-2</v>
      </c>
      <c r="M398" t="s">
        <v>3151</v>
      </c>
      <c r="N398" t="s">
        <v>3151</v>
      </c>
      <c r="O398" t="s">
        <v>3149</v>
      </c>
      <c r="P398" t="s">
        <v>3149</v>
      </c>
      <c r="Q398" t="s">
        <v>3155</v>
      </c>
      <c r="R398" t="s">
        <v>3155</v>
      </c>
      <c r="S398" t="s">
        <v>3148</v>
      </c>
      <c r="T398" t="s">
        <v>3152</v>
      </c>
      <c r="U398">
        <v>7</v>
      </c>
      <c r="V398">
        <v>2.2868840829757899</v>
      </c>
      <c r="W398">
        <v>2.3616354806192099</v>
      </c>
      <c r="X398">
        <v>1.7810498578115099</v>
      </c>
      <c r="Y398">
        <v>1.17600849846102</v>
      </c>
      <c r="Z398">
        <v>0.98080399180288202</v>
      </c>
      <c r="AA398">
        <v>0.86014650155107297</v>
      </c>
      <c r="AB398">
        <v>1.16543977930631</v>
      </c>
      <c r="AC398">
        <v>1.3789141079395799</v>
      </c>
      <c r="AD398">
        <v>1.7610193028323899</v>
      </c>
      <c r="AE398">
        <v>1.4895046811821899</v>
      </c>
      <c r="AF398">
        <v>2.1143729003836902</v>
      </c>
    </row>
    <row r="399" spans="1:32" x14ac:dyDescent="0.25">
      <c r="A399" t="s">
        <v>4102</v>
      </c>
      <c r="B399" t="s">
        <v>3313</v>
      </c>
      <c r="C399" t="s">
        <v>3178</v>
      </c>
      <c r="D399" t="s">
        <v>3179</v>
      </c>
      <c r="E399">
        <v>972.43047199930697</v>
      </c>
      <c r="F399">
        <v>0.46229334898152302</v>
      </c>
      <c r="G399">
        <v>1.0096222120142799</v>
      </c>
      <c r="H399">
        <v>-0.19943203026369</v>
      </c>
      <c r="I399">
        <v>0.25132771501758799</v>
      </c>
      <c r="J399">
        <v>0.42435438883250898</v>
      </c>
      <c r="K399">
        <v>0.605746356938619</v>
      </c>
      <c r="L399">
        <v>0.928894612856211</v>
      </c>
      <c r="M399" t="s">
        <v>3149</v>
      </c>
      <c r="N399" t="s">
        <v>3151</v>
      </c>
      <c r="O399" t="s">
        <v>3148</v>
      </c>
      <c r="P399" t="s">
        <v>3148</v>
      </c>
      <c r="Q399" t="s">
        <v>3149</v>
      </c>
      <c r="R399" t="s">
        <v>3149</v>
      </c>
      <c r="S399" t="s">
        <v>3151</v>
      </c>
      <c r="T399" t="s">
        <v>3152</v>
      </c>
      <c r="U399">
        <v>56</v>
      </c>
      <c r="V399">
        <v>0.38721283398954098</v>
      </c>
      <c r="W399">
        <v>5.5234133934970897E-2</v>
      </c>
      <c r="X399">
        <v>0.54814029010449805</v>
      </c>
      <c r="Y399">
        <v>-0.37071843403031501</v>
      </c>
      <c r="Z399">
        <v>-1.19461690237167</v>
      </c>
      <c r="AA399">
        <v>-0.81027460555076802</v>
      </c>
      <c r="AB399">
        <v>-0.65713477889397998</v>
      </c>
      <c r="AC399">
        <v>-0.10014071475255901</v>
      </c>
      <c r="AD399">
        <v>0.101505052845213</v>
      </c>
      <c r="AE399">
        <v>0.44218447932128802</v>
      </c>
      <c r="AF399">
        <v>0.46229334898152302</v>
      </c>
    </row>
    <row r="400" spans="1:32" x14ac:dyDescent="0.25">
      <c r="A400" t="s">
        <v>4103</v>
      </c>
      <c r="B400" t="s">
        <v>3313</v>
      </c>
      <c r="C400" t="s">
        <v>3181</v>
      </c>
      <c r="D400" t="s">
        <v>3182</v>
      </c>
      <c r="E400">
        <v>1819.4858489609701</v>
      </c>
      <c r="F400">
        <v>0.85925923357876399</v>
      </c>
      <c r="G400">
        <v>1.4912686964825299</v>
      </c>
      <c r="H400">
        <v>1.4131187188816401</v>
      </c>
      <c r="I400">
        <v>0.335941391280281</v>
      </c>
      <c r="J400">
        <v>0.19069182897373499</v>
      </c>
      <c r="K400">
        <v>0.81259917767033096</v>
      </c>
      <c r="L400">
        <v>-0.46363840063600797</v>
      </c>
      <c r="M400" t="s">
        <v>3151</v>
      </c>
      <c r="N400" t="s">
        <v>3151</v>
      </c>
      <c r="O400" t="s">
        <v>3151</v>
      </c>
      <c r="P400" t="s">
        <v>3148</v>
      </c>
      <c r="Q400" t="s">
        <v>3148</v>
      </c>
      <c r="R400" t="s">
        <v>3149</v>
      </c>
      <c r="S400" t="s">
        <v>3150</v>
      </c>
      <c r="T400" t="s">
        <v>3152</v>
      </c>
      <c r="U400">
        <v>44</v>
      </c>
      <c r="V400">
        <v>-0.16723409145492801</v>
      </c>
      <c r="W400">
        <v>-0.30356857240629898</v>
      </c>
      <c r="X400">
        <v>-2.5926041569617302E-2</v>
      </c>
      <c r="Y400">
        <v>0.18672411449217799</v>
      </c>
      <c r="Z400">
        <v>-0.960686462590021</v>
      </c>
      <c r="AA400">
        <v>-0.21725988786046899</v>
      </c>
      <c r="AB400">
        <v>0.86185329405621802</v>
      </c>
      <c r="AC400">
        <v>1.3880505924316</v>
      </c>
      <c r="AD400">
        <v>1.3463586457083001</v>
      </c>
      <c r="AE400">
        <v>0.72848915994392305</v>
      </c>
      <c r="AF400">
        <v>0.85925923357876399</v>
      </c>
    </row>
    <row r="401" spans="1:32" x14ac:dyDescent="0.25">
      <c r="A401" t="s">
        <v>4104</v>
      </c>
      <c r="B401" t="s">
        <v>3313</v>
      </c>
      <c r="C401" t="s">
        <v>3183</v>
      </c>
      <c r="D401" t="s">
        <v>3184</v>
      </c>
      <c r="E401">
        <v>5008.5453485046201</v>
      </c>
      <c r="F401">
        <v>2.9444996783898998</v>
      </c>
      <c r="G401">
        <v>-0.705806272440755</v>
      </c>
      <c r="H401">
        <v>1.4131187188816401</v>
      </c>
      <c r="I401">
        <v>1.41677531138743</v>
      </c>
      <c r="J401">
        <v>-0.78860526160995803</v>
      </c>
      <c r="K401">
        <v>-0.87494969801833999</v>
      </c>
      <c r="L401">
        <v>1.4751770243459901</v>
      </c>
      <c r="M401" t="s">
        <v>3151</v>
      </c>
      <c r="N401" t="s">
        <v>3155</v>
      </c>
      <c r="O401" t="s">
        <v>3151</v>
      </c>
      <c r="P401" t="s">
        <v>3151</v>
      </c>
      <c r="Q401" t="s">
        <v>3155</v>
      </c>
      <c r="R401" t="s">
        <v>3150</v>
      </c>
      <c r="S401" t="s">
        <v>3151</v>
      </c>
      <c r="T401" t="s">
        <v>3152</v>
      </c>
      <c r="U401">
        <v>2</v>
      </c>
      <c r="V401">
        <v>0.54619559733951895</v>
      </c>
      <c r="W401">
        <v>0.26242784953700998</v>
      </c>
      <c r="X401">
        <v>0.59509248905546597</v>
      </c>
      <c r="Y401">
        <v>-8.3452448090818504E-2</v>
      </c>
      <c r="Z401">
        <v>-3.9334703118149503E-2</v>
      </c>
      <c r="AA401">
        <v>1.3216616249555899</v>
      </c>
      <c r="AB401">
        <v>2.0683288323598599</v>
      </c>
      <c r="AC401">
        <v>2.13701188407506</v>
      </c>
      <c r="AD401">
        <v>1.9490112588756101</v>
      </c>
      <c r="AE401">
        <v>1.65834176175783</v>
      </c>
      <c r="AF401">
        <v>2.9444996783898998</v>
      </c>
    </row>
    <row r="402" spans="1:32" x14ac:dyDescent="0.25">
      <c r="A402" t="s">
        <v>4105</v>
      </c>
      <c r="B402" t="s">
        <v>3313</v>
      </c>
      <c r="C402" t="s">
        <v>3185</v>
      </c>
      <c r="D402" t="s">
        <v>3186</v>
      </c>
      <c r="E402">
        <v>1072.08495064775</v>
      </c>
      <c r="F402">
        <v>2.7023742807076601</v>
      </c>
      <c r="G402">
        <v>3.5702094401125901</v>
      </c>
      <c r="H402">
        <v>-1.0057074048363599</v>
      </c>
      <c r="I402">
        <v>0.50240292861991298</v>
      </c>
      <c r="J402">
        <v>-1.22896416246778E-2</v>
      </c>
      <c r="K402">
        <v>1.3405319555880699</v>
      </c>
      <c r="L402">
        <v>0.45319449948958301</v>
      </c>
      <c r="M402" t="s">
        <v>3151</v>
      </c>
      <c r="N402" t="s">
        <v>3151</v>
      </c>
      <c r="O402" t="s">
        <v>3155</v>
      </c>
      <c r="P402" t="s">
        <v>3149</v>
      </c>
      <c r="Q402" t="s">
        <v>3148</v>
      </c>
      <c r="R402" t="s">
        <v>3151</v>
      </c>
      <c r="S402" t="s">
        <v>3149</v>
      </c>
      <c r="T402" t="s">
        <v>3152</v>
      </c>
      <c r="U402">
        <v>3</v>
      </c>
      <c r="V402">
        <v>-0.57200783194375204</v>
      </c>
      <c r="W402">
        <v>-0.61348846760624398</v>
      </c>
      <c r="X402">
        <v>-0.55419352173416703</v>
      </c>
      <c r="Y402">
        <v>-0.69741631040844598</v>
      </c>
      <c r="Z402">
        <v>-0.426346864227439</v>
      </c>
      <c r="AA402">
        <v>0.76325027963613901</v>
      </c>
      <c r="AB402">
        <v>1.3062306183930501</v>
      </c>
      <c r="AC402">
        <v>1.08141307185155</v>
      </c>
      <c r="AD402">
        <v>0.89905079198696203</v>
      </c>
      <c r="AE402">
        <v>1.04732048841055</v>
      </c>
      <c r="AF402">
        <v>2.7023742807076601</v>
      </c>
    </row>
    <row r="403" spans="1:32" x14ac:dyDescent="0.25">
      <c r="A403" t="s">
        <v>4106</v>
      </c>
      <c r="B403" t="s">
        <v>3313</v>
      </c>
      <c r="C403" t="s">
        <v>3187</v>
      </c>
      <c r="D403" t="s">
        <v>3188</v>
      </c>
      <c r="E403">
        <v>2425.9600278624998</v>
      </c>
      <c r="F403">
        <v>2.6089108267548302</v>
      </c>
      <c r="G403">
        <v>1.63302754201887</v>
      </c>
      <c r="H403">
        <v>0.76264575551437697</v>
      </c>
      <c r="I403">
        <v>0.79455618590136601</v>
      </c>
      <c r="J403">
        <v>-0.32607063105614198</v>
      </c>
      <c r="K403">
        <v>1.1290836229065699</v>
      </c>
      <c r="L403">
        <v>0.115788659916449</v>
      </c>
      <c r="M403" t="s">
        <v>3151</v>
      </c>
      <c r="N403" t="s">
        <v>3151</v>
      </c>
      <c r="O403" t="s">
        <v>3149</v>
      </c>
      <c r="P403" t="s">
        <v>3149</v>
      </c>
      <c r="Q403" t="s">
        <v>3150</v>
      </c>
      <c r="R403" t="s">
        <v>3151</v>
      </c>
      <c r="S403" t="s">
        <v>3149</v>
      </c>
      <c r="T403" t="s">
        <v>3152</v>
      </c>
      <c r="U403">
        <v>5</v>
      </c>
      <c r="V403">
        <v>1.1641068886724</v>
      </c>
      <c r="W403">
        <v>0.79785544397679897</v>
      </c>
      <c r="X403">
        <v>1.7837121746118101</v>
      </c>
      <c r="Y403">
        <v>1.89857271508671</v>
      </c>
      <c r="Z403">
        <v>1.49187127930106</v>
      </c>
      <c r="AA403">
        <v>1.6305860331036599</v>
      </c>
      <c r="AB403">
        <v>1.6363617749038999</v>
      </c>
      <c r="AC403">
        <v>2.1360403598956399</v>
      </c>
      <c r="AD403">
        <v>2.03523589483311</v>
      </c>
      <c r="AE403">
        <v>2.1307985246422199</v>
      </c>
      <c r="AF403">
        <v>2.6089108267548302</v>
      </c>
    </row>
    <row r="404" spans="1:32" x14ac:dyDescent="0.25">
      <c r="A404" t="s">
        <v>4107</v>
      </c>
      <c r="B404" t="s">
        <v>3313</v>
      </c>
      <c r="C404" t="s">
        <v>3189</v>
      </c>
      <c r="D404" t="s">
        <v>3190</v>
      </c>
      <c r="E404">
        <v>2690.1929123240102</v>
      </c>
      <c r="F404">
        <v>1.7048359117998</v>
      </c>
      <c r="G404">
        <v>1.14708950956773</v>
      </c>
      <c r="H404">
        <v>1.16871017338862</v>
      </c>
      <c r="I404">
        <v>0.63917394248071202</v>
      </c>
      <c r="J404">
        <v>0.23987366538221799</v>
      </c>
      <c r="K404">
        <v>1.15660738261368</v>
      </c>
      <c r="L404">
        <v>0.29541533847715001</v>
      </c>
      <c r="M404" t="s">
        <v>3151</v>
      </c>
      <c r="N404" t="s">
        <v>3151</v>
      </c>
      <c r="O404" t="s">
        <v>3151</v>
      </c>
      <c r="P404" t="s">
        <v>3149</v>
      </c>
      <c r="Q404" t="s">
        <v>3148</v>
      </c>
      <c r="R404" t="s">
        <v>3151</v>
      </c>
      <c r="S404" t="s">
        <v>3149</v>
      </c>
      <c r="T404" t="s">
        <v>3152</v>
      </c>
      <c r="U404">
        <v>14</v>
      </c>
      <c r="V404">
        <v>1.0554960517691701</v>
      </c>
      <c r="W404">
        <v>1.58178760592523</v>
      </c>
      <c r="X404">
        <v>1.7260633879945899</v>
      </c>
      <c r="Y404">
        <v>1.3466371932254899</v>
      </c>
      <c r="Z404">
        <v>0.98751449366936295</v>
      </c>
      <c r="AA404">
        <v>0.99071423078367404</v>
      </c>
      <c r="AB404">
        <v>1.38015559490158</v>
      </c>
      <c r="AC404">
        <v>1.7415157833902599</v>
      </c>
      <c r="AD404">
        <v>1.4228853752095001</v>
      </c>
      <c r="AE404">
        <v>1.37149333099403</v>
      </c>
      <c r="AF404">
        <v>1.7048359117998</v>
      </c>
    </row>
    <row r="405" spans="1:32" x14ac:dyDescent="0.25">
      <c r="A405" t="s">
        <v>4108</v>
      </c>
      <c r="B405" t="s">
        <v>3313</v>
      </c>
      <c r="C405" t="s">
        <v>3191</v>
      </c>
      <c r="D405" t="s">
        <v>3192</v>
      </c>
      <c r="E405">
        <v>2994.0804094495702</v>
      </c>
      <c r="F405">
        <v>1.53477215479639</v>
      </c>
      <c r="G405">
        <v>1.9929561206051201</v>
      </c>
      <c r="H405">
        <v>-1.0057074048363599</v>
      </c>
      <c r="I405">
        <v>0.18053122724853601</v>
      </c>
      <c r="J405">
        <v>0.118580959392939</v>
      </c>
      <c r="K405">
        <v>0.975390643926761</v>
      </c>
      <c r="L405">
        <v>0.37027521492904902</v>
      </c>
      <c r="M405" t="s">
        <v>3151</v>
      </c>
      <c r="N405" t="s">
        <v>3151</v>
      </c>
      <c r="O405" t="s">
        <v>3155</v>
      </c>
      <c r="P405" t="s">
        <v>3148</v>
      </c>
      <c r="Q405" t="s">
        <v>3148</v>
      </c>
      <c r="R405" t="s">
        <v>3149</v>
      </c>
      <c r="S405" t="s">
        <v>3149</v>
      </c>
      <c r="T405" t="s">
        <v>3152</v>
      </c>
      <c r="U405">
        <v>17</v>
      </c>
      <c r="V405">
        <v>0.20446347485689501</v>
      </c>
      <c r="W405">
        <v>0.67387111192878002</v>
      </c>
      <c r="X405">
        <v>0.969650955898259</v>
      </c>
      <c r="Y405">
        <v>0.50336864137568105</v>
      </c>
      <c r="Z405">
        <v>-0.11266470938166399</v>
      </c>
      <c r="AA405">
        <v>-9.7736371796007401E-2</v>
      </c>
      <c r="AB405">
        <v>0.59033559557654003</v>
      </c>
      <c r="AC405">
        <v>1.0078780253431501</v>
      </c>
      <c r="AD405">
        <v>1.0823791867581201</v>
      </c>
      <c r="AE405">
        <v>1.2253806404816401</v>
      </c>
      <c r="AF405">
        <v>1.53477215479639</v>
      </c>
    </row>
    <row r="406" spans="1:32" x14ac:dyDescent="0.25">
      <c r="A406" t="s">
        <v>4109</v>
      </c>
      <c r="B406" t="s">
        <v>3313</v>
      </c>
      <c r="C406" t="s">
        <v>3193</v>
      </c>
      <c r="D406" t="s">
        <v>3194</v>
      </c>
      <c r="E406">
        <v>1872.2333502577701</v>
      </c>
      <c r="F406">
        <v>1.4512424781582001</v>
      </c>
      <c r="G406">
        <v>1.90117414984369</v>
      </c>
      <c r="H406">
        <v>0.51068193943411699</v>
      </c>
      <c r="I406">
        <v>0.116256010177738</v>
      </c>
      <c r="J406">
        <v>0.32466445468939698</v>
      </c>
      <c r="K406">
        <v>0.79312519164672901</v>
      </c>
      <c r="L406">
        <v>0.76660017317393603</v>
      </c>
      <c r="M406" t="s">
        <v>3151</v>
      </c>
      <c r="N406" t="s">
        <v>3151</v>
      </c>
      <c r="O406" t="s">
        <v>3149</v>
      </c>
      <c r="P406" t="s">
        <v>3148</v>
      </c>
      <c r="Q406" t="s">
        <v>3149</v>
      </c>
      <c r="R406" t="s">
        <v>3149</v>
      </c>
      <c r="S406" t="s">
        <v>3151</v>
      </c>
      <c r="T406" t="s">
        <v>3152</v>
      </c>
      <c r="U406">
        <v>19</v>
      </c>
      <c r="V406">
        <v>0.51838643037042198</v>
      </c>
      <c r="W406">
        <v>0.65475285896316304</v>
      </c>
      <c r="X406">
        <v>0.73077500866669098</v>
      </c>
      <c r="Y406">
        <v>-0.39617352266397099</v>
      </c>
      <c r="Z406">
        <v>-0.72511911292235198</v>
      </c>
      <c r="AA406">
        <v>8.5457262279775903E-2</v>
      </c>
      <c r="AB406">
        <v>0.65123669351283697</v>
      </c>
      <c r="AC406">
        <v>0.61515465885436305</v>
      </c>
      <c r="AD406">
        <v>0.87767270821465604</v>
      </c>
      <c r="AE406">
        <v>1.20004970979314</v>
      </c>
      <c r="AF406">
        <v>1.4512424781582001</v>
      </c>
    </row>
    <row r="407" spans="1:32" x14ac:dyDescent="0.25">
      <c r="A407" t="s">
        <v>4110</v>
      </c>
      <c r="B407" t="s">
        <v>3313</v>
      </c>
      <c r="C407" t="s">
        <v>3195</v>
      </c>
      <c r="D407" t="s">
        <v>3196</v>
      </c>
      <c r="E407">
        <v>5479.9913495745895</v>
      </c>
      <c r="F407">
        <v>2.6425250321246798</v>
      </c>
      <c r="G407">
        <v>-0.38420533395668199</v>
      </c>
      <c r="H407">
        <v>0.57273472586883201</v>
      </c>
      <c r="I407">
        <v>1.32656665549357</v>
      </c>
      <c r="J407">
        <v>-0.69262165112401897</v>
      </c>
      <c r="K407">
        <v>-0.74787631983804503</v>
      </c>
      <c r="L407">
        <v>1.5486013825928899</v>
      </c>
      <c r="M407" t="s">
        <v>3151</v>
      </c>
      <c r="N407" t="s">
        <v>3150</v>
      </c>
      <c r="O407" t="s">
        <v>3149</v>
      </c>
      <c r="P407" t="s">
        <v>3151</v>
      </c>
      <c r="Q407" t="s">
        <v>3150</v>
      </c>
      <c r="R407" t="s">
        <v>3150</v>
      </c>
      <c r="S407" t="s">
        <v>3151</v>
      </c>
      <c r="T407" t="s">
        <v>3152</v>
      </c>
      <c r="U407">
        <v>4</v>
      </c>
      <c r="V407">
        <v>1.9800689160287599</v>
      </c>
      <c r="W407">
        <v>2.3580425124607398</v>
      </c>
      <c r="X407">
        <v>2.4189613241915602</v>
      </c>
      <c r="Y407">
        <v>2.5240650675978298</v>
      </c>
      <c r="Z407">
        <v>3.75928895324645</v>
      </c>
      <c r="AA407">
        <v>2.5883261787877498</v>
      </c>
      <c r="AB407">
        <v>2.9805084020939701</v>
      </c>
      <c r="AC407">
        <v>4.2172606881989898</v>
      </c>
      <c r="AD407">
        <v>3.6338883736080598</v>
      </c>
      <c r="AE407">
        <v>1.8705586539958901</v>
      </c>
      <c r="AF407">
        <v>2.6425250321246798</v>
      </c>
    </row>
    <row r="408" spans="1:32" x14ac:dyDescent="0.25">
      <c r="A408" t="s">
        <v>4111</v>
      </c>
      <c r="B408" t="s">
        <v>3313</v>
      </c>
      <c r="C408" t="s">
        <v>3197</v>
      </c>
      <c r="D408" t="s">
        <v>3198</v>
      </c>
      <c r="E408">
        <v>3144.83907484673</v>
      </c>
      <c r="F408">
        <v>0.79751287857189301</v>
      </c>
      <c r="G408">
        <v>4.13922522119808</v>
      </c>
      <c r="H408">
        <v>-1.5422754398979199</v>
      </c>
      <c r="I408">
        <v>-0.98567926134493999</v>
      </c>
      <c r="J408">
        <v>0.66380936368080701</v>
      </c>
      <c r="K408">
        <v>1.0702370307154201</v>
      </c>
      <c r="L408">
        <v>1.0741275572398301</v>
      </c>
      <c r="M408" t="s">
        <v>3151</v>
      </c>
      <c r="N408" t="s">
        <v>3151</v>
      </c>
      <c r="O408" t="s">
        <v>3155</v>
      </c>
      <c r="P408" t="s">
        <v>3155</v>
      </c>
      <c r="Q408" t="s">
        <v>3151</v>
      </c>
      <c r="R408" t="s">
        <v>3151</v>
      </c>
      <c r="S408" t="s">
        <v>3151</v>
      </c>
      <c r="T408" t="s">
        <v>3152</v>
      </c>
      <c r="U408">
        <v>47</v>
      </c>
      <c r="V408">
        <v>0.37806411550720298</v>
      </c>
      <c r="W408">
        <v>-0.36328348451999898</v>
      </c>
      <c r="X408">
        <v>-0.105890775706812</v>
      </c>
      <c r="Y408">
        <v>-0.13688468401121201</v>
      </c>
      <c r="Z408">
        <v>-0.786900114210623</v>
      </c>
      <c r="AA408">
        <v>-0.95698760952517004</v>
      </c>
      <c r="AB408">
        <v>-0.378720081993831</v>
      </c>
      <c r="AC408">
        <v>0.12564529485978501</v>
      </c>
      <c r="AD408">
        <v>-2.1634788988074902E-2</v>
      </c>
      <c r="AE408">
        <v>0.15083476106541299</v>
      </c>
      <c r="AF408">
        <v>0.79751287857189301</v>
      </c>
    </row>
    <row r="409" spans="1:32" x14ac:dyDescent="0.25">
      <c r="A409" t="s">
        <v>4112</v>
      </c>
      <c r="B409" t="s">
        <v>3313</v>
      </c>
      <c r="C409" t="s">
        <v>3199</v>
      </c>
      <c r="D409" t="s">
        <v>3200</v>
      </c>
      <c r="E409">
        <v>5725.7693769630996</v>
      </c>
      <c r="F409">
        <v>0.87194029344861601</v>
      </c>
      <c r="G409">
        <v>-0.13620628682241601</v>
      </c>
      <c r="H409">
        <v>-0.55178579823082496</v>
      </c>
      <c r="I409">
        <v>0.957944996293981</v>
      </c>
      <c r="J409">
        <v>7.8489137543158199E-2</v>
      </c>
      <c r="K409">
        <v>1.11594944150635</v>
      </c>
      <c r="L409">
        <v>0.81811003128582105</v>
      </c>
      <c r="M409" t="s">
        <v>3151</v>
      </c>
      <c r="N409" t="s">
        <v>3148</v>
      </c>
      <c r="O409" t="s">
        <v>3150</v>
      </c>
      <c r="P409" t="s">
        <v>3149</v>
      </c>
      <c r="Q409" t="s">
        <v>3148</v>
      </c>
      <c r="R409" t="s">
        <v>3151</v>
      </c>
      <c r="S409" t="s">
        <v>3151</v>
      </c>
      <c r="T409" t="s">
        <v>3152</v>
      </c>
      <c r="U409">
        <v>43</v>
      </c>
      <c r="V409">
        <v>0.173778536360568</v>
      </c>
      <c r="W409">
        <v>6.15315191393834E-2</v>
      </c>
      <c r="X409">
        <v>-0.12345349235964199</v>
      </c>
      <c r="Y409">
        <v>-0.58990828906336901</v>
      </c>
      <c r="Z409">
        <v>-0.77714132450914197</v>
      </c>
      <c r="AA409">
        <v>-0.34216392440105198</v>
      </c>
      <c r="AB409">
        <v>0.35513906386435601</v>
      </c>
      <c r="AC409">
        <v>0.717132917178256</v>
      </c>
      <c r="AD409">
        <v>0.50960775757723398</v>
      </c>
      <c r="AE409">
        <v>0.32771484771708798</v>
      </c>
      <c r="AF409">
        <v>0.87194029344861601</v>
      </c>
    </row>
    <row r="410" spans="1:32" x14ac:dyDescent="0.25">
      <c r="A410" t="s">
        <v>4113</v>
      </c>
      <c r="B410" t="s">
        <v>3313</v>
      </c>
      <c r="C410" t="s">
        <v>3201</v>
      </c>
      <c r="D410" t="s">
        <v>3202</v>
      </c>
      <c r="E410">
        <v>5408.9049452794698</v>
      </c>
      <c r="F410">
        <v>1.73511225967573</v>
      </c>
      <c r="G410">
        <v>0.15603500986185501</v>
      </c>
      <c r="H410">
        <v>7.3221258821007204E-2</v>
      </c>
      <c r="I410">
        <v>0.961593055000181</v>
      </c>
      <c r="J410">
        <v>-0.79655959252730202</v>
      </c>
      <c r="K410">
        <v>-0.36628628292411303</v>
      </c>
      <c r="L410">
        <v>6.9122715454743994E-2</v>
      </c>
      <c r="M410" t="s">
        <v>3151</v>
      </c>
      <c r="N410" t="s">
        <v>3149</v>
      </c>
      <c r="O410" t="s">
        <v>3148</v>
      </c>
      <c r="P410" t="s">
        <v>3151</v>
      </c>
      <c r="Q410" t="s">
        <v>3155</v>
      </c>
      <c r="R410" t="s">
        <v>3148</v>
      </c>
      <c r="S410" t="s">
        <v>3148</v>
      </c>
      <c r="T410" t="s">
        <v>3152</v>
      </c>
      <c r="U410">
        <v>13</v>
      </c>
      <c r="V410">
        <v>-8.8449549460541094E-2</v>
      </c>
      <c r="W410">
        <v>-0.20102784023680101</v>
      </c>
      <c r="X410">
        <v>-0.23658418619115101</v>
      </c>
      <c r="Y410">
        <v>-0.40708885114587801</v>
      </c>
      <c r="Z410">
        <v>-0.33224244441115702</v>
      </c>
      <c r="AA410">
        <v>0.39910382850704901</v>
      </c>
      <c r="AB410">
        <v>0.96651980195631604</v>
      </c>
      <c r="AC410">
        <v>1.5341429034104399</v>
      </c>
      <c r="AD410">
        <v>0.34648984909948199</v>
      </c>
      <c r="AE410">
        <v>4.61878011945367E-2</v>
      </c>
      <c r="AF410">
        <v>1.73511225967573</v>
      </c>
    </row>
    <row r="411" spans="1:32" x14ac:dyDescent="0.25">
      <c r="A411" t="s">
        <v>4114</v>
      </c>
      <c r="B411" t="s">
        <v>3313</v>
      </c>
      <c r="C411" t="s">
        <v>3203</v>
      </c>
      <c r="D411" t="s">
        <v>3204</v>
      </c>
      <c r="E411">
        <v>598.32875999873499</v>
      </c>
      <c r="F411">
        <v>-0.52352664904877999</v>
      </c>
      <c r="G411">
        <v>1.97554662367095</v>
      </c>
      <c r="H411">
        <v>0.60684334430897602</v>
      </c>
      <c r="I411">
        <v>-0.17824576621478899</v>
      </c>
      <c r="J411">
        <v>0.28299719921197303</v>
      </c>
      <c r="K411">
        <v>1.56880728941309</v>
      </c>
      <c r="L411">
        <v>0.84196700769736799</v>
      </c>
      <c r="M411" t="s">
        <v>3150</v>
      </c>
      <c r="N411" t="s">
        <v>3151</v>
      </c>
      <c r="O411" t="s">
        <v>3149</v>
      </c>
      <c r="P411" t="s">
        <v>3150</v>
      </c>
      <c r="Q411" t="s">
        <v>3148</v>
      </c>
      <c r="R411" t="s">
        <v>3151</v>
      </c>
      <c r="S411" t="s">
        <v>3151</v>
      </c>
      <c r="T411" t="s">
        <v>3152</v>
      </c>
      <c r="U411">
        <v>74</v>
      </c>
      <c r="V411">
        <v>-0.82417885055967999</v>
      </c>
      <c r="W411">
        <v>-0.783826896916761</v>
      </c>
      <c r="X411">
        <v>-0.48545776831674903</v>
      </c>
      <c r="Y411">
        <v>-0.62089617109699502</v>
      </c>
      <c r="Z411">
        <v>-0.62477818534602803</v>
      </c>
      <c r="AA411">
        <v>-0.78928805944547997</v>
      </c>
      <c r="AB411">
        <v>-5.99803301860551E-2</v>
      </c>
      <c r="AC411">
        <v>1.3871788937283001</v>
      </c>
      <c r="AD411">
        <v>0.98179209856854299</v>
      </c>
      <c r="AE411">
        <v>-0.83732582965355196</v>
      </c>
      <c r="AF411">
        <v>-0.52352664904877999</v>
      </c>
    </row>
    <row r="412" spans="1:32" x14ac:dyDescent="0.25">
      <c r="A412" t="s">
        <v>4115</v>
      </c>
      <c r="B412" t="s">
        <v>3313</v>
      </c>
      <c r="C412" t="s">
        <v>3205</v>
      </c>
      <c r="D412" t="s">
        <v>3206</v>
      </c>
      <c r="E412">
        <v>1242.1136437185701</v>
      </c>
      <c r="F412">
        <v>-0.103976681351843</v>
      </c>
      <c r="G412">
        <v>-0.57146840734498905</v>
      </c>
      <c r="H412">
        <v>0.60684334430897602</v>
      </c>
      <c r="I412">
        <v>4.4121672811598303E-2</v>
      </c>
      <c r="J412">
        <v>-0.39196962069303798</v>
      </c>
      <c r="K412">
        <v>-0.799602239979601</v>
      </c>
      <c r="L412">
        <v>2.3508078244650501</v>
      </c>
      <c r="M412" t="s">
        <v>3148</v>
      </c>
      <c r="N412" t="s">
        <v>3150</v>
      </c>
      <c r="O412" t="s">
        <v>3149</v>
      </c>
      <c r="P412" t="s">
        <v>3148</v>
      </c>
      <c r="Q412" t="s">
        <v>3150</v>
      </c>
      <c r="R412" t="s">
        <v>3150</v>
      </c>
      <c r="S412" t="s">
        <v>3151</v>
      </c>
      <c r="T412" t="s">
        <v>3152</v>
      </c>
      <c r="U412">
        <v>64</v>
      </c>
      <c r="V412">
        <v>0.29824695291596598</v>
      </c>
      <c r="W412">
        <v>-0.65848664436575999</v>
      </c>
      <c r="X412">
        <v>6.0099648810447499E-2</v>
      </c>
      <c r="Y412">
        <v>-7.5977801109095106E-2</v>
      </c>
      <c r="Z412">
        <v>-0.57183263069637003</v>
      </c>
      <c r="AA412">
        <v>0.235954761260003</v>
      </c>
      <c r="AB412">
        <v>0.40664903047706702</v>
      </c>
      <c r="AC412">
        <v>0.33190163299455699</v>
      </c>
      <c r="AD412">
        <v>0.73566253108500801</v>
      </c>
      <c r="AE412">
        <v>0.76717178940269704</v>
      </c>
      <c r="AF412">
        <v>-0.103976681351843</v>
      </c>
    </row>
    <row r="413" spans="1:32" x14ac:dyDescent="0.25">
      <c r="A413" t="s">
        <v>4116</v>
      </c>
      <c r="B413" t="s">
        <v>3313</v>
      </c>
      <c r="C413" t="s">
        <v>3207</v>
      </c>
      <c r="D413" t="s">
        <v>3208</v>
      </c>
      <c r="E413">
        <v>469.56491730014699</v>
      </c>
      <c r="F413">
        <v>1.1665678698859201</v>
      </c>
      <c r="G413">
        <v>0.32269306426233901</v>
      </c>
      <c r="H413">
        <v>-1.0057074048363599</v>
      </c>
      <c r="I413">
        <v>0.89873314438162899</v>
      </c>
      <c r="J413">
        <v>-9.8038797017659194E-3</v>
      </c>
      <c r="K413">
        <v>1.7618747389388301</v>
      </c>
      <c r="L413">
        <v>0.81126633553245597</v>
      </c>
      <c r="M413" t="s">
        <v>3151</v>
      </c>
      <c r="N413" t="s">
        <v>3149</v>
      </c>
      <c r="O413" t="s">
        <v>3155</v>
      </c>
      <c r="P413" t="s">
        <v>3149</v>
      </c>
      <c r="Q413" t="s">
        <v>3148</v>
      </c>
      <c r="R413" t="s">
        <v>3151</v>
      </c>
      <c r="S413" t="s">
        <v>3151</v>
      </c>
      <c r="T413" t="s">
        <v>3152</v>
      </c>
      <c r="U413">
        <v>29</v>
      </c>
      <c r="V413">
        <v>0.30395635875384602</v>
      </c>
      <c r="W413">
        <v>1.24081639754997</v>
      </c>
      <c r="X413">
        <v>0.45759033160505103</v>
      </c>
      <c r="Y413">
        <v>0.33137220516976401</v>
      </c>
      <c r="Z413">
        <v>0.26193444775657598</v>
      </c>
      <c r="AA413">
        <v>0.15470883260679899</v>
      </c>
      <c r="AB413">
        <v>0.87668405360927704</v>
      </c>
      <c r="AC413">
        <v>0.79703215679369899</v>
      </c>
      <c r="AD413">
        <v>0.86252405691415901</v>
      </c>
      <c r="AE413">
        <v>1.21370944942475</v>
      </c>
      <c r="AF413">
        <v>1.1665678698859201</v>
      </c>
    </row>
    <row r="414" spans="1:32" x14ac:dyDescent="0.25">
      <c r="A414" t="s">
        <v>4117</v>
      </c>
      <c r="B414" t="s">
        <v>3313</v>
      </c>
      <c r="C414" t="s">
        <v>3209</v>
      </c>
      <c r="D414" t="s">
        <v>3210</v>
      </c>
      <c r="E414">
        <v>898.36648385893898</v>
      </c>
      <c r="F414">
        <v>2.1598541015746502</v>
      </c>
      <c r="M414" t="s">
        <v>3160</v>
      </c>
      <c r="N414" t="s">
        <v>3160</v>
      </c>
      <c r="O414" t="s">
        <v>3160</v>
      </c>
      <c r="P414" t="s">
        <v>3160</v>
      </c>
      <c r="Q414" t="s">
        <v>3160</v>
      </c>
      <c r="R414" t="s">
        <v>3160</v>
      </c>
      <c r="S414" t="s">
        <v>3160</v>
      </c>
      <c r="T414" t="s">
        <v>3180</v>
      </c>
      <c r="U414">
        <v>6</v>
      </c>
      <c r="V414">
        <v>1.13755764144717</v>
      </c>
      <c r="W414">
        <v>0.848311389368826</v>
      </c>
      <c r="X414">
        <v>1.1516427332667001</v>
      </c>
      <c r="Y414">
        <v>0.39872122827927098</v>
      </c>
      <c r="Z414">
        <v>8.4819434489985801E-3</v>
      </c>
      <c r="AA414">
        <v>0.723931551363035</v>
      </c>
      <c r="AB414">
        <v>0.90118699871910402</v>
      </c>
      <c r="AC414">
        <v>1.30810363724409</v>
      </c>
      <c r="AD414">
        <v>1.6408748116401499</v>
      </c>
      <c r="AE414">
        <v>1.6701884767075199</v>
      </c>
      <c r="AF414">
        <v>2.1598541015746502</v>
      </c>
    </row>
    <row r="415" spans="1:32" x14ac:dyDescent="0.25">
      <c r="A415" t="s">
        <v>4118</v>
      </c>
      <c r="B415" t="s">
        <v>3313</v>
      </c>
      <c r="C415" t="s">
        <v>3211</v>
      </c>
      <c r="D415" t="s">
        <v>3212</v>
      </c>
      <c r="E415">
        <v>956.04029505908397</v>
      </c>
      <c r="F415">
        <v>0.82842977337407397</v>
      </c>
      <c r="G415">
        <v>-0.64044654709871796</v>
      </c>
      <c r="H415">
        <v>-0.19943203026369</v>
      </c>
      <c r="I415">
        <v>0.82720696222642298</v>
      </c>
      <c r="J415">
        <v>-0.410811155220074</v>
      </c>
      <c r="K415">
        <v>0.921571100429875</v>
      </c>
      <c r="L415">
        <v>0.352908740077719</v>
      </c>
      <c r="M415" t="s">
        <v>3151</v>
      </c>
      <c r="N415" t="s">
        <v>3150</v>
      </c>
      <c r="O415" t="s">
        <v>3148</v>
      </c>
      <c r="P415" t="s">
        <v>3149</v>
      </c>
      <c r="Q415" t="s">
        <v>3150</v>
      </c>
      <c r="R415" t="s">
        <v>3149</v>
      </c>
      <c r="S415" t="s">
        <v>3149</v>
      </c>
      <c r="T415" t="s">
        <v>3152</v>
      </c>
      <c r="U415">
        <v>45</v>
      </c>
      <c r="V415">
        <v>0.66493846848483096</v>
      </c>
      <c r="W415">
        <v>0.74367574437921602</v>
      </c>
      <c r="X415">
        <v>1.3696550672017</v>
      </c>
      <c r="Y415">
        <v>0.68053198019626604</v>
      </c>
      <c r="Z415">
        <v>-0.68180625068455802</v>
      </c>
      <c r="AA415">
        <v>-1.05569401517012</v>
      </c>
      <c r="AB415">
        <v>6.5713993005709501E-2</v>
      </c>
      <c r="AC415">
        <v>1.00455154978883</v>
      </c>
      <c r="AD415">
        <v>0.86300376962937797</v>
      </c>
      <c r="AE415">
        <v>0.435712207626616</v>
      </c>
      <c r="AF415">
        <v>0.82842977337407397</v>
      </c>
    </row>
    <row r="416" spans="1:32" x14ac:dyDescent="0.25">
      <c r="A416" t="s">
        <v>4119</v>
      </c>
      <c r="B416" t="s">
        <v>3313</v>
      </c>
      <c r="C416" t="s">
        <v>3213</v>
      </c>
      <c r="D416" t="s">
        <v>3214</v>
      </c>
      <c r="E416">
        <v>788.01209193947705</v>
      </c>
      <c r="F416">
        <v>0.470222403983236</v>
      </c>
      <c r="M416" t="s">
        <v>3160</v>
      </c>
      <c r="N416" t="s">
        <v>3160</v>
      </c>
      <c r="O416" t="s">
        <v>3160</v>
      </c>
      <c r="P416" t="s">
        <v>3160</v>
      </c>
      <c r="Q416" t="s">
        <v>3160</v>
      </c>
      <c r="R416" t="s">
        <v>3160</v>
      </c>
      <c r="S416" t="s">
        <v>3160</v>
      </c>
      <c r="T416" t="s">
        <v>3180</v>
      </c>
      <c r="U416">
        <v>55</v>
      </c>
      <c r="V416">
        <v>0.27255218331038999</v>
      </c>
      <c r="W416">
        <v>0.83773819408925998</v>
      </c>
      <c r="X416">
        <v>0.23020359053376699</v>
      </c>
      <c r="Y416">
        <v>0.17008677624406501</v>
      </c>
      <c r="Z416">
        <v>0.87131084875562603</v>
      </c>
      <c r="AA416">
        <v>0.53203347326586004</v>
      </c>
      <c r="AB416">
        <v>0.32332086695172102</v>
      </c>
      <c r="AC416">
        <v>0.55747387101699597</v>
      </c>
      <c r="AD416">
        <v>0.34497786251828499</v>
      </c>
      <c r="AE416">
        <v>7.5205816896207894E-2</v>
      </c>
      <c r="AF416">
        <v>0.470222403983236</v>
      </c>
    </row>
    <row r="417" spans="1:32" x14ac:dyDescent="0.25">
      <c r="A417" t="s">
        <v>4120</v>
      </c>
      <c r="B417" t="s">
        <v>3313</v>
      </c>
      <c r="C417" t="s">
        <v>3215</v>
      </c>
      <c r="D417" t="s">
        <v>3216</v>
      </c>
      <c r="E417">
        <v>3213.8038550584101</v>
      </c>
      <c r="F417">
        <v>0.97932371334249502</v>
      </c>
      <c r="G417">
        <v>0.82925978524152499</v>
      </c>
      <c r="H417">
        <v>0.331118886555133</v>
      </c>
      <c r="I417">
        <v>-0.27022691868446003</v>
      </c>
      <c r="J417">
        <v>-0.10765281428314701</v>
      </c>
      <c r="K417">
        <v>0.202717474955944</v>
      </c>
      <c r="L417">
        <v>3.1549352648664701E-2</v>
      </c>
      <c r="M417" t="s">
        <v>3151</v>
      </c>
      <c r="N417" t="s">
        <v>3151</v>
      </c>
      <c r="O417" t="s">
        <v>3148</v>
      </c>
      <c r="P417" t="s">
        <v>3150</v>
      </c>
      <c r="Q417" t="s">
        <v>3148</v>
      </c>
      <c r="R417" t="s">
        <v>3148</v>
      </c>
      <c r="S417" t="s">
        <v>3148</v>
      </c>
      <c r="T417" t="s">
        <v>3152</v>
      </c>
      <c r="U417">
        <v>37</v>
      </c>
      <c r="V417">
        <v>0.16009310603085999</v>
      </c>
      <c r="W417">
        <v>0.2308393835366</v>
      </c>
      <c r="X417">
        <v>0.228887503664673</v>
      </c>
      <c r="Y417">
        <v>-0.16361042694072001</v>
      </c>
      <c r="Z417">
        <v>-0.25530612110679601</v>
      </c>
      <c r="AA417">
        <v>-4.0655777507328898E-2</v>
      </c>
      <c r="AB417">
        <v>0.68745318699353597</v>
      </c>
      <c r="AC417">
        <v>0.48734130049088098</v>
      </c>
      <c r="AD417">
        <v>0.43185016240362001</v>
      </c>
      <c r="AE417">
        <v>0.75382968808112305</v>
      </c>
      <c r="AF417">
        <v>0.97932371334249502</v>
      </c>
    </row>
    <row r="418" spans="1:32" x14ac:dyDescent="0.25">
      <c r="A418" t="s">
        <v>4121</v>
      </c>
      <c r="B418" t="s">
        <v>3313</v>
      </c>
      <c r="C418" t="s">
        <v>3217</v>
      </c>
      <c r="D418" t="s">
        <v>3218</v>
      </c>
      <c r="E418">
        <v>2259.8753755439998</v>
      </c>
      <c r="F418">
        <v>1.74389570347245</v>
      </c>
      <c r="G418">
        <v>2.4330431085569502</v>
      </c>
      <c r="H418">
        <v>1.4131187188816401</v>
      </c>
      <c r="I418">
        <v>0.16665269731874099</v>
      </c>
      <c r="J418">
        <v>-0.66190347672678695</v>
      </c>
      <c r="K418">
        <v>0.46393042285319802</v>
      </c>
      <c r="L418">
        <v>-0.141134733993278</v>
      </c>
      <c r="M418" t="s">
        <v>3151</v>
      </c>
      <c r="N418" t="s">
        <v>3151</v>
      </c>
      <c r="O418" t="s">
        <v>3151</v>
      </c>
      <c r="P418" t="s">
        <v>3148</v>
      </c>
      <c r="Q418" t="s">
        <v>3150</v>
      </c>
      <c r="R418" t="s">
        <v>3149</v>
      </c>
      <c r="S418" t="s">
        <v>3148</v>
      </c>
      <c r="T418" t="s">
        <v>3152</v>
      </c>
      <c r="U418">
        <v>11</v>
      </c>
      <c r="V418">
        <v>2.05337449486905</v>
      </c>
      <c r="W418">
        <v>1.46093643118469</v>
      </c>
      <c r="X418">
        <v>0.38491731659050099</v>
      </c>
      <c r="Y418">
        <v>0.58596458366357496</v>
      </c>
      <c r="Z418">
        <v>1.1888589868314801</v>
      </c>
      <c r="AA418">
        <v>1.51117980959325</v>
      </c>
      <c r="AB418">
        <v>1.4572233741862199</v>
      </c>
      <c r="AC418">
        <v>1.87748000555198</v>
      </c>
      <c r="AD418">
        <v>1.70211518061851</v>
      </c>
      <c r="AE418">
        <v>1.2001574130870001</v>
      </c>
      <c r="AF418">
        <v>1.74389570347245</v>
      </c>
    </row>
    <row r="419" spans="1:32" x14ac:dyDescent="0.25">
      <c r="A419" t="s">
        <v>4122</v>
      </c>
      <c r="B419" t="s">
        <v>3313</v>
      </c>
      <c r="C419" t="s">
        <v>3219</v>
      </c>
      <c r="D419" t="s">
        <v>3220</v>
      </c>
      <c r="E419">
        <v>10886.565030310199</v>
      </c>
      <c r="F419">
        <v>1.7877759722106299</v>
      </c>
      <c r="G419">
        <v>1.4865157520516299</v>
      </c>
      <c r="H419">
        <v>1.8164032581186101E-3</v>
      </c>
      <c r="I419">
        <v>0.97057420875311295</v>
      </c>
      <c r="J419">
        <v>-0.54596438614118004</v>
      </c>
      <c r="K419">
        <v>-0.45767839701107899</v>
      </c>
      <c r="L419">
        <v>-1.1718121322020599E-2</v>
      </c>
      <c r="M419" t="s">
        <v>3151</v>
      </c>
      <c r="N419" t="s">
        <v>3151</v>
      </c>
      <c r="O419" t="s">
        <v>3148</v>
      </c>
      <c r="P419" t="s">
        <v>3151</v>
      </c>
      <c r="Q419" t="s">
        <v>3150</v>
      </c>
      <c r="R419" t="s">
        <v>3150</v>
      </c>
      <c r="S419" t="s">
        <v>3148</v>
      </c>
      <c r="T419" t="s">
        <v>3152</v>
      </c>
      <c r="U419">
        <v>8</v>
      </c>
      <c r="V419">
        <v>1.15436114781531</v>
      </c>
      <c r="W419">
        <v>0.88654740129896903</v>
      </c>
      <c r="X419">
        <v>0.70317677898393405</v>
      </c>
      <c r="Y419">
        <v>0.70655711884199601</v>
      </c>
      <c r="Z419">
        <v>0.64657157293142697</v>
      </c>
      <c r="AA419">
        <v>0.205996888898442</v>
      </c>
      <c r="AB419">
        <v>1.43242623808234</v>
      </c>
      <c r="AC419">
        <v>2.0474146241589599</v>
      </c>
      <c r="AD419">
        <v>1.68949543196195</v>
      </c>
      <c r="AE419">
        <v>1.2467718118518201</v>
      </c>
      <c r="AF419">
        <v>1.7877759722106299</v>
      </c>
    </row>
    <row r="420" spans="1:32" x14ac:dyDescent="0.25">
      <c r="A420" t="s">
        <v>4123</v>
      </c>
      <c r="B420" t="s">
        <v>3313</v>
      </c>
      <c r="C420" t="s">
        <v>3221</v>
      </c>
      <c r="D420" t="s">
        <v>3222</v>
      </c>
      <c r="E420">
        <v>7662.4993692178796</v>
      </c>
      <c r="F420">
        <v>1.1113642892726701</v>
      </c>
      <c r="G420">
        <v>1.06232034161142</v>
      </c>
      <c r="H420">
        <v>-0.31650033302889102</v>
      </c>
      <c r="I420">
        <v>1.03057060616556</v>
      </c>
      <c r="J420">
        <v>-1.1474951704259899</v>
      </c>
      <c r="K420">
        <v>-1.61028107232425</v>
      </c>
      <c r="L420">
        <v>-0.74469203253381</v>
      </c>
      <c r="M420" t="s">
        <v>3151</v>
      </c>
      <c r="N420" t="s">
        <v>3151</v>
      </c>
      <c r="O420" t="s">
        <v>3150</v>
      </c>
      <c r="P420" t="s">
        <v>3151</v>
      </c>
      <c r="Q420" t="s">
        <v>3155</v>
      </c>
      <c r="R420" t="s">
        <v>3155</v>
      </c>
      <c r="S420" t="s">
        <v>3150</v>
      </c>
      <c r="T420" t="s">
        <v>3152</v>
      </c>
      <c r="U420">
        <v>32</v>
      </c>
      <c r="V420">
        <v>0.53587801166829796</v>
      </c>
      <c r="W420">
        <v>0.16524478030499301</v>
      </c>
      <c r="X420">
        <v>0.38631127987139402</v>
      </c>
      <c r="Y420">
        <v>0.38491704604933802</v>
      </c>
      <c r="Z420">
        <v>8.5271161639268594E-2</v>
      </c>
      <c r="AA420">
        <v>9.0770246539527602E-2</v>
      </c>
      <c r="AB420">
        <v>0.88083355071736402</v>
      </c>
      <c r="AC420">
        <v>1.5243668856832999</v>
      </c>
      <c r="AD420">
        <v>1.27351147228763</v>
      </c>
      <c r="AE420">
        <v>0.78440099989304402</v>
      </c>
      <c r="AF420">
        <v>1.1113642892726701</v>
      </c>
    </row>
    <row r="421" spans="1:32" x14ac:dyDescent="0.25">
      <c r="A421" t="s">
        <v>4124</v>
      </c>
      <c r="B421" t="s">
        <v>3313</v>
      </c>
      <c r="C421" t="s">
        <v>3223</v>
      </c>
      <c r="D421" t="s">
        <v>3224</v>
      </c>
      <c r="E421">
        <v>7376.7099547030602</v>
      </c>
      <c r="F421">
        <v>0.29158777784746998</v>
      </c>
      <c r="G421">
        <v>3.1754875090029602</v>
      </c>
      <c r="H421">
        <v>-1.81198277940902</v>
      </c>
      <c r="I421">
        <v>-0.254691071479277</v>
      </c>
      <c r="J421">
        <v>1.0002273268597801</v>
      </c>
      <c r="K421">
        <v>0.83643285500078202</v>
      </c>
      <c r="L421">
        <v>-0.766367213824654</v>
      </c>
      <c r="M421" t="s">
        <v>3149</v>
      </c>
      <c r="N421" t="s">
        <v>3151</v>
      </c>
      <c r="O421" t="s">
        <v>3155</v>
      </c>
      <c r="P421" t="s">
        <v>3150</v>
      </c>
      <c r="Q421" t="s">
        <v>3151</v>
      </c>
      <c r="R421" t="s">
        <v>3149</v>
      </c>
      <c r="S421" t="s">
        <v>3150</v>
      </c>
      <c r="T421" t="s">
        <v>3152</v>
      </c>
      <c r="U421">
        <v>58</v>
      </c>
      <c r="V421">
        <v>-0.30160434208166298</v>
      </c>
      <c r="W421">
        <v>-0.430174170652038</v>
      </c>
      <c r="X421">
        <v>-1.2098743585852401</v>
      </c>
      <c r="Y421">
        <v>-1.23381091176719</v>
      </c>
      <c r="Z421">
        <v>-1.0224899083768</v>
      </c>
      <c r="AA421">
        <v>-0.740727164346068</v>
      </c>
      <c r="AB421">
        <v>-0.421334880116713</v>
      </c>
      <c r="AC421">
        <v>-0.18190289872794899</v>
      </c>
      <c r="AD421">
        <v>4.8494031086844601E-2</v>
      </c>
      <c r="AE421">
        <v>-0.25147436841901</v>
      </c>
      <c r="AF421">
        <v>0.29158777784746998</v>
      </c>
    </row>
    <row r="422" spans="1:32" x14ac:dyDescent="0.25">
      <c r="A422" t="s">
        <v>4125</v>
      </c>
      <c r="B422" t="s">
        <v>3313</v>
      </c>
      <c r="C422" t="s">
        <v>3225</v>
      </c>
      <c r="D422" t="s">
        <v>3226</v>
      </c>
      <c r="E422">
        <v>9628.2459680156098</v>
      </c>
      <c r="F422">
        <v>0.56662075049173799</v>
      </c>
      <c r="G422">
        <v>0.30609411618846599</v>
      </c>
      <c r="H422">
        <v>-1.18533522437025</v>
      </c>
      <c r="I422">
        <v>0.16554365910969199</v>
      </c>
      <c r="J422">
        <v>0.36941523695905398</v>
      </c>
      <c r="K422">
        <v>0.58690310977389903</v>
      </c>
      <c r="L422">
        <v>-0.35667666714291102</v>
      </c>
      <c r="M422" t="s">
        <v>3151</v>
      </c>
      <c r="N422" t="s">
        <v>3149</v>
      </c>
      <c r="O422" t="s">
        <v>3155</v>
      </c>
      <c r="P422" t="s">
        <v>3148</v>
      </c>
      <c r="Q422" t="s">
        <v>3149</v>
      </c>
      <c r="R422" t="s">
        <v>3149</v>
      </c>
      <c r="S422" t="s">
        <v>3148</v>
      </c>
      <c r="T422" t="s">
        <v>3152</v>
      </c>
      <c r="U422">
        <v>53</v>
      </c>
      <c r="V422">
        <v>0.148258630686464</v>
      </c>
      <c r="W422">
        <v>0.71796271746173801</v>
      </c>
      <c r="X422">
        <v>-1.6073228110830499E-2</v>
      </c>
      <c r="Y422">
        <v>-1.06433674823656</v>
      </c>
      <c r="Z422">
        <v>-1.21634411485889</v>
      </c>
      <c r="AA422">
        <v>-1.1008778391771701</v>
      </c>
      <c r="AB422">
        <v>-0.39249374618348898</v>
      </c>
      <c r="AC422">
        <v>-0.17291343872980799</v>
      </c>
      <c r="AD422">
        <v>0.16506688803085101</v>
      </c>
      <c r="AE422">
        <v>0.32821353320573698</v>
      </c>
      <c r="AF422">
        <v>0.56662075049173799</v>
      </c>
    </row>
    <row r="423" spans="1:32" x14ac:dyDescent="0.25">
      <c r="A423" t="s">
        <v>4126</v>
      </c>
      <c r="B423" t="s">
        <v>3313</v>
      </c>
      <c r="C423" t="s">
        <v>3227</v>
      </c>
      <c r="D423" t="s">
        <v>3228</v>
      </c>
      <c r="E423">
        <v>12977.1419847003</v>
      </c>
      <c r="F423">
        <v>0.90377323423883804</v>
      </c>
      <c r="G423">
        <v>0.48154053563407101</v>
      </c>
      <c r="H423">
        <v>-0.77825679327905295</v>
      </c>
      <c r="I423">
        <v>0.19331486149567001</v>
      </c>
      <c r="J423">
        <v>0.139904665610456</v>
      </c>
      <c r="K423">
        <v>0.91163441153611202</v>
      </c>
      <c r="L423">
        <v>0.27206346062409598</v>
      </c>
      <c r="M423" t="s">
        <v>3151</v>
      </c>
      <c r="N423" t="s">
        <v>3149</v>
      </c>
      <c r="O423" t="s">
        <v>3150</v>
      </c>
      <c r="P423" t="s">
        <v>3148</v>
      </c>
      <c r="Q423" t="s">
        <v>3148</v>
      </c>
      <c r="R423" t="s">
        <v>3149</v>
      </c>
      <c r="S423" t="s">
        <v>3149</v>
      </c>
      <c r="T423" t="s">
        <v>3152</v>
      </c>
      <c r="U423">
        <v>41</v>
      </c>
      <c r="V423">
        <v>-1.56736403271477E-2</v>
      </c>
      <c r="W423">
        <v>8.5030326764258493E-2</v>
      </c>
      <c r="X423">
        <v>-6.8577586194052395E-2</v>
      </c>
      <c r="Y423">
        <v>-0.45569760922749902</v>
      </c>
      <c r="Z423">
        <v>-9.0940336234882398E-3</v>
      </c>
      <c r="AA423">
        <v>0.216769505456227</v>
      </c>
      <c r="AB423">
        <v>0.50509653601729199</v>
      </c>
      <c r="AC423">
        <v>0.99401194962975703</v>
      </c>
      <c r="AD423">
        <v>1.2173442371488301</v>
      </c>
      <c r="AE423">
        <v>0.73830550408672502</v>
      </c>
      <c r="AF423">
        <v>0.90377323423883804</v>
      </c>
    </row>
    <row r="424" spans="1:32" x14ac:dyDescent="0.25">
      <c r="A424" t="s">
        <v>4127</v>
      </c>
      <c r="B424" t="s">
        <v>3313</v>
      </c>
      <c r="C424" t="s">
        <v>3229</v>
      </c>
      <c r="D424" t="s">
        <v>3230</v>
      </c>
      <c r="E424">
        <v>2038.5572102261399</v>
      </c>
      <c r="F424">
        <v>1.09425685563648</v>
      </c>
      <c r="G424">
        <v>3.2417277187781499</v>
      </c>
      <c r="H424">
        <v>-0.93869008414646604</v>
      </c>
      <c r="I424">
        <v>0.398523811891903</v>
      </c>
      <c r="J424">
        <v>-9.8743311788413002E-2</v>
      </c>
      <c r="K424">
        <v>-0.55966253772578101</v>
      </c>
      <c r="L424">
        <v>-2.9816073834339301E-2</v>
      </c>
      <c r="M424" t="s">
        <v>3151</v>
      </c>
      <c r="N424" t="s">
        <v>3151</v>
      </c>
      <c r="O424" t="s">
        <v>3150</v>
      </c>
      <c r="P424" t="s">
        <v>3148</v>
      </c>
      <c r="Q424" t="s">
        <v>3148</v>
      </c>
      <c r="R424" t="s">
        <v>3150</v>
      </c>
      <c r="S424" t="s">
        <v>3148</v>
      </c>
      <c r="T424" t="s">
        <v>3152</v>
      </c>
      <c r="U424">
        <v>33</v>
      </c>
      <c r="V424">
        <v>-9.6214802957651099E-2</v>
      </c>
      <c r="W424">
        <v>-4.0963139308879903E-2</v>
      </c>
      <c r="X424">
        <v>-0.72555081038173996</v>
      </c>
      <c r="Y424">
        <v>-0.30926723537602502</v>
      </c>
      <c r="Z424">
        <v>-0.32536343449586203</v>
      </c>
      <c r="AA424">
        <v>-0.346519945845563</v>
      </c>
      <c r="AB424">
        <v>0.69010551942996801</v>
      </c>
      <c r="AC424">
        <v>1.4293184135277399</v>
      </c>
      <c r="AD424">
        <v>1.38139837591655</v>
      </c>
      <c r="AE424">
        <v>-0.30680420183731599</v>
      </c>
      <c r="AF424">
        <v>1.09425685563648</v>
      </c>
    </row>
    <row r="425" spans="1:32" x14ac:dyDescent="0.25">
      <c r="A425" t="s">
        <v>4128</v>
      </c>
      <c r="B425" t="s">
        <v>3313</v>
      </c>
      <c r="C425" t="s">
        <v>3231</v>
      </c>
      <c r="D425" t="s">
        <v>3232</v>
      </c>
      <c r="E425">
        <v>2743.0494129378399</v>
      </c>
      <c r="F425">
        <v>-0.25989450981649498</v>
      </c>
      <c r="G425">
        <v>-0.50875304525806797</v>
      </c>
      <c r="H425">
        <v>-0.48349213322600598</v>
      </c>
      <c r="I425">
        <v>0.46422564651417397</v>
      </c>
      <c r="J425">
        <v>0.12975073119663399</v>
      </c>
      <c r="K425">
        <v>-0.51157079356403601</v>
      </c>
      <c r="L425">
        <v>0.133091584639664</v>
      </c>
      <c r="M425" t="s">
        <v>3148</v>
      </c>
      <c r="N425" t="s">
        <v>3150</v>
      </c>
      <c r="O425" t="s">
        <v>3150</v>
      </c>
      <c r="P425" t="s">
        <v>3148</v>
      </c>
      <c r="Q425" t="s">
        <v>3148</v>
      </c>
      <c r="R425" t="s">
        <v>3150</v>
      </c>
      <c r="S425" t="s">
        <v>3149</v>
      </c>
      <c r="T425" t="s">
        <v>3152</v>
      </c>
      <c r="U425">
        <v>68</v>
      </c>
      <c r="V425">
        <v>-0.38794046703929003</v>
      </c>
      <c r="W425">
        <v>-0.34888013689297098</v>
      </c>
      <c r="X425">
        <v>-0.426067988924967</v>
      </c>
      <c r="Y425">
        <v>-0.53526775092932599</v>
      </c>
      <c r="Z425">
        <v>-0.33650362960470998</v>
      </c>
      <c r="AA425">
        <v>-0.27086940403925702</v>
      </c>
      <c r="AB425">
        <v>0.212433225728652</v>
      </c>
      <c r="AC425">
        <v>-0.31617193144641198</v>
      </c>
      <c r="AD425">
        <v>0.73626646971068299</v>
      </c>
      <c r="AE425">
        <v>1.05732767278368</v>
      </c>
      <c r="AF425">
        <v>-0.25989450981649498</v>
      </c>
    </row>
    <row r="426" spans="1:32" x14ac:dyDescent="0.25">
      <c r="A426" t="s">
        <v>4129</v>
      </c>
      <c r="B426" t="s">
        <v>3313</v>
      </c>
      <c r="C426" t="s">
        <v>3233</v>
      </c>
      <c r="D426" t="s">
        <v>3234</v>
      </c>
      <c r="E426">
        <v>1530.71486578953</v>
      </c>
      <c r="F426">
        <v>-0.108913234426083</v>
      </c>
      <c r="G426">
        <v>0.67617476768291696</v>
      </c>
      <c r="H426">
        <v>0.55991200116966799</v>
      </c>
      <c r="I426">
        <v>0.87482142098254601</v>
      </c>
      <c r="J426">
        <v>-0.66389262372197799</v>
      </c>
      <c r="K426">
        <v>-1.27553727909017</v>
      </c>
      <c r="L426">
        <v>1.1385228922038</v>
      </c>
      <c r="M426" t="s">
        <v>3148</v>
      </c>
      <c r="N426" t="s">
        <v>3151</v>
      </c>
      <c r="O426" t="s">
        <v>3149</v>
      </c>
      <c r="P426" t="s">
        <v>3149</v>
      </c>
      <c r="Q426" t="s">
        <v>3150</v>
      </c>
      <c r="R426" t="s">
        <v>3155</v>
      </c>
      <c r="S426" t="s">
        <v>3151</v>
      </c>
      <c r="T426" t="s">
        <v>3152</v>
      </c>
      <c r="U426">
        <v>65</v>
      </c>
      <c r="V426">
        <v>0.330877669585112</v>
      </c>
      <c r="W426">
        <v>0.26805478813558198</v>
      </c>
      <c r="X426">
        <v>0.53229735228338904</v>
      </c>
      <c r="Y426">
        <v>8.7787347470239894E-3</v>
      </c>
      <c r="Z426">
        <v>-8.4752168801283098E-2</v>
      </c>
      <c r="AA426">
        <v>0.71663230548635504</v>
      </c>
      <c r="AB426">
        <v>0.934269298557862</v>
      </c>
      <c r="AC426">
        <v>2.2111962655563402</v>
      </c>
      <c r="AD426">
        <v>0.68322980315332904</v>
      </c>
      <c r="AE426">
        <v>0.41503066968255897</v>
      </c>
      <c r="AF426">
        <v>-0.108913234426083</v>
      </c>
    </row>
    <row r="427" spans="1:32" x14ac:dyDescent="0.25">
      <c r="A427" t="s">
        <v>4130</v>
      </c>
      <c r="B427" t="s">
        <v>3313</v>
      </c>
      <c r="C427" t="s">
        <v>3235</v>
      </c>
      <c r="D427" t="s">
        <v>3236</v>
      </c>
      <c r="E427">
        <v>7058.3858355658704</v>
      </c>
      <c r="F427">
        <v>-0.14200040680716799</v>
      </c>
      <c r="G427">
        <v>1.39058231755923</v>
      </c>
      <c r="H427">
        <v>-1.0057074048363599</v>
      </c>
      <c r="I427">
        <v>-1.1806958956821001</v>
      </c>
      <c r="J427">
        <v>-8.8404518415396996E-2</v>
      </c>
      <c r="K427">
        <v>-1.2917432665931501</v>
      </c>
      <c r="L427">
        <v>-0.89990079493411301</v>
      </c>
      <c r="M427" t="s">
        <v>3148</v>
      </c>
      <c r="N427" t="s">
        <v>3151</v>
      </c>
      <c r="O427" t="s">
        <v>3155</v>
      </c>
      <c r="P427" t="s">
        <v>3155</v>
      </c>
      <c r="Q427" t="s">
        <v>3148</v>
      </c>
      <c r="R427" t="s">
        <v>3155</v>
      </c>
      <c r="S427" t="s">
        <v>3155</v>
      </c>
      <c r="T427" t="s">
        <v>3152</v>
      </c>
      <c r="U427">
        <v>66</v>
      </c>
      <c r="V427">
        <v>-0.60056166526962296</v>
      </c>
      <c r="W427">
        <v>-0.942596248802965</v>
      </c>
      <c r="X427">
        <v>-1.09695588400613</v>
      </c>
      <c r="Y427">
        <v>-1.1400549612909201</v>
      </c>
      <c r="Z427">
        <v>-0.91054467165866104</v>
      </c>
      <c r="AA427">
        <v>-0.68461017224018095</v>
      </c>
      <c r="AB427">
        <v>-0.72351197785261301</v>
      </c>
      <c r="AC427">
        <v>-0.47825047593817099</v>
      </c>
      <c r="AD427">
        <v>-0.33680018564549002</v>
      </c>
      <c r="AE427">
        <v>-0.36715169059972402</v>
      </c>
      <c r="AF427">
        <v>-0.14200040680716799</v>
      </c>
    </row>
    <row r="428" spans="1:32" x14ac:dyDescent="0.25">
      <c r="A428" t="s">
        <v>4131</v>
      </c>
      <c r="B428" t="s">
        <v>3313</v>
      </c>
      <c r="C428" t="s">
        <v>3237</v>
      </c>
      <c r="D428" t="s">
        <v>3238</v>
      </c>
      <c r="E428">
        <v>5156.0086466540297</v>
      </c>
      <c r="F428">
        <v>1.2193474472161401</v>
      </c>
      <c r="G428">
        <v>0.68219037786473002</v>
      </c>
      <c r="H428">
        <v>1.4131187188816401</v>
      </c>
      <c r="I428">
        <v>0.86970108375494903</v>
      </c>
      <c r="J428">
        <v>-0.71389745594729004</v>
      </c>
      <c r="K428">
        <v>-1.4207474154772699</v>
      </c>
      <c r="L428">
        <v>-1.15030177138044</v>
      </c>
      <c r="M428" t="s">
        <v>3151</v>
      </c>
      <c r="N428" t="s">
        <v>3151</v>
      </c>
      <c r="O428" t="s">
        <v>3151</v>
      </c>
      <c r="P428" t="s">
        <v>3149</v>
      </c>
      <c r="Q428" t="s">
        <v>3155</v>
      </c>
      <c r="R428" t="s">
        <v>3155</v>
      </c>
      <c r="S428" t="s">
        <v>3155</v>
      </c>
      <c r="T428" t="s">
        <v>3152</v>
      </c>
      <c r="U428">
        <v>28</v>
      </c>
      <c r="V428">
        <v>-5.1565952826637097E-2</v>
      </c>
      <c r="W428">
        <v>-0.12516640516680799</v>
      </c>
      <c r="X428">
        <v>-0.35757496090141799</v>
      </c>
      <c r="Y428">
        <v>-0.300899033323763</v>
      </c>
      <c r="Z428">
        <v>-0.38981206505892702</v>
      </c>
      <c r="AA428">
        <v>-3.8786076509140399E-2</v>
      </c>
      <c r="AB428">
        <v>0.49605016662666701</v>
      </c>
      <c r="AC428">
        <v>0.514500659169423</v>
      </c>
      <c r="AD428">
        <v>1.0061597415883199</v>
      </c>
      <c r="AE428">
        <v>0.75556989586215895</v>
      </c>
      <c r="AF428">
        <v>1.2193474472161401</v>
      </c>
    </row>
    <row r="429" spans="1:32" x14ac:dyDescent="0.25">
      <c r="A429" t="s">
        <v>4132</v>
      </c>
      <c r="B429" t="s">
        <v>3313</v>
      </c>
      <c r="C429" t="s">
        <v>3239</v>
      </c>
      <c r="D429" t="s">
        <v>3240</v>
      </c>
      <c r="E429">
        <v>5999.7745759207801</v>
      </c>
      <c r="F429">
        <v>-0.66395446095372501</v>
      </c>
      <c r="G429">
        <v>0.41169966664892099</v>
      </c>
      <c r="H429">
        <v>-1.0057074048363599</v>
      </c>
      <c r="I429">
        <v>-1.2227002126236499</v>
      </c>
      <c r="J429">
        <v>-6.2878131437363602E-3</v>
      </c>
      <c r="K429">
        <v>-1.07024713173029</v>
      </c>
      <c r="L429">
        <v>0.522074731570912</v>
      </c>
      <c r="M429" t="s">
        <v>3155</v>
      </c>
      <c r="N429" t="s">
        <v>3149</v>
      </c>
      <c r="O429" t="s">
        <v>3155</v>
      </c>
      <c r="P429" t="s">
        <v>3155</v>
      </c>
      <c r="Q429" t="s">
        <v>3148</v>
      </c>
      <c r="R429" t="s">
        <v>3155</v>
      </c>
      <c r="S429" t="s">
        <v>3149</v>
      </c>
      <c r="T429" t="s">
        <v>3152</v>
      </c>
      <c r="U429">
        <v>75</v>
      </c>
      <c r="V429">
        <v>-1.16366932803733</v>
      </c>
      <c r="W429">
        <v>-0.98675231565219601</v>
      </c>
      <c r="X429">
        <v>-0.97449793898824999</v>
      </c>
      <c r="Y429">
        <v>-1.17618303185995</v>
      </c>
      <c r="Z429">
        <v>-0.97432332258941201</v>
      </c>
      <c r="AA429">
        <v>-0.79691887541815498</v>
      </c>
      <c r="AB429">
        <v>-0.82695996487783596</v>
      </c>
      <c r="AC429">
        <v>-0.50552164121188503</v>
      </c>
      <c r="AD429">
        <v>-0.37995537081567698</v>
      </c>
      <c r="AE429">
        <v>-0.65157457633691096</v>
      </c>
      <c r="AF429">
        <v>-0.66395446095372501</v>
      </c>
    </row>
    <row r="430" spans="1:32" x14ac:dyDescent="0.25">
      <c r="A430" t="s">
        <v>4133</v>
      </c>
      <c r="B430" t="s">
        <v>3313</v>
      </c>
      <c r="C430" t="s">
        <v>3241</v>
      </c>
      <c r="D430" t="s">
        <v>3242</v>
      </c>
      <c r="E430">
        <v>2692.6794903811201</v>
      </c>
      <c r="F430">
        <v>-0.50485911127642602</v>
      </c>
      <c r="G430">
        <v>1.2286756997263499</v>
      </c>
      <c r="H430">
        <v>-0.19943203026369</v>
      </c>
      <c r="I430">
        <v>-0.164571492235525</v>
      </c>
      <c r="J430">
        <v>-0.43381186926002202</v>
      </c>
      <c r="K430">
        <v>-1.6013024851053901</v>
      </c>
      <c r="L430">
        <v>-0.96310844306244603</v>
      </c>
      <c r="M430" t="s">
        <v>3150</v>
      </c>
      <c r="N430" t="s">
        <v>3151</v>
      </c>
      <c r="O430" t="s">
        <v>3148</v>
      </c>
      <c r="P430" t="s">
        <v>3150</v>
      </c>
      <c r="Q430" t="s">
        <v>3150</v>
      </c>
      <c r="R430" t="s">
        <v>3155</v>
      </c>
      <c r="S430" t="s">
        <v>3155</v>
      </c>
      <c r="T430" t="s">
        <v>3152</v>
      </c>
      <c r="U430">
        <v>73</v>
      </c>
      <c r="V430">
        <v>-0.83058488757732496</v>
      </c>
      <c r="W430">
        <v>-0.92813743236512003</v>
      </c>
      <c r="X430">
        <v>-1.1253914243468699</v>
      </c>
      <c r="Y430">
        <v>-0.696081880518158</v>
      </c>
      <c r="Z430">
        <v>0.115413997290466</v>
      </c>
      <c r="AA430">
        <v>0.15628053276992901</v>
      </c>
      <c r="AB430">
        <v>0.29934266960023198</v>
      </c>
      <c r="AC430">
        <v>0.32350216402175702</v>
      </c>
      <c r="AD430">
        <v>-0.119426704878973</v>
      </c>
      <c r="AE430">
        <v>-0.90102108696149696</v>
      </c>
      <c r="AF430">
        <v>-0.50485911127642602</v>
      </c>
    </row>
    <row r="431" spans="1:32" x14ac:dyDescent="0.25">
      <c r="A431" t="s">
        <v>4134</v>
      </c>
      <c r="B431" t="s">
        <v>3313</v>
      </c>
      <c r="C431" t="s">
        <v>3243</v>
      </c>
      <c r="D431" t="s">
        <v>3244</v>
      </c>
      <c r="E431">
        <v>8120.0118360679098</v>
      </c>
      <c r="F431">
        <v>1.32549291614946</v>
      </c>
      <c r="G431">
        <v>-0.39147998385645499</v>
      </c>
      <c r="H431">
        <v>-0.266762412060706</v>
      </c>
      <c r="I431">
        <v>1.2326043609381201</v>
      </c>
      <c r="J431">
        <v>-0.67832135525756299</v>
      </c>
      <c r="K431">
        <v>-1.56877365481495</v>
      </c>
      <c r="L431">
        <v>-0.55201747385131295</v>
      </c>
      <c r="M431" t="s">
        <v>3151</v>
      </c>
      <c r="N431" t="s">
        <v>3150</v>
      </c>
      <c r="O431" t="s">
        <v>3150</v>
      </c>
      <c r="P431" t="s">
        <v>3151</v>
      </c>
      <c r="Q431" t="s">
        <v>3150</v>
      </c>
      <c r="R431" t="s">
        <v>3155</v>
      </c>
      <c r="S431" t="s">
        <v>3150</v>
      </c>
      <c r="T431" t="s">
        <v>3152</v>
      </c>
      <c r="U431">
        <v>24</v>
      </c>
      <c r="V431">
        <v>-0.12385706603520701</v>
      </c>
      <c r="W431">
        <v>-0.373767921948986</v>
      </c>
      <c r="X431">
        <v>-0.15673733552741101</v>
      </c>
      <c r="Y431">
        <v>0.55287284166392003</v>
      </c>
      <c r="Z431">
        <v>-0.36608525678970599</v>
      </c>
      <c r="AA431">
        <v>-0.557774335960604</v>
      </c>
      <c r="AB431">
        <v>-0.12857783119679</v>
      </c>
      <c r="AC431">
        <v>1.0775928350881201</v>
      </c>
      <c r="AD431">
        <v>1.1802666948918601</v>
      </c>
      <c r="AE431">
        <v>0.64636823427789802</v>
      </c>
      <c r="AF431">
        <v>1.32549291614946</v>
      </c>
    </row>
    <row r="432" spans="1:32" x14ac:dyDescent="0.25">
      <c r="A432" t="s">
        <v>4135</v>
      </c>
      <c r="B432" t="s">
        <v>3313</v>
      </c>
      <c r="C432" t="s">
        <v>3245</v>
      </c>
      <c r="D432" t="s">
        <v>3246</v>
      </c>
      <c r="E432">
        <v>9550.4966161456196</v>
      </c>
      <c r="F432">
        <v>1.6048822476631801</v>
      </c>
      <c r="G432">
        <v>2.21106948396308</v>
      </c>
      <c r="H432">
        <v>-0.63803667447755297</v>
      </c>
      <c r="I432">
        <v>0.72886765234357298</v>
      </c>
      <c r="J432">
        <v>-1.17138140078126</v>
      </c>
      <c r="K432">
        <v>-1.7249417229773201</v>
      </c>
      <c r="L432">
        <v>-1.2578879598331001</v>
      </c>
      <c r="M432" t="s">
        <v>3151</v>
      </c>
      <c r="N432" t="s">
        <v>3151</v>
      </c>
      <c r="O432" t="s">
        <v>3150</v>
      </c>
      <c r="P432" t="s">
        <v>3149</v>
      </c>
      <c r="Q432" t="s">
        <v>3155</v>
      </c>
      <c r="R432" t="s">
        <v>3155</v>
      </c>
      <c r="S432" t="s">
        <v>3155</v>
      </c>
      <c r="T432" t="s">
        <v>3152</v>
      </c>
      <c r="U432">
        <v>16</v>
      </c>
      <c r="V432">
        <v>7.6166186856182899E-2</v>
      </c>
      <c r="W432">
        <v>0.32359326899022101</v>
      </c>
      <c r="X432">
        <v>9.8994087204320194E-2</v>
      </c>
      <c r="Y432">
        <v>-0.69867508395948297</v>
      </c>
      <c r="Z432">
        <v>-0.18389435247212199</v>
      </c>
      <c r="AA432">
        <v>0.19360748447172599</v>
      </c>
      <c r="AB432">
        <v>0.66914241301350796</v>
      </c>
      <c r="AC432">
        <v>0.60395111648038302</v>
      </c>
      <c r="AD432">
        <v>0.31930153826359597</v>
      </c>
      <c r="AE432">
        <v>0.383042632662703</v>
      </c>
      <c r="AF432">
        <v>1.6048822476631801</v>
      </c>
    </row>
    <row r="433" spans="1:32" x14ac:dyDescent="0.25">
      <c r="A433" t="s">
        <v>4136</v>
      </c>
      <c r="B433" t="s">
        <v>3313</v>
      </c>
      <c r="C433" t="s">
        <v>3247</v>
      </c>
      <c r="D433" t="s">
        <v>3248</v>
      </c>
      <c r="E433">
        <v>533.47056263510603</v>
      </c>
      <c r="F433">
        <v>0.61312475845481595</v>
      </c>
      <c r="G433">
        <v>3.9256079941792299</v>
      </c>
      <c r="H433">
        <v>-0.19943203026369</v>
      </c>
      <c r="I433">
        <v>-1.6888170016536901</v>
      </c>
      <c r="J433">
        <v>-1.54112605524237</v>
      </c>
      <c r="K433">
        <v>-0.42565853627275002</v>
      </c>
      <c r="L433">
        <v>-0.398136967461592</v>
      </c>
      <c r="M433" t="s">
        <v>3151</v>
      </c>
      <c r="N433" t="s">
        <v>3151</v>
      </c>
      <c r="O433" t="s">
        <v>3148</v>
      </c>
      <c r="P433" t="s">
        <v>3155</v>
      </c>
      <c r="Q433" t="s">
        <v>3155</v>
      </c>
      <c r="R433" t="s">
        <v>3150</v>
      </c>
      <c r="S433" t="s">
        <v>3150</v>
      </c>
      <c r="T433" t="s">
        <v>3152</v>
      </c>
      <c r="U433">
        <v>50</v>
      </c>
      <c r="V433">
        <v>-1.0971322555518099</v>
      </c>
      <c r="W433">
        <v>-1.01216412518718</v>
      </c>
      <c r="X433">
        <v>-0.55021697479769205</v>
      </c>
      <c r="Y433">
        <v>-0.54877514285739903</v>
      </c>
      <c r="Z433">
        <v>-0.52490256314505102</v>
      </c>
      <c r="AA433">
        <v>-0.257659544641132</v>
      </c>
      <c r="AB433">
        <v>-9.5715709007853103E-2</v>
      </c>
      <c r="AC433">
        <v>0.19618080266878199</v>
      </c>
      <c r="AD433">
        <v>0.78631975940215604</v>
      </c>
      <c r="AE433">
        <v>0.77349939321342198</v>
      </c>
      <c r="AF433">
        <v>0.61312475845481595</v>
      </c>
    </row>
    <row r="434" spans="1:32" x14ac:dyDescent="0.25">
      <c r="A434" t="s">
        <v>4137</v>
      </c>
      <c r="B434" t="s">
        <v>3313</v>
      </c>
      <c r="C434" t="s">
        <v>3249</v>
      </c>
      <c r="D434" t="s">
        <v>3250</v>
      </c>
      <c r="E434">
        <v>3071.6316713224701</v>
      </c>
      <c r="F434">
        <v>1.13504443196941</v>
      </c>
      <c r="G434">
        <v>1.2238582150933299</v>
      </c>
      <c r="H434">
        <v>1.4131187188816401</v>
      </c>
      <c r="I434">
        <v>0.32013822445386297</v>
      </c>
      <c r="J434">
        <v>-1.0874694011650099</v>
      </c>
      <c r="K434">
        <v>-1.6294864941800999</v>
      </c>
      <c r="L434">
        <v>0.36169149015591301</v>
      </c>
      <c r="M434" t="s">
        <v>3151</v>
      </c>
      <c r="N434" t="s">
        <v>3151</v>
      </c>
      <c r="O434" t="s">
        <v>3151</v>
      </c>
      <c r="P434" t="s">
        <v>3148</v>
      </c>
      <c r="Q434" t="s">
        <v>3155</v>
      </c>
      <c r="R434" t="s">
        <v>3155</v>
      </c>
      <c r="S434" t="s">
        <v>3149</v>
      </c>
      <c r="T434" t="s">
        <v>3152</v>
      </c>
      <c r="U434">
        <v>30</v>
      </c>
      <c r="V434">
        <v>-0.163666909105081</v>
      </c>
      <c r="W434">
        <v>-0.181361128144189</v>
      </c>
      <c r="X434">
        <v>-0.29349282489832101</v>
      </c>
      <c r="Y434">
        <v>-0.16620165531714101</v>
      </c>
      <c r="Z434">
        <v>0.35112497092808698</v>
      </c>
      <c r="AA434">
        <v>0.74091300213688205</v>
      </c>
      <c r="AB434">
        <v>1.0081617819911699</v>
      </c>
      <c r="AC434">
        <v>1.4282621307568799</v>
      </c>
      <c r="AD434">
        <v>1.50970594211286</v>
      </c>
      <c r="AE434">
        <v>1.08274026075119</v>
      </c>
      <c r="AF434">
        <v>1.13504443196941</v>
      </c>
    </row>
    <row r="435" spans="1:32" x14ac:dyDescent="0.25">
      <c r="A435" t="s">
        <v>4138</v>
      </c>
      <c r="B435" t="s">
        <v>3313</v>
      </c>
      <c r="C435" t="s">
        <v>3251</v>
      </c>
      <c r="D435" t="s">
        <v>3252</v>
      </c>
      <c r="E435">
        <v>9031.4843029873591</v>
      </c>
      <c r="F435">
        <v>3.7464712020284399</v>
      </c>
      <c r="G435">
        <v>3.1129620655113901</v>
      </c>
      <c r="H435">
        <v>1.4131187188816401</v>
      </c>
      <c r="I435">
        <v>1.1619745042782801</v>
      </c>
      <c r="J435">
        <v>-1.2664157853979701</v>
      </c>
      <c r="K435">
        <v>-1.64085427404203</v>
      </c>
      <c r="L435">
        <v>-0.429269003127842</v>
      </c>
      <c r="M435" t="s">
        <v>3151</v>
      </c>
      <c r="N435" t="s">
        <v>3151</v>
      </c>
      <c r="O435" t="s">
        <v>3151</v>
      </c>
      <c r="P435" t="s">
        <v>3151</v>
      </c>
      <c r="Q435" t="s">
        <v>3155</v>
      </c>
      <c r="R435" t="s">
        <v>3155</v>
      </c>
      <c r="S435" t="s">
        <v>3150</v>
      </c>
      <c r="T435" t="s">
        <v>3152</v>
      </c>
      <c r="U435">
        <v>1</v>
      </c>
      <c r="V435">
        <v>1.59724977578769</v>
      </c>
      <c r="W435">
        <v>1.5908315853791499</v>
      </c>
      <c r="X435">
        <v>1.8283931675726</v>
      </c>
      <c r="Y435">
        <v>2.28878820749819</v>
      </c>
      <c r="Z435">
        <v>2.59364705244991</v>
      </c>
      <c r="AA435">
        <v>2.2547587521464401</v>
      </c>
      <c r="AB435">
        <v>3.9670848864152699</v>
      </c>
      <c r="AC435">
        <v>3.7018733385465099</v>
      </c>
      <c r="AD435">
        <v>2.6709761764627098</v>
      </c>
      <c r="AE435">
        <v>2.3391817425917201</v>
      </c>
      <c r="AF435">
        <v>3.7464712020284399</v>
      </c>
    </row>
    <row r="436" spans="1:32" x14ac:dyDescent="0.25">
      <c r="A436" t="s">
        <v>4139</v>
      </c>
      <c r="B436" t="s">
        <v>3313</v>
      </c>
      <c r="C436" t="s">
        <v>3253</v>
      </c>
      <c r="D436" t="s">
        <v>3254</v>
      </c>
      <c r="E436">
        <v>15735.946819385699</v>
      </c>
      <c r="F436">
        <v>0.60080767337920504</v>
      </c>
      <c r="G436">
        <v>-0.63066697008331696</v>
      </c>
      <c r="H436">
        <v>0.60684334430897602</v>
      </c>
      <c r="I436">
        <v>1.13914439000859</v>
      </c>
      <c r="J436">
        <v>-1.17122049177271</v>
      </c>
      <c r="K436">
        <v>-1.7511479998914701</v>
      </c>
      <c r="L436">
        <v>-1.01432528036891</v>
      </c>
      <c r="M436" t="s">
        <v>3151</v>
      </c>
      <c r="N436" t="s">
        <v>3150</v>
      </c>
      <c r="O436" t="s">
        <v>3149</v>
      </c>
      <c r="P436" t="s">
        <v>3151</v>
      </c>
      <c r="Q436" t="s">
        <v>3155</v>
      </c>
      <c r="R436" t="s">
        <v>3155</v>
      </c>
      <c r="S436" t="s">
        <v>3155</v>
      </c>
      <c r="T436" t="s">
        <v>3152</v>
      </c>
      <c r="U436">
        <v>51</v>
      </c>
      <c r="V436">
        <v>6.7843744147464302E-2</v>
      </c>
      <c r="W436">
        <v>0.16453349564572001</v>
      </c>
      <c r="X436">
        <v>0.15333888109709701</v>
      </c>
      <c r="Y436">
        <v>-3.0039178433529799E-2</v>
      </c>
      <c r="Z436">
        <v>-3.509480578726E-2</v>
      </c>
      <c r="AA436">
        <v>8.2609881907094503E-3</v>
      </c>
      <c r="AB436">
        <v>-3.6416018391587702E-3</v>
      </c>
      <c r="AC436">
        <v>0.173208856508173</v>
      </c>
      <c r="AD436">
        <v>0.39188227883328902</v>
      </c>
      <c r="AE436">
        <v>0.76772342107036695</v>
      </c>
      <c r="AF436">
        <v>0.60080767337920504</v>
      </c>
    </row>
    <row r="437" spans="1:32" x14ac:dyDescent="0.25">
      <c r="A437" t="s">
        <v>4140</v>
      </c>
      <c r="B437" t="s">
        <v>3313</v>
      </c>
      <c r="C437" t="s">
        <v>3255</v>
      </c>
      <c r="D437" t="s">
        <v>3256</v>
      </c>
      <c r="E437">
        <v>3553.4898969085398</v>
      </c>
      <c r="F437">
        <v>1.37969639117325</v>
      </c>
      <c r="G437">
        <v>0.67595050708063997</v>
      </c>
      <c r="H437">
        <v>0.60684334430897602</v>
      </c>
      <c r="I437">
        <v>1.1649973034018399</v>
      </c>
      <c r="J437">
        <v>-1.09741850342904</v>
      </c>
      <c r="K437">
        <v>-0.86858247689063595</v>
      </c>
      <c r="L437">
        <v>-3.00862772046794E-2</v>
      </c>
      <c r="M437" t="s">
        <v>3151</v>
      </c>
      <c r="N437" t="s">
        <v>3151</v>
      </c>
      <c r="O437" t="s">
        <v>3149</v>
      </c>
      <c r="P437" t="s">
        <v>3151</v>
      </c>
      <c r="Q437" t="s">
        <v>3155</v>
      </c>
      <c r="R437" t="s">
        <v>3150</v>
      </c>
      <c r="S437" t="s">
        <v>3148</v>
      </c>
      <c r="T437" t="s">
        <v>3152</v>
      </c>
      <c r="U437">
        <v>21</v>
      </c>
      <c r="V437">
        <v>0.42347342965741502</v>
      </c>
      <c r="W437">
        <v>0.43402500305152902</v>
      </c>
      <c r="X437">
        <v>-1.18986481387487</v>
      </c>
      <c r="Y437">
        <v>-0.85796601042673604</v>
      </c>
      <c r="Z437">
        <v>-0.92046350993857695</v>
      </c>
      <c r="AA437">
        <v>-1.1854518454520599</v>
      </c>
      <c r="AB437">
        <v>-0.90976777125466701</v>
      </c>
      <c r="AC437">
        <v>0.71536046932367703</v>
      </c>
      <c r="AD437">
        <v>1.78718428421598</v>
      </c>
      <c r="AE437">
        <v>0.57358568652250597</v>
      </c>
      <c r="AF437">
        <v>1.37969639117325</v>
      </c>
    </row>
    <row r="438" spans="1:32" x14ac:dyDescent="0.25">
      <c r="A438" t="s">
        <v>4141</v>
      </c>
      <c r="B438" t="s">
        <v>3313</v>
      </c>
      <c r="C438" t="s">
        <v>3257</v>
      </c>
      <c r="D438" t="s">
        <v>3258</v>
      </c>
      <c r="E438">
        <v>2487.44554449815</v>
      </c>
      <c r="F438">
        <v>0.76617644288088804</v>
      </c>
      <c r="G438">
        <v>0.29611947124076299</v>
      </c>
      <c r="H438">
        <v>0.60684334430897602</v>
      </c>
      <c r="I438">
        <v>1.2045937368464801</v>
      </c>
      <c r="J438">
        <v>-0.92079982561102502</v>
      </c>
      <c r="K438">
        <v>-1.08511461944844</v>
      </c>
      <c r="L438">
        <v>0.72153490784840502</v>
      </c>
      <c r="M438" t="s">
        <v>3151</v>
      </c>
      <c r="N438" t="s">
        <v>3149</v>
      </c>
      <c r="O438" t="s">
        <v>3149</v>
      </c>
      <c r="P438" t="s">
        <v>3151</v>
      </c>
      <c r="Q438" t="s">
        <v>3155</v>
      </c>
      <c r="R438" t="s">
        <v>3155</v>
      </c>
      <c r="S438" t="s">
        <v>3149</v>
      </c>
      <c r="T438" t="s">
        <v>3152</v>
      </c>
      <c r="U438">
        <v>48</v>
      </c>
      <c r="V438">
        <v>-0.42224737634225101</v>
      </c>
      <c r="W438">
        <v>1.0784551867316901</v>
      </c>
      <c r="X438">
        <v>0.48876279531712802</v>
      </c>
      <c r="Y438">
        <v>-1.3511561655502</v>
      </c>
      <c r="Z438">
        <v>-1.2287447820440101</v>
      </c>
      <c r="AA438">
        <v>-1.09001304397358</v>
      </c>
      <c r="AB438">
        <v>-0.422215404470902</v>
      </c>
      <c r="AC438">
        <v>0.81360175992483796</v>
      </c>
      <c r="AD438">
        <v>-0.341381756674626</v>
      </c>
      <c r="AE438">
        <v>0.462359600616846</v>
      </c>
      <c r="AF438">
        <v>0.76617644288088804</v>
      </c>
    </row>
    <row r="439" spans="1:32" x14ac:dyDescent="0.25">
      <c r="A439" t="s">
        <v>4142</v>
      </c>
      <c r="B439" t="s">
        <v>3313</v>
      </c>
      <c r="C439" t="s">
        <v>3259</v>
      </c>
      <c r="D439" t="s">
        <v>3260</v>
      </c>
      <c r="E439">
        <v>2662.9286374446401</v>
      </c>
      <c r="F439">
        <v>1.7468767013035</v>
      </c>
      <c r="G439">
        <v>-0.62869273283472604</v>
      </c>
      <c r="H439">
        <v>0.41292816075012401</v>
      </c>
      <c r="I439">
        <v>1.33631360794864</v>
      </c>
      <c r="J439">
        <v>-0.941856243156733</v>
      </c>
      <c r="K439">
        <v>-1.5558413474442001</v>
      </c>
      <c r="L439">
        <v>1.34862530552515</v>
      </c>
      <c r="M439" t="s">
        <v>3151</v>
      </c>
      <c r="N439" t="s">
        <v>3150</v>
      </c>
      <c r="O439" t="s">
        <v>3148</v>
      </c>
      <c r="P439" t="s">
        <v>3151</v>
      </c>
      <c r="Q439" t="s">
        <v>3155</v>
      </c>
      <c r="R439" t="s">
        <v>3155</v>
      </c>
      <c r="S439" t="s">
        <v>3151</v>
      </c>
      <c r="T439" t="s">
        <v>3152</v>
      </c>
      <c r="U439">
        <v>10</v>
      </c>
      <c r="V439">
        <v>-0.26122433467691197</v>
      </c>
      <c r="W439">
        <v>-0.35996605595121001</v>
      </c>
      <c r="X439">
        <v>-0.90393847645035796</v>
      </c>
      <c r="Y439">
        <v>-1.40238993884312</v>
      </c>
      <c r="Z439">
        <v>-1.4215048119057001</v>
      </c>
      <c r="AA439">
        <v>-0.83597504545526602</v>
      </c>
      <c r="AB439">
        <v>-0.83567163032463698</v>
      </c>
      <c r="AC439">
        <v>-0.67470757579521101</v>
      </c>
      <c r="AD439">
        <v>-0.47336238142264397</v>
      </c>
      <c r="AE439">
        <v>1.3707771895366301</v>
      </c>
      <c r="AF439">
        <v>1.7468767013035</v>
      </c>
    </row>
    <row r="440" spans="1:32" x14ac:dyDescent="0.25">
      <c r="A440" t="s">
        <v>4143</v>
      </c>
      <c r="B440" t="s">
        <v>3313</v>
      </c>
      <c r="C440" t="s">
        <v>3261</v>
      </c>
      <c r="D440" t="s">
        <v>3262</v>
      </c>
      <c r="E440">
        <v>5723.4021596667999</v>
      </c>
      <c r="F440">
        <v>-0.411250622797739</v>
      </c>
      <c r="G440">
        <v>1.2519168534531999</v>
      </c>
      <c r="H440">
        <v>-1.23447286732674</v>
      </c>
      <c r="I440">
        <v>-1.2288032246414899</v>
      </c>
      <c r="J440">
        <v>0.47338156168549</v>
      </c>
      <c r="K440">
        <v>1.4027150653115299</v>
      </c>
      <c r="L440">
        <v>-0.75300241663149303</v>
      </c>
      <c r="M440" t="s">
        <v>3150</v>
      </c>
      <c r="N440" t="s">
        <v>3151</v>
      </c>
      <c r="O440" t="s">
        <v>3155</v>
      </c>
      <c r="P440" t="s">
        <v>3155</v>
      </c>
      <c r="Q440" t="s">
        <v>3149</v>
      </c>
      <c r="R440" t="s">
        <v>3151</v>
      </c>
      <c r="S440" t="s">
        <v>3150</v>
      </c>
      <c r="T440" t="s">
        <v>3152</v>
      </c>
      <c r="U440">
        <v>71</v>
      </c>
      <c r="V440">
        <v>-1.0854996122284599</v>
      </c>
      <c r="W440">
        <v>-0.95407766225252499</v>
      </c>
      <c r="X440">
        <v>-1.2318832030508899</v>
      </c>
      <c r="Y440">
        <v>-1.12704711398778</v>
      </c>
      <c r="Z440">
        <v>-1.25552440932443</v>
      </c>
      <c r="AA440">
        <v>-1.3034335503071699</v>
      </c>
      <c r="AB440">
        <v>-0.87339623938050204</v>
      </c>
      <c r="AC440">
        <v>-0.693230242958639</v>
      </c>
      <c r="AD440">
        <v>-0.74538118927763997</v>
      </c>
      <c r="AE440">
        <v>-1.0314791303194499</v>
      </c>
      <c r="AF440">
        <v>-0.411250622797739</v>
      </c>
    </row>
    <row r="441" spans="1:32" x14ac:dyDescent="0.25">
      <c r="A441" t="s">
        <v>4144</v>
      </c>
      <c r="B441" t="s">
        <v>3313</v>
      </c>
      <c r="C441" t="s">
        <v>3263</v>
      </c>
      <c r="D441" t="s">
        <v>3264</v>
      </c>
      <c r="E441">
        <v>14372.7995028185</v>
      </c>
      <c r="F441">
        <v>-9.7464514217592002E-2</v>
      </c>
      <c r="G441">
        <v>0.151703669535276</v>
      </c>
      <c r="H441">
        <v>-0.42300166335602302</v>
      </c>
      <c r="I441">
        <v>-8.9995753736829401E-2</v>
      </c>
      <c r="J441">
        <v>-7.9589492252588705E-3</v>
      </c>
      <c r="K441">
        <v>-2.46094330382647E-2</v>
      </c>
      <c r="L441">
        <v>-0.78662070420999197</v>
      </c>
      <c r="M441" t="s">
        <v>3148</v>
      </c>
      <c r="N441" t="s">
        <v>3149</v>
      </c>
      <c r="O441" t="s">
        <v>3150</v>
      </c>
      <c r="P441" t="s">
        <v>3148</v>
      </c>
      <c r="Q441" t="s">
        <v>3148</v>
      </c>
      <c r="R441" t="s">
        <v>3148</v>
      </c>
      <c r="S441" t="s">
        <v>3150</v>
      </c>
      <c r="T441" t="s">
        <v>3152</v>
      </c>
      <c r="U441">
        <v>63</v>
      </c>
      <c r="V441">
        <v>-0.172746398238527</v>
      </c>
      <c r="W441">
        <v>-7.3759540820262801E-2</v>
      </c>
      <c r="X441">
        <v>-0.473621179515823</v>
      </c>
      <c r="Y441">
        <v>-0.79396988335766205</v>
      </c>
      <c r="Z441">
        <v>-0.70296703083884904</v>
      </c>
      <c r="AA441">
        <v>-0.61550193933028796</v>
      </c>
      <c r="AB441">
        <v>-0.413751259929447</v>
      </c>
      <c r="AC441">
        <v>8.6518359274290302E-2</v>
      </c>
      <c r="AD441">
        <v>0.21305074081000799</v>
      </c>
      <c r="AE441">
        <v>-0.30704360759099403</v>
      </c>
      <c r="AF441">
        <v>-9.7464514217592002E-2</v>
      </c>
    </row>
    <row r="442" spans="1:32" x14ac:dyDescent="0.25">
      <c r="A442" t="s">
        <v>4145</v>
      </c>
      <c r="B442" t="s">
        <v>3313</v>
      </c>
      <c r="C442" t="s">
        <v>3265</v>
      </c>
      <c r="D442" t="s">
        <v>3266</v>
      </c>
      <c r="E442">
        <v>8893.8967993474507</v>
      </c>
      <c r="F442">
        <v>0.99972922307330403</v>
      </c>
      <c r="G442">
        <v>0.26217014812446898</v>
      </c>
      <c r="H442">
        <v>-0.19943203026369</v>
      </c>
      <c r="I442">
        <v>0.96147452620823304</v>
      </c>
      <c r="J442">
        <v>-1.1531930330616</v>
      </c>
      <c r="K442">
        <v>-1.05529096606562</v>
      </c>
      <c r="L442">
        <v>-0.24274878604911199</v>
      </c>
      <c r="M442" t="s">
        <v>3151</v>
      </c>
      <c r="N442" t="s">
        <v>3149</v>
      </c>
      <c r="O442" t="s">
        <v>3148</v>
      </c>
      <c r="P442" t="s">
        <v>3149</v>
      </c>
      <c r="Q442" t="s">
        <v>3155</v>
      </c>
      <c r="R442" t="s">
        <v>3150</v>
      </c>
      <c r="S442" t="s">
        <v>3148</v>
      </c>
      <c r="T442" t="s">
        <v>3152</v>
      </c>
      <c r="U442">
        <v>36</v>
      </c>
      <c r="V442">
        <v>0.69992990200570904</v>
      </c>
      <c r="W442">
        <v>0.57550575452564801</v>
      </c>
      <c r="X442">
        <v>0.24168695666454601</v>
      </c>
      <c r="Y442">
        <v>0.47557129045666002</v>
      </c>
      <c r="Z442">
        <v>0.65855068659925597</v>
      </c>
      <c r="AA442">
        <v>0.58299877816412304</v>
      </c>
      <c r="AB442">
        <v>0.61435574975212004</v>
      </c>
      <c r="AC442">
        <v>0.76952719007328596</v>
      </c>
      <c r="AD442">
        <v>0.75000887708754604</v>
      </c>
      <c r="AE442">
        <v>0.37761290903309103</v>
      </c>
      <c r="AF442">
        <v>0.99972922307330403</v>
      </c>
    </row>
    <row r="443" spans="1:32" x14ac:dyDescent="0.25">
      <c r="A443" t="s">
        <v>4146</v>
      </c>
      <c r="B443" t="s">
        <v>3313</v>
      </c>
      <c r="C443" t="s">
        <v>3267</v>
      </c>
      <c r="D443" t="s">
        <v>3268</v>
      </c>
      <c r="E443">
        <v>5270.2525076253496</v>
      </c>
      <c r="F443">
        <v>0.47502010298855701</v>
      </c>
      <c r="G443">
        <v>-0.69699475766297003</v>
      </c>
      <c r="H443">
        <v>-0.19943203026369</v>
      </c>
      <c r="I443">
        <v>1.3004429093126599</v>
      </c>
      <c r="J443">
        <v>-1.19607764125118</v>
      </c>
      <c r="K443">
        <v>-0.38016905807295398</v>
      </c>
      <c r="L443">
        <v>-0.13534192034211701</v>
      </c>
      <c r="M443" t="s">
        <v>3149</v>
      </c>
      <c r="N443" t="s">
        <v>3155</v>
      </c>
      <c r="O443" t="s">
        <v>3148</v>
      </c>
      <c r="P443" t="s">
        <v>3151</v>
      </c>
      <c r="Q443" t="s">
        <v>3155</v>
      </c>
      <c r="R443" t="s">
        <v>3150</v>
      </c>
      <c r="S443" t="s">
        <v>3148</v>
      </c>
      <c r="T443" t="s">
        <v>3152</v>
      </c>
      <c r="U443">
        <v>54</v>
      </c>
      <c r="V443">
        <v>0.105861189705172</v>
      </c>
      <c r="W443">
        <v>-0.31677266508376001</v>
      </c>
      <c r="X443">
        <v>-0.46241051508113401</v>
      </c>
      <c r="Y443">
        <v>-0.56278422592884803</v>
      </c>
      <c r="Z443">
        <v>-0.53632226279744499</v>
      </c>
      <c r="AA443">
        <v>-0.54604617856366799</v>
      </c>
      <c r="AB443">
        <v>-0.39452852561190499</v>
      </c>
      <c r="AC443">
        <v>0.44272862330064799</v>
      </c>
      <c r="AD443">
        <v>0.11124355544760101</v>
      </c>
      <c r="AE443">
        <v>5.9043154441508601E-2</v>
      </c>
      <c r="AF443">
        <v>0.47502010298855701</v>
      </c>
    </row>
    <row r="444" spans="1:32" x14ac:dyDescent="0.25">
      <c r="A444" t="s">
        <v>4147</v>
      </c>
      <c r="B444" t="s">
        <v>3313</v>
      </c>
      <c r="C444" t="s">
        <v>3269</v>
      </c>
      <c r="D444" t="s">
        <v>3270</v>
      </c>
      <c r="E444">
        <v>11721.3718969683</v>
      </c>
      <c r="F444">
        <v>0.41868444567807001</v>
      </c>
      <c r="G444">
        <v>2.2501001292273202</v>
      </c>
      <c r="H444">
        <v>-8.3569839213665106E-2</v>
      </c>
      <c r="I444">
        <v>0.34415849727308401</v>
      </c>
      <c r="J444">
        <v>-1.17442923940746</v>
      </c>
      <c r="K444">
        <v>-1.35898542274</v>
      </c>
      <c r="L444">
        <v>-0.94011895504631304</v>
      </c>
      <c r="M444" t="s">
        <v>3149</v>
      </c>
      <c r="N444" t="s">
        <v>3151</v>
      </c>
      <c r="O444" t="s">
        <v>3148</v>
      </c>
      <c r="P444" t="s">
        <v>3148</v>
      </c>
      <c r="Q444" t="s">
        <v>3155</v>
      </c>
      <c r="R444" t="s">
        <v>3155</v>
      </c>
      <c r="S444" t="s">
        <v>3155</v>
      </c>
      <c r="T444" t="s">
        <v>3152</v>
      </c>
      <c r="U444">
        <v>57</v>
      </c>
      <c r="V444">
        <v>0.142668561202248</v>
      </c>
      <c r="W444">
        <v>0.32345619111649798</v>
      </c>
      <c r="X444">
        <v>0.38894533377996798</v>
      </c>
      <c r="Y444">
        <v>0.115885830928632</v>
      </c>
      <c r="Z444">
        <v>-9.8071988693697806E-3</v>
      </c>
      <c r="AA444">
        <v>0.16059401033739601</v>
      </c>
      <c r="AB444">
        <v>0.61076983205256596</v>
      </c>
      <c r="AC444">
        <v>1.1169551082454101</v>
      </c>
      <c r="AD444">
        <v>0.78686819119443896</v>
      </c>
      <c r="AE444">
        <v>0.36172249656879202</v>
      </c>
      <c r="AF444">
        <v>0.41868444567807001</v>
      </c>
    </row>
    <row r="445" spans="1:32" x14ac:dyDescent="0.25">
      <c r="A445" t="s">
        <v>4148</v>
      </c>
      <c r="B445" t="s">
        <v>3313</v>
      </c>
      <c r="C445" t="s">
        <v>3271</v>
      </c>
      <c r="D445" t="s">
        <v>3272</v>
      </c>
      <c r="E445">
        <v>2799.5109025414699</v>
      </c>
      <c r="F445">
        <v>1.0281044114533999</v>
      </c>
      <c r="G445">
        <v>1.2394598094082001</v>
      </c>
      <c r="H445">
        <v>1.0660760046675499</v>
      </c>
      <c r="I445">
        <v>0.29747984866426602</v>
      </c>
      <c r="J445">
        <v>-0.20674890073725599</v>
      </c>
      <c r="K445">
        <v>1.36677117652772</v>
      </c>
      <c r="L445">
        <v>-8.30340360554431E-2</v>
      </c>
      <c r="M445" t="s">
        <v>3151</v>
      </c>
      <c r="N445" t="s">
        <v>3151</v>
      </c>
      <c r="O445" t="s">
        <v>3149</v>
      </c>
      <c r="P445" t="s">
        <v>3148</v>
      </c>
      <c r="Q445" t="s">
        <v>3150</v>
      </c>
      <c r="R445" t="s">
        <v>3151</v>
      </c>
      <c r="S445" t="s">
        <v>3148</v>
      </c>
      <c r="T445" t="s">
        <v>3152</v>
      </c>
      <c r="U445">
        <v>34</v>
      </c>
      <c r="V445">
        <v>1.3627367511077499</v>
      </c>
      <c r="W445">
        <v>1.53569416837455</v>
      </c>
      <c r="X445">
        <v>0.62890417083006001</v>
      </c>
      <c r="Y445">
        <v>0.172085853844891</v>
      </c>
      <c r="Z445">
        <v>0.70134348845107297</v>
      </c>
      <c r="AA445">
        <v>0.71003132771074595</v>
      </c>
      <c r="AB445">
        <v>0.76507505914351104</v>
      </c>
      <c r="AC445">
        <v>0.56054002793150604</v>
      </c>
      <c r="AD445">
        <v>0.64148128121023296</v>
      </c>
      <c r="AE445">
        <v>0.81084968811409297</v>
      </c>
      <c r="AF445">
        <v>1.0281044114533999</v>
      </c>
    </row>
    <row r="446" spans="1:32" x14ac:dyDescent="0.25">
      <c r="A446" t="s">
        <v>4149</v>
      </c>
      <c r="B446" t="s">
        <v>3313</v>
      </c>
      <c r="C446" t="s">
        <v>3273</v>
      </c>
      <c r="D446" t="s">
        <v>3274</v>
      </c>
      <c r="E446">
        <v>5596.7219015967003</v>
      </c>
      <c r="F446">
        <v>0.60021048494860896</v>
      </c>
      <c r="G446">
        <v>2.1379561611436402</v>
      </c>
      <c r="H446">
        <v>0.31020101647093401</v>
      </c>
      <c r="I446">
        <v>-1.1778830106182401</v>
      </c>
      <c r="J446">
        <v>0.128901986029791</v>
      </c>
      <c r="K446">
        <v>1.48165594318869</v>
      </c>
      <c r="L446">
        <v>-0.87581307038075695</v>
      </c>
      <c r="M446" t="s">
        <v>3151</v>
      </c>
      <c r="N446" t="s">
        <v>3151</v>
      </c>
      <c r="O446" t="s">
        <v>3148</v>
      </c>
      <c r="P446" t="s">
        <v>3155</v>
      </c>
      <c r="Q446" t="s">
        <v>3148</v>
      </c>
      <c r="R446" t="s">
        <v>3151</v>
      </c>
      <c r="S446" t="s">
        <v>3155</v>
      </c>
      <c r="T446" t="s">
        <v>3152</v>
      </c>
      <c r="U446">
        <v>52</v>
      </c>
      <c r="V446">
        <v>0.34513595055822499</v>
      </c>
      <c r="W446">
        <v>0.41047252696778702</v>
      </c>
      <c r="X446">
        <v>0.44777369199400402</v>
      </c>
      <c r="Y446">
        <v>-1.9882827942302998E-2</v>
      </c>
      <c r="Z446">
        <v>-0.251595921394827</v>
      </c>
      <c r="AA446">
        <v>0.104851565404268</v>
      </c>
      <c r="AB446">
        <v>0.51921873547559805</v>
      </c>
      <c r="AC446">
        <v>0.82144000056085498</v>
      </c>
      <c r="AD446">
        <v>0.697452744645778</v>
      </c>
      <c r="AE446">
        <v>0.13327038603150099</v>
      </c>
      <c r="AF446">
        <v>0.60021048494860896</v>
      </c>
    </row>
    <row r="447" spans="1:32" x14ac:dyDescent="0.25">
      <c r="A447" t="s">
        <v>4150</v>
      </c>
      <c r="B447" t="s">
        <v>3313</v>
      </c>
      <c r="C447" t="s">
        <v>3275</v>
      </c>
      <c r="D447" t="s">
        <v>3276</v>
      </c>
      <c r="E447">
        <v>5784.6534883940503</v>
      </c>
      <c r="F447">
        <v>0.67779975296433803</v>
      </c>
      <c r="G447">
        <v>1.5005717117411099</v>
      </c>
      <c r="H447">
        <v>-1.3044804893511199</v>
      </c>
      <c r="I447">
        <v>0.16287539617393401</v>
      </c>
      <c r="J447">
        <v>0.43285019510744899</v>
      </c>
      <c r="K447">
        <v>0.99988092946396301</v>
      </c>
      <c r="L447">
        <v>-0.92161145675152001</v>
      </c>
      <c r="M447" t="s">
        <v>3151</v>
      </c>
      <c r="N447" t="s">
        <v>3151</v>
      </c>
      <c r="O447" t="s">
        <v>3155</v>
      </c>
      <c r="P447" t="s">
        <v>3148</v>
      </c>
      <c r="Q447" t="s">
        <v>3149</v>
      </c>
      <c r="R447" t="s">
        <v>3151</v>
      </c>
      <c r="S447" t="s">
        <v>3155</v>
      </c>
      <c r="T447" t="s">
        <v>3152</v>
      </c>
      <c r="U447">
        <v>49</v>
      </c>
      <c r="V447">
        <v>0.16861210697783499</v>
      </c>
      <c r="W447">
        <v>0.16158758058334499</v>
      </c>
      <c r="X447">
        <v>0.245549911039668</v>
      </c>
      <c r="Y447">
        <v>-7.6324433323037098E-3</v>
      </c>
      <c r="Z447">
        <v>-0.19013077522475799</v>
      </c>
      <c r="AA447">
        <v>8.7721043027562506E-2</v>
      </c>
      <c r="AB447">
        <v>0.347408659191702</v>
      </c>
      <c r="AC447">
        <v>0.44212834715413801</v>
      </c>
      <c r="AD447">
        <v>0.401974295639065</v>
      </c>
      <c r="AE447">
        <v>0.105463428437716</v>
      </c>
      <c r="AF447">
        <v>0.67779975296433803</v>
      </c>
    </row>
    <row r="448" spans="1:32" x14ac:dyDescent="0.25">
      <c r="A448" t="s">
        <v>4151</v>
      </c>
      <c r="B448" t="s">
        <v>3313</v>
      </c>
      <c r="C448" t="s">
        <v>3277</v>
      </c>
      <c r="D448" t="s">
        <v>3278</v>
      </c>
      <c r="E448">
        <v>754.10639433623101</v>
      </c>
      <c r="F448">
        <v>-0.216185365533377</v>
      </c>
      <c r="G448">
        <v>0.380090808647498</v>
      </c>
      <c r="H448">
        <v>-1.0057074048363599</v>
      </c>
      <c r="I448">
        <v>-1.31443931977654</v>
      </c>
      <c r="J448">
        <v>-1.0069809386886199</v>
      </c>
      <c r="K448">
        <v>-0.47113949051969201</v>
      </c>
      <c r="L448">
        <v>-0.23641317605847301</v>
      </c>
      <c r="M448" t="s">
        <v>3148</v>
      </c>
      <c r="N448" t="s">
        <v>3149</v>
      </c>
      <c r="O448" t="s">
        <v>3155</v>
      </c>
      <c r="P448" t="s">
        <v>3155</v>
      </c>
      <c r="Q448" t="s">
        <v>3155</v>
      </c>
      <c r="R448" t="s">
        <v>3150</v>
      </c>
      <c r="S448" t="s">
        <v>3148</v>
      </c>
      <c r="T448" t="s">
        <v>3152</v>
      </c>
      <c r="U448">
        <v>67</v>
      </c>
      <c r="V448">
        <v>0.428971495999174</v>
      </c>
      <c r="W448">
        <v>0.36527376765893399</v>
      </c>
      <c r="X448">
        <v>0.120184772993938</v>
      </c>
      <c r="Y448">
        <v>-0.56644336736225898</v>
      </c>
      <c r="Z448">
        <v>-0.29786058078801703</v>
      </c>
      <c r="AA448">
        <v>-1.28882293035191E-2</v>
      </c>
      <c r="AB448">
        <v>4.0412492284306802E-2</v>
      </c>
      <c r="AC448">
        <v>0.55171294215304001</v>
      </c>
      <c r="AD448">
        <v>0.72436063237407899</v>
      </c>
      <c r="AE448">
        <v>5.8880522700412101E-2</v>
      </c>
      <c r="AF448">
        <v>-0.216185365533377</v>
      </c>
    </row>
    <row r="449" spans="1:32" x14ac:dyDescent="0.25">
      <c r="A449" t="s">
        <v>4152</v>
      </c>
      <c r="B449" t="s">
        <v>3313</v>
      </c>
      <c r="C449" t="s">
        <v>3279</v>
      </c>
      <c r="D449" t="s">
        <v>3280</v>
      </c>
      <c r="E449">
        <v>1972.4468638196199</v>
      </c>
      <c r="F449">
        <v>0.96154179397633599</v>
      </c>
      <c r="G449">
        <v>0.369536703946588</v>
      </c>
      <c r="H449">
        <v>1.4131187188816401</v>
      </c>
      <c r="I449">
        <v>-1.1312298068619999</v>
      </c>
      <c r="J449">
        <v>-0.60126365165992701</v>
      </c>
      <c r="K449">
        <v>0.36764378873528297</v>
      </c>
      <c r="L449">
        <v>-1.1695014219186901</v>
      </c>
      <c r="M449" t="s">
        <v>3151</v>
      </c>
      <c r="N449" t="s">
        <v>3149</v>
      </c>
      <c r="O449" t="s">
        <v>3151</v>
      </c>
      <c r="P449" t="s">
        <v>3155</v>
      </c>
      <c r="Q449" t="s">
        <v>3150</v>
      </c>
      <c r="R449" t="s">
        <v>3148</v>
      </c>
      <c r="S449" t="s">
        <v>3155</v>
      </c>
      <c r="T449" t="s">
        <v>3152</v>
      </c>
      <c r="U449">
        <v>39</v>
      </c>
      <c r="V449">
        <v>0.91079565809465901</v>
      </c>
      <c r="W449">
        <v>0.708777793620057</v>
      </c>
      <c r="X449">
        <v>4.9582043865981501E-2</v>
      </c>
      <c r="Y449">
        <v>6.7613858870235702E-2</v>
      </c>
      <c r="Z449">
        <v>1.19492705526607</v>
      </c>
      <c r="AA449">
        <v>0.60620689522665006</v>
      </c>
      <c r="AB449">
        <v>0.57208385795210104</v>
      </c>
      <c r="AC449">
        <v>0.380273720591222</v>
      </c>
      <c r="AD449">
        <v>0.79847651474466097</v>
      </c>
      <c r="AE449">
        <v>0.75053423534664498</v>
      </c>
      <c r="AF449">
        <v>0.96154179397633599</v>
      </c>
    </row>
    <row r="450" spans="1:32" x14ac:dyDescent="0.25">
      <c r="A450" t="s">
        <v>4153</v>
      </c>
      <c r="B450" t="s">
        <v>3313</v>
      </c>
      <c r="C450" t="s">
        <v>3281</v>
      </c>
      <c r="D450" t="s">
        <v>3282</v>
      </c>
      <c r="E450">
        <v>2444.8726313304301</v>
      </c>
      <c r="F450">
        <v>0.88687720507949896</v>
      </c>
      <c r="G450">
        <v>2.6298240268747599</v>
      </c>
      <c r="H450">
        <v>-1.81198277940902</v>
      </c>
      <c r="I450">
        <v>-2.1407739106344601</v>
      </c>
      <c r="J450">
        <v>6.4788280776514107E-2</v>
      </c>
      <c r="K450">
        <v>-7.7421142052116906E-2</v>
      </c>
      <c r="L450">
        <v>0.45306936246305901</v>
      </c>
      <c r="M450" t="s">
        <v>3151</v>
      </c>
      <c r="N450" t="s">
        <v>3151</v>
      </c>
      <c r="O450" t="s">
        <v>3155</v>
      </c>
      <c r="P450" t="s">
        <v>3155</v>
      </c>
      <c r="Q450" t="s">
        <v>3148</v>
      </c>
      <c r="R450" t="s">
        <v>3148</v>
      </c>
      <c r="S450" t="s">
        <v>3149</v>
      </c>
      <c r="T450" t="s">
        <v>3152</v>
      </c>
      <c r="U450">
        <v>42</v>
      </c>
      <c r="V450">
        <v>0.31496846513202098</v>
      </c>
      <c r="W450">
        <v>0.463734010407099</v>
      </c>
      <c r="X450">
        <v>3.7349220388532202E-2</v>
      </c>
      <c r="Y450">
        <v>7.7126886342615095E-2</v>
      </c>
      <c r="Z450">
        <v>0.570606599631997</v>
      </c>
      <c r="AA450">
        <v>0.43683591367916202</v>
      </c>
      <c r="AB450">
        <v>0.68707335042593198</v>
      </c>
      <c r="AC450">
        <v>1.6457617007624501</v>
      </c>
      <c r="AD450">
        <v>1.6005763659238901</v>
      </c>
      <c r="AE450">
        <v>0.245745744947093</v>
      </c>
      <c r="AF450">
        <v>0.88687720507949896</v>
      </c>
    </row>
    <row r="451" spans="1:32" x14ac:dyDescent="0.25">
      <c r="A451" t="s">
        <v>4154</v>
      </c>
      <c r="B451" t="s">
        <v>3313</v>
      </c>
      <c r="C451" t="s">
        <v>3283</v>
      </c>
      <c r="D451" t="s">
        <v>3284</v>
      </c>
      <c r="E451">
        <v>9754.8754560305097</v>
      </c>
      <c r="F451">
        <v>1.7437165387339799</v>
      </c>
      <c r="G451">
        <v>4.59652512746263E-2</v>
      </c>
      <c r="H451">
        <v>-1.0057074048363599</v>
      </c>
      <c r="I451">
        <v>0.80047541921868304</v>
      </c>
      <c r="J451">
        <v>-7.2637998120625699E-2</v>
      </c>
      <c r="K451">
        <v>0.95693299148425204</v>
      </c>
      <c r="L451">
        <v>6.3086873731066306E-2</v>
      </c>
      <c r="M451" t="s">
        <v>3151</v>
      </c>
      <c r="N451" t="s">
        <v>3148</v>
      </c>
      <c r="O451" t="s">
        <v>3155</v>
      </c>
      <c r="P451" t="s">
        <v>3149</v>
      </c>
      <c r="Q451" t="s">
        <v>3148</v>
      </c>
      <c r="R451" t="s">
        <v>3149</v>
      </c>
      <c r="S451" t="s">
        <v>3148</v>
      </c>
      <c r="T451" t="s">
        <v>3152</v>
      </c>
      <c r="U451">
        <v>12</v>
      </c>
      <c r="V451">
        <v>0.92213775005585996</v>
      </c>
      <c r="W451">
        <v>1.097094900349</v>
      </c>
      <c r="X451">
        <v>1.02281604489129</v>
      </c>
      <c r="Y451">
        <v>0.67753792223904297</v>
      </c>
      <c r="Z451">
        <v>0.63355002804499705</v>
      </c>
      <c r="AA451">
        <v>1.1578332453382101</v>
      </c>
      <c r="AB451">
        <v>1.27224480296831</v>
      </c>
      <c r="AC451">
        <v>1.51428217759297</v>
      </c>
      <c r="AD451">
        <v>1.4737429075058699</v>
      </c>
      <c r="AE451">
        <v>1.3434099189973501</v>
      </c>
      <c r="AF451">
        <v>1.7437165387339799</v>
      </c>
    </row>
    <row r="452" spans="1:32" x14ac:dyDescent="0.25">
      <c r="A452" t="s">
        <v>4155</v>
      </c>
      <c r="B452" t="s">
        <v>3313</v>
      </c>
      <c r="C452" t="s">
        <v>3285</v>
      </c>
      <c r="D452" t="s">
        <v>3286</v>
      </c>
      <c r="E452">
        <v>9574.7085308894402</v>
      </c>
      <c r="F452">
        <v>1.3436997126655801</v>
      </c>
      <c r="G452">
        <v>-0.47688740983222</v>
      </c>
      <c r="H452">
        <v>-1.0057074048363599</v>
      </c>
      <c r="I452">
        <v>-5.0355132353312501E-2</v>
      </c>
      <c r="J452">
        <v>0.88792116473020299</v>
      </c>
      <c r="K452">
        <v>-0.91369908991665905</v>
      </c>
      <c r="L452">
        <v>0.47306391655024699</v>
      </c>
      <c r="M452" t="s">
        <v>3151</v>
      </c>
      <c r="N452" t="s">
        <v>3150</v>
      </c>
      <c r="O452" t="s">
        <v>3155</v>
      </c>
      <c r="P452" t="s">
        <v>3148</v>
      </c>
      <c r="Q452" t="s">
        <v>3151</v>
      </c>
      <c r="R452" t="s">
        <v>3150</v>
      </c>
      <c r="S452" t="s">
        <v>3149</v>
      </c>
      <c r="T452" t="s">
        <v>3152</v>
      </c>
      <c r="U452">
        <v>22</v>
      </c>
      <c r="V452">
        <v>-0.16793974510800699</v>
      </c>
      <c r="W452">
        <v>-0.33393605750250899</v>
      </c>
      <c r="X452">
        <v>-0.85757315774307896</v>
      </c>
      <c r="Y452">
        <v>-0.84741031887459395</v>
      </c>
      <c r="Z452">
        <v>-1.14882271370829</v>
      </c>
      <c r="AA452">
        <v>0.109131596935835</v>
      </c>
      <c r="AB452">
        <v>0.69739554081157695</v>
      </c>
      <c r="AC452">
        <v>0.42029226363931899</v>
      </c>
      <c r="AD452">
        <v>0.89037141097378802</v>
      </c>
      <c r="AE452">
        <v>1.01781320195678</v>
      </c>
      <c r="AF452">
        <v>1.3436997126655801</v>
      </c>
    </row>
    <row r="453" spans="1:32" x14ac:dyDescent="0.25">
      <c r="A453" t="s">
        <v>4156</v>
      </c>
      <c r="B453" t="s">
        <v>3313</v>
      </c>
      <c r="C453" t="s">
        <v>3287</v>
      </c>
      <c r="D453" t="s">
        <v>3288</v>
      </c>
      <c r="E453">
        <v>2734.2437932923599</v>
      </c>
      <c r="F453">
        <v>-0.31072129077183402</v>
      </c>
      <c r="G453">
        <v>-3.06468964878806E-2</v>
      </c>
      <c r="H453">
        <v>-1.81198277940902</v>
      </c>
      <c r="I453">
        <v>-0.54203860310999497</v>
      </c>
      <c r="J453">
        <v>-0.12938519800141701</v>
      </c>
      <c r="K453">
        <v>0.324843006388293</v>
      </c>
      <c r="L453">
        <v>-5.7103523805276203E-2</v>
      </c>
      <c r="M453" t="s">
        <v>3150</v>
      </c>
      <c r="N453" t="s">
        <v>3148</v>
      </c>
      <c r="O453" t="s">
        <v>3155</v>
      </c>
      <c r="P453" t="s">
        <v>3150</v>
      </c>
      <c r="Q453" t="s">
        <v>3148</v>
      </c>
      <c r="R453" t="s">
        <v>3148</v>
      </c>
      <c r="S453" t="s">
        <v>3148</v>
      </c>
      <c r="T453" t="s">
        <v>3152</v>
      </c>
      <c r="U453">
        <v>69</v>
      </c>
      <c r="V453">
        <v>0.68608893742001498</v>
      </c>
      <c r="W453">
        <v>1.1199742064159901</v>
      </c>
      <c r="X453">
        <v>0.81030381665012197</v>
      </c>
      <c r="Y453">
        <v>-0.17688307457685601</v>
      </c>
      <c r="Z453">
        <v>-0.90210875933691403</v>
      </c>
      <c r="AA453">
        <v>-0.185280788348994</v>
      </c>
      <c r="AB453">
        <v>-5.1534006112904603E-2</v>
      </c>
      <c r="AC453">
        <v>-0.67429356422194597</v>
      </c>
      <c r="AD453">
        <v>0.21643892041474999</v>
      </c>
      <c r="AE453">
        <v>9.2783032849191593E-2</v>
      </c>
      <c r="AF453">
        <v>-0.31072129077183402</v>
      </c>
    </row>
    <row r="454" spans="1:32" x14ac:dyDescent="0.25">
      <c r="A454" t="s">
        <v>4157</v>
      </c>
      <c r="B454" t="s">
        <v>3313</v>
      </c>
      <c r="C454" t="s">
        <v>3289</v>
      </c>
      <c r="D454" t="s">
        <v>3290</v>
      </c>
      <c r="E454">
        <v>22769.174092500802</v>
      </c>
      <c r="F454">
        <v>-0.45649224396730098</v>
      </c>
      <c r="G454">
        <v>-0.54393077840461701</v>
      </c>
      <c r="H454">
        <v>-1.61943337930663</v>
      </c>
      <c r="I454">
        <v>0.45259064007553201</v>
      </c>
      <c r="J454">
        <v>0.95170745687616398</v>
      </c>
      <c r="K454">
        <v>0.58487513977032302</v>
      </c>
      <c r="L454">
        <v>0.29434256106325202</v>
      </c>
      <c r="M454" t="s">
        <v>3150</v>
      </c>
      <c r="N454" t="s">
        <v>3150</v>
      </c>
      <c r="O454" t="s">
        <v>3155</v>
      </c>
      <c r="P454" t="s">
        <v>3148</v>
      </c>
      <c r="Q454" t="s">
        <v>3151</v>
      </c>
      <c r="R454" t="s">
        <v>3149</v>
      </c>
      <c r="S454" t="s">
        <v>3149</v>
      </c>
      <c r="T454" t="s">
        <v>3152</v>
      </c>
      <c r="U454">
        <v>72</v>
      </c>
      <c r="V454">
        <v>-0.56948333679125296</v>
      </c>
      <c r="W454">
        <v>-0.37995753004400501</v>
      </c>
      <c r="X454">
        <v>-0.881724262387515</v>
      </c>
      <c r="Y454">
        <v>-1.1816106503550099</v>
      </c>
      <c r="Z454">
        <v>-1.13124513777707</v>
      </c>
      <c r="AA454">
        <v>-0.60195769997214199</v>
      </c>
      <c r="AB454">
        <v>-9.1503989658681895E-2</v>
      </c>
      <c r="AC454">
        <v>-2.24646166826141E-2</v>
      </c>
      <c r="AD454">
        <v>0.192090003709012</v>
      </c>
      <c r="AE454">
        <v>-0.109096897882644</v>
      </c>
      <c r="AF454">
        <v>-0.45649224396730098</v>
      </c>
    </row>
    <row r="455" spans="1:32" x14ac:dyDescent="0.25">
      <c r="A455" t="s">
        <v>4158</v>
      </c>
      <c r="B455" t="s">
        <v>3313</v>
      </c>
      <c r="C455" t="s">
        <v>3291</v>
      </c>
      <c r="D455" t="s">
        <v>3292</v>
      </c>
      <c r="E455">
        <v>413.21873462154502</v>
      </c>
      <c r="F455">
        <v>-0.36988004723885198</v>
      </c>
      <c r="G455">
        <v>1.29226471245748</v>
      </c>
      <c r="H455">
        <v>-1.0057074048363599</v>
      </c>
      <c r="I455">
        <v>-3.0322689340294802</v>
      </c>
      <c r="J455">
        <v>1.17810065319664</v>
      </c>
      <c r="K455">
        <v>-0.80135119763191698</v>
      </c>
      <c r="L455">
        <v>-0.62296356543242204</v>
      </c>
      <c r="M455" t="s">
        <v>3150</v>
      </c>
      <c r="N455" t="s">
        <v>3151</v>
      </c>
      <c r="O455" t="s">
        <v>3155</v>
      </c>
      <c r="P455" t="s">
        <v>3155</v>
      </c>
      <c r="Q455" t="s">
        <v>3151</v>
      </c>
      <c r="R455" t="s">
        <v>3150</v>
      </c>
      <c r="S455" t="s">
        <v>3150</v>
      </c>
      <c r="T455" t="s">
        <v>3152</v>
      </c>
      <c r="U455">
        <v>70</v>
      </c>
      <c r="V455">
        <v>-1.25793480576186</v>
      </c>
      <c r="W455">
        <v>-1.4833128874528101</v>
      </c>
      <c r="X455">
        <v>-0.35038146829922001</v>
      </c>
      <c r="Y455">
        <v>-0.359707690775393</v>
      </c>
      <c r="Z455">
        <v>-1.14735802342173</v>
      </c>
      <c r="AA455">
        <v>-1.23056458885208</v>
      </c>
      <c r="AB455">
        <v>-1.1097723986346699</v>
      </c>
      <c r="AC455">
        <v>-0.58240883552740397</v>
      </c>
      <c r="AD455">
        <v>-0.34711756255076898</v>
      </c>
      <c r="AE455">
        <v>-0.43706423521126397</v>
      </c>
      <c r="AF455">
        <v>-0.36988004723885198</v>
      </c>
    </row>
    <row r="456" spans="1:32" x14ac:dyDescent="0.25">
      <c r="A456" t="s">
        <v>4159</v>
      </c>
      <c r="B456" t="s">
        <v>3313</v>
      </c>
      <c r="C456" t="s">
        <v>3293</v>
      </c>
      <c r="D456" t="s">
        <v>3294</v>
      </c>
      <c r="E456">
        <v>1809.71379158032</v>
      </c>
      <c r="F456">
        <v>-0.89431630571535303</v>
      </c>
      <c r="G456">
        <v>0.81351002334227396</v>
      </c>
      <c r="H456">
        <v>0.74800774432835504</v>
      </c>
      <c r="I456">
        <v>-1.47793563800241</v>
      </c>
      <c r="J456">
        <v>-0.66281477699476199</v>
      </c>
      <c r="K456">
        <v>-1.23906510705089</v>
      </c>
      <c r="L456">
        <v>-0.76232847879100796</v>
      </c>
      <c r="M456" t="s">
        <v>3155</v>
      </c>
      <c r="N456" t="s">
        <v>3151</v>
      </c>
      <c r="O456" t="s">
        <v>3149</v>
      </c>
      <c r="P456" t="s">
        <v>3155</v>
      </c>
      <c r="Q456" t="s">
        <v>3150</v>
      </c>
      <c r="R456" t="s">
        <v>3155</v>
      </c>
      <c r="S456" t="s">
        <v>3150</v>
      </c>
      <c r="T456" t="s">
        <v>3152</v>
      </c>
      <c r="U456">
        <v>77</v>
      </c>
      <c r="V456">
        <v>-0.57144777690640303</v>
      </c>
      <c r="W456">
        <v>-0.64775259688296905</v>
      </c>
      <c r="X456">
        <v>-0.31059347526360798</v>
      </c>
      <c r="Y456">
        <v>-0.74627935097409503</v>
      </c>
      <c r="Z456">
        <v>-0.59669039333495999</v>
      </c>
      <c r="AA456">
        <v>-0.117467844676618</v>
      </c>
      <c r="AB456">
        <v>-0.86527772347523302</v>
      </c>
      <c r="AC456">
        <v>-1.09191786340276</v>
      </c>
      <c r="AD456">
        <v>-0.106480776677609</v>
      </c>
      <c r="AE456">
        <v>-0.44948593401965298</v>
      </c>
      <c r="AF456">
        <v>-0.89431630571535303</v>
      </c>
    </row>
    <row r="457" spans="1:32" x14ac:dyDescent="0.25">
      <c r="A457" t="s">
        <v>4160</v>
      </c>
      <c r="B457" t="s">
        <v>3313</v>
      </c>
      <c r="C457" t="s">
        <v>3295</v>
      </c>
      <c r="D457" t="s">
        <v>3296</v>
      </c>
      <c r="E457">
        <v>3756.31765948877</v>
      </c>
      <c r="F457">
        <v>-0.88289173794874098</v>
      </c>
      <c r="G457">
        <v>1.0088214977355801</v>
      </c>
      <c r="H457">
        <v>0.31772836375270103</v>
      </c>
      <c r="I457">
        <v>-1.4163774010764001</v>
      </c>
      <c r="J457">
        <v>-0.101115200354466</v>
      </c>
      <c r="K457">
        <v>-0.428671532678776</v>
      </c>
      <c r="L457">
        <v>7.0454578689123498E-2</v>
      </c>
      <c r="M457" t="s">
        <v>3155</v>
      </c>
      <c r="N457" t="s">
        <v>3151</v>
      </c>
      <c r="O457" t="s">
        <v>3148</v>
      </c>
      <c r="P457" t="s">
        <v>3155</v>
      </c>
      <c r="Q457" t="s">
        <v>3148</v>
      </c>
      <c r="R457" t="s">
        <v>3150</v>
      </c>
      <c r="S457" t="s">
        <v>3148</v>
      </c>
      <c r="T457" t="s">
        <v>3152</v>
      </c>
      <c r="U457">
        <v>76</v>
      </c>
      <c r="V457">
        <v>-1.04137764423112</v>
      </c>
      <c r="W457">
        <v>-0.96046775027678299</v>
      </c>
      <c r="X457">
        <v>-0.81073779270715696</v>
      </c>
      <c r="Y457">
        <v>-1.0888866085889899</v>
      </c>
      <c r="Z457">
        <v>-1.18146464883395</v>
      </c>
      <c r="AA457">
        <v>-1.1023432751625</v>
      </c>
      <c r="AB457">
        <v>-0.93515738328376097</v>
      </c>
      <c r="AC457">
        <v>-1.0993237950341599</v>
      </c>
      <c r="AD457">
        <v>-1.04949257903953</v>
      </c>
      <c r="AE457">
        <v>-1.2354571065608999</v>
      </c>
      <c r="AF457">
        <v>-0.88289173794874098</v>
      </c>
    </row>
    <row r="458" spans="1:32" x14ac:dyDescent="0.25">
      <c r="A458" t="s">
        <v>4161</v>
      </c>
      <c r="B458" t="s">
        <v>3313</v>
      </c>
      <c r="C458" t="s">
        <v>3297</v>
      </c>
      <c r="D458" t="s">
        <v>3298</v>
      </c>
      <c r="E458">
        <v>10920.4285491931</v>
      </c>
      <c r="F458">
        <v>1.02140760992283</v>
      </c>
      <c r="G458">
        <v>-0.200961969167997</v>
      </c>
      <c r="H458">
        <v>1.4131187188816401</v>
      </c>
      <c r="I458">
        <v>1.0103491623973</v>
      </c>
      <c r="J458">
        <v>0.16895386832036</v>
      </c>
      <c r="K458">
        <v>0.66187192996393296</v>
      </c>
      <c r="L458">
        <v>-1.01294485284665</v>
      </c>
      <c r="M458" t="s">
        <v>3151</v>
      </c>
      <c r="N458" t="s">
        <v>3148</v>
      </c>
      <c r="O458" t="s">
        <v>3151</v>
      </c>
      <c r="P458" t="s">
        <v>3151</v>
      </c>
      <c r="Q458" t="s">
        <v>3148</v>
      </c>
      <c r="R458" t="s">
        <v>3149</v>
      </c>
      <c r="S458" t="s">
        <v>3155</v>
      </c>
      <c r="T458" t="s">
        <v>3152</v>
      </c>
      <c r="U458">
        <v>35</v>
      </c>
      <c r="V458">
        <v>0.49437885559639699</v>
      </c>
      <c r="W458">
        <v>0.61868278615524297</v>
      </c>
      <c r="X458">
        <v>0.294589563983706</v>
      </c>
      <c r="Y458">
        <v>-0.12051583889486001</v>
      </c>
      <c r="Z458">
        <v>0.108249547390092</v>
      </c>
      <c r="AA458">
        <v>0.33163294952406902</v>
      </c>
      <c r="AB458">
        <v>0.19836622388449901</v>
      </c>
      <c r="AC458">
        <v>0.40020304427544501</v>
      </c>
      <c r="AD458">
        <v>0.40818127986215702</v>
      </c>
      <c r="AE458">
        <v>0.56842799816008005</v>
      </c>
      <c r="AF458">
        <v>1.02140760992283</v>
      </c>
    </row>
    <row r="459" spans="1:32" x14ac:dyDescent="0.25">
      <c r="A459" t="s">
        <v>4162</v>
      </c>
      <c r="B459" t="s">
        <v>3313</v>
      </c>
      <c r="C459" t="s">
        <v>3299</v>
      </c>
      <c r="D459" t="s">
        <v>3300</v>
      </c>
      <c r="E459">
        <v>9010.2136860899991</v>
      </c>
      <c r="F459">
        <v>1.76243938769189</v>
      </c>
      <c r="G459">
        <v>-9.7781209840740305E-2</v>
      </c>
      <c r="H459">
        <v>1.4131187188816401</v>
      </c>
      <c r="I459">
        <v>1.3653385849695201</v>
      </c>
      <c r="J459">
        <v>0.13011070395284399</v>
      </c>
      <c r="K459">
        <v>0.39106277790830601</v>
      </c>
      <c r="L459">
        <v>-0.86708604526057298</v>
      </c>
      <c r="M459" t="s">
        <v>3151</v>
      </c>
      <c r="N459" t="s">
        <v>3148</v>
      </c>
      <c r="O459" t="s">
        <v>3151</v>
      </c>
      <c r="P459" t="s">
        <v>3151</v>
      </c>
      <c r="Q459" t="s">
        <v>3148</v>
      </c>
      <c r="R459" t="s">
        <v>3148</v>
      </c>
      <c r="S459" t="s">
        <v>3155</v>
      </c>
      <c r="T459" t="s">
        <v>3152</v>
      </c>
      <c r="U459">
        <v>9</v>
      </c>
      <c r="V459">
        <v>1.40846277847266</v>
      </c>
      <c r="W459">
        <v>0.76553340676252002</v>
      </c>
      <c r="X459">
        <v>-0.25276499714952999</v>
      </c>
      <c r="Y459">
        <v>-1.0201344550663201</v>
      </c>
      <c r="Z459">
        <v>-0.71247527153345602</v>
      </c>
      <c r="AA459">
        <v>-7.5743994256816105E-2</v>
      </c>
      <c r="AB459">
        <v>0.26309196602069901</v>
      </c>
      <c r="AC459">
        <v>0.94257017993381698</v>
      </c>
      <c r="AD459">
        <v>1.0308543539722601</v>
      </c>
      <c r="AE459">
        <v>1.01433671028313</v>
      </c>
      <c r="AF459">
        <v>1.76243938769189</v>
      </c>
    </row>
    <row r="460" spans="1:32" x14ac:dyDescent="0.25">
      <c r="A460" t="s">
        <v>4163</v>
      </c>
      <c r="B460" t="s">
        <v>3313</v>
      </c>
      <c r="C460" t="s">
        <v>3301</v>
      </c>
      <c r="D460" t="s">
        <v>3302</v>
      </c>
      <c r="E460">
        <v>4976.4673890174599</v>
      </c>
      <c r="F460">
        <v>1.3141643939538401</v>
      </c>
      <c r="G460">
        <v>-0.31595119571929398</v>
      </c>
      <c r="H460">
        <v>1.4131187188816401</v>
      </c>
      <c r="I460">
        <v>1.0784527474393899</v>
      </c>
      <c r="J460">
        <v>-0.226966795000033</v>
      </c>
      <c r="K460">
        <v>-0.135097482865185</v>
      </c>
      <c r="L460">
        <v>-0.46307268288582598</v>
      </c>
      <c r="M460" t="s">
        <v>3151</v>
      </c>
      <c r="N460" t="s">
        <v>3150</v>
      </c>
      <c r="O460" t="s">
        <v>3151</v>
      </c>
      <c r="P460" t="s">
        <v>3151</v>
      </c>
      <c r="Q460" t="s">
        <v>3150</v>
      </c>
      <c r="R460" t="s">
        <v>3148</v>
      </c>
      <c r="S460" t="s">
        <v>3150</v>
      </c>
      <c r="T460" t="s">
        <v>3152</v>
      </c>
      <c r="U460">
        <v>26</v>
      </c>
      <c r="V460">
        <v>-4.80007389294946E-2</v>
      </c>
      <c r="W460">
        <v>3.61603575947409E-2</v>
      </c>
      <c r="X460">
        <v>0.28008065358949202</v>
      </c>
      <c r="Y460">
        <v>0.32783401259066403</v>
      </c>
      <c r="Z460">
        <v>0.39540681003914901</v>
      </c>
      <c r="AA460">
        <v>0.24106430882800001</v>
      </c>
      <c r="AB460">
        <v>0.37488473277897899</v>
      </c>
      <c r="AC460">
        <v>0.67295218818610902</v>
      </c>
      <c r="AD460">
        <v>1.2161329232309099</v>
      </c>
      <c r="AE460">
        <v>1.30787103800527</v>
      </c>
      <c r="AF460">
        <v>1.3141643939538401</v>
      </c>
    </row>
    <row r="461" spans="1:32" x14ac:dyDescent="0.25">
      <c r="A461" t="s">
        <v>4164</v>
      </c>
      <c r="B461" t="s">
        <v>3313</v>
      </c>
      <c r="C461" t="s">
        <v>3303</v>
      </c>
      <c r="D461" t="s">
        <v>3304</v>
      </c>
      <c r="E461">
        <v>6484.2599455986401</v>
      </c>
      <c r="F461">
        <v>1.25069693131503</v>
      </c>
      <c r="G461">
        <v>1.34757243558124E-2</v>
      </c>
      <c r="H461">
        <v>1.4131187188816401</v>
      </c>
      <c r="I461">
        <v>0.78219419910767196</v>
      </c>
      <c r="J461">
        <v>-0.12817450690016299</v>
      </c>
      <c r="K461">
        <v>-1.32729272555803</v>
      </c>
      <c r="L461">
        <v>-1.1675407442704899</v>
      </c>
      <c r="M461" t="s">
        <v>3151</v>
      </c>
      <c r="N461" t="s">
        <v>3148</v>
      </c>
      <c r="O461" t="s">
        <v>3151</v>
      </c>
      <c r="P461" t="s">
        <v>3149</v>
      </c>
      <c r="Q461" t="s">
        <v>3148</v>
      </c>
      <c r="R461" t="s">
        <v>3155</v>
      </c>
      <c r="S461" t="s">
        <v>3155</v>
      </c>
      <c r="T461" t="s">
        <v>3152</v>
      </c>
      <c r="U461">
        <v>27</v>
      </c>
      <c r="V461">
        <v>-0.338855047480286</v>
      </c>
      <c r="W461">
        <v>-0.33223568297759498</v>
      </c>
      <c r="X461">
        <v>-0.45560159521082899</v>
      </c>
      <c r="Y461">
        <v>-0.50049641653835897</v>
      </c>
      <c r="Z461">
        <v>-0.55131755274125605</v>
      </c>
      <c r="AA461">
        <v>-0.29770942457607402</v>
      </c>
      <c r="AB461">
        <v>0.511758356436953</v>
      </c>
      <c r="AC461">
        <v>0.95141686212140397</v>
      </c>
      <c r="AD461">
        <v>1.12741309693392</v>
      </c>
      <c r="AE461">
        <v>1.2291694220910301</v>
      </c>
      <c r="AF461">
        <v>1.25069693131503</v>
      </c>
    </row>
    <row r="462" spans="1:32" x14ac:dyDescent="0.25">
      <c r="A462" t="s">
        <v>4165</v>
      </c>
      <c r="B462" t="s">
        <v>3313</v>
      </c>
      <c r="C462" t="s">
        <v>3305</v>
      </c>
      <c r="D462" t="s">
        <v>3306</v>
      </c>
      <c r="E462">
        <v>7439.98107994361</v>
      </c>
      <c r="F462">
        <v>0.15387708822606999</v>
      </c>
      <c r="G462">
        <v>1.1238803376158299</v>
      </c>
      <c r="H462">
        <v>-0.639451921177837</v>
      </c>
      <c r="I462">
        <v>-3.57727813704223E-2</v>
      </c>
      <c r="J462">
        <v>0.53554343990248299</v>
      </c>
      <c r="K462">
        <v>-0.71168034486882004</v>
      </c>
      <c r="L462">
        <v>-0.81847743941126205</v>
      </c>
      <c r="M462" t="s">
        <v>3149</v>
      </c>
      <c r="N462" t="s">
        <v>3151</v>
      </c>
      <c r="O462" t="s">
        <v>3150</v>
      </c>
      <c r="P462" t="s">
        <v>3148</v>
      </c>
      <c r="Q462" t="s">
        <v>3149</v>
      </c>
      <c r="R462" t="s">
        <v>3150</v>
      </c>
      <c r="S462" t="s">
        <v>3155</v>
      </c>
      <c r="T462" t="s">
        <v>3152</v>
      </c>
      <c r="U462">
        <v>59</v>
      </c>
      <c r="V462">
        <v>-0.36113099146648903</v>
      </c>
      <c r="W462">
        <v>-1.6806668147579699E-2</v>
      </c>
      <c r="X462">
        <v>2.50624728943473E-2</v>
      </c>
      <c r="Y462">
        <v>-0.191331602140806</v>
      </c>
      <c r="Z462">
        <v>-0.37830907769053201</v>
      </c>
      <c r="AA462">
        <v>-0.30431756397813697</v>
      </c>
      <c r="AB462">
        <v>-2.2946518726726699E-2</v>
      </c>
      <c r="AC462">
        <v>-0.21785996117116499</v>
      </c>
      <c r="AD462">
        <v>-0.145486563578718</v>
      </c>
      <c r="AE462">
        <v>2.3886505276773801E-4</v>
      </c>
      <c r="AF462">
        <v>0.15387708822606999</v>
      </c>
    </row>
    <row r="463" spans="1:32" x14ac:dyDescent="0.25">
      <c r="A463" t="s">
        <v>4166</v>
      </c>
      <c r="B463" t="s">
        <v>3313</v>
      </c>
      <c r="C463" t="s">
        <v>3307</v>
      </c>
      <c r="D463" t="s">
        <v>3308</v>
      </c>
      <c r="E463">
        <v>2462.3882899038399</v>
      </c>
      <c r="F463">
        <v>1.1285585185152001</v>
      </c>
      <c r="G463">
        <v>0.113979675008731</v>
      </c>
      <c r="H463">
        <v>-1.0057074048363599</v>
      </c>
      <c r="I463">
        <v>0.55110484764295298</v>
      </c>
      <c r="J463">
        <v>-0.63043920412646204</v>
      </c>
      <c r="K463">
        <v>-1.4318873175590601</v>
      </c>
      <c r="L463">
        <v>-0.82523097698214898</v>
      </c>
      <c r="M463" t="s">
        <v>3151</v>
      </c>
      <c r="N463" t="s">
        <v>3149</v>
      </c>
      <c r="O463" t="s">
        <v>3155</v>
      </c>
      <c r="P463" t="s">
        <v>3149</v>
      </c>
      <c r="Q463" t="s">
        <v>3150</v>
      </c>
      <c r="R463" t="s">
        <v>3155</v>
      </c>
      <c r="S463" t="s">
        <v>3155</v>
      </c>
      <c r="T463" t="s">
        <v>3152</v>
      </c>
      <c r="U463">
        <v>31</v>
      </c>
      <c r="V463">
        <v>0.15295174346551399</v>
      </c>
      <c r="W463">
        <v>0.35972526480386002</v>
      </c>
      <c r="X463">
        <v>0.28412108512006301</v>
      </c>
      <c r="Y463">
        <v>0.70700182443001802</v>
      </c>
      <c r="Z463">
        <v>0.89981388939033902</v>
      </c>
      <c r="AA463">
        <v>0.874268566014619</v>
      </c>
      <c r="AB463">
        <v>0.37945390480534802</v>
      </c>
      <c r="AC463">
        <v>0.14410299870301099</v>
      </c>
      <c r="AD463">
        <v>1.0872798120545699</v>
      </c>
      <c r="AE463">
        <v>0.77214630765288905</v>
      </c>
      <c r="AF463">
        <v>1.1285585185152001</v>
      </c>
    </row>
    <row r="464" spans="1:32" x14ac:dyDescent="0.25">
      <c r="A464" t="s">
        <v>4167</v>
      </c>
      <c r="B464" t="s">
        <v>3314</v>
      </c>
      <c r="C464" t="s">
        <v>3146</v>
      </c>
      <c r="D464" t="s">
        <v>3147</v>
      </c>
      <c r="E464">
        <v>866.38958017654704</v>
      </c>
      <c r="F464">
        <v>0.41329436303295902</v>
      </c>
      <c r="G464">
        <v>1.40686070406426</v>
      </c>
      <c r="H464">
        <v>0.50137144113211196</v>
      </c>
      <c r="I464">
        <v>-0.51554948281230994</v>
      </c>
      <c r="J464">
        <v>-2.5626522746117601E-2</v>
      </c>
      <c r="K464">
        <v>0.99765875892141598</v>
      </c>
      <c r="L464">
        <v>0.82396334604432098</v>
      </c>
      <c r="M464" t="s">
        <v>3149</v>
      </c>
      <c r="N464" t="s">
        <v>3151</v>
      </c>
      <c r="O464" t="s">
        <v>3149</v>
      </c>
      <c r="P464" t="s">
        <v>3150</v>
      </c>
      <c r="Q464" t="s">
        <v>3148</v>
      </c>
      <c r="R464" t="s">
        <v>3151</v>
      </c>
      <c r="S464" t="s">
        <v>3151</v>
      </c>
      <c r="T464" t="s">
        <v>3152</v>
      </c>
      <c r="U464">
        <v>51</v>
      </c>
      <c r="V464">
        <v>-0.54563910632507295</v>
      </c>
      <c r="W464">
        <v>-0.67249979197088705</v>
      </c>
      <c r="X464">
        <v>-0.66000390191705804</v>
      </c>
      <c r="Y464">
        <v>-0.31629321694019602</v>
      </c>
      <c r="Z464">
        <v>-4.6248735359762398E-4</v>
      </c>
      <c r="AA464">
        <v>0.27423381568477001</v>
      </c>
      <c r="AB464">
        <v>1.0903607944688001</v>
      </c>
      <c r="AC464">
        <v>0.97485946109799404</v>
      </c>
      <c r="AD464">
        <v>0.66621532387413196</v>
      </c>
      <c r="AE464">
        <v>0.62277815325792596</v>
      </c>
      <c r="AF464">
        <v>0.41329436303295902</v>
      </c>
    </row>
    <row r="465" spans="1:32" x14ac:dyDescent="0.25">
      <c r="A465" t="s">
        <v>4168</v>
      </c>
      <c r="B465" t="s">
        <v>3314</v>
      </c>
      <c r="C465" t="s">
        <v>3153</v>
      </c>
      <c r="D465" t="s">
        <v>3154</v>
      </c>
      <c r="E465">
        <v>2208.0142069071298</v>
      </c>
      <c r="F465">
        <v>-0.15350611784503401</v>
      </c>
      <c r="G465">
        <v>3.2550847912980299</v>
      </c>
      <c r="H465">
        <v>-0.50120197215965001</v>
      </c>
      <c r="I465">
        <v>-1.9974863504999401</v>
      </c>
      <c r="J465">
        <v>0.52272687940329898</v>
      </c>
      <c r="K465">
        <v>0.55028086966962997</v>
      </c>
      <c r="L465">
        <v>0.51933876868509898</v>
      </c>
      <c r="M465" t="s">
        <v>3148</v>
      </c>
      <c r="N465" t="s">
        <v>3151</v>
      </c>
      <c r="O465" t="s">
        <v>3150</v>
      </c>
      <c r="P465" t="s">
        <v>3155</v>
      </c>
      <c r="Q465" t="s">
        <v>3149</v>
      </c>
      <c r="R465" t="s">
        <v>3149</v>
      </c>
      <c r="S465" t="s">
        <v>3149</v>
      </c>
      <c r="T465" t="s">
        <v>3152</v>
      </c>
      <c r="U465">
        <v>65</v>
      </c>
      <c r="V465">
        <v>-0.60635192110014202</v>
      </c>
      <c r="W465">
        <v>-0.52532979282227998</v>
      </c>
      <c r="X465">
        <v>-0.46842206061332398</v>
      </c>
      <c r="Y465">
        <v>-1.0600315831932701</v>
      </c>
      <c r="Z465">
        <v>-1.3524351519450899</v>
      </c>
      <c r="AA465">
        <v>-0.96020825261458798</v>
      </c>
      <c r="AB465">
        <v>-1.66137293378509E-3</v>
      </c>
      <c r="AC465">
        <v>0.12834246551950501</v>
      </c>
      <c r="AD465">
        <v>-0.59290457396542096</v>
      </c>
      <c r="AE465">
        <v>-0.80472670375604605</v>
      </c>
      <c r="AF465">
        <v>-0.15350611784503401</v>
      </c>
    </row>
    <row r="466" spans="1:32" x14ac:dyDescent="0.25">
      <c r="A466" t="s">
        <v>4169</v>
      </c>
      <c r="B466" t="s">
        <v>3314</v>
      </c>
      <c r="C466" t="s">
        <v>3156</v>
      </c>
      <c r="D466" t="s">
        <v>3157</v>
      </c>
      <c r="E466">
        <v>640.222155891993</v>
      </c>
      <c r="F466">
        <v>-0.81214307008830999</v>
      </c>
      <c r="G466">
        <v>-0.62516792266687204</v>
      </c>
      <c r="H466">
        <v>0.715882944930471</v>
      </c>
      <c r="I466">
        <v>1.0350440496258999</v>
      </c>
      <c r="J466">
        <v>-0.72550911455612299</v>
      </c>
      <c r="K466">
        <v>-0.31626584190493801</v>
      </c>
      <c r="L466">
        <v>0.67510997080817703</v>
      </c>
      <c r="M466" t="s">
        <v>3155</v>
      </c>
      <c r="N466" t="s">
        <v>3150</v>
      </c>
      <c r="O466" t="s">
        <v>3149</v>
      </c>
      <c r="P466" t="s">
        <v>3151</v>
      </c>
      <c r="Q466" t="s">
        <v>3155</v>
      </c>
      <c r="R466" t="s">
        <v>3148</v>
      </c>
      <c r="S466" t="s">
        <v>3149</v>
      </c>
      <c r="T466" t="s">
        <v>3152</v>
      </c>
      <c r="U466">
        <v>75</v>
      </c>
      <c r="V466">
        <v>-0.44007529108235199</v>
      </c>
      <c r="W466">
        <v>-0.340685443440984</v>
      </c>
      <c r="X466">
        <v>-4.8802201789568102E-2</v>
      </c>
      <c r="Y466">
        <v>1.8821836026185E-2</v>
      </c>
      <c r="Z466">
        <v>-0.54803464750413999</v>
      </c>
      <c r="AA466">
        <v>-0.70866529571539205</v>
      </c>
      <c r="AB466">
        <v>-0.23178924688375799</v>
      </c>
      <c r="AC466">
        <v>0.30800428951812198</v>
      </c>
      <c r="AD466">
        <v>0.25947351642895</v>
      </c>
      <c r="AE466">
        <v>7.9313472998089496E-2</v>
      </c>
      <c r="AF466">
        <v>-0.81214307008830999</v>
      </c>
    </row>
    <row r="467" spans="1:32" x14ac:dyDescent="0.25">
      <c r="A467" t="s">
        <v>4170</v>
      </c>
      <c r="B467" t="s">
        <v>3314</v>
      </c>
      <c r="C467" t="s">
        <v>3158</v>
      </c>
      <c r="D467" t="s">
        <v>3159</v>
      </c>
      <c r="E467">
        <v>3.1329555040516301</v>
      </c>
      <c r="F467">
        <v>3.4556293042655298E-2</v>
      </c>
      <c r="M467" t="s">
        <v>3160</v>
      </c>
      <c r="N467" t="s">
        <v>3160</v>
      </c>
      <c r="O467" t="s">
        <v>3160</v>
      </c>
      <c r="P467" t="s">
        <v>3160</v>
      </c>
      <c r="Q467" t="s">
        <v>3160</v>
      </c>
      <c r="R467" t="s">
        <v>3160</v>
      </c>
      <c r="S467" t="s">
        <v>3160</v>
      </c>
      <c r="T467" t="s">
        <v>3161</v>
      </c>
      <c r="U467">
        <v>62</v>
      </c>
      <c r="V467">
        <v>0.66323994845683298</v>
      </c>
      <c r="W467">
        <v>0.86290739753670698</v>
      </c>
      <c r="X467">
        <v>1.1686979682632099</v>
      </c>
      <c r="Y467">
        <v>1.71250693161956</v>
      </c>
      <c r="Z467">
        <v>1.1868631029146699</v>
      </c>
      <c r="AA467">
        <v>-0.433855934248908</v>
      </c>
      <c r="AB467">
        <v>-0.20627278016634201</v>
      </c>
      <c r="AC467">
        <v>-0.63853819071615403</v>
      </c>
      <c r="AD467">
        <v>-1.10528762481257</v>
      </c>
      <c r="AE467">
        <v>-1.6535649691564001</v>
      </c>
      <c r="AF467">
        <v>3.4556293042655298E-2</v>
      </c>
    </row>
    <row r="468" spans="1:32" x14ac:dyDescent="0.25">
      <c r="A468" t="s">
        <v>4171</v>
      </c>
      <c r="B468" t="s">
        <v>3314</v>
      </c>
      <c r="C468" t="s">
        <v>3162</v>
      </c>
      <c r="D468" t="s">
        <v>3163</v>
      </c>
      <c r="E468">
        <v>2052.0296100840001</v>
      </c>
      <c r="F468">
        <v>1.39781743845547</v>
      </c>
      <c r="G468">
        <v>2.1100022123894502</v>
      </c>
      <c r="H468">
        <v>-1.37262381867403</v>
      </c>
      <c r="I468">
        <v>-0.59845465155715005</v>
      </c>
      <c r="J468">
        <v>0.32793102881180303</v>
      </c>
      <c r="K468">
        <v>0.54151250779306703</v>
      </c>
      <c r="L468">
        <v>0.34634996660710199</v>
      </c>
      <c r="M468" t="s">
        <v>3151</v>
      </c>
      <c r="N468" t="s">
        <v>3151</v>
      </c>
      <c r="O468" t="s">
        <v>3155</v>
      </c>
      <c r="P468" t="s">
        <v>3150</v>
      </c>
      <c r="Q468" t="s">
        <v>3149</v>
      </c>
      <c r="R468" t="s">
        <v>3149</v>
      </c>
      <c r="S468" t="s">
        <v>3149</v>
      </c>
      <c r="T468" t="s">
        <v>3152</v>
      </c>
      <c r="U468">
        <v>18</v>
      </c>
      <c r="V468">
        <v>0.147074219927431</v>
      </c>
      <c r="W468">
        <v>1.42328457006683E-3</v>
      </c>
      <c r="X468">
        <v>-0.65915932479168804</v>
      </c>
      <c r="Y468">
        <v>-0.95349312628115102</v>
      </c>
      <c r="Z468">
        <v>-0.81826264835337803</v>
      </c>
      <c r="AA468">
        <v>-0.64546034316800704</v>
      </c>
      <c r="AB468">
        <v>-0.23180739355203001</v>
      </c>
      <c r="AC468">
        <v>0.58514513465678897</v>
      </c>
      <c r="AD468">
        <v>0.47399061056382902</v>
      </c>
      <c r="AE468">
        <v>0.74114736090498601</v>
      </c>
      <c r="AF468">
        <v>1.39781743845547</v>
      </c>
    </row>
    <row r="469" spans="1:32" x14ac:dyDescent="0.25">
      <c r="A469" t="s">
        <v>4172</v>
      </c>
      <c r="B469" t="s">
        <v>3314</v>
      </c>
      <c r="C469" t="s">
        <v>3164</v>
      </c>
      <c r="D469" t="s">
        <v>3165</v>
      </c>
      <c r="E469">
        <v>763.60354337388105</v>
      </c>
      <c r="F469">
        <v>1.09705012274005</v>
      </c>
      <c r="G469">
        <v>0.76833918353403496</v>
      </c>
      <c r="H469">
        <v>-1.0057074048363599</v>
      </c>
      <c r="I469">
        <v>0.97151726676376704</v>
      </c>
      <c r="J469">
        <v>0.47319817842371198</v>
      </c>
      <c r="K469">
        <v>1.09867223464102</v>
      </c>
      <c r="L469">
        <v>1.3214198495459499</v>
      </c>
      <c r="M469" t="s">
        <v>3151</v>
      </c>
      <c r="N469" t="s">
        <v>3151</v>
      </c>
      <c r="O469" t="s">
        <v>3155</v>
      </c>
      <c r="P469" t="s">
        <v>3151</v>
      </c>
      <c r="Q469" t="s">
        <v>3149</v>
      </c>
      <c r="R469" t="s">
        <v>3151</v>
      </c>
      <c r="S469" t="s">
        <v>3151</v>
      </c>
      <c r="T469" t="s">
        <v>3152</v>
      </c>
      <c r="U469">
        <v>30</v>
      </c>
      <c r="V469">
        <v>0.19257235279162099</v>
      </c>
      <c r="W469">
        <v>0.50307243663020196</v>
      </c>
      <c r="X469">
        <v>7.6648984961775607E-2</v>
      </c>
      <c r="Y469">
        <v>-1.5420203127496901</v>
      </c>
      <c r="Z469">
        <v>-1.6027800667502199</v>
      </c>
      <c r="AA469">
        <v>-0.63253197167531705</v>
      </c>
      <c r="AB469">
        <v>0.75921589756366903</v>
      </c>
      <c r="AC469">
        <v>1.9265645553563699</v>
      </c>
      <c r="AD469">
        <v>1.5117822161286301</v>
      </c>
      <c r="AE469">
        <v>0.161006732507886</v>
      </c>
      <c r="AF469">
        <v>1.09705012274005</v>
      </c>
    </row>
    <row r="470" spans="1:32" x14ac:dyDescent="0.25">
      <c r="A470" t="s">
        <v>4173</v>
      </c>
      <c r="B470" t="s">
        <v>3314</v>
      </c>
      <c r="C470" t="s">
        <v>3166</v>
      </c>
      <c r="D470" t="s">
        <v>3167</v>
      </c>
      <c r="E470">
        <v>2683.2956224541899</v>
      </c>
      <c r="F470">
        <v>1.74572205204838</v>
      </c>
      <c r="G470">
        <v>0.82820237650406503</v>
      </c>
      <c r="H470">
        <v>0.57687948918546295</v>
      </c>
      <c r="I470">
        <v>0.151250199123628</v>
      </c>
      <c r="J470">
        <v>0.24148885598134601</v>
      </c>
      <c r="K470">
        <v>0.55062912719758295</v>
      </c>
      <c r="L470">
        <v>0.56581927901228302</v>
      </c>
      <c r="M470" t="s">
        <v>3151</v>
      </c>
      <c r="N470" t="s">
        <v>3151</v>
      </c>
      <c r="O470" t="s">
        <v>3149</v>
      </c>
      <c r="P470" t="s">
        <v>3148</v>
      </c>
      <c r="Q470" t="s">
        <v>3148</v>
      </c>
      <c r="R470" t="s">
        <v>3149</v>
      </c>
      <c r="S470" t="s">
        <v>3149</v>
      </c>
      <c r="T470" t="s">
        <v>3152</v>
      </c>
      <c r="U470">
        <v>9</v>
      </c>
      <c r="V470">
        <v>0.26213441346028998</v>
      </c>
      <c r="W470">
        <v>0.61426817636249698</v>
      </c>
      <c r="X470">
        <v>0.69894634284113599</v>
      </c>
      <c r="Y470">
        <v>-0.460384481137043</v>
      </c>
      <c r="Z470">
        <v>-1.7898050889577601E-2</v>
      </c>
      <c r="AA470">
        <v>0.19489227805113399</v>
      </c>
      <c r="AB470">
        <v>0.51854041156604103</v>
      </c>
      <c r="AC470">
        <v>1.1615078228958899</v>
      </c>
      <c r="AD470">
        <v>1.3365201743075901</v>
      </c>
      <c r="AE470">
        <v>1.3144043511029699</v>
      </c>
      <c r="AF470">
        <v>1.74572205204838</v>
      </c>
    </row>
    <row r="471" spans="1:32" x14ac:dyDescent="0.25">
      <c r="A471" t="s">
        <v>4174</v>
      </c>
      <c r="B471" t="s">
        <v>3314</v>
      </c>
      <c r="C471" t="s">
        <v>3168</v>
      </c>
      <c r="D471" t="s">
        <v>3169</v>
      </c>
      <c r="E471">
        <v>1461.94317850936</v>
      </c>
      <c r="F471">
        <v>1.6835528205318999</v>
      </c>
      <c r="G471">
        <v>2.4712006035269698</v>
      </c>
      <c r="H471">
        <v>-1.81198277940902</v>
      </c>
      <c r="I471">
        <v>-0.497826423986511</v>
      </c>
      <c r="J471">
        <v>0.11684241149843</v>
      </c>
      <c r="K471">
        <v>0.103998756316992</v>
      </c>
      <c r="L471">
        <v>0.16716237126623401</v>
      </c>
      <c r="M471" t="s">
        <v>3151</v>
      </c>
      <c r="N471" t="s">
        <v>3151</v>
      </c>
      <c r="O471" t="s">
        <v>3155</v>
      </c>
      <c r="P471" t="s">
        <v>3150</v>
      </c>
      <c r="Q471" t="s">
        <v>3148</v>
      </c>
      <c r="R471" t="s">
        <v>3148</v>
      </c>
      <c r="S471" t="s">
        <v>3149</v>
      </c>
      <c r="T471" t="s">
        <v>3152</v>
      </c>
      <c r="U471">
        <v>10</v>
      </c>
      <c r="V471">
        <v>0.16509761685642799</v>
      </c>
      <c r="W471">
        <v>0.29143602068114399</v>
      </c>
      <c r="X471">
        <v>0.196093931566764</v>
      </c>
      <c r="Y471">
        <v>8.3260062420719098E-3</v>
      </c>
      <c r="Z471">
        <v>0.17651233831250099</v>
      </c>
      <c r="AA471">
        <v>0.49839423242653702</v>
      </c>
      <c r="AB471">
        <v>0.63321633415298095</v>
      </c>
      <c r="AC471">
        <v>0.64302771019841698</v>
      </c>
      <c r="AD471">
        <v>0.84759721484597395</v>
      </c>
      <c r="AE471">
        <v>1.1760558921665401</v>
      </c>
      <c r="AF471">
        <v>1.6835528205318999</v>
      </c>
    </row>
    <row r="472" spans="1:32" x14ac:dyDescent="0.25">
      <c r="A472" t="s">
        <v>4175</v>
      </c>
      <c r="B472" t="s">
        <v>3314</v>
      </c>
      <c r="C472" t="s">
        <v>3170</v>
      </c>
      <c r="D472" t="s">
        <v>3171</v>
      </c>
      <c r="E472">
        <v>3047.7144839926</v>
      </c>
      <c r="F472">
        <v>1.5677676689137801</v>
      </c>
      <c r="G472">
        <v>2.6878597734012</v>
      </c>
      <c r="H472">
        <v>1.05142322499245</v>
      </c>
      <c r="I472">
        <v>-0.59236169814441397</v>
      </c>
      <c r="J472">
        <v>0.28295808279554002</v>
      </c>
      <c r="K472">
        <v>0.40943172130260502</v>
      </c>
      <c r="L472">
        <v>0.16079601369945501</v>
      </c>
      <c r="M472" t="s">
        <v>3151</v>
      </c>
      <c r="N472" t="s">
        <v>3151</v>
      </c>
      <c r="O472" t="s">
        <v>3149</v>
      </c>
      <c r="P472" t="s">
        <v>3150</v>
      </c>
      <c r="Q472" t="s">
        <v>3148</v>
      </c>
      <c r="R472" t="s">
        <v>3148</v>
      </c>
      <c r="S472" t="s">
        <v>3149</v>
      </c>
      <c r="T472" t="s">
        <v>3152</v>
      </c>
      <c r="U472">
        <v>13</v>
      </c>
      <c r="V472">
        <v>0.13666371389024601</v>
      </c>
      <c r="W472">
        <v>0.42967643448481002</v>
      </c>
      <c r="X472">
        <v>0.94121831352033203</v>
      </c>
      <c r="Y472">
        <v>0.62121382475764697</v>
      </c>
      <c r="Z472">
        <v>0.48992706807789099</v>
      </c>
      <c r="AA472">
        <v>0.48403454251646999</v>
      </c>
      <c r="AB472">
        <v>0.38334927920337802</v>
      </c>
      <c r="AC472">
        <v>0.72397743422554395</v>
      </c>
      <c r="AD472">
        <v>1.0904671234235801</v>
      </c>
      <c r="AE472">
        <v>1.2842996801150499</v>
      </c>
      <c r="AF472">
        <v>1.5677676689137801</v>
      </c>
    </row>
    <row r="473" spans="1:32" x14ac:dyDescent="0.25">
      <c r="A473" t="s">
        <v>4176</v>
      </c>
      <c r="B473" t="s">
        <v>3314</v>
      </c>
      <c r="C473" t="s">
        <v>3172</v>
      </c>
      <c r="D473" t="s">
        <v>3173</v>
      </c>
      <c r="E473">
        <v>776.97247296164903</v>
      </c>
      <c r="F473">
        <v>0.63169268627444797</v>
      </c>
      <c r="G473">
        <v>0.496359717135474</v>
      </c>
      <c r="H473">
        <v>-0.19943203026369</v>
      </c>
      <c r="I473">
        <v>0.32380641471125199</v>
      </c>
      <c r="J473">
        <v>0.53179950045098501</v>
      </c>
      <c r="K473">
        <v>0.13366558525916</v>
      </c>
      <c r="L473">
        <v>0.58261880986763104</v>
      </c>
      <c r="M473" t="s">
        <v>3151</v>
      </c>
      <c r="N473" t="s">
        <v>3149</v>
      </c>
      <c r="O473" t="s">
        <v>3148</v>
      </c>
      <c r="P473" t="s">
        <v>3148</v>
      </c>
      <c r="Q473" t="s">
        <v>3149</v>
      </c>
      <c r="R473" t="s">
        <v>3148</v>
      </c>
      <c r="S473" t="s">
        <v>3149</v>
      </c>
      <c r="T473" t="s">
        <v>3152</v>
      </c>
      <c r="U473">
        <v>44</v>
      </c>
      <c r="V473">
        <v>0.132903618939475</v>
      </c>
      <c r="W473">
        <v>1.2490314965950899</v>
      </c>
      <c r="X473">
        <v>0.96722281794444198</v>
      </c>
      <c r="Y473">
        <v>-0.20175729594254399</v>
      </c>
      <c r="Z473">
        <v>-0.33271262421055903</v>
      </c>
      <c r="AA473">
        <v>-7.4771301523703607E-2</v>
      </c>
      <c r="AB473">
        <v>0.64768710877116298</v>
      </c>
      <c r="AC473">
        <v>0.329548774546506</v>
      </c>
      <c r="AD473">
        <v>0.13833260923638099</v>
      </c>
      <c r="AE473">
        <v>0.30717772641973601</v>
      </c>
      <c r="AF473">
        <v>0.63169268627444797</v>
      </c>
    </row>
    <row r="474" spans="1:32" x14ac:dyDescent="0.25">
      <c r="A474" t="s">
        <v>4177</v>
      </c>
      <c r="B474" t="s">
        <v>3314</v>
      </c>
      <c r="C474" t="s">
        <v>3174</v>
      </c>
      <c r="D474" t="s">
        <v>3175</v>
      </c>
      <c r="E474">
        <v>2628.1907769866102</v>
      </c>
      <c r="F474">
        <v>2.5651609065662999</v>
      </c>
      <c r="G474">
        <v>1.58279788509916</v>
      </c>
      <c r="H474">
        <v>0.94280012289387105</v>
      </c>
      <c r="I474">
        <v>0.91814424939599004</v>
      </c>
      <c r="J474">
        <v>-1.3965965226357799</v>
      </c>
      <c r="K474">
        <v>1.2824962401154201E-2</v>
      </c>
      <c r="L474">
        <v>-0.280794440588226</v>
      </c>
      <c r="M474" t="s">
        <v>3151</v>
      </c>
      <c r="N474" t="s">
        <v>3151</v>
      </c>
      <c r="O474" t="s">
        <v>3149</v>
      </c>
      <c r="P474" t="s">
        <v>3149</v>
      </c>
      <c r="Q474" t="s">
        <v>3155</v>
      </c>
      <c r="R474" t="s">
        <v>3148</v>
      </c>
      <c r="S474" t="s">
        <v>3148</v>
      </c>
      <c r="T474" t="s">
        <v>3152</v>
      </c>
      <c r="U474">
        <v>6</v>
      </c>
      <c r="V474">
        <v>0.78401433854751401</v>
      </c>
      <c r="W474">
        <v>1.0071008672500901</v>
      </c>
      <c r="X474">
        <v>1.0909145086750101</v>
      </c>
      <c r="Y474">
        <v>0.37969360695632198</v>
      </c>
      <c r="Z474">
        <v>9.0260646039098794E-2</v>
      </c>
      <c r="AA474">
        <v>-0.186346115578581</v>
      </c>
      <c r="AB474">
        <v>1.2366200290882301</v>
      </c>
      <c r="AC474">
        <v>1.6904179683023299</v>
      </c>
      <c r="AD474">
        <v>1.2558012456918199</v>
      </c>
      <c r="AE474">
        <v>2.1097251584948702</v>
      </c>
      <c r="AF474">
        <v>2.5651609065662999</v>
      </c>
    </row>
    <row r="475" spans="1:32" x14ac:dyDescent="0.25">
      <c r="A475" t="s">
        <v>4178</v>
      </c>
      <c r="B475" t="s">
        <v>3314</v>
      </c>
      <c r="C475" t="s">
        <v>3176</v>
      </c>
      <c r="D475" t="s">
        <v>3177</v>
      </c>
      <c r="E475">
        <v>828.39519456745199</v>
      </c>
      <c r="F475">
        <v>3.3914817522678899</v>
      </c>
      <c r="G475">
        <v>4.9501822234277304</v>
      </c>
      <c r="H475">
        <v>0.73892339677046204</v>
      </c>
      <c r="I475">
        <v>0.54050265774550199</v>
      </c>
      <c r="J475">
        <v>-1.35386853760768</v>
      </c>
      <c r="K475">
        <v>-1.43403779970523</v>
      </c>
      <c r="L475">
        <v>-4.6928842181283001E-2</v>
      </c>
      <c r="M475" t="s">
        <v>3151</v>
      </c>
      <c r="N475" t="s">
        <v>3151</v>
      </c>
      <c r="O475" t="s">
        <v>3149</v>
      </c>
      <c r="P475" t="s">
        <v>3149</v>
      </c>
      <c r="Q475" t="s">
        <v>3155</v>
      </c>
      <c r="R475" t="s">
        <v>3155</v>
      </c>
      <c r="S475" t="s">
        <v>3148</v>
      </c>
      <c r="T475" t="s">
        <v>3152</v>
      </c>
      <c r="U475">
        <v>2</v>
      </c>
      <c r="V475">
        <v>2.3012376551835501</v>
      </c>
      <c r="W475">
        <v>2.2247710891860799</v>
      </c>
      <c r="X475">
        <v>1.97889923014212</v>
      </c>
      <c r="Y475">
        <v>1.85269831708354</v>
      </c>
      <c r="Z475">
        <v>0.91070199828871801</v>
      </c>
      <c r="AA475">
        <v>0.97875843451214595</v>
      </c>
      <c r="AB475">
        <v>1.30988060692215</v>
      </c>
      <c r="AC475">
        <v>0.24218135793481599</v>
      </c>
      <c r="AD475">
        <v>1.7722751492364399</v>
      </c>
      <c r="AE475">
        <v>2.87632313666444</v>
      </c>
      <c r="AF475">
        <v>3.3914817522678899</v>
      </c>
    </row>
    <row r="476" spans="1:32" x14ac:dyDescent="0.25">
      <c r="A476" t="s">
        <v>4179</v>
      </c>
      <c r="B476" t="s">
        <v>3314</v>
      </c>
      <c r="C476" t="s">
        <v>3178</v>
      </c>
      <c r="D476" t="s">
        <v>3179</v>
      </c>
      <c r="E476">
        <v>412.66899243106599</v>
      </c>
      <c r="F476">
        <v>1.0297485210981701</v>
      </c>
      <c r="M476" t="s">
        <v>3160</v>
      </c>
      <c r="N476" t="s">
        <v>3160</v>
      </c>
      <c r="O476" t="s">
        <v>3160</v>
      </c>
      <c r="P476" t="s">
        <v>3160</v>
      </c>
      <c r="Q476" t="s">
        <v>3160</v>
      </c>
      <c r="R476" t="s">
        <v>3160</v>
      </c>
      <c r="S476" t="s">
        <v>3160</v>
      </c>
      <c r="T476" t="s">
        <v>3180</v>
      </c>
      <c r="U476">
        <v>32</v>
      </c>
      <c r="V476">
        <v>-0.15006168533345501</v>
      </c>
      <c r="W476">
        <v>-0.58946627547730401</v>
      </c>
      <c r="X476">
        <v>-0.22553190512818699</v>
      </c>
      <c r="Y476">
        <v>-0.20485066511611399</v>
      </c>
      <c r="Z476">
        <v>-0.347352566425289</v>
      </c>
      <c r="AA476">
        <v>-0.30477801962199003</v>
      </c>
      <c r="AB476">
        <v>-0.49995292832312699</v>
      </c>
      <c r="AC476">
        <v>0.29383395785893401</v>
      </c>
      <c r="AD476">
        <v>0.76116363292798195</v>
      </c>
      <c r="AE476">
        <v>0.32665543762261501</v>
      </c>
      <c r="AF476">
        <v>1.0297485210981701</v>
      </c>
    </row>
    <row r="477" spans="1:32" x14ac:dyDescent="0.25">
      <c r="A477" t="s">
        <v>4180</v>
      </c>
      <c r="B477" t="s">
        <v>3314</v>
      </c>
      <c r="C477" t="s">
        <v>3181</v>
      </c>
      <c r="D477" t="s">
        <v>3182</v>
      </c>
      <c r="E477">
        <v>478.548701187147</v>
      </c>
      <c r="F477">
        <v>3.0541587090663702</v>
      </c>
      <c r="G477">
        <v>2.5820913316818999</v>
      </c>
      <c r="H477">
        <v>1.4131187188816401</v>
      </c>
      <c r="I477">
        <v>0.546361156639943</v>
      </c>
      <c r="J477">
        <v>0.45370606549723402</v>
      </c>
      <c r="K477">
        <v>0.81259917767033096</v>
      </c>
      <c r="L477">
        <v>-0.46363840063600797</v>
      </c>
      <c r="M477" t="s">
        <v>3151</v>
      </c>
      <c r="N477" t="s">
        <v>3151</v>
      </c>
      <c r="O477" t="s">
        <v>3151</v>
      </c>
      <c r="P477" t="s">
        <v>3149</v>
      </c>
      <c r="Q477" t="s">
        <v>3149</v>
      </c>
      <c r="R477" t="s">
        <v>3149</v>
      </c>
      <c r="S477" t="s">
        <v>3150</v>
      </c>
      <c r="T477" t="s">
        <v>3152</v>
      </c>
      <c r="U477">
        <v>3</v>
      </c>
      <c r="V477">
        <v>0.45168054029342602</v>
      </c>
      <c r="W477">
        <v>-4.1703610903878002E-2</v>
      </c>
      <c r="X477">
        <v>-0.29157991328669203</v>
      </c>
      <c r="Y477">
        <v>0.71549138891094799</v>
      </c>
      <c r="Z477">
        <v>1.0648547690568599</v>
      </c>
      <c r="AA477">
        <v>1.2667701057684499</v>
      </c>
      <c r="AB477">
        <v>1.1157540221979401</v>
      </c>
      <c r="AC477">
        <v>1.67070734258424</v>
      </c>
      <c r="AD477">
        <v>1.9181022099863101</v>
      </c>
      <c r="AE477">
        <v>1.68010111926299</v>
      </c>
      <c r="AF477">
        <v>3.0541587090663702</v>
      </c>
    </row>
    <row r="478" spans="1:32" x14ac:dyDescent="0.25">
      <c r="A478" t="s">
        <v>4181</v>
      </c>
      <c r="B478" t="s">
        <v>3314</v>
      </c>
      <c r="C478" t="s">
        <v>3183</v>
      </c>
      <c r="D478" t="s">
        <v>3184</v>
      </c>
      <c r="E478">
        <v>1213.4421228992401</v>
      </c>
      <c r="F478">
        <v>2.7759051959074799</v>
      </c>
      <c r="M478" t="s">
        <v>3160</v>
      </c>
      <c r="N478" t="s">
        <v>3160</v>
      </c>
      <c r="O478" t="s">
        <v>3160</v>
      </c>
      <c r="P478" t="s">
        <v>3160</v>
      </c>
      <c r="Q478" t="s">
        <v>3160</v>
      </c>
      <c r="R478" t="s">
        <v>3160</v>
      </c>
      <c r="S478" t="s">
        <v>3160</v>
      </c>
      <c r="T478" t="s">
        <v>3180</v>
      </c>
      <c r="U478">
        <v>4</v>
      </c>
      <c r="V478">
        <v>0.91820311086309303</v>
      </c>
      <c r="W478">
        <v>0.89977992031466303</v>
      </c>
      <c r="X478">
        <v>0.64581120636787703</v>
      </c>
      <c r="Y478">
        <v>-2.3268544461452E-2</v>
      </c>
      <c r="Z478">
        <v>8.8453915096035202E-2</v>
      </c>
      <c r="AA478">
        <v>1.1273332001863301</v>
      </c>
      <c r="AB478">
        <v>1.86699265267368</v>
      </c>
      <c r="AC478">
        <v>1.8493248706240499</v>
      </c>
      <c r="AD478">
        <v>1.99115113664817</v>
      </c>
      <c r="AE478">
        <v>1.8162739987504499</v>
      </c>
      <c r="AF478">
        <v>2.7759051959074799</v>
      </c>
    </row>
    <row r="479" spans="1:32" x14ac:dyDescent="0.25">
      <c r="A479" t="s">
        <v>4182</v>
      </c>
      <c r="B479" t="s">
        <v>3314</v>
      </c>
      <c r="C479" t="s">
        <v>3185</v>
      </c>
      <c r="D479" t="s">
        <v>3186</v>
      </c>
      <c r="E479">
        <v>1027.7884050918101</v>
      </c>
      <c r="F479">
        <v>0.90076062417802705</v>
      </c>
      <c r="G479">
        <v>2.7243178908944898</v>
      </c>
      <c r="H479">
        <v>-1.0057074048363599</v>
      </c>
      <c r="I479">
        <v>0.53309271153248305</v>
      </c>
      <c r="J479">
        <v>0.405235127007947</v>
      </c>
      <c r="K479">
        <v>1.3405319555880699</v>
      </c>
      <c r="L479">
        <v>0.45319449948958301</v>
      </c>
      <c r="M479" t="s">
        <v>3151</v>
      </c>
      <c r="N479" t="s">
        <v>3151</v>
      </c>
      <c r="O479" t="s">
        <v>3155</v>
      </c>
      <c r="P479" t="s">
        <v>3149</v>
      </c>
      <c r="Q479" t="s">
        <v>3149</v>
      </c>
      <c r="R479" t="s">
        <v>3151</v>
      </c>
      <c r="S479" t="s">
        <v>3149</v>
      </c>
      <c r="T479" t="s">
        <v>3152</v>
      </c>
      <c r="U479">
        <v>37</v>
      </c>
      <c r="V479">
        <v>1.0958787831276899</v>
      </c>
      <c r="W479">
        <v>1.4153929627302599</v>
      </c>
      <c r="X479">
        <v>0.77175462669950801</v>
      </c>
      <c r="Y479">
        <v>0.18272696665384999</v>
      </c>
      <c r="Z479">
        <v>0.45347035741526098</v>
      </c>
      <c r="AA479">
        <v>0.99568710614411604</v>
      </c>
      <c r="AB479">
        <v>1.45845688750456</v>
      </c>
      <c r="AC479">
        <v>1.3638215831332601</v>
      </c>
      <c r="AD479">
        <v>1.0463817798047499</v>
      </c>
      <c r="AE479">
        <v>7.5093555166255696E-2</v>
      </c>
      <c r="AF479">
        <v>0.90076062417802705</v>
      </c>
    </row>
    <row r="480" spans="1:32" x14ac:dyDescent="0.25">
      <c r="A480" t="s">
        <v>4183</v>
      </c>
      <c r="B480" t="s">
        <v>3314</v>
      </c>
      <c r="C480" t="s">
        <v>3187</v>
      </c>
      <c r="D480" t="s">
        <v>3188</v>
      </c>
      <c r="E480">
        <v>3187.7348557952701</v>
      </c>
      <c r="F480">
        <v>2.6064807462986499</v>
      </c>
      <c r="G480">
        <v>1.1723305162156601</v>
      </c>
      <c r="H480">
        <v>0.78539859852350802</v>
      </c>
      <c r="I480">
        <v>1.0208927110736801</v>
      </c>
      <c r="J480">
        <v>0.13062970145338201</v>
      </c>
      <c r="K480">
        <v>1.11732598058803</v>
      </c>
      <c r="L480">
        <v>0.17085706029782499</v>
      </c>
      <c r="M480" t="s">
        <v>3151</v>
      </c>
      <c r="N480" t="s">
        <v>3151</v>
      </c>
      <c r="O480" t="s">
        <v>3149</v>
      </c>
      <c r="P480" t="s">
        <v>3151</v>
      </c>
      <c r="Q480" t="s">
        <v>3148</v>
      </c>
      <c r="R480" t="s">
        <v>3151</v>
      </c>
      <c r="S480" t="s">
        <v>3149</v>
      </c>
      <c r="T480" t="s">
        <v>3152</v>
      </c>
      <c r="U480">
        <v>5</v>
      </c>
      <c r="V480">
        <v>2.0001079498254501</v>
      </c>
      <c r="W480">
        <v>1.7811315796284799</v>
      </c>
      <c r="X480">
        <v>1.1399603870297501</v>
      </c>
      <c r="Y480">
        <v>1.62926197606338</v>
      </c>
      <c r="Z480">
        <v>2.1346993417342102</v>
      </c>
      <c r="AA480">
        <v>2.0786041193417</v>
      </c>
      <c r="AB480">
        <v>2.40452766310292</v>
      </c>
      <c r="AC480">
        <v>2.7996466767252599</v>
      </c>
      <c r="AD480">
        <v>2.13904587464235</v>
      </c>
      <c r="AE480">
        <v>1.71128493803469</v>
      </c>
      <c r="AF480">
        <v>2.6064807462986499</v>
      </c>
    </row>
    <row r="481" spans="1:32" x14ac:dyDescent="0.25">
      <c r="A481" t="s">
        <v>4184</v>
      </c>
      <c r="B481" t="s">
        <v>3314</v>
      </c>
      <c r="C481" t="s">
        <v>3189</v>
      </c>
      <c r="D481" t="s">
        <v>3190</v>
      </c>
      <c r="E481">
        <v>2198.93589778449</v>
      </c>
      <c r="F481">
        <v>1.51944095197087</v>
      </c>
      <c r="G481">
        <v>1.172377751947</v>
      </c>
      <c r="H481">
        <v>1.1838922800362901</v>
      </c>
      <c r="I481">
        <v>0.73533423936825404</v>
      </c>
      <c r="J481">
        <v>0.36595171846760799</v>
      </c>
      <c r="K481">
        <v>1.18397250586435</v>
      </c>
      <c r="L481">
        <v>0.170846558310358</v>
      </c>
      <c r="M481" t="s">
        <v>3151</v>
      </c>
      <c r="N481" t="s">
        <v>3151</v>
      </c>
      <c r="O481" t="s">
        <v>3151</v>
      </c>
      <c r="P481" t="s">
        <v>3149</v>
      </c>
      <c r="Q481" t="s">
        <v>3149</v>
      </c>
      <c r="R481" t="s">
        <v>3151</v>
      </c>
      <c r="S481" t="s">
        <v>3149</v>
      </c>
      <c r="T481" t="s">
        <v>3152</v>
      </c>
      <c r="U481">
        <v>16</v>
      </c>
      <c r="V481">
        <v>1.6406683813809699</v>
      </c>
      <c r="W481">
        <v>1.7598688609040001</v>
      </c>
      <c r="X481">
        <v>1.4734660378959199</v>
      </c>
      <c r="Y481">
        <v>0.65608839498425398</v>
      </c>
      <c r="Z481">
        <v>0.39868771070828501</v>
      </c>
      <c r="AA481">
        <v>0.84025776402485897</v>
      </c>
      <c r="AB481">
        <v>1.7374470808154401</v>
      </c>
      <c r="AC481">
        <v>1.50800847709056</v>
      </c>
      <c r="AD481">
        <v>1.5878792837067199</v>
      </c>
      <c r="AE481">
        <v>1.4067232882671901</v>
      </c>
      <c r="AF481">
        <v>1.51944095197087</v>
      </c>
    </row>
    <row r="482" spans="1:32" x14ac:dyDescent="0.25">
      <c r="A482" t="s">
        <v>4185</v>
      </c>
      <c r="B482" t="s">
        <v>3314</v>
      </c>
      <c r="C482" t="s">
        <v>3191</v>
      </c>
      <c r="D482" t="s">
        <v>3192</v>
      </c>
      <c r="E482">
        <v>2386.1269736682302</v>
      </c>
      <c r="F482">
        <v>0.71206434042521505</v>
      </c>
      <c r="G482">
        <v>0.99208403213319396</v>
      </c>
      <c r="H482">
        <v>-1.0057074048363599</v>
      </c>
      <c r="I482">
        <v>0.61582968714038799</v>
      </c>
      <c r="J482">
        <v>0.21013150828528199</v>
      </c>
      <c r="K482">
        <v>0.975390643926761</v>
      </c>
      <c r="L482">
        <v>0.37027521492904902</v>
      </c>
      <c r="M482" t="s">
        <v>3151</v>
      </c>
      <c r="N482" t="s">
        <v>3151</v>
      </c>
      <c r="O482" t="s">
        <v>3155</v>
      </c>
      <c r="P482" t="s">
        <v>3149</v>
      </c>
      <c r="Q482" t="s">
        <v>3148</v>
      </c>
      <c r="R482" t="s">
        <v>3149</v>
      </c>
      <c r="S482" t="s">
        <v>3149</v>
      </c>
      <c r="T482" t="s">
        <v>3152</v>
      </c>
      <c r="U482">
        <v>41</v>
      </c>
      <c r="V482">
        <v>0.45561038400909798</v>
      </c>
      <c r="W482">
        <v>0.97250008711494695</v>
      </c>
      <c r="X482">
        <v>-1.26971298007101E-2</v>
      </c>
      <c r="Y482">
        <v>-0.73867144301760401</v>
      </c>
      <c r="Z482">
        <v>-0.76425446272969499</v>
      </c>
      <c r="AA482">
        <v>-0.156914239963892</v>
      </c>
      <c r="AB482">
        <v>0.65024793350260102</v>
      </c>
      <c r="AC482">
        <v>1.0418502505413301</v>
      </c>
      <c r="AD482">
        <v>0.82172574932515496</v>
      </c>
      <c r="AE482">
        <v>0.71449638835025997</v>
      </c>
      <c r="AF482">
        <v>0.71206434042521505</v>
      </c>
    </row>
    <row r="483" spans="1:32" x14ac:dyDescent="0.25">
      <c r="A483" t="s">
        <v>4186</v>
      </c>
      <c r="B483" t="s">
        <v>3314</v>
      </c>
      <c r="C483" t="s">
        <v>3193</v>
      </c>
      <c r="D483" t="s">
        <v>3194</v>
      </c>
      <c r="E483">
        <v>1955.7643304262499</v>
      </c>
      <c r="F483">
        <v>1.2059931245298201</v>
      </c>
      <c r="G483">
        <v>0.66162863479434098</v>
      </c>
      <c r="H483">
        <v>0.44486159178446899</v>
      </c>
      <c r="I483">
        <v>0.70609769877454998</v>
      </c>
      <c r="J483">
        <v>0.35838889537721702</v>
      </c>
      <c r="K483">
        <v>0.85588654380447704</v>
      </c>
      <c r="L483">
        <v>0.77344987127856302</v>
      </c>
      <c r="M483" t="s">
        <v>3151</v>
      </c>
      <c r="N483" t="s">
        <v>3151</v>
      </c>
      <c r="O483" t="s">
        <v>3148</v>
      </c>
      <c r="P483" t="s">
        <v>3149</v>
      </c>
      <c r="Q483" t="s">
        <v>3149</v>
      </c>
      <c r="R483" t="s">
        <v>3149</v>
      </c>
      <c r="S483" t="s">
        <v>3151</v>
      </c>
      <c r="T483" t="s">
        <v>3152</v>
      </c>
      <c r="U483">
        <v>26</v>
      </c>
      <c r="V483">
        <v>-5.7888032923940798E-2</v>
      </c>
      <c r="W483">
        <v>0.52194052586475403</v>
      </c>
      <c r="X483">
        <v>0.69146337113165801</v>
      </c>
      <c r="Y483">
        <v>1.0185428598327699</v>
      </c>
      <c r="Z483">
        <v>1.64387295335926</v>
      </c>
      <c r="AA483">
        <v>0.83501160004751596</v>
      </c>
      <c r="AB483">
        <v>1.0119330946410301</v>
      </c>
      <c r="AC483">
        <v>1.39490449157045</v>
      </c>
      <c r="AD483">
        <v>1.3294804273052601</v>
      </c>
      <c r="AE483">
        <v>0.90553053016172302</v>
      </c>
      <c r="AF483">
        <v>1.2059931245298201</v>
      </c>
    </row>
    <row r="484" spans="1:32" x14ac:dyDescent="0.25">
      <c r="A484" t="s">
        <v>4187</v>
      </c>
      <c r="B484" t="s">
        <v>3314</v>
      </c>
      <c r="C484" t="s">
        <v>3195</v>
      </c>
      <c r="D484" t="s">
        <v>3196</v>
      </c>
      <c r="E484">
        <v>3764.4886882999099</v>
      </c>
      <c r="F484">
        <v>4.4321383790254902</v>
      </c>
      <c r="G484">
        <v>-0.440761282524331</v>
      </c>
      <c r="H484">
        <v>0.51046539926998902</v>
      </c>
      <c r="I484">
        <v>1.3738134371333199</v>
      </c>
      <c r="J484">
        <v>-0.38147441300717799</v>
      </c>
      <c r="K484">
        <v>-0.66364879349866202</v>
      </c>
      <c r="L484">
        <v>1.6230986479462099</v>
      </c>
      <c r="M484" t="s">
        <v>3151</v>
      </c>
      <c r="N484" t="s">
        <v>3150</v>
      </c>
      <c r="O484" t="s">
        <v>3149</v>
      </c>
      <c r="P484" t="s">
        <v>3151</v>
      </c>
      <c r="Q484" t="s">
        <v>3150</v>
      </c>
      <c r="R484" t="s">
        <v>3150</v>
      </c>
      <c r="S484" t="s">
        <v>3151</v>
      </c>
      <c r="T484" t="s">
        <v>3152</v>
      </c>
      <c r="U484">
        <v>1</v>
      </c>
      <c r="V484">
        <v>1.7233618970732201</v>
      </c>
      <c r="W484">
        <v>2.1760213763337699</v>
      </c>
      <c r="X484">
        <v>1.80967020538444</v>
      </c>
      <c r="Y484">
        <v>1.4394626179208301</v>
      </c>
      <c r="Z484">
        <v>2.6457697021904401</v>
      </c>
      <c r="AA484">
        <v>1.95412203727881</v>
      </c>
      <c r="AB484">
        <v>2.5789092397533402</v>
      </c>
      <c r="AC484">
        <v>3.18509011898978</v>
      </c>
      <c r="AD484">
        <v>2.88726508454954</v>
      </c>
      <c r="AE484">
        <v>2.1659550025702101</v>
      </c>
      <c r="AF484">
        <v>4.4321383790254902</v>
      </c>
    </row>
    <row r="485" spans="1:32" x14ac:dyDescent="0.25">
      <c r="A485" t="s">
        <v>4188</v>
      </c>
      <c r="B485" t="s">
        <v>3314</v>
      </c>
      <c r="C485" t="s">
        <v>3197</v>
      </c>
      <c r="D485" t="s">
        <v>3198</v>
      </c>
      <c r="E485">
        <v>3073.1854224930898</v>
      </c>
      <c r="F485">
        <v>0.38322984241937202</v>
      </c>
      <c r="G485">
        <v>3.8448071847044401</v>
      </c>
      <c r="H485">
        <v>-1.6037473969428599</v>
      </c>
      <c r="I485">
        <v>-1.19202390610197</v>
      </c>
      <c r="J485">
        <v>0.64614431824100904</v>
      </c>
      <c r="K485">
        <v>1.26879237424173</v>
      </c>
      <c r="L485">
        <v>0.70550932132667199</v>
      </c>
      <c r="M485" t="s">
        <v>3149</v>
      </c>
      <c r="N485" t="s">
        <v>3151</v>
      </c>
      <c r="O485" t="s">
        <v>3155</v>
      </c>
      <c r="P485" t="s">
        <v>3155</v>
      </c>
      <c r="Q485" t="s">
        <v>3151</v>
      </c>
      <c r="R485" t="s">
        <v>3151</v>
      </c>
      <c r="S485" t="s">
        <v>3149</v>
      </c>
      <c r="T485" t="s">
        <v>3152</v>
      </c>
      <c r="U485">
        <v>52</v>
      </c>
      <c r="V485">
        <v>-0.36452453448117</v>
      </c>
      <c r="W485">
        <v>-1.10673506952191</v>
      </c>
      <c r="X485">
        <v>-1.2432484214250701</v>
      </c>
      <c r="Y485">
        <v>-0.41437306465625201</v>
      </c>
      <c r="Z485">
        <v>-0.21073576610723499</v>
      </c>
      <c r="AA485">
        <v>-0.396732783771992</v>
      </c>
      <c r="AB485">
        <v>0.34551921379241701</v>
      </c>
      <c r="AC485">
        <v>0.33840417768076803</v>
      </c>
      <c r="AD485">
        <v>0.13768645453091</v>
      </c>
      <c r="AE485">
        <v>6.9214293634582397E-2</v>
      </c>
      <c r="AF485">
        <v>0.38322984241937202</v>
      </c>
    </row>
    <row r="486" spans="1:32" x14ac:dyDescent="0.25">
      <c r="A486" t="s">
        <v>4189</v>
      </c>
      <c r="B486" t="s">
        <v>3314</v>
      </c>
      <c r="C486" t="s">
        <v>3199</v>
      </c>
      <c r="D486" t="s">
        <v>3200</v>
      </c>
      <c r="E486">
        <v>3938.3689230098898</v>
      </c>
      <c r="F486">
        <v>0.95296982617056702</v>
      </c>
      <c r="G486">
        <v>0.18920875379736099</v>
      </c>
      <c r="H486">
        <v>-0.53597435873115895</v>
      </c>
      <c r="I486">
        <v>0.81410625922052104</v>
      </c>
      <c r="J486">
        <v>7.1429680964086001E-2</v>
      </c>
      <c r="K486">
        <v>1.3094336897921</v>
      </c>
      <c r="L486">
        <v>0.81104523343461998</v>
      </c>
      <c r="M486" t="s">
        <v>3151</v>
      </c>
      <c r="N486" t="s">
        <v>3149</v>
      </c>
      <c r="O486" t="s">
        <v>3150</v>
      </c>
      <c r="P486" t="s">
        <v>3149</v>
      </c>
      <c r="Q486" t="s">
        <v>3148</v>
      </c>
      <c r="R486" t="s">
        <v>3151</v>
      </c>
      <c r="S486" t="s">
        <v>3151</v>
      </c>
      <c r="T486" t="s">
        <v>3152</v>
      </c>
      <c r="U486">
        <v>35</v>
      </c>
      <c r="V486">
        <v>0.598412062953117</v>
      </c>
      <c r="W486">
        <v>0.25336456313376199</v>
      </c>
      <c r="X486">
        <v>-1.34500945657827</v>
      </c>
      <c r="Y486">
        <v>0.14402772581297699</v>
      </c>
      <c r="Z486">
        <v>-0.388963532325386</v>
      </c>
      <c r="AA486">
        <v>6.7032258725619895E-2</v>
      </c>
      <c r="AB486">
        <v>1.20788594150696</v>
      </c>
      <c r="AC486">
        <v>0.82091976794285004</v>
      </c>
      <c r="AD486">
        <v>-0.37133685173731301</v>
      </c>
      <c r="AE486">
        <v>2.9789754017143899E-2</v>
      </c>
      <c r="AF486">
        <v>0.95296982617056702</v>
      </c>
    </row>
    <row r="487" spans="1:32" x14ac:dyDescent="0.25">
      <c r="A487" t="s">
        <v>4190</v>
      </c>
      <c r="B487" t="s">
        <v>3314</v>
      </c>
      <c r="C487" t="s">
        <v>3201</v>
      </c>
      <c r="D487" t="s">
        <v>3202</v>
      </c>
      <c r="E487">
        <v>2692.4532511001098</v>
      </c>
      <c r="F487">
        <v>0.95244865370713505</v>
      </c>
      <c r="G487">
        <v>-7.9107317182405198E-2</v>
      </c>
      <c r="H487">
        <v>0.15024287462167801</v>
      </c>
      <c r="I487">
        <v>1.01551735875741</v>
      </c>
      <c r="J487">
        <v>-0.72134089556756398</v>
      </c>
      <c r="K487">
        <v>-0.38553817246275102</v>
      </c>
      <c r="L487">
        <v>0.19583523148156501</v>
      </c>
      <c r="M487" t="s">
        <v>3151</v>
      </c>
      <c r="N487" t="s">
        <v>3148</v>
      </c>
      <c r="O487" t="s">
        <v>3148</v>
      </c>
      <c r="P487" t="s">
        <v>3151</v>
      </c>
      <c r="Q487" t="s">
        <v>3155</v>
      </c>
      <c r="R487" t="s">
        <v>3150</v>
      </c>
      <c r="S487" t="s">
        <v>3149</v>
      </c>
      <c r="T487" t="s">
        <v>3152</v>
      </c>
      <c r="U487">
        <v>36</v>
      </c>
      <c r="V487">
        <v>0.30235880066410098</v>
      </c>
      <c r="W487">
        <v>0.34690378130933103</v>
      </c>
      <c r="X487">
        <v>-0.26475657258874102</v>
      </c>
      <c r="Y487">
        <v>-0.21535376558823499</v>
      </c>
      <c r="Z487">
        <v>-0.38592794612245601</v>
      </c>
      <c r="AA487">
        <v>-0.40608495319819898</v>
      </c>
      <c r="AB487">
        <v>0.44943572732922099</v>
      </c>
      <c r="AC487">
        <v>2.31492491049474</v>
      </c>
      <c r="AD487">
        <v>1.4584324624339</v>
      </c>
      <c r="AE487">
        <v>1.3184101423143</v>
      </c>
      <c r="AF487">
        <v>0.95244865370713505</v>
      </c>
    </row>
    <row r="488" spans="1:32" x14ac:dyDescent="0.25">
      <c r="A488" t="s">
        <v>4191</v>
      </c>
      <c r="B488" t="s">
        <v>3314</v>
      </c>
      <c r="C488" t="s">
        <v>3203</v>
      </c>
      <c r="D488" t="s">
        <v>3204</v>
      </c>
      <c r="E488">
        <v>928.104498350565</v>
      </c>
      <c r="F488">
        <v>1.2600635037458401</v>
      </c>
      <c r="G488">
        <v>0.96980534443650102</v>
      </c>
      <c r="H488">
        <v>0.60684334430897602</v>
      </c>
      <c r="I488">
        <v>9.2051468737729097E-2</v>
      </c>
      <c r="J488">
        <v>-0.30169780091133702</v>
      </c>
      <c r="K488">
        <v>1.56880728941309</v>
      </c>
      <c r="L488">
        <v>0.84196700769736799</v>
      </c>
      <c r="M488" t="s">
        <v>3151</v>
      </c>
      <c r="N488" t="s">
        <v>3151</v>
      </c>
      <c r="O488" t="s">
        <v>3149</v>
      </c>
      <c r="P488" t="s">
        <v>3148</v>
      </c>
      <c r="Q488" t="s">
        <v>3150</v>
      </c>
      <c r="R488" t="s">
        <v>3151</v>
      </c>
      <c r="S488" t="s">
        <v>3151</v>
      </c>
      <c r="T488" t="s">
        <v>3152</v>
      </c>
      <c r="U488">
        <v>24</v>
      </c>
      <c r="V488">
        <v>-0.97104353588583803</v>
      </c>
      <c r="W488">
        <v>-0.38546494654527902</v>
      </c>
      <c r="X488">
        <v>0.31549549099121998</v>
      </c>
      <c r="Y488">
        <v>-0.344743267787539</v>
      </c>
      <c r="Z488">
        <v>0.195861519853507</v>
      </c>
      <c r="AA488">
        <v>0.71287923653097496</v>
      </c>
      <c r="AB488">
        <v>0.49136775418408102</v>
      </c>
      <c r="AC488">
        <v>0.62700383667555704</v>
      </c>
      <c r="AD488">
        <v>0.49385003859776999</v>
      </c>
      <c r="AE488">
        <v>0.60369341142560395</v>
      </c>
      <c r="AF488">
        <v>1.2600635037458401</v>
      </c>
    </row>
    <row r="489" spans="1:32" x14ac:dyDescent="0.25">
      <c r="A489" t="s">
        <v>4192</v>
      </c>
      <c r="B489" t="s">
        <v>3314</v>
      </c>
      <c r="C489" t="s">
        <v>3205</v>
      </c>
      <c r="D489" t="s">
        <v>3206</v>
      </c>
      <c r="E489">
        <v>1502.41350440424</v>
      </c>
      <c r="F489">
        <v>1.5533469926082599</v>
      </c>
      <c r="G489">
        <v>0.13141555055464599</v>
      </c>
      <c r="H489">
        <v>0.60684334430897602</v>
      </c>
      <c r="I489">
        <v>0.28921873130354803</v>
      </c>
      <c r="J489">
        <v>-0.36104528707308398</v>
      </c>
      <c r="K489">
        <v>-0.72845433219952804</v>
      </c>
      <c r="L489">
        <v>2.3597094496122999</v>
      </c>
      <c r="M489" t="s">
        <v>3151</v>
      </c>
      <c r="N489" t="s">
        <v>3149</v>
      </c>
      <c r="O489" t="s">
        <v>3149</v>
      </c>
      <c r="P489" t="s">
        <v>3148</v>
      </c>
      <c r="Q489" t="s">
        <v>3150</v>
      </c>
      <c r="R489" t="s">
        <v>3150</v>
      </c>
      <c r="S489" t="s">
        <v>3151</v>
      </c>
      <c r="T489" t="s">
        <v>3152</v>
      </c>
      <c r="U489">
        <v>14</v>
      </c>
      <c r="V489">
        <v>0.48158102059338298</v>
      </c>
      <c r="W489">
        <v>0.65683238711956704</v>
      </c>
      <c r="X489">
        <v>-7.5336295718504406E-2</v>
      </c>
      <c r="Y489">
        <v>-0.365987688756434</v>
      </c>
      <c r="Z489">
        <v>0.939308042313164</v>
      </c>
      <c r="AA489">
        <v>0.71644522179071601</v>
      </c>
      <c r="AB489">
        <v>0.30752804699434799</v>
      </c>
      <c r="AC489">
        <v>0.74987433209613896</v>
      </c>
      <c r="AD489">
        <v>1.14300959945749</v>
      </c>
      <c r="AE489">
        <v>1.2746087950229199</v>
      </c>
      <c r="AF489">
        <v>1.5533469926082599</v>
      </c>
    </row>
    <row r="490" spans="1:32" x14ac:dyDescent="0.25">
      <c r="A490" t="s">
        <v>4193</v>
      </c>
      <c r="B490" t="s">
        <v>3314</v>
      </c>
      <c r="C490" t="s">
        <v>3207</v>
      </c>
      <c r="D490" t="s">
        <v>3208</v>
      </c>
      <c r="E490">
        <v>463.26531340614298</v>
      </c>
      <c r="F490">
        <v>1.2993816759372201</v>
      </c>
      <c r="M490" t="s">
        <v>3160</v>
      </c>
      <c r="N490" t="s">
        <v>3160</v>
      </c>
      <c r="O490" t="s">
        <v>3160</v>
      </c>
      <c r="P490" t="s">
        <v>3160</v>
      </c>
      <c r="Q490" t="s">
        <v>3160</v>
      </c>
      <c r="R490" t="s">
        <v>3160</v>
      </c>
      <c r="S490" t="s">
        <v>3160</v>
      </c>
      <c r="T490" t="s">
        <v>3180</v>
      </c>
      <c r="U490">
        <v>23</v>
      </c>
      <c r="V490">
        <v>0.30395635875384602</v>
      </c>
      <c r="W490">
        <v>1.24081639754997</v>
      </c>
      <c r="X490">
        <v>0.45759033160505103</v>
      </c>
      <c r="Y490">
        <v>0.33137220516976401</v>
      </c>
      <c r="Z490">
        <v>0.26193444775657598</v>
      </c>
      <c r="AA490">
        <v>0.15470883260679899</v>
      </c>
      <c r="AB490">
        <v>0.87668405360927704</v>
      </c>
      <c r="AC490">
        <v>0.79703215679369899</v>
      </c>
      <c r="AD490">
        <v>0.86252405691415901</v>
      </c>
      <c r="AE490">
        <v>0.98846543921042496</v>
      </c>
      <c r="AF490">
        <v>1.2993816759372201</v>
      </c>
    </row>
    <row r="491" spans="1:32" x14ac:dyDescent="0.25">
      <c r="A491" t="s">
        <v>4194</v>
      </c>
      <c r="B491" t="s">
        <v>3314</v>
      </c>
      <c r="C491" t="s">
        <v>3209</v>
      </c>
      <c r="D491" t="s">
        <v>3210</v>
      </c>
      <c r="E491">
        <v>756.60188773764401</v>
      </c>
      <c r="F491">
        <v>2.1598541015746502</v>
      </c>
      <c r="M491" t="s">
        <v>3160</v>
      </c>
      <c r="N491" t="s">
        <v>3160</v>
      </c>
      <c r="O491" t="s">
        <v>3160</v>
      </c>
      <c r="P491" t="s">
        <v>3160</v>
      </c>
      <c r="Q491" t="s">
        <v>3160</v>
      </c>
      <c r="R491" t="s">
        <v>3160</v>
      </c>
      <c r="S491" t="s">
        <v>3160</v>
      </c>
      <c r="T491" t="s">
        <v>3180</v>
      </c>
      <c r="U491">
        <v>7</v>
      </c>
      <c r="V491">
        <v>1.13755764144717</v>
      </c>
      <c r="W491">
        <v>0.848311389368826</v>
      </c>
      <c r="X491">
        <v>1.1516427332667001</v>
      </c>
      <c r="Y491">
        <v>0.39872122827927098</v>
      </c>
      <c r="Z491">
        <v>8.4819434489985801E-3</v>
      </c>
      <c r="AA491">
        <v>0.723931551363035</v>
      </c>
      <c r="AB491">
        <v>0.90118699871910402</v>
      </c>
      <c r="AC491">
        <v>1.30810363724409</v>
      </c>
      <c r="AD491">
        <v>1.6408748116401499</v>
      </c>
      <c r="AE491">
        <v>1.6701884767075199</v>
      </c>
      <c r="AF491">
        <v>2.1598541015746502</v>
      </c>
    </row>
    <row r="492" spans="1:32" x14ac:dyDescent="0.25">
      <c r="A492" t="s">
        <v>4195</v>
      </c>
      <c r="B492" t="s">
        <v>3314</v>
      </c>
      <c r="C492" t="s">
        <v>3211</v>
      </c>
      <c r="D492" t="s">
        <v>3212</v>
      </c>
      <c r="E492">
        <v>878.47524916493398</v>
      </c>
      <c r="F492">
        <v>2.0452945536507001</v>
      </c>
      <c r="G492">
        <v>-0.48695944132596902</v>
      </c>
      <c r="H492">
        <v>-0.19943203026369</v>
      </c>
      <c r="I492">
        <v>0.76986856785144897</v>
      </c>
      <c r="J492">
        <v>-2.8648005476484599E-2</v>
      </c>
      <c r="K492">
        <v>0.921448844694712</v>
      </c>
      <c r="L492">
        <v>0.41097399829307002</v>
      </c>
      <c r="M492" t="s">
        <v>3151</v>
      </c>
      <c r="N492" t="s">
        <v>3150</v>
      </c>
      <c r="O492" t="s">
        <v>3148</v>
      </c>
      <c r="P492" t="s">
        <v>3149</v>
      </c>
      <c r="Q492" t="s">
        <v>3148</v>
      </c>
      <c r="R492" t="s">
        <v>3149</v>
      </c>
      <c r="S492" t="s">
        <v>3149</v>
      </c>
      <c r="T492" t="s">
        <v>3152</v>
      </c>
      <c r="U492">
        <v>8</v>
      </c>
      <c r="V492">
        <v>0.66493846848483096</v>
      </c>
      <c r="W492">
        <v>0.74367574437921602</v>
      </c>
      <c r="X492">
        <v>1.1589928786479899</v>
      </c>
      <c r="Y492">
        <v>0.80819453365984695</v>
      </c>
      <c r="Z492">
        <v>-0.18265734031707201</v>
      </c>
      <c r="AA492">
        <v>-0.36128146725093502</v>
      </c>
      <c r="AB492">
        <v>0.50345580188526595</v>
      </c>
      <c r="AC492">
        <v>0.88814663419206297</v>
      </c>
      <c r="AD492">
        <v>1.01159813007061E-2</v>
      </c>
      <c r="AE492">
        <v>0.68666042869940602</v>
      </c>
      <c r="AF492">
        <v>2.0452945536507001</v>
      </c>
    </row>
    <row r="493" spans="1:32" x14ac:dyDescent="0.25">
      <c r="A493" t="s">
        <v>4196</v>
      </c>
      <c r="B493" t="s">
        <v>3314</v>
      </c>
      <c r="C493" t="s">
        <v>3213</v>
      </c>
      <c r="D493" t="s">
        <v>3214</v>
      </c>
      <c r="E493">
        <v>668.72364224276896</v>
      </c>
      <c r="F493">
        <v>0.470222403983236</v>
      </c>
      <c r="M493" t="s">
        <v>3160</v>
      </c>
      <c r="N493" t="s">
        <v>3160</v>
      </c>
      <c r="O493" t="s">
        <v>3160</v>
      </c>
      <c r="P493" t="s">
        <v>3160</v>
      </c>
      <c r="Q493" t="s">
        <v>3160</v>
      </c>
      <c r="R493" t="s">
        <v>3160</v>
      </c>
      <c r="S493" t="s">
        <v>3160</v>
      </c>
      <c r="T493" t="s">
        <v>3180</v>
      </c>
      <c r="U493">
        <v>49</v>
      </c>
      <c r="V493">
        <v>0.27255218331038999</v>
      </c>
      <c r="W493">
        <v>0.83773819408925998</v>
      </c>
      <c r="X493">
        <v>0.23020359053376699</v>
      </c>
      <c r="Y493">
        <v>0.17008677624406501</v>
      </c>
      <c r="Z493">
        <v>0.87131084875562603</v>
      </c>
      <c r="AA493">
        <v>0.53203347326586004</v>
      </c>
      <c r="AB493">
        <v>0.32332086695172102</v>
      </c>
      <c r="AC493">
        <v>0.55747387101699597</v>
      </c>
      <c r="AD493">
        <v>0.34497786251828499</v>
      </c>
      <c r="AE493">
        <v>7.5205816896207894E-2</v>
      </c>
      <c r="AF493">
        <v>0.470222403983236</v>
      </c>
    </row>
    <row r="494" spans="1:32" x14ac:dyDescent="0.25">
      <c r="A494" t="s">
        <v>4197</v>
      </c>
      <c r="B494" t="s">
        <v>3314</v>
      </c>
      <c r="C494" t="s">
        <v>3215</v>
      </c>
      <c r="D494" t="s">
        <v>3216</v>
      </c>
      <c r="E494">
        <v>2120.9312117321001</v>
      </c>
      <c r="F494">
        <v>0.83884073634031098</v>
      </c>
      <c r="G494">
        <v>0.14620740924061601</v>
      </c>
      <c r="H494">
        <v>0.41269204606833898</v>
      </c>
      <c r="I494">
        <v>-0.665030470161867</v>
      </c>
      <c r="J494">
        <v>1.69280988208153E-2</v>
      </c>
      <c r="K494">
        <v>0.24134210188973401</v>
      </c>
      <c r="L494">
        <v>0.118645071764171</v>
      </c>
      <c r="M494" t="s">
        <v>3151</v>
      </c>
      <c r="N494" t="s">
        <v>3149</v>
      </c>
      <c r="O494" t="s">
        <v>3148</v>
      </c>
      <c r="P494" t="s">
        <v>3150</v>
      </c>
      <c r="Q494" t="s">
        <v>3148</v>
      </c>
      <c r="R494" t="s">
        <v>3148</v>
      </c>
      <c r="S494" t="s">
        <v>3149</v>
      </c>
      <c r="T494" t="s">
        <v>3152</v>
      </c>
      <c r="U494">
        <v>38</v>
      </c>
      <c r="V494">
        <v>0.160795161291614</v>
      </c>
      <c r="W494">
        <v>7.3060010905510397E-2</v>
      </c>
      <c r="X494">
        <v>-9.4390109478613093E-2</v>
      </c>
      <c r="Y494">
        <v>-0.47661522904686598</v>
      </c>
      <c r="Z494">
        <v>2.7770695847859999E-2</v>
      </c>
      <c r="AA494">
        <v>-0.115644959479279</v>
      </c>
      <c r="AB494">
        <v>0.224613092478433</v>
      </c>
      <c r="AC494">
        <v>0.93827930575158702</v>
      </c>
      <c r="AD494">
        <v>0.98020064093688197</v>
      </c>
      <c r="AE494">
        <v>1.0161620337475601</v>
      </c>
      <c r="AF494">
        <v>0.83884073634031098</v>
      </c>
    </row>
    <row r="495" spans="1:32" x14ac:dyDescent="0.25">
      <c r="A495" t="s">
        <v>4198</v>
      </c>
      <c r="B495" t="s">
        <v>3314</v>
      </c>
      <c r="C495" t="s">
        <v>3217</v>
      </c>
      <c r="D495" t="s">
        <v>3218</v>
      </c>
      <c r="E495">
        <v>1561.0619160419801</v>
      </c>
      <c r="F495">
        <v>1.35531890283732</v>
      </c>
      <c r="G495">
        <v>1.39431126609758</v>
      </c>
      <c r="H495">
        <v>1.4131187188816401</v>
      </c>
      <c r="I495">
        <v>0.32930031206193999</v>
      </c>
      <c r="J495">
        <v>-0.53014251622498199</v>
      </c>
      <c r="K495">
        <v>0.45943372440967001</v>
      </c>
      <c r="L495">
        <v>-0.107122895819041</v>
      </c>
      <c r="M495" t="s">
        <v>3151</v>
      </c>
      <c r="N495" t="s">
        <v>3151</v>
      </c>
      <c r="O495" t="s">
        <v>3151</v>
      </c>
      <c r="P495" t="s">
        <v>3148</v>
      </c>
      <c r="Q495" t="s">
        <v>3150</v>
      </c>
      <c r="R495" t="s">
        <v>3149</v>
      </c>
      <c r="S495" t="s">
        <v>3148</v>
      </c>
      <c r="T495" t="s">
        <v>3152</v>
      </c>
      <c r="U495">
        <v>20</v>
      </c>
      <c r="V495">
        <v>2.12299219451068</v>
      </c>
      <c r="W495">
        <v>1.3735677029751501</v>
      </c>
      <c r="X495">
        <v>0.84137518954894996</v>
      </c>
      <c r="Y495">
        <v>0.69959127458745696</v>
      </c>
      <c r="Z495">
        <v>0.83900283984214696</v>
      </c>
      <c r="AA495">
        <v>0.94301628522491499</v>
      </c>
      <c r="AB495">
        <v>0.94068902004083599</v>
      </c>
      <c r="AC495">
        <v>1.32732991683603</v>
      </c>
      <c r="AD495">
        <v>1.2872244313547501</v>
      </c>
      <c r="AE495">
        <v>0.89905380721223804</v>
      </c>
      <c r="AF495">
        <v>1.35531890283732</v>
      </c>
    </row>
    <row r="496" spans="1:32" x14ac:dyDescent="0.25">
      <c r="A496" t="s">
        <v>4199</v>
      </c>
      <c r="B496" t="s">
        <v>3314</v>
      </c>
      <c r="C496" t="s">
        <v>3219</v>
      </c>
      <c r="D496" t="s">
        <v>3220</v>
      </c>
      <c r="E496">
        <v>4606.6281155955403</v>
      </c>
      <c r="F496">
        <v>1.6653117846399399</v>
      </c>
      <c r="G496">
        <v>2.0119448367300201</v>
      </c>
      <c r="H496">
        <v>8.9589302944632299E-2</v>
      </c>
      <c r="I496">
        <v>0.73126009870328801</v>
      </c>
      <c r="J496">
        <v>-0.75286252484224303</v>
      </c>
      <c r="K496">
        <v>-0.44690452112877199</v>
      </c>
      <c r="L496">
        <v>-7.2521589047152502E-2</v>
      </c>
      <c r="M496" t="s">
        <v>3151</v>
      </c>
      <c r="N496" t="s">
        <v>3151</v>
      </c>
      <c r="O496" t="s">
        <v>3148</v>
      </c>
      <c r="P496" t="s">
        <v>3149</v>
      </c>
      <c r="Q496" t="s">
        <v>3155</v>
      </c>
      <c r="R496" t="s">
        <v>3150</v>
      </c>
      <c r="S496" t="s">
        <v>3148</v>
      </c>
      <c r="T496" t="s">
        <v>3152</v>
      </c>
      <c r="U496">
        <v>11</v>
      </c>
      <c r="V496">
        <v>1.0530294851536199</v>
      </c>
      <c r="W496">
        <v>1.31657064119142</v>
      </c>
      <c r="X496">
        <v>1.17910996645994</v>
      </c>
      <c r="Y496">
        <v>0.69197278401068296</v>
      </c>
      <c r="Z496">
        <v>0.61888681512375499</v>
      </c>
      <c r="AA496">
        <v>-8.9827968914005796E-2</v>
      </c>
      <c r="AB496">
        <v>-4.2513498257686199E-3</v>
      </c>
      <c r="AC496">
        <v>1.43913614573115</v>
      </c>
      <c r="AD496">
        <v>1.57135979313814</v>
      </c>
      <c r="AE496">
        <v>1.6384196054428899</v>
      </c>
      <c r="AF496">
        <v>1.6653117846399399</v>
      </c>
    </row>
    <row r="497" spans="1:32" x14ac:dyDescent="0.25">
      <c r="A497" t="s">
        <v>4200</v>
      </c>
      <c r="B497" t="s">
        <v>3314</v>
      </c>
      <c r="C497" t="s">
        <v>3221</v>
      </c>
      <c r="D497" t="s">
        <v>3222</v>
      </c>
      <c r="E497">
        <v>2636.06667979137</v>
      </c>
      <c r="F497">
        <v>1.5468177043923499</v>
      </c>
      <c r="G497">
        <v>1.48445737214727</v>
      </c>
      <c r="H497">
        <v>-0.32486305737653498</v>
      </c>
      <c r="I497">
        <v>0.84078261337704396</v>
      </c>
      <c r="J497">
        <v>-1.1955264426299199</v>
      </c>
      <c r="K497">
        <v>-1.61131992767433</v>
      </c>
      <c r="L497">
        <v>-0.74066676543221799</v>
      </c>
      <c r="M497" t="s">
        <v>3151</v>
      </c>
      <c r="N497" t="s">
        <v>3151</v>
      </c>
      <c r="O497" t="s">
        <v>3150</v>
      </c>
      <c r="P497" t="s">
        <v>3149</v>
      </c>
      <c r="Q497" t="s">
        <v>3155</v>
      </c>
      <c r="R497" t="s">
        <v>3155</v>
      </c>
      <c r="S497" t="s">
        <v>3150</v>
      </c>
      <c r="T497" t="s">
        <v>3152</v>
      </c>
      <c r="U497">
        <v>15</v>
      </c>
      <c r="V497">
        <v>0.51656541718709004</v>
      </c>
      <c r="W497">
        <v>0.569427191387475</v>
      </c>
      <c r="X497">
        <v>0.68341465451284</v>
      </c>
      <c r="Y497">
        <v>0.55435589976570299</v>
      </c>
      <c r="Z497">
        <v>3.5348203589447E-2</v>
      </c>
      <c r="AA497">
        <v>0.55411287703029699</v>
      </c>
      <c r="AB497">
        <v>1.0722393916391</v>
      </c>
      <c r="AC497">
        <v>1.6140545895163001</v>
      </c>
      <c r="AD497">
        <v>1.4184147755933401</v>
      </c>
      <c r="AE497">
        <v>1.15712577759316</v>
      </c>
      <c r="AF497">
        <v>1.5468177043923499</v>
      </c>
    </row>
    <row r="498" spans="1:32" x14ac:dyDescent="0.25">
      <c r="A498" t="s">
        <v>4201</v>
      </c>
      <c r="B498" t="s">
        <v>3314</v>
      </c>
      <c r="C498" t="s">
        <v>3223</v>
      </c>
      <c r="D498" t="s">
        <v>3224</v>
      </c>
      <c r="E498">
        <v>4884.4731441924796</v>
      </c>
      <c r="F498">
        <v>-0.33134645367416099</v>
      </c>
      <c r="G498">
        <v>0.94516498624186995</v>
      </c>
      <c r="H498">
        <v>-1.81198277940902</v>
      </c>
      <c r="I498">
        <v>-0.69587720840383804</v>
      </c>
      <c r="J498">
        <v>0.91492114236959099</v>
      </c>
      <c r="K498">
        <v>0.83643285500078202</v>
      </c>
      <c r="L498">
        <v>-0.766367213824654</v>
      </c>
      <c r="M498" t="s">
        <v>3150</v>
      </c>
      <c r="N498" t="s">
        <v>3151</v>
      </c>
      <c r="O498" t="s">
        <v>3155</v>
      </c>
      <c r="P498" t="s">
        <v>3150</v>
      </c>
      <c r="Q498" t="s">
        <v>3151</v>
      </c>
      <c r="R498" t="s">
        <v>3149</v>
      </c>
      <c r="S498" t="s">
        <v>3150</v>
      </c>
      <c r="T498" t="s">
        <v>3152</v>
      </c>
      <c r="U498">
        <v>70</v>
      </c>
      <c r="V498">
        <v>-0.76003571675469095</v>
      </c>
      <c r="W498">
        <v>-0.91491089420244498</v>
      </c>
      <c r="X498">
        <v>-1.5669481119000499</v>
      </c>
      <c r="Y498">
        <v>-0.31111779136287399</v>
      </c>
      <c r="Z498">
        <v>-0.37750139822756901</v>
      </c>
      <c r="AA498">
        <v>-1.0761676967910601</v>
      </c>
      <c r="AB498">
        <v>-0.77666095994329698</v>
      </c>
      <c r="AC498">
        <v>-0.59657321993990098</v>
      </c>
      <c r="AD498">
        <v>-0.392398061431111</v>
      </c>
      <c r="AE498">
        <v>-0.66255334641666996</v>
      </c>
      <c r="AF498">
        <v>-0.33134645367416099</v>
      </c>
    </row>
    <row r="499" spans="1:32" x14ac:dyDescent="0.25">
      <c r="A499" t="s">
        <v>4202</v>
      </c>
      <c r="B499" t="s">
        <v>3314</v>
      </c>
      <c r="C499" t="s">
        <v>3225</v>
      </c>
      <c r="D499" t="s">
        <v>3226</v>
      </c>
      <c r="E499">
        <v>5223.41496435504</v>
      </c>
      <c r="F499">
        <v>-0.191650289578677</v>
      </c>
      <c r="G499">
        <v>9.3887419092351501E-2</v>
      </c>
      <c r="H499">
        <v>-1.14338665049758</v>
      </c>
      <c r="I499">
        <v>-3.3944880168447898E-2</v>
      </c>
      <c r="J499">
        <v>0.675395373539313</v>
      </c>
      <c r="K499">
        <v>0.63348820233325598</v>
      </c>
      <c r="L499">
        <v>-0.39137394794813701</v>
      </c>
      <c r="M499" t="s">
        <v>3148</v>
      </c>
      <c r="N499" t="s">
        <v>3148</v>
      </c>
      <c r="O499" t="s">
        <v>3155</v>
      </c>
      <c r="P499" t="s">
        <v>3148</v>
      </c>
      <c r="Q499" t="s">
        <v>3151</v>
      </c>
      <c r="R499" t="s">
        <v>3149</v>
      </c>
      <c r="S499" t="s">
        <v>3150</v>
      </c>
      <c r="T499" t="s">
        <v>3152</v>
      </c>
      <c r="U499">
        <v>67</v>
      </c>
      <c r="V499">
        <v>-0.59088007141530596</v>
      </c>
      <c r="W499">
        <v>-0.68900323923510998</v>
      </c>
      <c r="X499">
        <v>-0.76241196097374697</v>
      </c>
      <c r="Y499">
        <v>-0.12553087801568999</v>
      </c>
      <c r="Z499">
        <v>4.5686575942809997E-2</v>
      </c>
      <c r="AA499">
        <v>-0.41659000930399698</v>
      </c>
      <c r="AB499">
        <v>-0.63998116833552199</v>
      </c>
      <c r="AC499">
        <v>0.186756053229992</v>
      </c>
      <c r="AD499">
        <v>0.12178930112849599</v>
      </c>
      <c r="AE499">
        <v>-0.95261777090488398</v>
      </c>
      <c r="AF499">
        <v>-0.191650289578677</v>
      </c>
    </row>
    <row r="500" spans="1:32" x14ac:dyDescent="0.25">
      <c r="A500" t="s">
        <v>4203</v>
      </c>
      <c r="B500" t="s">
        <v>3314</v>
      </c>
      <c r="C500" t="s">
        <v>3227</v>
      </c>
      <c r="D500" t="s">
        <v>3228</v>
      </c>
      <c r="E500">
        <v>8701.7726072375008</v>
      </c>
      <c r="F500">
        <v>1.1190087629393599</v>
      </c>
      <c r="G500">
        <v>6.6751668032136099E-2</v>
      </c>
      <c r="H500">
        <v>-0.66802686817162604</v>
      </c>
      <c r="I500">
        <v>0.27122095809192898</v>
      </c>
      <c r="J500">
        <v>0.16623472307530901</v>
      </c>
      <c r="K500">
        <v>0.91152090099070704</v>
      </c>
      <c r="L500">
        <v>0.112560378658073</v>
      </c>
      <c r="M500" t="s">
        <v>3151</v>
      </c>
      <c r="N500" t="s">
        <v>3148</v>
      </c>
      <c r="O500" t="s">
        <v>3150</v>
      </c>
      <c r="P500" t="s">
        <v>3148</v>
      </c>
      <c r="Q500" t="s">
        <v>3148</v>
      </c>
      <c r="R500" t="s">
        <v>3149</v>
      </c>
      <c r="S500" t="s">
        <v>3148</v>
      </c>
      <c r="T500" t="s">
        <v>3152</v>
      </c>
      <c r="U500">
        <v>28</v>
      </c>
      <c r="V500">
        <v>-0.209567182857818</v>
      </c>
      <c r="W500">
        <v>-0.56544440342369395</v>
      </c>
      <c r="X500">
        <v>-0.86306367064393896</v>
      </c>
      <c r="Y500">
        <v>-0.67781890509531495</v>
      </c>
      <c r="Z500">
        <v>-0.66611265345764104</v>
      </c>
      <c r="AA500">
        <v>-0.30144993806229903</v>
      </c>
      <c r="AB500">
        <v>0.50087252411684402</v>
      </c>
      <c r="AC500">
        <v>1.01502402075681</v>
      </c>
      <c r="AD500">
        <v>0.82451095197884905</v>
      </c>
      <c r="AE500">
        <v>0.50260160077655303</v>
      </c>
      <c r="AF500">
        <v>1.1190087629393599</v>
      </c>
    </row>
    <row r="501" spans="1:32" x14ac:dyDescent="0.25">
      <c r="A501" t="s">
        <v>4204</v>
      </c>
      <c r="B501" t="s">
        <v>3314</v>
      </c>
      <c r="C501" t="s">
        <v>3229</v>
      </c>
      <c r="D501" t="s">
        <v>3230</v>
      </c>
      <c r="E501">
        <v>861.86505378209995</v>
      </c>
      <c r="F501">
        <v>0.836672306017477</v>
      </c>
      <c r="M501" t="s">
        <v>3160</v>
      </c>
      <c r="N501" t="s">
        <v>3160</v>
      </c>
      <c r="O501" t="s">
        <v>3160</v>
      </c>
      <c r="P501" t="s">
        <v>3160</v>
      </c>
      <c r="Q501" t="s">
        <v>3160</v>
      </c>
      <c r="R501" t="s">
        <v>3160</v>
      </c>
      <c r="S501" t="s">
        <v>3160</v>
      </c>
      <c r="T501" t="s">
        <v>3180</v>
      </c>
      <c r="U501">
        <v>39</v>
      </c>
      <c r="V501">
        <v>0.31153485064448699</v>
      </c>
      <c r="W501">
        <v>-4.0963139308879903E-2</v>
      </c>
      <c r="X501">
        <v>-0.72555081038173996</v>
      </c>
      <c r="Y501">
        <v>-0.30926723537602502</v>
      </c>
      <c r="Z501">
        <v>-0.32536343449586203</v>
      </c>
      <c r="AA501">
        <v>-0.43311858336228398</v>
      </c>
      <c r="AB501">
        <v>0.121763505338014</v>
      </c>
      <c r="AC501">
        <v>0.53897366175277805</v>
      </c>
      <c r="AD501">
        <v>1.27971374029093</v>
      </c>
      <c r="AE501">
        <v>1.07234344957963</v>
      </c>
      <c r="AF501">
        <v>0.836672306017477</v>
      </c>
    </row>
    <row r="502" spans="1:32" x14ac:dyDescent="0.25">
      <c r="A502" t="s">
        <v>4205</v>
      </c>
      <c r="B502" t="s">
        <v>3314</v>
      </c>
      <c r="C502" t="s">
        <v>3231</v>
      </c>
      <c r="D502" t="s">
        <v>3232</v>
      </c>
      <c r="E502">
        <v>1390.1177360894601</v>
      </c>
      <c r="F502">
        <v>-6.2484790080548303E-2</v>
      </c>
      <c r="M502" t="s">
        <v>3160</v>
      </c>
      <c r="N502" t="s">
        <v>3160</v>
      </c>
      <c r="O502" t="s">
        <v>3160</v>
      </c>
      <c r="P502" t="s">
        <v>3160</v>
      </c>
      <c r="Q502" t="s">
        <v>3160</v>
      </c>
      <c r="R502" t="s">
        <v>3160</v>
      </c>
      <c r="S502" t="s">
        <v>3160</v>
      </c>
      <c r="T502" t="s">
        <v>3180</v>
      </c>
      <c r="U502">
        <v>63</v>
      </c>
      <c r="V502">
        <v>-0.61882054518261098</v>
      </c>
      <c r="W502">
        <v>0.18342865401664399</v>
      </c>
      <c r="X502">
        <v>0.34648364726017999</v>
      </c>
      <c r="Y502">
        <v>-1.2860110333749399</v>
      </c>
      <c r="Z502">
        <v>-0.42427072029363599</v>
      </c>
      <c r="AA502">
        <v>-0.29794473520586201</v>
      </c>
      <c r="AB502">
        <v>0.237637450364139</v>
      </c>
      <c r="AC502">
        <v>0.33022513111462098</v>
      </c>
      <c r="AD502">
        <v>-0.65420575845062701</v>
      </c>
      <c r="AE502">
        <v>-0.21767286729222601</v>
      </c>
      <c r="AF502">
        <v>-6.2484790080548303E-2</v>
      </c>
    </row>
    <row r="503" spans="1:32" x14ac:dyDescent="0.25">
      <c r="A503" t="s">
        <v>4206</v>
      </c>
      <c r="B503" t="s">
        <v>3314</v>
      </c>
      <c r="C503" t="s">
        <v>3233</v>
      </c>
      <c r="D503" t="s">
        <v>3234</v>
      </c>
      <c r="E503">
        <v>545.69133268073494</v>
      </c>
      <c r="F503">
        <v>0.46786084820784601</v>
      </c>
      <c r="M503" t="s">
        <v>3160</v>
      </c>
      <c r="N503" t="s">
        <v>3160</v>
      </c>
      <c r="O503" t="s">
        <v>3160</v>
      </c>
      <c r="P503" t="s">
        <v>3160</v>
      </c>
      <c r="Q503" t="s">
        <v>3160</v>
      </c>
      <c r="R503" t="s">
        <v>3160</v>
      </c>
      <c r="S503" t="s">
        <v>3160</v>
      </c>
      <c r="T503" t="s">
        <v>3180</v>
      </c>
      <c r="U503">
        <v>50</v>
      </c>
      <c r="V503">
        <v>0.22280244447630601</v>
      </c>
      <c r="W503">
        <v>0.26805478813558198</v>
      </c>
      <c r="X503">
        <v>0.53229735228338904</v>
      </c>
      <c r="Y503">
        <v>8.7787347470239894E-3</v>
      </c>
      <c r="Z503">
        <v>-8.4752168801283098E-2</v>
      </c>
      <c r="AA503">
        <v>0.71663230548635504</v>
      </c>
      <c r="AB503">
        <v>0.934269298557862</v>
      </c>
      <c r="AC503">
        <v>0.85384053721026898</v>
      </c>
      <c r="AD503">
        <v>0.68322980315332904</v>
      </c>
      <c r="AE503">
        <v>0.41503066968255897</v>
      </c>
      <c r="AF503">
        <v>0.46786084820784601</v>
      </c>
    </row>
    <row r="504" spans="1:32" x14ac:dyDescent="0.25">
      <c r="A504" t="s">
        <v>4207</v>
      </c>
      <c r="B504" t="s">
        <v>3314</v>
      </c>
      <c r="C504" t="s">
        <v>3235</v>
      </c>
      <c r="D504" t="s">
        <v>3236</v>
      </c>
      <c r="E504">
        <v>4692.00801686047</v>
      </c>
      <c r="F504">
        <v>-0.173326034472295</v>
      </c>
      <c r="G504">
        <v>0.566987754569792</v>
      </c>
      <c r="H504">
        <v>-1.0057074048363599</v>
      </c>
      <c r="I504">
        <v>-0.63682471446798605</v>
      </c>
      <c r="J504">
        <v>0.181546921124908</v>
      </c>
      <c r="K504">
        <v>-1.2917432665931501</v>
      </c>
      <c r="L504">
        <v>-0.89990079493411301</v>
      </c>
      <c r="M504" t="s">
        <v>3148</v>
      </c>
      <c r="N504" t="s">
        <v>3151</v>
      </c>
      <c r="O504" t="s">
        <v>3155</v>
      </c>
      <c r="P504" t="s">
        <v>3150</v>
      </c>
      <c r="Q504" t="s">
        <v>3148</v>
      </c>
      <c r="R504" t="s">
        <v>3155</v>
      </c>
      <c r="S504" t="s">
        <v>3155</v>
      </c>
      <c r="T504" t="s">
        <v>3152</v>
      </c>
      <c r="U504">
        <v>66</v>
      </c>
      <c r="V504">
        <v>-0.88824019594952996</v>
      </c>
      <c r="W504">
        <v>-0.57922629606970999</v>
      </c>
      <c r="X504">
        <v>-0.76030758182857705</v>
      </c>
      <c r="Y504">
        <v>-0.52101046089685699</v>
      </c>
      <c r="Z504">
        <v>-0.69922949260185396</v>
      </c>
      <c r="AA504">
        <v>-1.1183003525764701</v>
      </c>
      <c r="AB504">
        <v>-0.27475370641265701</v>
      </c>
      <c r="AC504">
        <v>-0.21488451434082501</v>
      </c>
      <c r="AD504">
        <v>-0.837716844183511</v>
      </c>
      <c r="AE504">
        <v>-0.87201266948566802</v>
      </c>
      <c r="AF504">
        <v>-0.173326034472295</v>
      </c>
    </row>
    <row r="505" spans="1:32" x14ac:dyDescent="0.25">
      <c r="A505" t="s">
        <v>4208</v>
      </c>
      <c r="B505" t="s">
        <v>3314</v>
      </c>
      <c r="C505" t="s">
        <v>3237</v>
      </c>
      <c r="D505" t="s">
        <v>3238</v>
      </c>
      <c r="E505">
        <v>3503.3569563153701</v>
      </c>
      <c r="F505">
        <v>0.17397321536155699</v>
      </c>
      <c r="G505">
        <v>-0.26310163022702499</v>
      </c>
      <c r="H505">
        <v>1.4131187188816401</v>
      </c>
      <c r="I505">
        <v>0.98451246582077101</v>
      </c>
      <c r="J505">
        <v>-0.403527059256093</v>
      </c>
      <c r="K505">
        <v>-1.4207474154772699</v>
      </c>
      <c r="L505">
        <v>-1.15030177138044</v>
      </c>
      <c r="M505" t="s">
        <v>3149</v>
      </c>
      <c r="N505" t="s">
        <v>3148</v>
      </c>
      <c r="O505" t="s">
        <v>3151</v>
      </c>
      <c r="P505" t="s">
        <v>3151</v>
      </c>
      <c r="Q505" t="s">
        <v>3150</v>
      </c>
      <c r="R505" t="s">
        <v>3155</v>
      </c>
      <c r="S505" t="s">
        <v>3155</v>
      </c>
      <c r="T505" t="s">
        <v>3152</v>
      </c>
      <c r="U505">
        <v>60</v>
      </c>
      <c r="V505">
        <v>1.7412403094756598E-2</v>
      </c>
      <c r="W505">
        <v>0.18448950900990399</v>
      </c>
      <c r="X505">
        <v>-0.55899543499315096</v>
      </c>
      <c r="Y505">
        <v>-0.50460712935997998</v>
      </c>
      <c r="Z505">
        <v>-5.0052294219225697E-2</v>
      </c>
      <c r="AA505">
        <v>-0.41359021611659602</v>
      </c>
      <c r="AB505">
        <v>-5.2126108423007599E-3</v>
      </c>
      <c r="AC505">
        <v>0.21335010077689301</v>
      </c>
      <c r="AD505">
        <v>0.30462422980346998</v>
      </c>
      <c r="AE505">
        <v>0.48326799385425501</v>
      </c>
      <c r="AF505">
        <v>0.17397321536155699</v>
      </c>
    </row>
    <row r="506" spans="1:32" x14ac:dyDescent="0.25">
      <c r="A506" t="s">
        <v>4209</v>
      </c>
      <c r="B506" t="s">
        <v>3314</v>
      </c>
      <c r="C506" t="s">
        <v>3239</v>
      </c>
      <c r="D506" t="s">
        <v>3240</v>
      </c>
      <c r="E506">
        <v>3395.0333238872299</v>
      </c>
      <c r="F506">
        <v>-0.67609060179415803</v>
      </c>
      <c r="G506">
        <v>0.11748994194014201</v>
      </c>
      <c r="H506">
        <v>-1.0057074048363499</v>
      </c>
      <c r="I506">
        <v>-1.61996065157701</v>
      </c>
      <c r="J506">
        <v>0.20161439929243799</v>
      </c>
      <c r="K506">
        <v>-1.06215520049882</v>
      </c>
      <c r="L506">
        <v>0.49787814077762299</v>
      </c>
      <c r="M506" t="s">
        <v>3155</v>
      </c>
      <c r="N506" t="s">
        <v>3149</v>
      </c>
      <c r="O506" t="s">
        <v>3150</v>
      </c>
      <c r="P506" t="s">
        <v>3155</v>
      </c>
      <c r="Q506" t="s">
        <v>3148</v>
      </c>
      <c r="R506" t="s">
        <v>3150</v>
      </c>
      <c r="S506" t="s">
        <v>3149</v>
      </c>
      <c r="T506" t="s">
        <v>3152</v>
      </c>
      <c r="U506">
        <v>73</v>
      </c>
      <c r="V506">
        <v>-0.88697820380211001</v>
      </c>
      <c r="W506">
        <v>-1.36697842486073</v>
      </c>
      <c r="X506">
        <v>-1.36291131415278</v>
      </c>
      <c r="Y506">
        <v>-1.3016039531001999</v>
      </c>
      <c r="Z506">
        <v>-1.2293072788172701</v>
      </c>
      <c r="AA506">
        <v>-1.42559083791607</v>
      </c>
      <c r="AB506">
        <v>-1.24175214260447</v>
      </c>
      <c r="AC506">
        <v>-1.04964297841543</v>
      </c>
      <c r="AD506">
        <v>-1.0847044985287</v>
      </c>
      <c r="AE506">
        <v>-0.97293324636648304</v>
      </c>
      <c r="AF506">
        <v>-0.67609060179415803</v>
      </c>
    </row>
    <row r="507" spans="1:32" x14ac:dyDescent="0.25">
      <c r="A507" t="s">
        <v>4210</v>
      </c>
      <c r="B507" t="s">
        <v>3314</v>
      </c>
      <c r="C507" t="s">
        <v>3241</v>
      </c>
      <c r="D507" t="s">
        <v>3242</v>
      </c>
      <c r="E507">
        <v>1233.1819190358999</v>
      </c>
      <c r="F507">
        <v>-7.5040821382634904E-2</v>
      </c>
      <c r="G507">
        <v>0.43779154849608598</v>
      </c>
      <c r="H507">
        <v>-0.19943203026369</v>
      </c>
      <c r="I507">
        <v>-0.22464507413656501</v>
      </c>
      <c r="J507">
        <v>-0.41409458799207499</v>
      </c>
      <c r="K507">
        <v>-1.6013024851053901</v>
      </c>
      <c r="L507">
        <v>-0.96310844306244603</v>
      </c>
      <c r="M507" t="s">
        <v>3148</v>
      </c>
      <c r="N507" t="s">
        <v>3149</v>
      </c>
      <c r="O507" t="s">
        <v>3148</v>
      </c>
      <c r="P507" t="s">
        <v>3150</v>
      </c>
      <c r="Q507" t="s">
        <v>3150</v>
      </c>
      <c r="R507" t="s">
        <v>3155</v>
      </c>
      <c r="S507" t="s">
        <v>3155</v>
      </c>
      <c r="T507" t="s">
        <v>3152</v>
      </c>
      <c r="U507">
        <v>64</v>
      </c>
      <c r="V507">
        <v>-0.76368356834691098</v>
      </c>
      <c r="W507">
        <v>-0.33293204678914201</v>
      </c>
      <c r="X507">
        <v>-0.72056626856447004</v>
      </c>
      <c r="Y507">
        <v>-0.49079671722204898</v>
      </c>
      <c r="Z507">
        <v>-9.7369655870440705E-2</v>
      </c>
      <c r="AA507">
        <v>-0.66817643366567703</v>
      </c>
      <c r="AB507">
        <v>-0.73090713345027003</v>
      </c>
      <c r="AC507">
        <v>1.0776221678070699E-2</v>
      </c>
      <c r="AD507">
        <v>-0.20403238013862501</v>
      </c>
      <c r="AE507">
        <v>-0.43529892858847502</v>
      </c>
      <c r="AF507">
        <v>-7.5040821382634904E-2</v>
      </c>
    </row>
    <row r="508" spans="1:32" x14ac:dyDescent="0.25">
      <c r="A508" t="s">
        <v>4211</v>
      </c>
      <c r="B508" t="s">
        <v>3314</v>
      </c>
      <c r="C508" t="s">
        <v>3243</v>
      </c>
      <c r="D508" t="s">
        <v>3244</v>
      </c>
      <c r="E508">
        <v>3848.6606676868701</v>
      </c>
      <c r="F508">
        <v>0.22629888826965699</v>
      </c>
      <c r="G508">
        <v>-0.56674753481329498</v>
      </c>
      <c r="H508">
        <v>-0.18118717755765901</v>
      </c>
      <c r="I508">
        <v>1.2913727344655901</v>
      </c>
      <c r="J508">
        <v>-0.53704394169348502</v>
      </c>
      <c r="K508">
        <v>-1.56550639913329</v>
      </c>
      <c r="L508">
        <v>-0.55685390982278904</v>
      </c>
      <c r="M508" t="s">
        <v>3149</v>
      </c>
      <c r="N508" t="s">
        <v>3150</v>
      </c>
      <c r="O508" t="s">
        <v>3148</v>
      </c>
      <c r="P508" t="s">
        <v>3151</v>
      </c>
      <c r="Q508" t="s">
        <v>3150</v>
      </c>
      <c r="R508" t="s">
        <v>3155</v>
      </c>
      <c r="S508" t="s">
        <v>3150</v>
      </c>
      <c r="T508" t="s">
        <v>3152</v>
      </c>
      <c r="U508">
        <v>57</v>
      </c>
      <c r="V508">
        <v>-0.21963090548325101</v>
      </c>
      <c r="W508">
        <v>-0.45699803526427002</v>
      </c>
      <c r="X508">
        <v>-0.45870848768613598</v>
      </c>
      <c r="Y508">
        <v>-0.724823974487389</v>
      </c>
      <c r="Z508">
        <v>-0.251447959085071</v>
      </c>
      <c r="AA508">
        <v>-5.9016736200319601E-2</v>
      </c>
      <c r="AB508">
        <v>0.34422013905465698</v>
      </c>
      <c r="AC508">
        <v>0.60493936261488201</v>
      </c>
      <c r="AD508">
        <v>0.81535678021318303</v>
      </c>
      <c r="AE508">
        <v>-6.5772406513127504E-2</v>
      </c>
      <c r="AF508">
        <v>0.22629888826965699</v>
      </c>
    </row>
    <row r="509" spans="1:32" x14ac:dyDescent="0.25">
      <c r="A509" t="s">
        <v>4212</v>
      </c>
      <c r="B509" t="s">
        <v>3314</v>
      </c>
      <c r="C509" t="s">
        <v>3245</v>
      </c>
      <c r="D509" t="s">
        <v>3246</v>
      </c>
      <c r="E509">
        <v>3636.3156206877402</v>
      </c>
      <c r="F509">
        <v>1.0630319128844801</v>
      </c>
      <c r="G509">
        <v>1.3463554700265301</v>
      </c>
      <c r="H509">
        <v>-0.61070610472792597</v>
      </c>
      <c r="I509">
        <v>0.75250559661031802</v>
      </c>
      <c r="J509">
        <v>-1.03701529654576</v>
      </c>
      <c r="K509">
        <v>-1.7216270100056701</v>
      </c>
      <c r="L509">
        <v>-1.2625509441884299</v>
      </c>
      <c r="M509" t="s">
        <v>3151</v>
      </c>
      <c r="N509" t="s">
        <v>3151</v>
      </c>
      <c r="O509" t="s">
        <v>3150</v>
      </c>
      <c r="P509" t="s">
        <v>3149</v>
      </c>
      <c r="Q509" t="s">
        <v>3155</v>
      </c>
      <c r="R509" t="s">
        <v>3155</v>
      </c>
      <c r="S509" t="s">
        <v>3155</v>
      </c>
      <c r="T509" t="s">
        <v>3152</v>
      </c>
      <c r="U509">
        <v>31</v>
      </c>
      <c r="V509">
        <v>0.75512194821119405</v>
      </c>
      <c r="W509">
        <v>1.68643574186065E-2</v>
      </c>
      <c r="X509">
        <v>-0.64024077436724802</v>
      </c>
      <c r="Y509">
        <v>0.373049167577509</v>
      </c>
      <c r="Z509">
        <v>-0.44539592677481998</v>
      </c>
      <c r="AA509">
        <v>-0.54075045761271701</v>
      </c>
      <c r="AB509">
        <v>-5.5807741984957498E-2</v>
      </c>
      <c r="AC509">
        <v>0.44508425950983199</v>
      </c>
      <c r="AD509">
        <v>0.54974944147135996</v>
      </c>
      <c r="AE509">
        <v>0.27568715919672598</v>
      </c>
      <c r="AF509">
        <v>1.0630319128844801</v>
      </c>
    </row>
    <row r="510" spans="1:32" x14ac:dyDescent="0.25">
      <c r="A510" t="s">
        <v>4213</v>
      </c>
      <c r="B510" t="s">
        <v>3314</v>
      </c>
      <c r="C510" t="s">
        <v>3247</v>
      </c>
      <c r="D510" t="s">
        <v>3248</v>
      </c>
      <c r="E510">
        <v>302.515160364915</v>
      </c>
      <c r="F510">
        <v>0.30163509998490301</v>
      </c>
      <c r="M510" t="s">
        <v>3160</v>
      </c>
      <c r="N510" t="s">
        <v>3160</v>
      </c>
      <c r="O510" t="s">
        <v>3160</v>
      </c>
      <c r="P510" t="s">
        <v>3160</v>
      </c>
      <c r="Q510" t="s">
        <v>3160</v>
      </c>
      <c r="R510" t="s">
        <v>3160</v>
      </c>
      <c r="S510" t="s">
        <v>3160</v>
      </c>
      <c r="T510" t="s">
        <v>3180</v>
      </c>
      <c r="U510">
        <v>54</v>
      </c>
      <c r="V510">
        <v>0.274245558577565</v>
      </c>
      <c r="W510">
        <v>0.273057777695843</v>
      </c>
      <c r="X510">
        <v>1.05856756857066E-2</v>
      </c>
      <c r="Y510">
        <v>-0.13876798969079299</v>
      </c>
      <c r="Z510">
        <v>-0.22960425163380599</v>
      </c>
      <c r="AA510">
        <v>-3.1613125737720002E-2</v>
      </c>
      <c r="AB510">
        <v>0.48414770832987097</v>
      </c>
      <c r="AC510">
        <v>-0.63134512023182898</v>
      </c>
      <c r="AD510">
        <v>0.55285599667473195</v>
      </c>
      <c r="AE510">
        <v>1.22715465311993</v>
      </c>
      <c r="AF510">
        <v>0.30163509998490301</v>
      </c>
    </row>
    <row r="511" spans="1:32" x14ac:dyDescent="0.25">
      <c r="A511" t="s">
        <v>4214</v>
      </c>
      <c r="B511" t="s">
        <v>3314</v>
      </c>
      <c r="C511" t="s">
        <v>3249</v>
      </c>
      <c r="D511" t="s">
        <v>3250</v>
      </c>
      <c r="E511">
        <v>1565.3558348459901</v>
      </c>
      <c r="F511">
        <v>0.51507570573136996</v>
      </c>
      <c r="G511">
        <v>-0.441362666927828</v>
      </c>
      <c r="H511">
        <v>1.4131187188816401</v>
      </c>
      <c r="I511">
        <v>0.25750046590463599</v>
      </c>
      <c r="J511">
        <v>-0.83463801632517498</v>
      </c>
      <c r="K511">
        <v>-1.6026383387018901</v>
      </c>
      <c r="L511">
        <v>0.392231795385583</v>
      </c>
      <c r="M511" t="s">
        <v>3151</v>
      </c>
      <c r="N511" t="s">
        <v>3150</v>
      </c>
      <c r="O511" t="s">
        <v>3151</v>
      </c>
      <c r="P511" t="s">
        <v>3148</v>
      </c>
      <c r="Q511" t="s">
        <v>3155</v>
      </c>
      <c r="R511" t="s">
        <v>3155</v>
      </c>
      <c r="S511" t="s">
        <v>3149</v>
      </c>
      <c r="T511" t="s">
        <v>3152</v>
      </c>
      <c r="U511">
        <v>47</v>
      </c>
      <c r="V511">
        <v>0.42016164126206701</v>
      </c>
      <c r="W511">
        <v>0.32848837087472099</v>
      </c>
      <c r="X511">
        <v>0.246139670066014</v>
      </c>
      <c r="Y511">
        <v>0.18245785509430701</v>
      </c>
      <c r="Z511">
        <v>-0.346998521847522</v>
      </c>
      <c r="AA511">
        <v>-8.5743078589854693E-2</v>
      </c>
      <c r="AB511">
        <v>1.0405164814418399</v>
      </c>
      <c r="AC511">
        <v>1.25247208981546</v>
      </c>
      <c r="AD511">
        <v>0.83069864498842505</v>
      </c>
      <c r="AE511">
        <v>0.84662200879580696</v>
      </c>
      <c r="AF511">
        <v>0.51507570573136996</v>
      </c>
    </row>
    <row r="512" spans="1:32" x14ac:dyDescent="0.25">
      <c r="A512" t="s">
        <v>4215</v>
      </c>
      <c r="B512" t="s">
        <v>3314</v>
      </c>
      <c r="C512" t="s">
        <v>3251</v>
      </c>
      <c r="D512" t="s">
        <v>3252</v>
      </c>
      <c r="E512">
        <v>1229.24840186766</v>
      </c>
      <c r="F512">
        <v>0.95859264445898595</v>
      </c>
      <c r="G512">
        <v>0.63629937022346605</v>
      </c>
      <c r="H512">
        <v>1.4131187188816401</v>
      </c>
      <c r="I512">
        <v>0.74574702091084699</v>
      </c>
      <c r="J512">
        <v>-1.0114726956250999</v>
      </c>
      <c r="K512">
        <v>-1.655465874273</v>
      </c>
      <c r="L512">
        <v>-0.43385519709484499</v>
      </c>
      <c r="M512" t="s">
        <v>3151</v>
      </c>
      <c r="N512" t="s">
        <v>3151</v>
      </c>
      <c r="O512" t="s">
        <v>3151</v>
      </c>
      <c r="P512" t="s">
        <v>3149</v>
      </c>
      <c r="Q512" t="s">
        <v>3155</v>
      </c>
      <c r="R512" t="s">
        <v>3155</v>
      </c>
      <c r="S512" t="s">
        <v>3150</v>
      </c>
      <c r="T512" t="s">
        <v>3152</v>
      </c>
      <c r="U512">
        <v>34</v>
      </c>
      <c r="V512">
        <v>1.9794304006451999</v>
      </c>
      <c r="W512">
        <v>1.59590876427728</v>
      </c>
      <c r="X512">
        <v>-0.13202456941401</v>
      </c>
      <c r="Y512">
        <v>-0.17057171754353301</v>
      </c>
      <c r="Z512">
        <v>1.5135727955395499</v>
      </c>
      <c r="AA512">
        <v>2.2060394507380301</v>
      </c>
      <c r="AB512">
        <v>3.36638507429176</v>
      </c>
      <c r="AC512">
        <v>4.6022522546270697</v>
      </c>
      <c r="AD512">
        <v>3.0199986172983002</v>
      </c>
      <c r="AE512">
        <v>1.4012558380071301</v>
      </c>
      <c r="AF512">
        <v>0.95859264445898595</v>
      </c>
    </row>
    <row r="513" spans="1:32" x14ac:dyDescent="0.25">
      <c r="A513" t="s">
        <v>4216</v>
      </c>
      <c r="B513" t="s">
        <v>3314</v>
      </c>
      <c r="C513" t="s">
        <v>3253</v>
      </c>
      <c r="D513" t="s">
        <v>3254</v>
      </c>
      <c r="E513">
        <v>2301.9966543834398</v>
      </c>
      <c r="F513">
        <v>1.61739670779394</v>
      </c>
      <c r="G513">
        <v>-0.32423144939075399</v>
      </c>
      <c r="H513">
        <v>0.60684334430897602</v>
      </c>
      <c r="I513">
        <v>1.02352617072782</v>
      </c>
      <c r="J513">
        <v>-1.1443700932419201</v>
      </c>
      <c r="K513">
        <v>-1.81882880604907</v>
      </c>
      <c r="L513">
        <v>-1.06759446280339</v>
      </c>
      <c r="M513" t="s">
        <v>3151</v>
      </c>
      <c r="N513" t="s">
        <v>3150</v>
      </c>
      <c r="O513" t="s">
        <v>3149</v>
      </c>
      <c r="P513" t="s">
        <v>3151</v>
      </c>
      <c r="Q513" t="s">
        <v>3155</v>
      </c>
      <c r="R513" t="s">
        <v>3155</v>
      </c>
      <c r="S513" t="s">
        <v>3155</v>
      </c>
      <c r="T513" t="s">
        <v>3152</v>
      </c>
      <c r="U513">
        <v>12</v>
      </c>
      <c r="V513">
        <v>0.71318784795803603</v>
      </c>
      <c r="W513">
        <v>1.0236336422802701</v>
      </c>
      <c r="X513">
        <v>-0.45958584451100998</v>
      </c>
      <c r="Y513">
        <v>-0.30224070971640898</v>
      </c>
      <c r="Z513">
        <v>0.33745781712575701</v>
      </c>
      <c r="AA513">
        <v>0.233071608576044</v>
      </c>
      <c r="AB513">
        <v>0.74854477106798001</v>
      </c>
      <c r="AC513">
        <v>1.4565989651603</v>
      </c>
      <c r="AD513">
        <v>1.16889460016638</v>
      </c>
      <c r="AE513">
        <v>0.78504306535014401</v>
      </c>
      <c r="AF513">
        <v>1.61739670779394</v>
      </c>
    </row>
    <row r="514" spans="1:32" x14ac:dyDescent="0.25">
      <c r="A514" t="s">
        <v>4217</v>
      </c>
      <c r="B514" t="s">
        <v>3314</v>
      </c>
      <c r="C514" t="s">
        <v>3255</v>
      </c>
      <c r="D514" t="s">
        <v>3256</v>
      </c>
      <c r="E514">
        <v>2870.71691721347</v>
      </c>
      <c r="F514">
        <v>0.60437187353062205</v>
      </c>
      <c r="G514">
        <v>-0.85117216093778703</v>
      </c>
      <c r="H514">
        <v>0.60684334430897602</v>
      </c>
      <c r="I514">
        <v>1.22106003743175</v>
      </c>
      <c r="J514">
        <v>-0.111928963478733</v>
      </c>
      <c r="K514">
        <v>-0.86858247689063595</v>
      </c>
      <c r="L514">
        <v>-3.00862772046794E-2</v>
      </c>
      <c r="M514" t="s">
        <v>3151</v>
      </c>
      <c r="N514" t="s">
        <v>3155</v>
      </c>
      <c r="O514" t="s">
        <v>3149</v>
      </c>
      <c r="P514" t="s">
        <v>3151</v>
      </c>
      <c r="Q514" t="s">
        <v>3148</v>
      </c>
      <c r="R514" t="s">
        <v>3150</v>
      </c>
      <c r="S514" t="s">
        <v>3148</v>
      </c>
      <c r="T514" t="s">
        <v>3152</v>
      </c>
      <c r="U514">
        <v>45</v>
      </c>
      <c r="V514">
        <v>-0.70126552259365804</v>
      </c>
      <c r="W514">
        <v>-0.59215478234340702</v>
      </c>
      <c r="X514">
        <v>-0.13562242783977499</v>
      </c>
      <c r="Y514">
        <v>-0.33944734135740801</v>
      </c>
      <c r="Z514">
        <v>-0.32203997644471599</v>
      </c>
      <c r="AA514">
        <v>-1.0474433914439201</v>
      </c>
      <c r="AB514">
        <v>-0.930946930584724</v>
      </c>
      <c r="AC514">
        <v>-0.71629950168272305</v>
      </c>
      <c r="AD514">
        <v>-0.37486455377286698</v>
      </c>
      <c r="AE514">
        <v>-0.14301535680161001</v>
      </c>
      <c r="AF514">
        <v>0.60437187353062205</v>
      </c>
    </row>
    <row r="515" spans="1:32" x14ac:dyDescent="0.25">
      <c r="A515" t="s">
        <v>4218</v>
      </c>
      <c r="B515" t="s">
        <v>3314</v>
      </c>
      <c r="C515" t="s">
        <v>3257</v>
      </c>
      <c r="D515" t="s">
        <v>3258</v>
      </c>
      <c r="E515">
        <v>1715.01599562361</v>
      </c>
      <c r="F515">
        <v>-0.23032203918105101</v>
      </c>
      <c r="G515">
        <v>-0.94875922843203098</v>
      </c>
      <c r="H515">
        <v>0.60684334430897602</v>
      </c>
      <c r="I515">
        <v>1.2381636586588101</v>
      </c>
      <c r="J515">
        <v>-0.542062134813174</v>
      </c>
      <c r="K515">
        <v>-1.097821610807</v>
      </c>
      <c r="L515">
        <v>0.73272059083437602</v>
      </c>
      <c r="M515" t="s">
        <v>3148</v>
      </c>
      <c r="N515" t="s">
        <v>3155</v>
      </c>
      <c r="O515" t="s">
        <v>3149</v>
      </c>
      <c r="P515" t="s">
        <v>3151</v>
      </c>
      <c r="Q515" t="s">
        <v>3150</v>
      </c>
      <c r="R515" t="s">
        <v>3155</v>
      </c>
      <c r="S515" t="s">
        <v>3149</v>
      </c>
      <c r="T515" t="s">
        <v>3152</v>
      </c>
      <c r="U515">
        <v>68</v>
      </c>
      <c r="V515">
        <v>-1.3308787428507201</v>
      </c>
      <c r="W515">
        <v>1.0954220293774799</v>
      </c>
      <c r="X515">
        <v>0.45910024939188299</v>
      </c>
      <c r="Y515">
        <v>0.28535847099342698</v>
      </c>
      <c r="Z515">
        <v>5.8221535691556602E-3</v>
      </c>
      <c r="AA515">
        <v>-1.0343877828195001</v>
      </c>
      <c r="AB515">
        <v>-0.150971352455255</v>
      </c>
      <c r="AC515">
        <v>1.4580176406649299</v>
      </c>
      <c r="AD515">
        <v>1.1014749350758399</v>
      </c>
      <c r="AE515">
        <v>-0.545813656351954</v>
      </c>
      <c r="AF515">
        <v>-0.23032203918105101</v>
      </c>
    </row>
    <row r="516" spans="1:32" x14ac:dyDescent="0.25">
      <c r="A516" t="s">
        <v>4219</v>
      </c>
      <c r="B516" t="s">
        <v>3314</v>
      </c>
      <c r="C516" t="s">
        <v>3259</v>
      </c>
      <c r="D516" t="s">
        <v>3260</v>
      </c>
      <c r="E516">
        <v>1440.64135526427</v>
      </c>
      <c r="F516">
        <v>1.50789429349383</v>
      </c>
      <c r="M516" t="s">
        <v>3160</v>
      </c>
      <c r="N516" t="s">
        <v>3160</v>
      </c>
      <c r="O516" t="s">
        <v>3160</v>
      </c>
      <c r="P516" t="s">
        <v>3160</v>
      </c>
      <c r="Q516" t="s">
        <v>3160</v>
      </c>
      <c r="R516" t="s">
        <v>3160</v>
      </c>
      <c r="S516" t="s">
        <v>3160</v>
      </c>
      <c r="T516" t="s">
        <v>3180</v>
      </c>
      <c r="U516">
        <v>17</v>
      </c>
      <c r="V516">
        <v>-0.55617896899025399</v>
      </c>
      <c r="W516">
        <v>-0.86586409022345701</v>
      </c>
      <c r="X516">
        <v>-0.90720875769696396</v>
      </c>
      <c r="Y516">
        <v>-0.75226954384878797</v>
      </c>
      <c r="Z516">
        <v>-0.74081315056619901</v>
      </c>
      <c r="AA516">
        <v>-0.43060472482602202</v>
      </c>
      <c r="AB516">
        <v>-0.92758672928786101</v>
      </c>
      <c r="AC516">
        <v>-0.73574333284361504</v>
      </c>
      <c r="AD516">
        <v>-0.47336238142264397</v>
      </c>
      <c r="AE516">
        <v>0.67378789766949299</v>
      </c>
      <c r="AF516">
        <v>1.50789429349383</v>
      </c>
    </row>
    <row r="517" spans="1:32" x14ac:dyDescent="0.25">
      <c r="A517" t="s">
        <v>4220</v>
      </c>
      <c r="B517" t="s">
        <v>3314</v>
      </c>
      <c r="C517" t="s">
        <v>3261</v>
      </c>
      <c r="D517" t="s">
        <v>3262</v>
      </c>
      <c r="E517">
        <v>3161.7227728728199</v>
      </c>
      <c r="F517">
        <v>-0.30420575183454002</v>
      </c>
      <c r="G517">
        <v>0.87154627734144297</v>
      </c>
      <c r="H517">
        <v>-1.2730286929260199</v>
      </c>
      <c r="I517">
        <v>-2.2510093587322499</v>
      </c>
      <c r="J517">
        <v>0.95135383295225195</v>
      </c>
      <c r="K517">
        <v>1.4073441578421499</v>
      </c>
      <c r="L517">
        <v>-0.73575763305431596</v>
      </c>
      <c r="M517" t="s">
        <v>3150</v>
      </c>
      <c r="N517" t="s">
        <v>3151</v>
      </c>
      <c r="O517" t="s">
        <v>3155</v>
      </c>
      <c r="P517" t="s">
        <v>3155</v>
      </c>
      <c r="Q517" t="s">
        <v>3151</v>
      </c>
      <c r="R517" t="s">
        <v>3151</v>
      </c>
      <c r="S517" t="s">
        <v>3150</v>
      </c>
      <c r="T517" t="s">
        <v>3152</v>
      </c>
      <c r="U517">
        <v>69</v>
      </c>
      <c r="V517">
        <v>-1.34642968012993</v>
      </c>
      <c r="W517">
        <v>-1.2809437271934001</v>
      </c>
      <c r="X517">
        <v>-1.5871832260571299</v>
      </c>
      <c r="Y517">
        <v>-1.5628858010348501</v>
      </c>
      <c r="Z517">
        <v>-0.82232997187969703</v>
      </c>
      <c r="AA517">
        <v>-0.84789896952632604</v>
      </c>
      <c r="AB517">
        <v>-1.17809043533427</v>
      </c>
      <c r="AC517">
        <v>-0.50628361279117795</v>
      </c>
      <c r="AD517">
        <v>-0.72799097920159195</v>
      </c>
      <c r="AE517">
        <v>-1.2461153515074399</v>
      </c>
      <c r="AF517">
        <v>-0.30420575183454002</v>
      </c>
    </row>
    <row r="518" spans="1:32" x14ac:dyDescent="0.25">
      <c r="A518" t="s">
        <v>4221</v>
      </c>
      <c r="B518" t="s">
        <v>3314</v>
      </c>
      <c r="C518" t="s">
        <v>3263</v>
      </c>
      <c r="D518" t="s">
        <v>3264</v>
      </c>
      <c r="E518">
        <v>9510.5459538812393</v>
      </c>
      <c r="F518">
        <v>0.23788255396878699</v>
      </c>
      <c r="G518">
        <v>-0.22308104420698299</v>
      </c>
      <c r="H518">
        <v>-0.48378830888029201</v>
      </c>
      <c r="I518">
        <v>-0.23169459020038399</v>
      </c>
      <c r="J518">
        <v>0.14601342860099401</v>
      </c>
      <c r="K518">
        <v>-6.8254357608737506E-2</v>
      </c>
      <c r="L518">
        <v>-0.76804028857779305</v>
      </c>
      <c r="M518" t="s">
        <v>3149</v>
      </c>
      <c r="N518" t="s">
        <v>3148</v>
      </c>
      <c r="O518" t="s">
        <v>3150</v>
      </c>
      <c r="P518" t="s">
        <v>3150</v>
      </c>
      <c r="Q518" t="s">
        <v>3148</v>
      </c>
      <c r="R518" t="s">
        <v>3148</v>
      </c>
      <c r="S518" t="s">
        <v>3150</v>
      </c>
      <c r="T518" t="s">
        <v>3152</v>
      </c>
      <c r="U518">
        <v>55</v>
      </c>
      <c r="V518">
        <v>0.104888926272764</v>
      </c>
      <c r="W518">
        <v>-0.34828763920928901</v>
      </c>
      <c r="X518">
        <v>-0.60648274515309397</v>
      </c>
      <c r="Y518">
        <v>-0.55477875680467503</v>
      </c>
      <c r="Z518">
        <v>-0.43380718985538003</v>
      </c>
      <c r="AA518">
        <v>-0.51355256444043196</v>
      </c>
      <c r="AB518">
        <v>-0.206894656380047</v>
      </c>
      <c r="AC518">
        <v>0.54810290951233398</v>
      </c>
      <c r="AD518">
        <v>0.110006744706705</v>
      </c>
      <c r="AE518">
        <v>-0.349783627766244</v>
      </c>
      <c r="AF518">
        <v>0.23788255396878699</v>
      </c>
    </row>
    <row r="519" spans="1:32" x14ac:dyDescent="0.25">
      <c r="A519" t="s">
        <v>4222</v>
      </c>
      <c r="B519" t="s">
        <v>3314</v>
      </c>
      <c r="C519" t="s">
        <v>3265</v>
      </c>
      <c r="D519" t="s">
        <v>3266</v>
      </c>
      <c r="E519">
        <v>5143.4934757933097</v>
      </c>
      <c r="F519">
        <v>0.51881312041083405</v>
      </c>
      <c r="G519">
        <v>-0.25564300606239299</v>
      </c>
      <c r="H519">
        <v>-0.19943203026369</v>
      </c>
      <c r="I519">
        <v>0.926411204050129</v>
      </c>
      <c r="J519">
        <v>-1.0621666038429101</v>
      </c>
      <c r="K519">
        <v>-1.0554878141185899</v>
      </c>
      <c r="L519">
        <v>-0.26350951719791699</v>
      </c>
      <c r="M519" t="s">
        <v>3151</v>
      </c>
      <c r="N519" t="s">
        <v>3148</v>
      </c>
      <c r="O519" t="s">
        <v>3148</v>
      </c>
      <c r="P519" t="s">
        <v>3149</v>
      </c>
      <c r="Q519" t="s">
        <v>3155</v>
      </c>
      <c r="R519" t="s">
        <v>3150</v>
      </c>
      <c r="S519" t="s">
        <v>3148</v>
      </c>
      <c r="T519" t="s">
        <v>3152</v>
      </c>
      <c r="U519">
        <v>46</v>
      </c>
      <c r="V519">
        <v>0.205948270548174</v>
      </c>
      <c r="W519">
        <v>0.676046577618726</v>
      </c>
      <c r="X519">
        <v>0.41836626019495399</v>
      </c>
      <c r="Y519">
        <v>-8.9855974026254004E-2</v>
      </c>
      <c r="Z519">
        <v>0.56288232701163898</v>
      </c>
      <c r="AA519">
        <v>0.67042685312754802</v>
      </c>
      <c r="AB519">
        <v>0.65134427742519696</v>
      </c>
      <c r="AC519">
        <v>0.67378007189798095</v>
      </c>
      <c r="AD519">
        <v>0.56753167017939798</v>
      </c>
      <c r="AE519">
        <v>0.389683061183213</v>
      </c>
      <c r="AF519">
        <v>0.51881312041083405</v>
      </c>
    </row>
    <row r="520" spans="1:32" x14ac:dyDescent="0.25">
      <c r="A520" t="s">
        <v>4223</v>
      </c>
      <c r="B520" t="s">
        <v>3314</v>
      </c>
      <c r="C520" t="s">
        <v>3267</v>
      </c>
      <c r="D520" t="s">
        <v>3268</v>
      </c>
      <c r="E520">
        <v>3082.1610053657701</v>
      </c>
      <c r="F520">
        <v>-0.93912247624088496</v>
      </c>
      <c r="G520">
        <v>-1.06619680608665</v>
      </c>
      <c r="H520">
        <v>-0.19943203026369</v>
      </c>
      <c r="I520">
        <v>1.2974080422593599</v>
      </c>
      <c r="J520">
        <v>-1.2042782868983499</v>
      </c>
      <c r="K520">
        <v>-0.40318352341888303</v>
      </c>
      <c r="L520">
        <v>-0.1531669895868</v>
      </c>
      <c r="M520" t="s">
        <v>3155</v>
      </c>
      <c r="N520" t="s">
        <v>3155</v>
      </c>
      <c r="O520" t="s">
        <v>3148</v>
      </c>
      <c r="P520" t="s">
        <v>3151</v>
      </c>
      <c r="Q520" t="s">
        <v>3155</v>
      </c>
      <c r="R520" t="s">
        <v>3150</v>
      </c>
      <c r="S520" t="s">
        <v>3148</v>
      </c>
      <c r="T520" t="s">
        <v>3152</v>
      </c>
      <c r="U520">
        <v>77</v>
      </c>
      <c r="V520">
        <v>-0.13490779052021801</v>
      </c>
      <c r="W520">
        <v>-0.44188469381835899</v>
      </c>
      <c r="X520">
        <v>0.74164244106891297</v>
      </c>
      <c r="Y520">
        <v>0.76548976831434601</v>
      </c>
      <c r="Z520">
        <v>-0.27182878595075599</v>
      </c>
      <c r="AA520">
        <v>-0.71217777651550895</v>
      </c>
      <c r="AB520">
        <v>0.33505879421658002</v>
      </c>
      <c r="AC520">
        <v>0.86680228910814305</v>
      </c>
      <c r="AD520">
        <v>0.48596737188190697</v>
      </c>
      <c r="AE520">
        <v>-0.29163918188461802</v>
      </c>
      <c r="AF520">
        <v>-0.93912247624088496</v>
      </c>
    </row>
    <row r="521" spans="1:32" x14ac:dyDescent="0.25">
      <c r="A521" t="s">
        <v>4224</v>
      </c>
      <c r="B521" t="s">
        <v>3314</v>
      </c>
      <c r="C521" t="s">
        <v>3269</v>
      </c>
      <c r="D521" t="s">
        <v>3270</v>
      </c>
      <c r="E521">
        <v>4315.6773907738298</v>
      </c>
      <c r="F521">
        <v>0.667139571881602</v>
      </c>
      <c r="G521">
        <v>1.6549845081238601</v>
      </c>
      <c r="H521">
        <v>-0.117267993228741</v>
      </c>
      <c r="I521">
        <v>0.24734253349181001</v>
      </c>
      <c r="J521">
        <v>-1.1780389046511099</v>
      </c>
      <c r="K521">
        <v>-1.3429408284025399</v>
      </c>
      <c r="L521">
        <v>-0.90384712971001901</v>
      </c>
      <c r="M521" t="s">
        <v>3151</v>
      </c>
      <c r="N521" t="s">
        <v>3151</v>
      </c>
      <c r="O521" t="s">
        <v>3148</v>
      </c>
      <c r="P521" t="s">
        <v>3148</v>
      </c>
      <c r="Q521" t="s">
        <v>3155</v>
      </c>
      <c r="R521" t="s">
        <v>3155</v>
      </c>
      <c r="S521" t="s">
        <v>3155</v>
      </c>
      <c r="T521" t="s">
        <v>3152</v>
      </c>
      <c r="U521">
        <v>43</v>
      </c>
      <c r="V521">
        <v>0.74399234307097695</v>
      </c>
      <c r="W521">
        <v>1.1406990385641</v>
      </c>
      <c r="X521">
        <v>1.0036041137145499</v>
      </c>
      <c r="Y521">
        <v>-1.2966068196027599E-2</v>
      </c>
      <c r="Z521">
        <v>0.51652548067620196</v>
      </c>
      <c r="AA521">
        <v>0.90315471662720803</v>
      </c>
      <c r="AB521">
        <v>1.1379717316040301</v>
      </c>
      <c r="AC521">
        <v>1.3866346155704099</v>
      </c>
      <c r="AD521">
        <v>1.3246150173947999</v>
      </c>
      <c r="AE521">
        <v>0.63091788844865104</v>
      </c>
      <c r="AF521">
        <v>0.667139571881602</v>
      </c>
    </row>
    <row r="522" spans="1:32" x14ac:dyDescent="0.25">
      <c r="A522" t="s">
        <v>4225</v>
      </c>
      <c r="B522" t="s">
        <v>3314</v>
      </c>
      <c r="C522" t="s">
        <v>3271</v>
      </c>
      <c r="D522" t="s">
        <v>3272</v>
      </c>
      <c r="E522">
        <v>2631.64174249402</v>
      </c>
      <c r="F522">
        <v>1.1258011799076999</v>
      </c>
      <c r="G522">
        <v>1.34330098120868</v>
      </c>
      <c r="H522">
        <v>1.0950443791028901</v>
      </c>
      <c r="I522">
        <v>0.63324109540605</v>
      </c>
      <c r="J522">
        <v>-0.58988565682003102</v>
      </c>
      <c r="K522">
        <v>1.35058527180027</v>
      </c>
      <c r="L522">
        <v>-7.47038366703138E-2</v>
      </c>
      <c r="M522" t="s">
        <v>3151</v>
      </c>
      <c r="N522" t="s">
        <v>3151</v>
      </c>
      <c r="O522" t="s">
        <v>3151</v>
      </c>
      <c r="P522" t="s">
        <v>3149</v>
      </c>
      <c r="Q522" t="s">
        <v>3150</v>
      </c>
      <c r="R522" t="s">
        <v>3151</v>
      </c>
      <c r="S522" t="s">
        <v>3148</v>
      </c>
      <c r="T522" t="s">
        <v>3152</v>
      </c>
      <c r="U522">
        <v>27</v>
      </c>
      <c r="V522">
        <v>0.94695522653527098</v>
      </c>
      <c r="W522">
        <v>4.1371760623221003E-2</v>
      </c>
      <c r="X522">
        <v>0.30969267559071001</v>
      </c>
      <c r="Y522">
        <v>0.58745997682542095</v>
      </c>
      <c r="Z522">
        <v>0.89181630941043499</v>
      </c>
      <c r="AA522">
        <v>0.95076271475907204</v>
      </c>
      <c r="AB522">
        <v>1.31201732572209</v>
      </c>
      <c r="AC522">
        <v>1.6429519122823699</v>
      </c>
      <c r="AD522">
        <v>1.67675174997946</v>
      </c>
      <c r="AE522">
        <v>1.1994654507867</v>
      </c>
      <c r="AF522">
        <v>1.1258011799076999</v>
      </c>
    </row>
    <row r="523" spans="1:32" x14ac:dyDescent="0.25">
      <c r="A523" t="s">
        <v>4226</v>
      </c>
      <c r="B523" t="s">
        <v>3314</v>
      </c>
      <c r="C523" t="s">
        <v>3273</v>
      </c>
      <c r="D523" t="s">
        <v>3274</v>
      </c>
      <c r="E523">
        <v>3132.2910603487699</v>
      </c>
      <c r="F523">
        <v>0.37910160734864601</v>
      </c>
      <c r="G523">
        <v>1.83963854249546</v>
      </c>
      <c r="H523">
        <v>0.35038760660094598</v>
      </c>
      <c r="I523">
        <v>-1.6511677559295901</v>
      </c>
      <c r="J523">
        <v>-0.282333497944667</v>
      </c>
      <c r="K523">
        <v>1.46177878428181</v>
      </c>
      <c r="L523">
        <v>-0.874368598681872</v>
      </c>
      <c r="M523" t="s">
        <v>3149</v>
      </c>
      <c r="N523" t="s">
        <v>3151</v>
      </c>
      <c r="O523" t="s">
        <v>3148</v>
      </c>
      <c r="P523" t="s">
        <v>3155</v>
      </c>
      <c r="Q523" t="s">
        <v>3150</v>
      </c>
      <c r="R523" t="s">
        <v>3151</v>
      </c>
      <c r="S523" t="s">
        <v>3155</v>
      </c>
      <c r="T523" t="s">
        <v>3152</v>
      </c>
      <c r="U523">
        <v>53</v>
      </c>
      <c r="V523">
        <v>0.309438547835579</v>
      </c>
      <c r="W523">
        <v>0.40607487846711299</v>
      </c>
      <c r="X523">
        <v>-0.40995124508340403</v>
      </c>
      <c r="Y523">
        <v>-0.72283720715368804</v>
      </c>
      <c r="Z523">
        <v>-0.255127825980898</v>
      </c>
      <c r="AA523">
        <v>-1.8227645321357601E-2</v>
      </c>
      <c r="AB523">
        <v>0.32381833854365499</v>
      </c>
      <c r="AC523">
        <v>0.33344731607816702</v>
      </c>
      <c r="AD523">
        <v>0.59805580979184503</v>
      </c>
      <c r="AE523">
        <v>0.41539721088682502</v>
      </c>
      <c r="AF523">
        <v>0.37910160734864601</v>
      </c>
    </row>
    <row r="524" spans="1:32" x14ac:dyDescent="0.25">
      <c r="A524" t="s">
        <v>4227</v>
      </c>
      <c r="B524" t="s">
        <v>3314</v>
      </c>
      <c r="C524" t="s">
        <v>3275</v>
      </c>
      <c r="D524" t="s">
        <v>3276</v>
      </c>
      <c r="E524">
        <v>3055.2067308353799</v>
      </c>
      <c r="F524">
        <v>0.16197148164084299</v>
      </c>
      <c r="G524">
        <v>0.20528840832565001</v>
      </c>
      <c r="H524">
        <v>-1.32426677441764</v>
      </c>
      <c r="I524">
        <v>-3.99139396103469E-2</v>
      </c>
      <c r="J524">
        <v>1.59496301449896E-2</v>
      </c>
      <c r="K524">
        <v>1.0556876904569401</v>
      </c>
      <c r="L524">
        <v>-0.97092163639069395</v>
      </c>
      <c r="M524" t="s">
        <v>3149</v>
      </c>
      <c r="N524" t="s">
        <v>3149</v>
      </c>
      <c r="O524" t="s">
        <v>3155</v>
      </c>
      <c r="P524" t="s">
        <v>3148</v>
      </c>
      <c r="Q524" t="s">
        <v>3148</v>
      </c>
      <c r="R524" t="s">
        <v>3151</v>
      </c>
      <c r="S524" t="s">
        <v>3155</v>
      </c>
      <c r="T524" t="s">
        <v>3152</v>
      </c>
      <c r="U524">
        <v>61</v>
      </c>
      <c r="V524">
        <v>6.89892438965021E-2</v>
      </c>
      <c r="W524">
        <v>0.152024939592043</v>
      </c>
      <c r="X524">
        <v>0.38255326241080501</v>
      </c>
      <c r="Y524">
        <v>-0.68336256214436097</v>
      </c>
      <c r="Z524">
        <v>-0.75867905474646802</v>
      </c>
      <c r="AA524">
        <v>-0.12284803351916999</v>
      </c>
      <c r="AB524">
        <v>0.28394148937195302</v>
      </c>
      <c r="AC524">
        <v>0.35973193441585899</v>
      </c>
      <c r="AD524">
        <v>0.33725327669661798</v>
      </c>
      <c r="AE524">
        <v>0.20963868534813301</v>
      </c>
      <c r="AF524">
        <v>0.16197148164084299</v>
      </c>
    </row>
    <row r="525" spans="1:32" x14ac:dyDescent="0.25">
      <c r="A525" t="s">
        <v>4228</v>
      </c>
      <c r="B525" t="s">
        <v>3314</v>
      </c>
      <c r="C525" t="s">
        <v>3277</v>
      </c>
      <c r="D525" t="s">
        <v>3278</v>
      </c>
      <c r="E525">
        <v>295.99596473184499</v>
      </c>
      <c r="F525">
        <v>0.22184482699837599</v>
      </c>
      <c r="M525" t="s">
        <v>3160</v>
      </c>
      <c r="N525" t="s">
        <v>3160</v>
      </c>
      <c r="O525" t="s">
        <v>3160</v>
      </c>
      <c r="P525" t="s">
        <v>3160</v>
      </c>
      <c r="Q525" t="s">
        <v>3160</v>
      </c>
      <c r="R525" t="s">
        <v>3160</v>
      </c>
      <c r="S525" t="s">
        <v>3160</v>
      </c>
      <c r="T525" t="s">
        <v>3180</v>
      </c>
      <c r="U525">
        <v>58</v>
      </c>
      <c r="V525">
        <v>0.428971495999174</v>
      </c>
      <c r="W525">
        <v>-0.19437450967226799</v>
      </c>
      <c r="X525">
        <v>-0.51419048620850005</v>
      </c>
      <c r="Y525">
        <v>-0.56644336736225898</v>
      </c>
      <c r="Z525">
        <v>-0.29786058078801703</v>
      </c>
      <c r="AA525">
        <v>-1.28882293035191E-2</v>
      </c>
      <c r="AB525">
        <v>2.8694638421010499</v>
      </c>
      <c r="AC525">
        <v>5.7174600876904602</v>
      </c>
      <c r="AD525">
        <v>3.6886399796225602</v>
      </c>
      <c r="AE525">
        <v>5.8880522700412101E-2</v>
      </c>
      <c r="AF525">
        <v>0.22184482699837599</v>
      </c>
    </row>
    <row r="526" spans="1:32" x14ac:dyDescent="0.25">
      <c r="A526" t="s">
        <v>4229</v>
      </c>
      <c r="B526" t="s">
        <v>3314</v>
      </c>
      <c r="C526" t="s">
        <v>3279</v>
      </c>
      <c r="D526" t="s">
        <v>3280</v>
      </c>
      <c r="E526">
        <v>1207.0379853598499</v>
      </c>
      <c r="F526">
        <v>0.96998975950389899</v>
      </c>
      <c r="G526">
        <v>-0.13643967691457501</v>
      </c>
      <c r="H526">
        <v>1.4131187188816401</v>
      </c>
      <c r="I526">
        <v>-0.76632236344819205</v>
      </c>
      <c r="J526">
        <v>-0.43505609527654598</v>
      </c>
      <c r="K526">
        <v>0.36764378873528297</v>
      </c>
      <c r="L526">
        <v>-1.1695014219186901</v>
      </c>
      <c r="M526" t="s">
        <v>3151</v>
      </c>
      <c r="N526" t="s">
        <v>3148</v>
      </c>
      <c r="O526" t="s">
        <v>3151</v>
      </c>
      <c r="P526" t="s">
        <v>3150</v>
      </c>
      <c r="Q526" t="s">
        <v>3150</v>
      </c>
      <c r="R526" t="s">
        <v>3148</v>
      </c>
      <c r="S526" t="s">
        <v>3155</v>
      </c>
      <c r="T526" t="s">
        <v>3152</v>
      </c>
      <c r="U526">
        <v>33</v>
      </c>
      <c r="V526">
        <v>0.312607271722812</v>
      </c>
      <c r="W526">
        <v>0.55139093203603595</v>
      </c>
      <c r="X526">
        <v>0.76153055682994997</v>
      </c>
      <c r="Y526">
        <v>0.73818061564846804</v>
      </c>
      <c r="Z526">
        <v>0.11367277649424801</v>
      </c>
      <c r="AA526">
        <v>-0.14531790970046701</v>
      </c>
      <c r="AB526">
        <v>-0.16116376615031</v>
      </c>
      <c r="AC526">
        <v>-0.218828795694121</v>
      </c>
      <c r="AD526">
        <v>0.40538786299722801</v>
      </c>
      <c r="AE526">
        <v>0.80846909143071199</v>
      </c>
      <c r="AF526">
        <v>0.96998975950389899</v>
      </c>
    </row>
    <row r="527" spans="1:32" x14ac:dyDescent="0.25">
      <c r="A527" t="s">
        <v>4230</v>
      </c>
      <c r="B527" t="s">
        <v>3314</v>
      </c>
      <c r="C527" t="s">
        <v>3281</v>
      </c>
      <c r="D527" t="s">
        <v>3282</v>
      </c>
      <c r="E527">
        <v>1710.13679836184</v>
      </c>
      <c r="F527">
        <v>0.70469035538658797</v>
      </c>
      <c r="G527">
        <v>1.2553654370575</v>
      </c>
      <c r="H527">
        <v>-1.81198277940902</v>
      </c>
      <c r="I527">
        <v>-3.2480970885393901</v>
      </c>
      <c r="J527">
        <v>0.70856130456008304</v>
      </c>
      <c r="K527">
        <v>-7.7421142052116906E-2</v>
      </c>
      <c r="L527">
        <v>0.45306936246305901</v>
      </c>
      <c r="M527" t="s">
        <v>3151</v>
      </c>
      <c r="N527" t="s">
        <v>3151</v>
      </c>
      <c r="O527" t="s">
        <v>3155</v>
      </c>
      <c r="P527" t="s">
        <v>3155</v>
      </c>
      <c r="Q527" t="s">
        <v>3151</v>
      </c>
      <c r="R527" t="s">
        <v>3148</v>
      </c>
      <c r="S527" t="s">
        <v>3149</v>
      </c>
      <c r="T527" t="s">
        <v>3152</v>
      </c>
      <c r="U527">
        <v>42</v>
      </c>
      <c r="V527">
        <v>-0.38506225139005601</v>
      </c>
      <c r="W527">
        <v>-0.30150281988967698</v>
      </c>
      <c r="X527">
        <v>0.125887014498683</v>
      </c>
      <c r="Y527">
        <v>0.66525406705457701</v>
      </c>
      <c r="Z527">
        <v>-0.12684830485561799</v>
      </c>
      <c r="AA527">
        <v>-0.22579187057608899</v>
      </c>
      <c r="AB527">
        <v>-0.14051440664041001</v>
      </c>
      <c r="AC527">
        <v>-0.633488576634749</v>
      </c>
      <c r="AD527">
        <v>-0.48606427123307899</v>
      </c>
      <c r="AE527">
        <v>0.16777775643826801</v>
      </c>
      <c r="AF527">
        <v>0.70469035538658797</v>
      </c>
    </row>
    <row r="528" spans="1:32" x14ac:dyDescent="0.25">
      <c r="A528" t="s">
        <v>4231</v>
      </c>
      <c r="B528" t="s">
        <v>3314</v>
      </c>
      <c r="C528" t="s">
        <v>3283</v>
      </c>
      <c r="D528" t="s">
        <v>3284</v>
      </c>
      <c r="E528">
        <v>6349.7999414267497</v>
      </c>
      <c r="F528">
        <v>1.3061722735881001</v>
      </c>
      <c r="G528">
        <v>-0.57694358911574695</v>
      </c>
      <c r="H528">
        <v>-1.0057074048363599</v>
      </c>
      <c r="I528">
        <v>0.76446828500756303</v>
      </c>
      <c r="J528">
        <v>0.48519742759391998</v>
      </c>
      <c r="K528">
        <v>0.95693299148425204</v>
      </c>
      <c r="L528">
        <v>6.3086873731066306E-2</v>
      </c>
      <c r="M528" t="s">
        <v>3151</v>
      </c>
      <c r="N528" t="s">
        <v>3150</v>
      </c>
      <c r="O528" t="s">
        <v>3155</v>
      </c>
      <c r="P528" t="s">
        <v>3149</v>
      </c>
      <c r="Q528" t="s">
        <v>3149</v>
      </c>
      <c r="R528" t="s">
        <v>3149</v>
      </c>
      <c r="S528" t="s">
        <v>3148</v>
      </c>
      <c r="T528" t="s">
        <v>3152</v>
      </c>
      <c r="U528">
        <v>22</v>
      </c>
      <c r="V528">
        <v>-0.18411660181813699</v>
      </c>
      <c r="W528">
        <v>0.14574949050752301</v>
      </c>
      <c r="X528">
        <v>0.402424247090578</v>
      </c>
      <c r="Y528">
        <v>0.73436737982945799</v>
      </c>
      <c r="Z528">
        <v>-0.15658681567605301</v>
      </c>
      <c r="AA528">
        <v>4.5629059980344298E-2</v>
      </c>
      <c r="AB528">
        <v>0.80353654754905202</v>
      </c>
      <c r="AC528">
        <v>1.4776262436998899</v>
      </c>
      <c r="AD528">
        <v>1.4870913495045901</v>
      </c>
      <c r="AE528">
        <v>0.98261969908267899</v>
      </c>
      <c r="AF528">
        <v>1.3061722735881001</v>
      </c>
    </row>
    <row r="529" spans="1:32" x14ac:dyDescent="0.25">
      <c r="A529" t="s">
        <v>4232</v>
      </c>
      <c r="B529" t="s">
        <v>3314</v>
      </c>
      <c r="C529" t="s">
        <v>3285</v>
      </c>
      <c r="D529" t="s">
        <v>3286</v>
      </c>
      <c r="E529">
        <v>5576.2144135529397</v>
      </c>
      <c r="F529">
        <v>1.34312936042876</v>
      </c>
      <c r="G529">
        <v>-0.62366580430330198</v>
      </c>
      <c r="H529">
        <v>-1.0057074048363599</v>
      </c>
      <c r="I529">
        <v>-0.14041068125693601</v>
      </c>
      <c r="J529">
        <v>0.89188147109787097</v>
      </c>
      <c r="K529">
        <v>-0.91369908991665905</v>
      </c>
      <c r="L529">
        <v>0.47306391655024699</v>
      </c>
      <c r="M529" t="s">
        <v>3151</v>
      </c>
      <c r="N529" t="s">
        <v>3150</v>
      </c>
      <c r="O529" t="s">
        <v>3155</v>
      </c>
      <c r="P529" t="s">
        <v>3150</v>
      </c>
      <c r="Q529" t="s">
        <v>3151</v>
      </c>
      <c r="R529" t="s">
        <v>3150</v>
      </c>
      <c r="S529" t="s">
        <v>3149</v>
      </c>
      <c r="T529" t="s">
        <v>3152</v>
      </c>
      <c r="U529">
        <v>21</v>
      </c>
      <c r="V529">
        <v>-1.51820524552934</v>
      </c>
      <c r="W529">
        <v>-1.6973346733390899</v>
      </c>
      <c r="X529">
        <v>-1.4756172142958499</v>
      </c>
      <c r="Y529">
        <v>-1.4580140728095701</v>
      </c>
      <c r="Z529">
        <v>-1.6880616628591401</v>
      </c>
      <c r="AA529">
        <v>0.89736840019400599</v>
      </c>
      <c r="AB529">
        <v>1.0635092716626899</v>
      </c>
      <c r="AC529">
        <v>0.78349414872208001</v>
      </c>
      <c r="AD529">
        <v>1.10138858606018</v>
      </c>
      <c r="AE529">
        <v>1.2250140811018</v>
      </c>
      <c r="AF529">
        <v>1.34312936042876</v>
      </c>
    </row>
    <row r="530" spans="1:32" x14ac:dyDescent="0.25">
      <c r="A530" t="s">
        <v>4233</v>
      </c>
      <c r="B530" t="s">
        <v>3314</v>
      </c>
      <c r="C530" t="s">
        <v>3287</v>
      </c>
      <c r="D530" t="s">
        <v>3288</v>
      </c>
      <c r="E530">
        <v>1687.8878028165</v>
      </c>
      <c r="F530">
        <v>0.48402488366822999</v>
      </c>
      <c r="G530">
        <v>0.475174697495718</v>
      </c>
      <c r="H530">
        <v>-1.81198277940902</v>
      </c>
      <c r="I530">
        <v>-1.0706045293653099</v>
      </c>
      <c r="J530">
        <v>-0.34377057014116902</v>
      </c>
      <c r="K530">
        <v>0.45605151128250598</v>
      </c>
      <c r="L530">
        <v>3.4849451076208598E-2</v>
      </c>
      <c r="M530" t="s">
        <v>3149</v>
      </c>
      <c r="N530" t="s">
        <v>3149</v>
      </c>
      <c r="O530" t="s">
        <v>3155</v>
      </c>
      <c r="P530" t="s">
        <v>3155</v>
      </c>
      <c r="Q530" t="s">
        <v>3150</v>
      </c>
      <c r="R530" t="s">
        <v>3149</v>
      </c>
      <c r="S530" t="s">
        <v>3148</v>
      </c>
      <c r="T530" t="s">
        <v>3152</v>
      </c>
      <c r="U530">
        <v>48</v>
      </c>
      <c r="V530">
        <v>-1.1035232059695299</v>
      </c>
      <c r="W530">
        <v>-0.66009716729942502</v>
      </c>
      <c r="X530">
        <v>-0.152683598603953</v>
      </c>
      <c r="Y530">
        <v>-0.302506572509321</v>
      </c>
      <c r="Z530">
        <v>-0.52643267539845695</v>
      </c>
      <c r="AA530">
        <v>-1.5850106249671501</v>
      </c>
      <c r="AB530">
        <v>-0.58148654116698995</v>
      </c>
      <c r="AC530">
        <v>-5.6953831898428203E-2</v>
      </c>
      <c r="AD530">
        <v>-0.671610728615888</v>
      </c>
      <c r="AE530">
        <v>-7.7717070518903406E-2</v>
      </c>
      <c r="AF530">
        <v>0.48402488366822999</v>
      </c>
    </row>
    <row r="531" spans="1:32" x14ac:dyDescent="0.25">
      <c r="A531" t="s">
        <v>4234</v>
      </c>
      <c r="B531" t="s">
        <v>3314</v>
      </c>
      <c r="C531" t="s">
        <v>3289</v>
      </c>
      <c r="D531" t="s">
        <v>3290</v>
      </c>
      <c r="E531">
        <v>15159.9739163471</v>
      </c>
      <c r="F531">
        <v>0.19983844999941899</v>
      </c>
      <c r="G531">
        <v>-0.83056919577551303</v>
      </c>
      <c r="H531">
        <v>-1.5576339544781499</v>
      </c>
      <c r="I531">
        <v>0.16664502513389301</v>
      </c>
      <c r="J531">
        <v>1.0546698228329201</v>
      </c>
      <c r="K531">
        <v>0.63524622338030901</v>
      </c>
      <c r="L531">
        <v>0.236438599675559</v>
      </c>
      <c r="M531" t="s">
        <v>3149</v>
      </c>
      <c r="N531" t="s">
        <v>3155</v>
      </c>
      <c r="O531" t="s">
        <v>3155</v>
      </c>
      <c r="P531" t="s">
        <v>3148</v>
      </c>
      <c r="Q531" t="s">
        <v>3151</v>
      </c>
      <c r="R531" t="s">
        <v>3149</v>
      </c>
      <c r="S531" t="s">
        <v>3149</v>
      </c>
      <c r="T531" t="s">
        <v>3152</v>
      </c>
      <c r="U531">
        <v>59</v>
      </c>
      <c r="V531">
        <v>-1.0439047002358199</v>
      </c>
      <c r="W531">
        <v>-0.76203602143751104</v>
      </c>
      <c r="X531">
        <v>-0.67175291470229204</v>
      </c>
      <c r="Y531">
        <v>-1.0957958484324699</v>
      </c>
      <c r="Z531">
        <v>-0.83643383680525096</v>
      </c>
      <c r="AA531">
        <v>-0.50554399845634601</v>
      </c>
      <c r="AB531">
        <v>-0.389152985151349</v>
      </c>
      <c r="AC531">
        <v>-0.309784915821467</v>
      </c>
      <c r="AD531">
        <v>-0.10559874866221899</v>
      </c>
      <c r="AE531">
        <v>-3.3058050174722499E-2</v>
      </c>
      <c r="AF531">
        <v>0.19983844999941899</v>
      </c>
    </row>
    <row r="532" spans="1:32" x14ac:dyDescent="0.25">
      <c r="A532" t="s">
        <v>4235</v>
      </c>
      <c r="B532" t="s">
        <v>3314</v>
      </c>
      <c r="C532" t="s">
        <v>3291</v>
      </c>
      <c r="D532" t="s">
        <v>3292</v>
      </c>
      <c r="E532">
        <v>324.483019195944</v>
      </c>
      <c r="F532">
        <v>-0.70378489311844805</v>
      </c>
      <c r="G532">
        <v>0.56426276883316095</v>
      </c>
      <c r="H532">
        <v>-1.0057074048363599</v>
      </c>
      <c r="I532">
        <v>-1.07557576032221</v>
      </c>
      <c r="J532">
        <v>0.28993759904664801</v>
      </c>
      <c r="K532">
        <v>-0.80135119763191698</v>
      </c>
      <c r="L532">
        <v>-0.62296356543242204</v>
      </c>
      <c r="M532" t="s">
        <v>3155</v>
      </c>
      <c r="N532" t="s">
        <v>3151</v>
      </c>
      <c r="O532" t="s">
        <v>3155</v>
      </c>
      <c r="P532" t="s">
        <v>3155</v>
      </c>
      <c r="Q532" t="s">
        <v>3148</v>
      </c>
      <c r="R532" t="s">
        <v>3150</v>
      </c>
      <c r="S532" t="s">
        <v>3150</v>
      </c>
      <c r="T532" t="s">
        <v>3152</v>
      </c>
      <c r="U532">
        <v>74</v>
      </c>
      <c r="V532">
        <v>-0.34182675200891499</v>
      </c>
      <c r="W532">
        <v>-0.17704470984860701</v>
      </c>
      <c r="X532">
        <v>-3.22681301593273E-2</v>
      </c>
      <c r="Y532">
        <v>-0.99738712926100803</v>
      </c>
      <c r="Z532">
        <v>-1.20998356842549</v>
      </c>
      <c r="AA532">
        <v>-1.1319358885195101</v>
      </c>
      <c r="AB532">
        <v>-0.85754097633626503</v>
      </c>
      <c r="AC532">
        <v>-1.16655733239979</v>
      </c>
      <c r="AD532">
        <v>-8.1452858981115997E-2</v>
      </c>
      <c r="AE532">
        <v>-0.27667538029396599</v>
      </c>
      <c r="AF532">
        <v>-0.70378489311844805</v>
      </c>
    </row>
    <row r="533" spans="1:32" x14ac:dyDescent="0.25">
      <c r="A533" t="s">
        <v>4236</v>
      </c>
      <c r="B533" t="s">
        <v>3314</v>
      </c>
      <c r="C533" t="s">
        <v>3293</v>
      </c>
      <c r="D533" t="s">
        <v>3294</v>
      </c>
      <c r="E533">
        <v>799.51270875736805</v>
      </c>
      <c r="F533">
        <v>-0.54443292510955599</v>
      </c>
      <c r="M533" t="s">
        <v>3160</v>
      </c>
      <c r="N533" t="s">
        <v>3160</v>
      </c>
      <c r="O533" t="s">
        <v>3160</v>
      </c>
      <c r="P533" t="s">
        <v>3160</v>
      </c>
      <c r="Q533" t="s">
        <v>3160</v>
      </c>
      <c r="R533" t="s">
        <v>3160</v>
      </c>
      <c r="S533" t="s">
        <v>3160</v>
      </c>
      <c r="T533" t="s">
        <v>3180</v>
      </c>
      <c r="U533">
        <v>72</v>
      </c>
      <c r="V533">
        <v>0.89735420989057202</v>
      </c>
      <c r="W533">
        <v>1.09397370970354</v>
      </c>
      <c r="X533">
        <v>-0.43204059614463403</v>
      </c>
      <c r="Y533">
        <v>-1.1749984660534001</v>
      </c>
      <c r="Z533">
        <v>-0.712091504091801</v>
      </c>
      <c r="AA533">
        <v>-0.36187125752447602</v>
      </c>
      <c r="AB533">
        <v>-0.33263124020434798</v>
      </c>
      <c r="AC533">
        <v>-0.19021429144410601</v>
      </c>
      <c r="AD533">
        <v>7.8396943947633205E-2</v>
      </c>
      <c r="AE533">
        <v>-0.25686705387609399</v>
      </c>
      <c r="AF533">
        <v>-0.54443292510955599</v>
      </c>
    </row>
    <row r="534" spans="1:32" x14ac:dyDescent="0.25">
      <c r="A534" t="s">
        <v>4237</v>
      </c>
      <c r="B534" t="s">
        <v>3314</v>
      </c>
      <c r="C534" t="s">
        <v>3295</v>
      </c>
      <c r="D534" t="s">
        <v>3296</v>
      </c>
      <c r="E534">
        <v>1931.3158792782001</v>
      </c>
      <c r="F534">
        <v>-0.88917013847057902</v>
      </c>
      <c r="G534">
        <v>1.7411164612655999E-2</v>
      </c>
      <c r="H534">
        <v>0.36076575334089001</v>
      </c>
      <c r="I534">
        <v>-1.5834822026689099</v>
      </c>
      <c r="J534">
        <v>0.28960113958481798</v>
      </c>
      <c r="K534">
        <v>-0.49797596940477101</v>
      </c>
      <c r="L534">
        <v>-4.5126575563452002E-2</v>
      </c>
      <c r="M534" t="s">
        <v>3155</v>
      </c>
      <c r="N534" t="s">
        <v>3148</v>
      </c>
      <c r="O534" t="s">
        <v>3148</v>
      </c>
      <c r="P534" t="s">
        <v>3155</v>
      </c>
      <c r="Q534" t="s">
        <v>3148</v>
      </c>
      <c r="R534" t="s">
        <v>3150</v>
      </c>
      <c r="S534" t="s">
        <v>3148</v>
      </c>
      <c r="T534" t="s">
        <v>3152</v>
      </c>
      <c r="U534">
        <v>76</v>
      </c>
      <c r="V534">
        <v>-1.2331784793745699</v>
      </c>
      <c r="W534">
        <v>-0.66609243757360703</v>
      </c>
      <c r="X534">
        <v>-1.10248321393333</v>
      </c>
      <c r="Y534">
        <v>-1.33934912358384</v>
      </c>
      <c r="Z534">
        <v>-1.2835039461501101</v>
      </c>
      <c r="AA534">
        <v>-1.1925831271507701</v>
      </c>
      <c r="AB534">
        <v>-1.25226273915089</v>
      </c>
      <c r="AC534">
        <v>-1.1214610377594201</v>
      </c>
      <c r="AD534">
        <v>-1.21016573472433</v>
      </c>
      <c r="AE534">
        <v>-1.3850489871613401</v>
      </c>
      <c r="AF534">
        <v>-0.88917013847057902</v>
      </c>
    </row>
    <row r="535" spans="1:32" x14ac:dyDescent="0.25">
      <c r="A535" t="s">
        <v>4238</v>
      </c>
      <c r="B535" t="s">
        <v>3314</v>
      </c>
      <c r="C535" t="s">
        <v>3297</v>
      </c>
      <c r="D535" t="s">
        <v>3298</v>
      </c>
      <c r="E535">
        <v>8886.9120437252495</v>
      </c>
      <c r="F535">
        <v>1.1049490912001101</v>
      </c>
      <c r="G535">
        <v>-0.59654364950627103</v>
      </c>
      <c r="H535">
        <v>1.4131187188816401</v>
      </c>
      <c r="I535">
        <v>1.02784542432607</v>
      </c>
      <c r="J535">
        <v>0.58152756293709795</v>
      </c>
      <c r="K535">
        <v>0.66187192996393296</v>
      </c>
      <c r="L535">
        <v>-1.01294485284665</v>
      </c>
      <c r="M535" t="s">
        <v>3151</v>
      </c>
      <c r="N535" t="s">
        <v>3150</v>
      </c>
      <c r="O535" t="s">
        <v>3151</v>
      </c>
      <c r="P535" t="s">
        <v>3151</v>
      </c>
      <c r="Q535" t="s">
        <v>3149</v>
      </c>
      <c r="R535" t="s">
        <v>3149</v>
      </c>
      <c r="S535" t="s">
        <v>3155</v>
      </c>
      <c r="T535" t="s">
        <v>3152</v>
      </c>
      <c r="U535">
        <v>29</v>
      </c>
      <c r="V535">
        <v>2.2384243506828001E-2</v>
      </c>
      <c r="W535">
        <v>-2.3427030128905901E-2</v>
      </c>
      <c r="X535">
        <v>-0.417590095297384</v>
      </c>
      <c r="Y535">
        <v>-0.75505316612732098</v>
      </c>
      <c r="Z535">
        <v>-0.70856873254225095</v>
      </c>
      <c r="AA535">
        <v>-0.42769583763619501</v>
      </c>
      <c r="AB535">
        <v>-0.34670555685112397</v>
      </c>
      <c r="AC535">
        <v>1.2045040002757801E-2</v>
      </c>
      <c r="AD535">
        <v>0.51097106742844001</v>
      </c>
      <c r="AE535">
        <v>0.73003987486385702</v>
      </c>
      <c r="AF535">
        <v>1.1049490912001101</v>
      </c>
    </row>
    <row r="536" spans="1:32" x14ac:dyDescent="0.25">
      <c r="A536" t="s">
        <v>4239</v>
      </c>
      <c r="B536" t="s">
        <v>3314</v>
      </c>
      <c r="C536" t="s">
        <v>3299</v>
      </c>
      <c r="D536" t="s">
        <v>3300</v>
      </c>
      <c r="E536">
        <v>7616.5489002599397</v>
      </c>
      <c r="F536">
        <v>1.3965341297326299</v>
      </c>
      <c r="G536">
        <v>-0.69257958079585402</v>
      </c>
      <c r="H536">
        <v>1.4131187188816401</v>
      </c>
      <c r="I536">
        <v>1.38810178665567</v>
      </c>
      <c r="J536">
        <v>0.61766039564753705</v>
      </c>
      <c r="K536">
        <v>0.389909084285533</v>
      </c>
      <c r="L536">
        <v>-0.93280146811679399</v>
      </c>
      <c r="M536" t="s">
        <v>3151</v>
      </c>
      <c r="N536" t="s">
        <v>3155</v>
      </c>
      <c r="O536" t="s">
        <v>3151</v>
      </c>
      <c r="P536" t="s">
        <v>3151</v>
      </c>
      <c r="Q536" t="s">
        <v>3151</v>
      </c>
      <c r="R536" t="s">
        <v>3148</v>
      </c>
      <c r="S536" t="s">
        <v>3155</v>
      </c>
      <c r="T536" t="s">
        <v>3152</v>
      </c>
      <c r="U536">
        <v>19</v>
      </c>
      <c r="V536">
        <v>-9.2672903466852502E-2</v>
      </c>
      <c r="W536">
        <v>-0.50896986286010604</v>
      </c>
      <c r="X536">
        <v>-1.0844034928552999</v>
      </c>
      <c r="Y536">
        <v>-0.96691641971518305</v>
      </c>
      <c r="Z536">
        <v>-0.75333877557542395</v>
      </c>
      <c r="AA536">
        <v>-0.71933941596361195</v>
      </c>
      <c r="AB536">
        <v>-0.84303745479046199</v>
      </c>
      <c r="AC536">
        <v>-0.47398410061990698</v>
      </c>
      <c r="AD536">
        <v>-0.29944315305894997</v>
      </c>
      <c r="AE536">
        <v>1.67543535548734E-2</v>
      </c>
      <c r="AF536">
        <v>1.3965341297326299</v>
      </c>
    </row>
    <row r="537" spans="1:32" x14ac:dyDescent="0.25">
      <c r="A537" t="s">
        <v>4240</v>
      </c>
      <c r="B537" t="s">
        <v>3314</v>
      </c>
      <c r="C537" t="s">
        <v>3301</v>
      </c>
      <c r="D537" t="s">
        <v>3302</v>
      </c>
      <c r="E537">
        <v>3303.0162436365899</v>
      </c>
      <c r="F537">
        <v>1.24811172472357</v>
      </c>
      <c r="G537">
        <v>-0.47078154418665902</v>
      </c>
      <c r="H537">
        <v>1.4131187188816401</v>
      </c>
      <c r="I537">
        <v>1.1686967802494399</v>
      </c>
      <c r="J537">
        <v>-0.26089382384801302</v>
      </c>
      <c r="K537">
        <v>-1.0789808771736399E-3</v>
      </c>
      <c r="L537">
        <v>-0.46672696016708098</v>
      </c>
      <c r="M537" t="s">
        <v>3151</v>
      </c>
      <c r="N537" t="s">
        <v>3150</v>
      </c>
      <c r="O537" t="s">
        <v>3151</v>
      </c>
      <c r="P537" t="s">
        <v>3151</v>
      </c>
      <c r="Q537" t="s">
        <v>3150</v>
      </c>
      <c r="R537" t="s">
        <v>3148</v>
      </c>
      <c r="S537" t="s">
        <v>3150</v>
      </c>
      <c r="T537" t="s">
        <v>3152</v>
      </c>
      <c r="U537">
        <v>25</v>
      </c>
      <c r="V537">
        <v>0.258570059582586</v>
      </c>
      <c r="W537">
        <v>0.45979479350444402</v>
      </c>
      <c r="X537">
        <v>5.8669943927011699E-2</v>
      </c>
      <c r="Y537">
        <v>-0.58657863805209698</v>
      </c>
      <c r="Z537">
        <v>-0.31530642101124201</v>
      </c>
      <c r="AA537">
        <v>0.68716305434275404</v>
      </c>
      <c r="AB537">
        <v>0.54156581212072896</v>
      </c>
      <c r="AC537">
        <v>0.45642687627436801</v>
      </c>
      <c r="AD537">
        <v>0.72612908471422399</v>
      </c>
      <c r="AE537">
        <v>0.83208401870966897</v>
      </c>
      <c r="AF537">
        <v>1.24811172472357</v>
      </c>
    </row>
    <row r="538" spans="1:32" x14ac:dyDescent="0.25">
      <c r="A538" t="s">
        <v>4241</v>
      </c>
      <c r="B538" t="s">
        <v>3314</v>
      </c>
      <c r="C538" t="s">
        <v>3303</v>
      </c>
      <c r="D538" t="s">
        <v>3304</v>
      </c>
      <c r="E538">
        <v>4186.8910103559101</v>
      </c>
      <c r="F538">
        <v>0.22647709831242399</v>
      </c>
      <c r="G538">
        <v>-0.51504941439335195</v>
      </c>
      <c r="H538">
        <v>1.4131187188816401</v>
      </c>
      <c r="I538">
        <v>0.79941566588972401</v>
      </c>
      <c r="J538">
        <v>0.144623755718465</v>
      </c>
      <c r="K538">
        <v>-1.3442727182388201</v>
      </c>
      <c r="L538">
        <v>-1.1589206231436999</v>
      </c>
      <c r="M538" t="s">
        <v>3149</v>
      </c>
      <c r="N538" t="s">
        <v>3150</v>
      </c>
      <c r="O538" t="s">
        <v>3151</v>
      </c>
      <c r="P538" t="s">
        <v>3149</v>
      </c>
      <c r="Q538" t="s">
        <v>3148</v>
      </c>
      <c r="R538" t="s">
        <v>3155</v>
      </c>
      <c r="S538" t="s">
        <v>3155</v>
      </c>
      <c r="T538" t="s">
        <v>3152</v>
      </c>
      <c r="U538">
        <v>56</v>
      </c>
      <c r="V538">
        <v>-9.9273236233636E-2</v>
      </c>
      <c r="W538">
        <v>-0.38560624279698102</v>
      </c>
      <c r="X538">
        <v>-0.62764944814533996</v>
      </c>
      <c r="Y538">
        <v>-1.3465868621744299</v>
      </c>
      <c r="Z538">
        <v>-1.19350318724625</v>
      </c>
      <c r="AA538">
        <v>-1.0338419026107899</v>
      </c>
      <c r="AB538">
        <v>-0.36835485706606202</v>
      </c>
      <c r="AC538">
        <v>0.59893142732027405</v>
      </c>
      <c r="AD538">
        <v>0.309569306574415</v>
      </c>
      <c r="AE538">
        <v>2.36079431608331E-2</v>
      </c>
      <c r="AF538">
        <v>0.22647709831242399</v>
      </c>
    </row>
    <row r="539" spans="1:32" x14ac:dyDescent="0.25">
      <c r="A539" t="s">
        <v>4242</v>
      </c>
      <c r="B539" t="s">
        <v>3314</v>
      </c>
      <c r="C539" t="s">
        <v>3305</v>
      </c>
      <c r="D539" t="s">
        <v>3306</v>
      </c>
      <c r="E539">
        <v>4016.85979413208</v>
      </c>
      <c r="F539">
        <v>-0.355014931519534</v>
      </c>
      <c r="G539">
        <v>0.49813007245040197</v>
      </c>
      <c r="H539">
        <v>-0.63223091283528099</v>
      </c>
      <c r="I539">
        <v>-0.41911252570982599</v>
      </c>
      <c r="J539">
        <v>0.59480163507549999</v>
      </c>
      <c r="K539">
        <v>-0.71666866725174105</v>
      </c>
      <c r="L539">
        <v>-0.81159777156941304</v>
      </c>
      <c r="M539" t="s">
        <v>3150</v>
      </c>
      <c r="N539" t="s">
        <v>3149</v>
      </c>
      <c r="O539" t="s">
        <v>3150</v>
      </c>
      <c r="P539" t="s">
        <v>3150</v>
      </c>
      <c r="Q539" t="s">
        <v>3149</v>
      </c>
      <c r="R539" t="s">
        <v>3150</v>
      </c>
      <c r="S539" t="s">
        <v>3155</v>
      </c>
      <c r="T539" t="s">
        <v>3152</v>
      </c>
      <c r="U539">
        <v>71</v>
      </c>
      <c r="V539">
        <v>-0.212824663322771</v>
      </c>
      <c r="W539">
        <v>0.20791909867296199</v>
      </c>
      <c r="X539">
        <v>5.4075598823151397E-2</v>
      </c>
      <c r="Y539">
        <v>4.8038357866299099E-2</v>
      </c>
      <c r="Z539">
        <v>2.5684745534224299E-2</v>
      </c>
      <c r="AA539">
        <v>-0.35687447082572399</v>
      </c>
      <c r="AB539">
        <v>-0.37895909057315103</v>
      </c>
      <c r="AC539">
        <v>0.216215434303167</v>
      </c>
      <c r="AD539">
        <v>-0.18562437141772101</v>
      </c>
      <c r="AE539">
        <v>-0.83856680171431297</v>
      </c>
      <c r="AF539">
        <v>-0.355014931519534</v>
      </c>
    </row>
    <row r="540" spans="1:32" x14ac:dyDescent="0.25">
      <c r="A540" t="s">
        <v>4243</v>
      </c>
      <c r="B540" t="s">
        <v>3314</v>
      </c>
      <c r="C540" t="s">
        <v>3307</v>
      </c>
      <c r="D540" t="s">
        <v>3308</v>
      </c>
      <c r="E540">
        <v>1268.2413913369301</v>
      </c>
      <c r="F540">
        <v>0.82163406080492696</v>
      </c>
      <c r="G540">
        <v>0.208423604065717</v>
      </c>
      <c r="H540">
        <v>-1.0057074048363599</v>
      </c>
      <c r="I540">
        <v>0.42945777544252001</v>
      </c>
      <c r="J540">
        <v>-0.698444349373741</v>
      </c>
      <c r="K540">
        <v>-1.4318873175590601</v>
      </c>
      <c r="L540">
        <v>-0.82523097698214898</v>
      </c>
      <c r="M540" t="s">
        <v>3151</v>
      </c>
      <c r="N540" t="s">
        <v>3149</v>
      </c>
      <c r="O540" t="s">
        <v>3155</v>
      </c>
      <c r="P540" t="s">
        <v>3148</v>
      </c>
      <c r="Q540" t="s">
        <v>3155</v>
      </c>
      <c r="R540" t="s">
        <v>3155</v>
      </c>
      <c r="S540" t="s">
        <v>3155</v>
      </c>
      <c r="T540" t="s">
        <v>3152</v>
      </c>
      <c r="U540">
        <v>40</v>
      </c>
      <c r="V540">
        <v>0.526256859031899</v>
      </c>
      <c r="W540">
        <v>0.66181130976856894</v>
      </c>
      <c r="X540">
        <v>9.4183320904362003E-2</v>
      </c>
      <c r="Y540">
        <v>0.58860116951500696</v>
      </c>
      <c r="Z540">
        <v>0.85385333063884905</v>
      </c>
      <c r="AA540">
        <v>0.69754111565411603</v>
      </c>
      <c r="AB540">
        <v>0.48308269873130499</v>
      </c>
      <c r="AC540">
        <v>0.35869645647663601</v>
      </c>
      <c r="AD540">
        <v>-0.101884716370104</v>
      </c>
      <c r="AE540">
        <v>0.24371989873608699</v>
      </c>
      <c r="AF540">
        <v>0.82163406080492696</v>
      </c>
    </row>
    <row r="541" spans="1:32" x14ac:dyDescent="0.25">
      <c r="A541" t="s">
        <v>4244</v>
      </c>
      <c r="B541" t="s">
        <v>3315</v>
      </c>
      <c r="C541" t="s">
        <v>3146</v>
      </c>
      <c r="D541" t="s">
        <v>3147</v>
      </c>
      <c r="E541">
        <v>637.94326557897898</v>
      </c>
      <c r="F541">
        <v>-7.9018698020905595E-2</v>
      </c>
      <c r="G541">
        <v>2.0351502296939001</v>
      </c>
      <c r="H541">
        <v>0.58853614048253899</v>
      </c>
      <c r="I541">
        <v>-0.17389633815953201</v>
      </c>
      <c r="J541">
        <v>-3.9395675357460698E-2</v>
      </c>
      <c r="K541">
        <v>1.1110135863678601</v>
      </c>
      <c r="L541">
        <v>0.82597513474857898</v>
      </c>
      <c r="M541" t="s">
        <v>3148</v>
      </c>
      <c r="N541" t="s">
        <v>3151</v>
      </c>
      <c r="O541" t="s">
        <v>3149</v>
      </c>
      <c r="P541" t="s">
        <v>3150</v>
      </c>
      <c r="Q541" t="s">
        <v>3148</v>
      </c>
      <c r="R541" t="s">
        <v>3151</v>
      </c>
      <c r="S541" t="s">
        <v>3151</v>
      </c>
      <c r="T541" t="s">
        <v>3152</v>
      </c>
      <c r="U541">
        <v>67</v>
      </c>
      <c r="V541">
        <v>0.23806154815251199</v>
      </c>
      <c r="W541">
        <v>0.17282969484384</v>
      </c>
      <c r="X541">
        <v>0.225851855830457</v>
      </c>
      <c r="Y541">
        <v>4.57047129500609E-2</v>
      </c>
      <c r="Z541">
        <v>0.21702179276408101</v>
      </c>
      <c r="AA541">
        <v>-8.5093792124319705E-3</v>
      </c>
      <c r="AB541">
        <v>-0.473442915328459</v>
      </c>
      <c r="AC541">
        <v>0.137469744589307</v>
      </c>
      <c r="AD541">
        <v>0.37490605395038901</v>
      </c>
      <c r="AE541">
        <v>-9.6516883049565003E-2</v>
      </c>
      <c r="AF541">
        <v>-7.9018698020905595E-2</v>
      </c>
    </row>
    <row r="542" spans="1:32" x14ac:dyDescent="0.25">
      <c r="A542" t="s">
        <v>4245</v>
      </c>
      <c r="B542" t="s">
        <v>3315</v>
      </c>
      <c r="C542" t="s">
        <v>3153</v>
      </c>
      <c r="D542" t="s">
        <v>3154</v>
      </c>
      <c r="E542">
        <v>387.37473040573502</v>
      </c>
      <c r="F542">
        <v>-1.7813272624055802E-2</v>
      </c>
      <c r="G542">
        <v>3.3019943378377898</v>
      </c>
      <c r="H542">
        <v>-0.39212959864139701</v>
      </c>
      <c r="I542">
        <v>-4.3462746439739801</v>
      </c>
      <c r="J542">
        <v>0.65432442186631201</v>
      </c>
      <c r="K542">
        <v>0.54818382044654801</v>
      </c>
      <c r="L542">
        <v>0.45449436928991999</v>
      </c>
      <c r="M542" t="s">
        <v>3148</v>
      </c>
      <c r="N542" t="s">
        <v>3151</v>
      </c>
      <c r="O542" t="s">
        <v>3150</v>
      </c>
      <c r="P542" t="s">
        <v>3155</v>
      </c>
      <c r="Q542" t="s">
        <v>3151</v>
      </c>
      <c r="R542" t="s">
        <v>3149</v>
      </c>
      <c r="S542" t="s">
        <v>3149</v>
      </c>
      <c r="T542" t="s">
        <v>3152</v>
      </c>
      <c r="U542">
        <v>65</v>
      </c>
      <c r="V542">
        <v>-9.3034940933916094E-2</v>
      </c>
      <c r="W542">
        <v>-0.118458384470205</v>
      </c>
      <c r="X542">
        <v>-0.56544122517714701</v>
      </c>
      <c r="Y542">
        <v>-0.84017416311497395</v>
      </c>
      <c r="Z542">
        <v>-1.0963707166361201</v>
      </c>
      <c r="AA542">
        <v>-0.97592304418772302</v>
      </c>
      <c r="AB542">
        <v>-0.43330485837687899</v>
      </c>
      <c r="AC542">
        <v>-1.1058395622780599</v>
      </c>
      <c r="AD542">
        <v>-1.2914846041037</v>
      </c>
      <c r="AE542">
        <v>-0.91927188694579198</v>
      </c>
      <c r="AF542">
        <v>-1.7813272624055802E-2</v>
      </c>
    </row>
    <row r="543" spans="1:32" x14ac:dyDescent="0.25">
      <c r="A543" t="s">
        <v>4246</v>
      </c>
      <c r="B543" t="s">
        <v>3315</v>
      </c>
      <c r="C543" t="s">
        <v>3156</v>
      </c>
      <c r="D543" t="s">
        <v>3157</v>
      </c>
      <c r="E543">
        <v>182.17831766268699</v>
      </c>
      <c r="F543">
        <v>0.27885008470949002</v>
      </c>
      <c r="M543" t="s">
        <v>3160</v>
      </c>
      <c r="N543" t="s">
        <v>3160</v>
      </c>
      <c r="O543" t="s">
        <v>3160</v>
      </c>
      <c r="P543" t="s">
        <v>3160</v>
      </c>
      <c r="Q543" t="s">
        <v>3160</v>
      </c>
      <c r="R543" t="s">
        <v>3160</v>
      </c>
      <c r="S543" t="s">
        <v>3160</v>
      </c>
      <c r="T543" t="s">
        <v>3180</v>
      </c>
      <c r="U543">
        <v>55</v>
      </c>
      <c r="V543">
        <v>-0.44007529108235199</v>
      </c>
      <c r="W543">
        <v>-0.340685443440984</v>
      </c>
      <c r="X543">
        <v>-4.8802201789568102E-2</v>
      </c>
      <c r="Y543">
        <v>1.8821836026185E-2</v>
      </c>
      <c r="Z543">
        <v>-0.54803464750413999</v>
      </c>
      <c r="AA543">
        <v>-0.70866529571539205</v>
      </c>
      <c r="AB543">
        <v>-0.23178924688375799</v>
      </c>
      <c r="AC543">
        <v>0.30800428951812198</v>
      </c>
      <c r="AD543">
        <v>0.25947351642895</v>
      </c>
      <c r="AE543">
        <v>7.9313472998089496E-2</v>
      </c>
      <c r="AF543">
        <v>0.27885008470949002</v>
      </c>
    </row>
    <row r="544" spans="1:32" x14ac:dyDescent="0.25">
      <c r="A544" t="s">
        <v>4247</v>
      </c>
      <c r="B544" t="s">
        <v>3315</v>
      </c>
      <c r="C544" t="s">
        <v>3158</v>
      </c>
      <c r="D544" t="s">
        <v>3159</v>
      </c>
      <c r="E544">
        <v>9.5209375226893496</v>
      </c>
      <c r="F544">
        <v>3.4556293042655298E-2</v>
      </c>
      <c r="M544" t="s">
        <v>3160</v>
      </c>
      <c r="N544" t="s">
        <v>3160</v>
      </c>
      <c r="O544" t="s">
        <v>3160</v>
      </c>
      <c r="P544" t="s">
        <v>3160</v>
      </c>
      <c r="Q544" t="s">
        <v>3160</v>
      </c>
      <c r="R544" t="s">
        <v>3160</v>
      </c>
      <c r="S544" t="s">
        <v>3160</v>
      </c>
      <c r="T544" t="s">
        <v>3161</v>
      </c>
      <c r="U544">
        <v>64</v>
      </c>
      <c r="V544">
        <v>0.66323994845683298</v>
      </c>
      <c r="W544">
        <v>0.86290739753670698</v>
      </c>
      <c r="X544">
        <v>1.1686979682632099</v>
      </c>
      <c r="Y544">
        <v>1.71250693161956</v>
      </c>
      <c r="Z544">
        <v>1.1868631029146699</v>
      </c>
      <c r="AA544">
        <v>-0.433855934248908</v>
      </c>
      <c r="AB544">
        <v>-0.20627278016634201</v>
      </c>
      <c r="AC544">
        <v>-0.63853819071615403</v>
      </c>
      <c r="AD544">
        <v>-1.10528762481257</v>
      </c>
      <c r="AE544">
        <v>-1.6535649691564001</v>
      </c>
      <c r="AF544">
        <v>3.4556293042655298E-2</v>
      </c>
    </row>
    <row r="545" spans="1:32" x14ac:dyDescent="0.25">
      <c r="A545" t="s">
        <v>4248</v>
      </c>
      <c r="B545" t="s">
        <v>3315</v>
      </c>
      <c r="C545" t="s">
        <v>3162</v>
      </c>
      <c r="D545" t="s">
        <v>3163</v>
      </c>
      <c r="E545">
        <v>744.90879795849503</v>
      </c>
      <c r="F545">
        <v>2.29032400834673</v>
      </c>
      <c r="G545">
        <v>1.77611783719181</v>
      </c>
      <c r="H545">
        <v>-1.400261014402</v>
      </c>
      <c r="I545">
        <v>0.43789360752918899</v>
      </c>
      <c r="J545">
        <v>0.234140586995502</v>
      </c>
      <c r="K545">
        <v>0.56000875630620495</v>
      </c>
      <c r="L545">
        <v>0.34356909093370103</v>
      </c>
      <c r="M545" t="s">
        <v>3151</v>
      </c>
      <c r="N545" t="s">
        <v>3151</v>
      </c>
      <c r="O545" t="s">
        <v>3155</v>
      </c>
      <c r="P545" t="s">
        <v>3148</v>
      </c>
      <c r="Q545" t="s">
        <v>3148</v>
      </c>
      <c r="R545" t="s">
        <v>3149</v>
      </c>
      <c r="S545" t="s">
        <v>3149</v>
      </c>
      <c r="T545" t="s">
        <v>3152</v>
      </c>
      <c r="U545">
        <v>7</v>
      </c>
      <c r="V545">
        <v>1.0659532315259299</v>
      </c>
      <c r="W545">
        <v>1.0808256623752801</v>
      </c>
      <c r="X545">
        <v>1.11389658743999</v>
      </c>
      <c r="Y545">
        <v>0.16581653676111499</v>
      </c>
      <c r="Z545">
        <v>0.129058619138537</v>
      </c>
      <c r="AA545">
        <v>0.18420005244291299</v>
      </c>
      <c r="AB545">
        <v>0.35407923579072498</v>
      </c>
      <c r="AC545">
        <v>0.97903461973295203</v>
      </c>
      <c r="AD545">
        <v>0.76842845777568203</v>
      </c>
      <c r="AE545">
        <v>1.2810079263299901</v>
      </c>
      <c r="AF545">
        <v>2.29032400834673</v>
      </c>
    </row>
    <row r="546" spans="1:32" x14ac:dyDescent="0.25">
      <c r="A546" t="s">
        <v>4249</v>
      </c>
      <c r="B546" t="s">
        <v>3315</v>
      </c>
      <c r="C546" t="s">
        <v>3164</v>
      </c>
      <c r="D546" t="s">
        <v>3165</v>
      </c>
      <c r="E546">
        <v>204.49762786999301</v>
      </c>
      <c r="F546">
        <v>1.62742864937455</v>
      </c>
      <c r="M546" t="s">
        <v>3160</v>
      </c>
      <c r="N546" t="s">
        <v>3160</v>
      </c>
      <c r="O546" t="s">
        <v>3160</v>
      </c>
      <c r="P546" t="s">
        <v>3160</v>
      </c>
      <c r="Q546" t="s">
        <v>3160</v>
      </c>
      <c r="R546" t="s">
        <v>3160</v>
      </c>
      <c r="S546" t="s">
        <v>3160</v>
      </c>
      <c r="T546" t="s">
        <v>3180</v>
      </c>
      <c r="U546">
        <v>15</v>
      </c>
      <c r="V546">
        <v>0.66009166827661003</v>
      </c>
      <c r="W546">
        <v>0.479516987350324</v>
      </c>
      <c r="X546">
        <v>7.6648984961775607E-2</v>
      </c>
      <c r="Y546">
        <v>-0.13278539077902601</v>
      </c>
      <c r="Z546">
        <v>-0.25020870838161502</v>
      </c>
      <c r="AA546">
        <v>-0.27576779826388598</v>
      </c>
      <c r="AB546">
        <v>0.525595073591545</v>
      </c>
      <c r="AC546">
        <v>1.2030332887323001</v>
      </c>
      <c r="AD546">
        <v>0.82934510298207098</v>
      </c>
      <c r="AE546">
        <v>0.68758917883919501</v>
      </c>
      <c r="AF546">
        <v>1.62742864937455</v>
      </c>
    </row>
    <row r="547" spans="1:32" x14ac:dyDescent="0.25">
      <c r="A547" t="s">
        <v>4250</v>
      </c>
      <c r="B547" t="s">
        <v>3315</v>
      </c>
      <c r="C547" t="s">
        <v>3166</v>
      </c>
      <c r="D547" t="s">
        <v>3167</v>
      </c>
      <c r="E547">
        <v>855.50441873300997</v>
      </c>
      <c r="F547">
        <v>1.92721352729075</v>
      </c>
      <c r="G547">
        <v>1.08914103363474</v>
      </c>
      <c r="H547">
        <v>0.68828819910398698</v>
      </c>
      <c r="I547">
        <v>0.73527582714821305</v>
      </c>
      <c r="J547">
        <v>-1.7807648182611199E-2</v>
      </c>
      <c r="K547">
        <v>0.46788493041426099</v>
      </c>
      <c r="L547">
        <v>0.53746349981531405</v>
      </c>
      <c r="M547" t="s">
        <v>3151</v>
      </c>
      <c r="N547" t="s">
        <v>3151</v>
      </c>
      <c r="O547" t="s">
        <v>3149</v>
      </c>
      <c r="P547" t="s">
        <v>3149</v>
      </c>
      <c r="Q547" t="s">
        <v>3148</v>
      </c>
      <c r="R547" t="s">
        <v>3149</v>
      </c>
      <c r="S547" t="s">
        <v>3149</v>
      </c>
      <c r="T547" t="s">
        <v>3152</v>
      </c>
      <c r="U547">
        <v>12</v>
      </c>
      <c r="V547">
        <v>1.24221077410188</v>
      </c>
      <c r="W547">
        <v>1.3126552729605201</v>
      </c>
      <c r="X547">
        <v>1.2264087061706901</v>
      </c>
      <c r="Y547">
        <v>0.164427283951597</v>
      </c>
      <c r="Z547">
        <v>0.38059241997113402</v>
      </c>
      <c r="AA547">
        <v>0.80990790576772198</v>
      </c>
      <c r="AB547">
        <v>0.91286632373006305</v>
      </c>
      <c r="AC547">
        <v>1.06001328905916</v>
      </c>
      <c r="AD547">
        <v>0.99021641068116695</v>
      </c>
      <c r="AE547">
        <v>1.11320397473087</v>
      </c>
      <c r="AF547">
        <v>1.92721352729075</v>
      </c>
    </row>
    <row r="548" spans="1:32" x14ac:dyDescent="0.25">
      <c r="A548" t="s">
        <v>4251</v>
      </c>
      <c r="B548" t="s">
        <v>3315</v>
      </c>
      <c r="C548" t="s">
        <v>3168</v>
      </c>
      <c r="D548" t="s">
        <v>3169</v>
      </c>
      <c r="E548">
        <v>546.94486567833201</v>
      </c>
      <c r="F548">
        <v>0.78765921341771505</v>
      </c>
      <c r="G548">
        <v>1.98044521264204</v>
      </c>
      <c r="H548">
        <v>-1.81198277940902</v>
      </c>
      <c r="I548">
        <v>0.53953744771925904</v>
      </c>
      <c r="J548">
        <v>-0.212171988372436</v>
      </c>
      <c r="K548">
        <v>0.103998756316992</v>
      </c>
      <c r="L548">
        <v>0.16716237126623401</v>
      </c>
      <c r="M548" t="s">
        <v>3151</v>
      </c>
      <c r="N548" t="s">
        <v>3151</v>
      </c>
      <c r="O548" t="s">
        <v>3155</v>
      </c>
      <c r="P548" t="s">
        <v>3149</v>
      </c>
      <c r="Q548" t="s">
        <v>3150</v>
      </c>
      <c r="R548" t="s">
        <v>3148</v>
      </c>
      <c r="S548" t="s">
        <v>3149</v>
      </c>
      <c r="T548" t="s">
        <v>3152</v>
      </c>
      <c r="U548">
        <v>43</v>
      </c>
      <c r="V548">
        <v>-0.27996579529127702</v>
      </c>
      <c r="W548">
        <v>9.1123907142532004E-2</v>
      </c>
      <c r="X548">
        <v>-0.10130985691534899</v>
      </c>
      <c r="Y548">
        <v>-0.28123181674551201</v>
      </c>
      <c r="Z548">
        <v>-0.243668501826105</v>
      </c>
      <c r="AA548">
        <v>-1.2020054985808401E-2</v>
      </c>
      <c r="AB548">
        <v>0.51790463099308903</v>
      </c>
      <c r="AC548">
        <v>0.95637600997539896</v>
      </c>
      <c r="AD548">
        <v>0.89840871516198795</v>
      </c>
      <c r="AE548">
        <v>0.30046636438339303</v>
      </c>
      <c r="AF548">
        <v>0.78765921341771505</v>
      </c>
    </row>
    <row r="549" spans="1:32" x14ac:dyDescent="0.25">
      <c r="A549" t="s">
        <v>4252</v>
      </c>
      <c r="B549" t="s">
        <v>3315</v>
      </c>
      <c r="C549" t="s">
        <v>3170</v>
      </c>
      <c r="D549" t="s">
        <v>3171</v>
      </c>
      <c r="E549">
        <v>815.668272495476</v>
      </c>
      <c r="F549">
        <v>1.30093440079629</v>
      </c>
      <c r="G549">
        <v>1.6654786136208599</v>
      </c>
      <c r="H549">
        <v>1.0563692781279801</v>
      </c>
      <c r="I549">
        <v>-0.103521252365054</v>
      </c>
      <c r="J549">
        <v>-9.7522945754853499E-2</v>
      </c>
      <c r="K549">
        <v>0.39883273437808597</v>
      </c>
      <c r="L549">
        <v>0.124071673359038</v>
      </c>
      <c r="M549" t="s">
        <v>3151</v>
      </c>
      <c r="N549" t="s">
        <v>3151</v>
      </c>
      <c r="O549" t="s">
        <v>3149</v>
      </c>
      <c r="P549" t="s">
        <v>3148</v>
      </c>
      <c r="Q549" t="s">
        <v>3148</v>
      </c>
      <c r="R549" t="s">
        <v>3148</v>
      </c>
      <c r="S549" t="s">
        <v>3149</v>
      </c>
      <c r="T549" t="s">
        <v>3152</v>
      </c>
      <c r="U549">
        <v>25</v>
      </c>
      <c r="V549">
        <v>-6.2728523325850202E-2</v>
      </c>
      <c r="W549">
        <v>0.793730341490966</v>
      </c>
      <c r="X549">
        <v>1.21202553484442</v>
      </c>
      <c r="Y549">
        <v>-0.88728876088569297</v>
      </c>
      <c r="Z549">
        <v>-0.52662631440600405</v>
      </c>
      <c r="AA549">
        <v>-0.127969734253954</v>
      </c>
      <c r="AB549">
        <v>-0.13827025112891</v>
      </c>
      <c r="AC549">
        <v>1.1185843227030201</v>
      </c>
      <c r="AD549">
        <v>1.2293975880849</v>
      </c>
      <c r="AE549">
        <v>1.2010009388371401</v>
      </c>
      <c r="AF549">
        <v>1.30093440079629</v>
      </c>
    </row>
    <row r="550" spans="1:32" x14ac:dyDescent="0.25">
      <c r="A550" t="s">
        <v>4253</v>
      </c>
      <c r="B550" t="s">
        <v>3315</v>
      </c>
      <c r="C550" t="s">
        <v>3172</v>
      </c>
      <c r="D550" t="s">
        <v>3173</v>
      </c>
      <c r="E550">
        <v>333.764326001732</v>
      </c>
      <c r="F550">
        <v>1.19449607937437</v>
      </c>
      <c r="M550" t="s">
        <v>3160</v>
      </c>
      <c r="N550" t="s">
        <v>3160</v>
      </c>
      <c r="O550" t="s">
        <v>3160</v>
      </c>
      <c r="P550" t="s">
        <v>3160</v>
      </c>
      <c r="Q550" t="s">
        <v>3160</v>
      </c>
      <c r="R550" t="s">
        <v>3160</v>
      </c>
      <c r="S550" t="s">
        <v>3160</v>
      </c>
      <c r="T550" t="s">
        <v>3180</v>
      </c>
      <c r="U550">
        <v>30</v>
      </c>
      <c r="V550">
        <v>0.132903618939475</v>
      </c>
      <c r="W550">
        <v>0.263466873228481</v>
      </c>
      <c r="X550">
        <v>0.154881394938018</v>
      </c>
      <c r="Y550">
        <v>-0.20175729594254399</v>
      </c>
      <c r="Z550">
        <v>-0.33271262421055903</v>
      </c>
      <c r="AA550">
        <v>-7.4771301523703607E-2</v>
      </c>
      <c r="AB550">
        <v>0.34671127116220102</v>
      </c>
      <c r="AC550">
        <v>0.72292624815153605</v>
      </c>
      <c r="AD550">
        <v>0.88477381447917502</v>
      </c>
      <c r="AE550">
        <v>0.69814370147741101</v>
      </c>
      <c r="AF550">
        <v>1.19449607937437</v>
      </c>
    </row>
    <row r="551" spans="1:32" x14ac:dyDescent="0.25">
      <c r="A551" t="s">
        <v>4254</v>
      </c>
      <c r="B551" t="s">
        <v>3315</v>
      </c>
      <c r="C551" t="s">
        <v>3174</v>
      </c>
      <c r="D551" t="s">
        <v>3175</v>
      </c>
      <c r="E551">
        <v>696.68313866588903</v>
      </c>
      <c r="F551">
        <v>1.72459381038471</v>
      </c>
      <c r="G551">
        <v>4.3757305582479901E-2</v>
      </c>
      <c r="H551">
        <v>0.91079014209438403</v>
      </c>
      <c r="I551">
        <v>1.0896086402162199</v>
      </c>
      <c r="J551">
        <v>-1.2750147386150701</v>
      </c>
      <c r="K551">
        <v>-1.6875303251806799E-3</v>
      </c>
      <c r="L551">
        <v>-0.20046255297673499</v>
      </c>
      <c r="M551" t="s">
        <v>3151</v>
      </c>
      <c r="N551" t="s">
        <v>3148</v>
      </c>
      <c r="O551" t="s">
        <v>3149</v>
      </c>
      <c r="P551" t="s">
        <v>3151</v>
      </c>
      <c r="Q551" t="s">
        <v>3155</v>
      </c>
      <c r="R551" t="s">
        <v>3148</v>
      </c>
      <c r="S551" t="s">
        <v>3148</v>
      </c>
      <c r="T551" t="s">
        <v>3152</v>
      </c>
      <c r="U551">
        <v>14</v>
      </c>
      <c r="V551">
        <v>1.15979573469479</v>
      </c>
      <c r="W551">
        <v>0.30795341851050101</v>
      </c>
      <c r="X551">
        <v>0.69071371408635396</v>
      </c>
      <c r="Y551">
        <v>0.329866302805429</v>
      </c>
      <c r="Z551">
        <v>0.27256305148013998</v>
      </c>
      <c r="AA551">
        <v>0.52699622870436902</v>
      </c>
      <c r="AB551">
        <v>0.72820375967199702</v>
      </c>
      <c r="AC551">
        <v>1.4176404128348401</v>
      </c>
      <c r="AD551">
        <v>0.41266743416339102</v>
      </c>
      <c r="AE551">
        <v>0.69313483204690995</v>
      </c>
      <c r="AF551">
        <v>1.72459381038471</v>
      </c>
    </row>
    <row r="552" spans="1:32" x14ac:dyDescent="0.25">
      <c r="A552" t="s">
        <v>4255</v>
      </c>
      <c r="B552" t="s">
        <v>3315</v>
      </c>
      <c r="C552" t="s">
        <v>3176</v>
      </c>
      <c r="D552" t="s">
        <v>3177</v>
      </c>
      <c r="E552">
        <v>109.699255420349</v>
      </c>
      <c r="F552">
        <v>2.6057755760347199</v>
      </c>
      <c r="M552" t="s">
        <v>3160</v>
      </c>
      <c r="N552" t="s">
        <v>3160</v>
      </c>
      <c r="O552" t="s">
        <v>3160</v>
      </c>
      <c r="P552" t="s">
        <v>3160</v>
      </c>
      <c r="Q552" t="s">
        <v>3160</v>
      </c>
      <c r="R552" t="s">
        <v>3160</v>
      </c>
      <c r="S552" t="s">
        <v>3160</v>
      </c>
      <c r="T552" t="s">
        <v>3180</v>
      </c>
      <c r="U552">
        <v>5</v>
      </c>
      <c r="V552">
        <v>2.19346994591942</v>
      </c>
      <c r="W552">
        <v>1.97700080300125</v>
      </c>
      <c r="X552">
        <v>1.2253180968541999</v>
      </c>
      <c r="Y552">
        <v>0.66553415635378899</v>
      </c>
      <c r="Z552">
        <v>0.472564319644944</v>
      </c>
      <c r="AA552">
        <v>0.924922035370355</v>
      </c>
      <c r="AB552">
        <v>2.1100689542825601</v>
      </c>
      <c r="AC552">
        <v>2.6580409590806702</v>
      </c>
      <c r="AD552">
        <v>2.4892731503886498</v>
      </c>
      <c r="AE552">
        <v>2.0347624136278299</v>
      </c>
      <c r="AF552">
        <v>2.6057755760347199</v>
      </c>
    </row>
    <row r="553" spans="1:32" x14ac:dyDescent="0.25">
      <c r="A553" t="s">
        <v>4256</v>
      </c>
      <c r="B553" t="s">
        <v>3315</v>
      </c>
      <c r="C553" t="s">
        <v>3178</v>
      </c>
      <c r="D553" t="s">
        <v>3179</v>
      </c>
      <c r="E553">
        <v>100.26481000471399</v>
      </c>
      <c r="F553">
        <v>1.0297485210981701</v>
      </c>
      <c r="M553" t="s">
        <v>3160</v>
      </c>
      <c r="N553" t="s">
        <v>3160</v>
      </c>
      <c r="O553" t="s">
        <v>3160</v>
      </c>
      <c r="P553" t="s">
        <v>3160</v>
      </c>
      <c r="Q553" t="s">
        <v>3160</v>
      </c>
      <c r="R553" t="s">
        <v>3160</v>
      </c>
      <c r="S553" t="s">
        <v>3160</v>
      </c>
      <c r="T553" t="s">
        <v>3180</v>
      </c>
      <c r="U553">
        <v>37</v>
      </c>
      <c r="V553">
        <v>-0.15006168533345501</v>
      </c>
      <c r="W553">
        <v>-0.58946627547730401</v>
      </c>
      <c r="X553">
        <v>-0.22553190512818699</v>
      </c>
      <c r="Y553">
        <v>-0.20485066511611399</v>
      </c>
      <c r="Z553">
        <v>-0.347352566425289</v>
      </c>
      <c r="AA553">
        <v>-0.30477801962199003</v>
      </c>
      <c r="AB553">
        <v>-0.49995292832312699</v>
      </c>
      <c r="AC553">
        <v>0.29383395785893401</v>
      </c>
      <c r="AD553">
        <v>0.76116363292798195</v>
      </c>
      <c r="AE553">
        <v>0.32665543762261501</v>
      </c>
      <c r="AF553">
        <v>1.0297485210981701</v>
      </c>
    </row>
    <row r="554" spans="1:32" x14ac:dyDescent="0.25">
      <c r="A554" t="s">
        <v>4257</v>
      </c>
      <c r="B554" t="s">
        <v>3315</v>
      </c>
      <c r="C554" t="s">
        <v>3181</v>
      </c>
      <c r="D554" t="s">
        <v>3182</v>
      </c>
      <c r="E554">
        <v>129.41652450409401</v>
      </c>
      <c r="F554">
        <v>1.41356942469431</v>
      </c>
      <c r="M554" t="s">
        <v>3160</v>
      </c>
      <c r="N554" t="s">
        <v>3160</v>
      </c>
      <c r="O554" t="s">
        <v>3160</v>
      </c>
      <c r="P554" t="s">
        <v>3160</v>
      </c>
      <c r="Q554" t="s">
        <v>3160</v>
      </c>
      <c r="R554" t="s">
        <v>3160</v>
      </c>
      <c r="S554" t="s">
        <v>3160</v>
      </c>
      <c r="T554" t="s">
        <v>3180</v>
      </c>
      <c r="U554">
        <v>22</v>
      </c>
      <c r="V554">
        <v>0.19341204925127101</v>
      </c>
      <c r="W554">
        <v>-2.13583319012857E-2</v>
      </c>
      <c r="X554">
        <v>-2.3477649666807598E-2</v>
      </c>
      <c r="Y554">
        <v>0.13876877721389799</v>
      </c>
      <c r="Z554">
        <v>-0.10487409232209199</v>
      </c>
      <c r="AA554">
        <v>-2.7003866980004999E-2</v>
      </c>
      <c r="AB554">
        <v>0.76780833994384901</v>
      </c>
      <c r="AC554">
        <v>1.42503780169148</v>
      </c>
      <c r="AD554">
        <v>1.1004681731500301</v>
      </c>
      <c r="AE554">
        <v>0.686010608211304</v>
      </c>
      <c r="AF554">
        <v>1.41356942469431</v>
      </c>
    </row>
    <row r="555" spans="1:32" x14ac:dyDescent="0.25">
      <c r="A555" t="s">
        <v>4258</v>
      </c>
      <c r="B555" t="s">
        <v>3315</v>
      </c>
      <c r="C555" t="s">
        <v>3183</v>
      </c>
      <c r="D555" t="s">
        <v>3184</v>
      </c>
      <c r="E555">
        <v>216.74405413587701</v>
      </c>
      <c r="F555">
        <v>2.7759051959074799</v>
      </c>
      <c r="M555" t="s">
        <v>3160</v>
      </c>
      <c r="N555" t="s">
        <v>3160</v>
      </c>
      <c r="O555" t="s">
        <v>3160</v>
      </c>
      <c r="P555" t="s">
        <v>3160</v>
      </c>
      <c r="Q555" t="s">
        <v>3160</v>
      </c>
      <c r="R555" t="s">
        <v>3160</v>
      </c>
      <c r="S555" t="s">
        <v>3160</v>
      </c>
      <c r="T555" t="s">
        <v>3180</v>
      </c>
      <c r="U555">
        <v>4</v>
      </c>
      <c r="V555">
        <v>0.91820311086309303</v>
      </c>
      <c r="W555">
        <v>0.89977992031466303</v>
      </c>
      <c r="X555">
        <v>0.64581120636787703</v>
      </c>
      <c r="Y555">
        <v>-2.3268544461452E-2</v>
      </c>
      <c r="Z555">
        <v>8.8453915096035202E-2</v>
      </c>
      <c r="AA555">
        <v>1.1273332001863301</v>
      </c>
      <c r="AB555">
        <v>1.86699265267368</v>
      </c>
      <c r="AC555">
        <v>1.8493248706240499</v>
      </c>
      <c r="AD555">
        <v>1.99115113664817</v>
      </c>
      <c r="AE555">
        <v>1.8162739987504499</v>
      </c>
      <c r="AF555">
        <v>2.7759051959074799</v>
      </c>
    </row>
    <row r="556" spans="1:32" x14ac:dyDescent="0.25">
      <c r="A556" t="s">
        <v>4259</v>
      </c>
      <c r="B556" t="s">
        <v>3315</v>
      </c>
      <c r="C556" t="s">
        <v>3185</v>
      </c>
      <c r="D556" t="s">
        <v>3186</v>
      </c>
      <c r="E556">
        <v>396.152443456958</v>
      </c>
      <c r="F556">
        <v>1.60408419069448</v>
      </c>
      <c r="M556" t="s">
        <v>3160</v>
      </c>
      <c r="N556" t="s">
        <v>3160</v>
      </c>
      <c r="O556" t="s">
        <v>3160</v>
      </c>
      <c r="P556" t="s">
        <v>3160</v>
      </c>
      <c r="Q556" t="s">
        <v>3160</v>
      </c>
      <c r="R556" t="s">
        <v>3160</v>
      </c>
      <c r="S556" t="s">
        <v>3160</v>
      </c>
      <c r="T556" t="s">
        <v>3180</v>
      </c>
      <c r="U556">
        <v>17</v>
      </c>
      <c r="V556">
        <v>0.100552613250962</v>
      </c>
      <c r="W556">
        <v>7.1596827933227705E-2</v>
      </c>
      <c r="X556">
        <v>-1.1433135384322</v>
      </c>
      <c r="Y556">
        <v>-1.1219568744520501</v>
      </c>
      <c r="Z556">
        <v>0.17463864806496701</v>
      </c>
      <c r="AA556">
        <v>0.47327787886594902</v>
      </c>
      <c r="AB556">
        <v>1.16386463112947</v>
      </c>
      <c r="AC556">
        <v>1.54984002132322</v>
      </c>
      <c r="AD556">
        <v>0.98700608128998302</v>
      </c>
      <c r="AE556">
        <v>0.55876237946790297</v>
      </c>
      <c r="AF556">
        <v>1.60408419069448</v>
      </c>
    </row>
    <row r="557" spans="1:32" x14ac:dyDescent="0.25">
      <c r="A557" t="s">
        <v>4260</v>
      </c>
      <c r="B557" t="s">
        <v>3315</v>
      </c>
      <c r="C557" t="s">
        <v>3187</v>
      </c>
      <c r="D557" t="s">
        <v>3188</v>
      </c>
      <c r="E557">
        <v>699.65496773227596</v>
      </c>
      <c r="F557">
        <v>4.3276327608367797</v>
      </c>
      <c r="G557">
        <v>2.32190097808778</v>
      </c>
      <c r="H557">
        <v>0.84879268078547698</v>
      </c>
      <c r="I557">
        <v>1.1175435826068201</v>
      </c>
      <c r="J557">
        <v>-0.487093022437737</v>
      </c>
      <c r="K557">
        <v>1.08456678016421</v>
      </c>
      <c r="L557">
        <v>0.324288906261476</v>
      </c>
      <c r="M557" t="s">
        <v>3151</v>
      </c>
      <c r="N557" t="s">
        <v>3151</v>
      </c>
      <c r="O557" t="s">
        <v>3149</v>
      </c>
      <c r="P557" t="s">
        <v>3151</v>
      </c>
      <c r="Q557" t="s">
        <v>3150</v>
      </c>
      <c r="R557" t="s">
        <v>3151</v>
      </c>
      <c r="S557" t="s">
        <v>3149</v>
      </c>
      <c r="T557" t="s">
        <v>3152</v>
      </c>
      <c r="U557">
        <v>1</v>
      </c>
      <c r="V557">
        <v>1.4219176665895199</v>
      </c>
      <c r="W557">
        <v>1.4000009580056401</v>
      </c>
      <c r="X557">
        <v>1.5074420609353101</v>
      </c>
      <c r="Y557">
        <v>1.58069581788826</v>
      </c>
      <c r="Z557">
        <v>1.50057719631285</v>
      </c>
      <c r="AA557">
        <v>1.63454956836058</v>
      </c>
      <c r="AB557">
        <v>2.10632004552473</v>
      </c>
      <c r="AC557">
        <v>2.45638534714409</v>
      </c>
      <c r="AD557">
        <v>2.24005245009627</v>
      </c>
      <c r="AE557">
        <v>2.26929025951915</v>
      </c>
      <c r="AF557">
        <v>4.3276327608367797</v>
      </c>
    </row>
    <row r="558" spans="1:32" x14ac:dyDescent="0.25">
      <c r="A558" t="s">
        <v>4261</v>
      </c>
      <c r="B558" t="s">
        <v>3315</v>
      </c>
      <c r="C558" t="s">
        <v>3189</v>
      </c>
      <c r="D558" t="s">
        <v>3190</v>
      </c>
      <c r="E558">
        <v>371.49351612473498</v>
      </c>
      <c r="F558">
        <v>2.0120601851071598</v>
      </c>
      <c r="G558">
        <v>0.29561522211347702</v>
      </c>
      <c r="H558">
        <v>1.12695562930112</v>
      </c>
      <c r="I558">
        <v>0.76511690892468998</v>
      </c>
      <c r="J558">
        <v>0.30036426757069001</v>
      </c>
      <c r="K558">
        <v>1.2304553664206599</v>
      </c>
      <c r="L558">
        <v>0.14858353591687501</v>
      </c>
      <c r="M558" t="s">
        <v>3151</v>
      </c>
      <c r="N558" t="s">
        <v>3149</v>
      </c>
      <c r="O558" t="s">
        <v>3151</v>
      </c>
      <c r="P558" t="s">
        <v>3149</v>
      </c>
      <c r="Q558" t="s">
        <v>3148</v>
      </c>
      <c r="R558" t="s">
        <v>3151</v>
      </c>
      <c r="S558" t="s">
        <v>3149</v>
      </c>
      <c r="T558" t="s">
        <v>3152</v>
      </c>
      <c r="U558">
        <v>10</v>
      </c>
      <c r="V558">
        <v>1.4289542507625399</v>
      </c>
      <c r="W558">
        <v>1.0455216617308001</v>
      </c>
      <c r="X558">
        <v>1.4068012703439201</v>
      </c>
      <c r="Y558">
        <v>1.17645476973726</v>
      </c>
      <c r="Z558">
        <v>0.86465501548572998</v>
      </c>
      <c r="AA558">
        <v>0.788820677636492</v>
      </c>
      <c r="AB558">
        <v>2.0001383737545102</v>
      </c>
      <c r="AC558">
        <v>1.2403310226203901</v>
      </c>
      <c r="AD558">
        <v>0.37291968879998399</v>
      </c>
      <c r="AE558">
        <v>1.42253999900036</v>
      </c>
      <c r="AF558">
        <v>2.0120601851071598</v>
      </c>
    </row>
    <row r="559" spans="1:32" x14ac:dyDescent="0.25">
      <c r="A559" t="s">
        <v>4262</v>
      </c>
      <c r="B559" t="s">
        <v>3315</v>
      </c>
      <c r="C559" t="s">
        <v>3191</v>
      </c>
      <c r="D559" t="s">
        <v>3192</v>
      </c>
      <c r="E559">
        <v>717.86638124633805</v>
      </c>
      <c r="F559">
        <v>1.96242728462634</v>
      </c>
      <c r="G559">
        <v>0.47756101334815898</v>
      </c>
      <c r="H559">
        <v>-1.0057074048363599</v>
      </c>
      <c r="I559">
        <v>0.76379881192559196</v>
      </c>
      <c r="J559">
        <v>0.36141203301467301</v>
      </c>
      <c r="K559">
        <v>0.975390643926761</v>
      </c>
      <c r="L559">
        <v>0.37027521492904902</v>
      </c>
      <c r="M559" t="s">
        <v>3151</v>
      </c>
      <c r="N559" t="s">
        <v>3149</v>
      </c>
      <c r="O559" t="s">
        <v>3155</v>
      </c>
      <c r="P559" t="s">
        <v>3149</v>
      </c>
      <c r="Q559" t="s">
        <v>3149</v>
      </c>
      <c r="R559" t="s">
        <v>3149</v>
      </c>
      <c r="S559" t="s">
        <v>3149</v>
      </c>
      <c r="T559" t="s">
        <v>3152</v>
      </c>
      <c r="U559">
        <v>11</v>
      </c>
      <c r="V559">
        <v>0.44902262938280701</v>
      </c>
      <c r="W559">
        <v>0.65601872376553805</v>
      </c>
      <c r="X559">
        <v>0.34798836000885602</v>
      </c>
      <c r="Y559">
        <v>-0.48323106428132501</v>
      </c>
      <c r="Z559">
        <v>-0.87367127959141599</v>
      </c>
      <c r="AA559">
        <v>0.86168528106034303</v>
      </c>
      <c r="AB559">
        <v>1.64956968892913</v>
      </c>
      <c r="AC559">
        <v>1.48966920977249</v>
      </c>
      <c r="AD559">
        <v>1.0036124210391699</v>
      </c>
      <c r="AE559">
        <v>1.03121160044202</v>
      </c>
      <c r="AF559">
        <v>1.96242728462634</v>
      </c>
    </row>
    <row r="560" spans="1:32" x14ac:dyDescent="0.25">
      <c r="A560" t="s">
        <v>4263</v>
      </c>
      <c r="B560" t="s">
        <v>3315</v>
      </c>
      <c r="C560" t="s">
        <v>3193</v>
      </c>
      <c r="D560" t="s">
        <v>3194</v>
      </c>
      <c r="E560">
        <v>290.73125872506898</v>
      </c>
      <c r="F560">
        <v>1.15432745494171</v>
      </c>
      <c r="M560" t="s">
        <v>3160</v>
      </c>
      <c r="N560" t="s">
        <v>3160</v>
      </c>
      <c r="O560" t="s">
        <v>3160</v>
      </c>
      <c r="P560" t="s">
        <v>3160</v>
      </c>
      <c r="Q560" t="s">
        <v>3160</v>
      </c>
      <c r="R560" t="s">
        <v>3160</v>
      </c>
      <c r="S560" t="s">
        <v>3160</v>
      </c>
      <c r="T560" t="s">
        <v>3180</v>
      </c>
      <c r="U560">
        <v>32</v>
      </c>
      <c r="V560">
        <v>0.73235452959062297</v>
      </c>
      <c r="W560">
        <v>0.78923660547682695</v>
      </c>
      <c r="X560">
        <v>0.63481044896900196</v>
      </c>
      <c r="Y560">
        <v>0.36693561273101499</v>
      </c>
      <c r="Z560">
        <v>0.39993173393097198</v>
      </c>
      <c r="AA560">
        <v>0.54540182713519803</v>
      </c>
      <c r="AB560">
        <v>0.74318088955129302</v>
      </c>
      <c r="AC560">
        <v>1.0286092557812401</v>
      </c>
      <c r="AD560">
        <v>1.0145603583724101</v>
      </c>
      <c r="AE560">
        <v>0.651360111646485</v>
      </c>
      <c r="AF560">
        <v>1.15432745494171</v>
      </c>
    </row>
    <row r="561" spans="1:32" x14ac:dyDescent="0.25">
      <c r="A561" t="s">
        <v>4264</v>
      </c>
      <c r="B561" t="s">
        <v>3315</v>
      </c>
      <c r="C561" t="s">
        <v>3195</v>
      </c>
      <c r="D561" t="s">
        <v>3196</v>
      </c>
      <c r="E561">
        <v>744.89179079583096</v>
      </c>
      <c r="F561">
        <v>3.5972322524815201</v>
      </c>
      <c r="M561" t="s">
        <v>3160</v>
      </c>
      <c r="N561" t="s">
        <v>3160</v>
      </c>
      <c r="O561" t="s">
        <v>3160</v>
      </c>
      <c r="P561" t="s">
        <v>3160</v>
      </c>
      <c r="Q561" t="s">
        <v>3160</v>
      </c>
      <c r="R561" t="s">
        <v>3160</v>
      </c>
      <c r="S561" t="s">
        <v>3160</v>
      </c>
      <c r="T561" t="s">
        <v>3180</v>
      </c>
      <c r="U561">
        <v>2</v>
      </c>
      <c r="V561">
        <v>1.7385277528597101</v>
      </c>
      <c r="W561">
        <v>1.7730185822200799</v>
      </c>
      <c r="X561">
        <v>1.5807054957081601</v>
      </c>
      <c r="Y561">
        <v>1.47501035453078</v>
      </c>
      <c r="Z561">
        <v>1.76530703128403</v>
      </c>
      <c r="AA561">
        <v>1.9925292712808</v>
      </c>
      <c r="AB561">
        <v>2.8383069339185099</v>
      </c>
      <c r="AC561">
        <v>3.6927714872636099</v>
      </c>
      <c r="AD561">
        <v>2.4538882367612902</v>
      </c>
      <c r="AE561">
        <v>1.9163450848741299</v>
      </c>
      <c r="AF561">
        <v>3.5972322524815201</v>
      </c>
    </row>
    <row r="562" spans="1:32" x14ac:dyDescent="0.25">
      <c r="A562" t="s">
        <v>4265</v>
      </c>
      <c r="B562" t="s">
        <v>3315</v>
      </c>
      <c r="C562" t="s">
        <v>3197</v>
      </c>
      <c r="D562" t="s">
        <v>3198</v>
      </c>
      <c r="E562">
        <v>1806.6421610759701</v>
      </c>
      <c r="F562">
        <v>1.42879993629771</v>
      </c>
      <c r="G562">
        <v>2.5364446828956901</v>
      </c>
      <c r="H562">
        <v>-1.47529160418494</v>
      </c>
      <c r="I562">
        <v>8.2918728542594897E-2</v>
      </c>
      <c r="J562">
        <v>0.49206533670475699</v>
      </c>
      <c r="K562">
        <v>1.3196626482590701</v>
      </c>
      <c r="L562">
        <v>0.76758097236051204</v>
      </c>
      <c r="M562" t="s">
        <v>3151</v>
      </c>
      <c r="N562" t="s">
        <v>3151</v>
      </c>
      <c r="O562" t="s">
        <v>3155</v>
      </c>
      <c r="P562" t="s">
        <v>3148</v>
      </c>
      <c r="Q562" t="s">
        <v>3149</v>
      </c>
      <c r="R562" t="s">
        <v>3151</v>
      </c>
      <c r="S562" t="s">
        <v>3151</v>
      </c>
      <c r="T562" t="s">
        <v>3152</v>
      </c>
      <c r="U562">
        <v>21</v>
      </c>
      <c r="V562">
        <v>-0.59065590752181696</v>
      </c>
      <c r="W562">
        <v>-0.19912581771840701</v>
      </c>
      <c r="X562">
        <v>-0.51206189056212503</v>
      </c>
      <c r="Y562">
        <v>-0.72128474538051301</v>
      </c>
      <c r="Z562">
        <v>-0.50653136141324595</v>
      </c>
      <c r="AA562">
        <v>-0.53799524924719799</v>
      </c>
      <c r="AB562">
        <v>1.0332954129794101</v>
      </c>
      <c r="AC562">
        <v>0.799521519883303</v>
      </c>
      <c r="AD562">
        <v>0.89262749229447502</v>
      </c>
      <c r="AE562">
        <v>0.60187208139654902</v>
      </c>
      <c r="AF562">
        <v>1.42879993629771</v>
      </c>
    </row>
    <row r="563" spans="1:32" x14ac:dyDescent="0.25">
      <c r="A563" t="s">
        <v>4266</v>
      </c>
      <c r="B563" t="s">
        <v>3315</v>
      </c>
      <c r="C563" t="s">
        <v>3199</v>
      </c>
      <c r="D563" t="s">
        <v>3200</v>
      </c>
      <c r="E563">
        <v>1497.02254309509</v>
      </c>
      <c r="F563">
        <v>0.55239262114930898</v>
      </c>
      <c r="G563">
        <v>-0.36480640671997799</v>
      </c>
      <c r="H563">
        <v>-0.74827396012478997</v>
      </c>
      <c r="I563">
        <v>0.93861946429634002</v>
      </c>
      <c r="J563">
        <v>2.8361696662025201E-2</v>
      </c>
      <c r="K563">
        <v>1.5218174033765099</v>
      </c>
      <c r="L563">
        <v>0.68115714194830901</v>
      </c>
      <c r="M563" t="s">
        <v>3151</v>
      </c>
      <c r="N563" t="s">
        <v>3150</v>
      </c>
      <c r="O563" t="s">
        <v>3150</v>
      </c>
      <c r="P563" t="s">
        <v>3149</v>
      </c>
      <c r="Q563" t="s">
        <v>3148</v>
      </c>
      <c r="R563" t="s">
        <v>3151</v>
      </c>
      <c r="S563" t="s">
        <v>3149</v>
      </c>
      <c r="T563" t="s">
        <v>3152</v>
      </c>
      <c r="U563">
        <v>48</v>
      </c>
      <c r="V563">
        <v>0.213928076512789</v>
      </c>
      <c r="W563">
        <v>-4.5573943796814703E-2</v>
      </c>
      <c r="X563">
        <v>2.57008835009386E-2</v>
      </c>
      <c r="Y563">
        <v>0.171090835118417</v>
      </c>
      <c r="Z563">
        <v>0.53207186045458499</v>
      </c>
      <c r="AA563">
        <v>1.3200558248959</v>
      </c>
      <c r="AB563">
        <v>1.5661267101412799</v>
      </c>
      <c r="AC563">
        <v>1.49370607152432</v>
      </c>
      <c r="AD563">
        <v>1.2396910976976601</v>
      </c>
      <c r="AE563">
        <v>0.71430387135076501</v>
      </c>
      <c r="AF563">
        <v>0.55239262114930898</v>
      </c>
    </row>
    <row r="564" spans="1:32" x14ac:dyDescent="0.25">
      <c r="A564" t="s">
        <v>4267</v>
      </c>
      <c r="B564" t="s">
        <v>3315</v>
      </c>
      <c r="C564" t="s">
        <v>3201</v>
      </c>
      <c r="D564" t="s">
        <v>3202</v>
      </c>
      <c r="E564">
        <v>1162.5307548702301</v>
      </c>
      <c r="F564">
        <v>0.97571320055740696</v>
      </c>
      <c r="M564" t="s">
        <v>3160</v>
      </c>
      <c r="N564" t="s">
        <v>3160</v>
      </c>
      <c r="O564" t="s">
        <v>3160</v>
      </c>
      <c r="P564" t="s">
        <v>3160</v>
      </c>
      <c r="Q564" t="s">
        <v>3160</v>
      </c>
      <c r="R564" t="s">
        <v>3160</v>
      </c>
      <c r="S564" t="s">
        <v>3160</v>
      </c>
      <c r="T564" t="s">
        <v>3180</v>
      </c>
      <c r="U564">
        <v>39</v>
      </c>
      <c r="V564">
        <v>0.17633004951735301</v>
      </c>
      <c r="W564">
        <v>0.13226170418484601</v>
      </c>
      <c r="X564">
        <v>1.91621012611327E-2</v>
      </c>
      <c r="Y564">
        <v>-4.89715207320396E-2</v>
      </c>
      <c r="Z564">
        <v>-0.19055451613159399</v>
      </c>
      <c r="AA564">
        <v>0.121364455178108</v>
      </c>
      <c r="AB564">
        <v>0.73854392796996904</v>
      </c>
      <c r="AC564">
        <v>1.3962335141772799</v>
      </c>
      <c r="AD564">
        <v>0.75824926254548597</v>
      </c>
      <c r="AE564">
        <v>0.41491462443650101</v>
      </c>
      <c r="AF564">
        <v>0.97571320055740696</v>
      </c>
    </row>
    <row r="565" spans="1:32" x14ac:dyDescent="0.25">
      <c r="A565" t="s">
        <v>4268</v>
      </c>
      <c r="B565" t="s">
        <v>3315</v>
      </c>
      <c r="C565" t="s">
        <v>3203</v>
      </c>
      <c r="D565" t="s">
        <v>3204</v>
      </c>
      <c r="E565">
        <v>392.17644165634999</v>
      </c>
      <c r="F565">
        <v>2.06812338609243</v>
      </c>
      <c r="G565">
        <v>1.3895650665400801</v>
      </c>
      <c r="H565">
        <v>0.60684334430897602</v>
      </c>
      <c r="I565">
        <v>0.60385986213827503</v>
      </c>
      <c r="J565">
        <v>0.14939882049252601</v>
      </c>
      <c r="K565">
        <v>1.56880728941309</v>
      </c>
      <c r="L565">
        <v>0.84196700769736799</v>
      </c>
      <c r="M565" t="s">
        <v>3151</v>
      </c>
      <c r="N565" t="s">
        <v>3151</v>
      </c>
      <c r="O565" t="s">
        <v>3149</v>
      </c>
      <c r="P565" t="s">
        <v>3149</v>
      </c>
      <c r="Q565" t="s">
        <v>3148</v>
      </c>
      <c r="R565" t="s">
        <v>3151</v>
      </c>
      <c r="S565" t="s">
        <v>3151</v>
      </c>
      <c r="T565" t="s">
        <v>3152</v>
      </c>
      <c r="U565">
        <v>9</v>
      </c>
      <c r="V565">
        <v>-0.24179047662064301</v>
      </c>
      <c r="W565">
        <v>-0.31964867181665002</v>
      </c>
      <c r="X565">
        <v>-1.28392804708349</v>
      </c>
      <c r="Y565">
        <v>-1.1629127840639799</v>
      </c>
      <c r="Z565">
        <v>-0.47321202613254498</v>
      </c>
      <c r="AA565">
        <v>0.820943529480892</v>
      </c>
      <c r="AB565">
        <v>0.165638985351728</v>
      </c>
      <c r="AC565">
        <v>0.24016715415050799</v>
      </c>
      <c r="AD565">
        <v>2.1797612172965</v>
      </c>
      <c r="AE565">
        <v>2.1333225008553098</v>
      </c>
      <c r="AF565">
        <v>2.06812338609243</v>
      </c>
    </row>
    <row r="566" spans="1:32" x14ac:dyDescent="0.25">
      <c r="A566" t="s">
        <v>4269</v>
      </c>
      <c r="B566" t="s">
        <v>3315</v>
      </c>
      <c r="C566" t="s">
        <v>3205</v>
      </c>
      <c r="D566" t="s">
        <v>3206</v>
      </c>
      <c r="E566">
        <v>529.21008006774002</v>
      </c>
      <c r="F566">
        <v>0.26882927473792601</v>
      </c>
      <c r="G566">
        <v>-0.362881244424751</v>
      </c>
      <c r="H566">
        <v>0.60684334430897602</v>
      </c>
      <c r="I566">
        <v>0.87401469510449104</v>
      </c>
      <c r="J566">
        <v>-0.61701786688834104</v>
      </c>
      <c r="K566">
        <v>-0.91618192261604503</v>
      </c>
      <c r="L566">
        <v>2.33622203175526</v>
      </c>
      <c r="M566" t="s">
        <v>3149</v>
      </c>
      <c r="N566" t="s">
        <v>3150</v>
      </c>
      <c r="O566" t="s">
        <v>3149</v>
      </c>
      <c r="P566" t="s">
        <v>3149</v>
      </c>
      <c r="Q566" t="s">
        <v>3150</v>
      </c>
      <c r="R566" t="s">
        <v>3150</v>
      </c>
      <c r="S566" t="s">
        <v>3151</v>
      </c>
      <c r="T566" t="s">
        <v>3152</v>
      </c>
      <c r="U566">
        <v>56</v>
      </c>
      <c r="V566">
        <v>0.29824695291596598</v>
      </c>
      <c r="W566">
        <v>0.59633184417900797</v>
      </c>
      <c r="X566">
        <v>0.93997024010992003</v>
      </c>
      <c r="Y566">
        <v>0.10469055655562599</v>
      </c>
      <c r="Z566">
        <v>0.42300237084236902</v>
      </c>
      <c r="AA566">
        <v>0.55822910272749404</v>
      </c>
      <c r="AB566">
        <v>0.28613823647345199</v>
      </c>
      <c r="AC566">
        <v>1.81215117664531</v>
      </c>
      <c r="AD566">
        <v>1.73144072747459</v>
      </c>
      <c r="AE566">
        <v>0.16243020837281</v>
      </c>
      <c r="AF566">
        <v>0.26882927473792601</v>
      </c>
    </row>
    <row r="567" spans="1:32" x14ac:dyDescent="0.25">
      <c r="A567" t="s">
        <v>4270</v>
      </c>
      <c r="B567" t="s">
        <v>3315</v>
      </c>
      <c r="C567" t="s">
        <v>3207</v>
      </c>
      <c r="D567" t="s">
        <v>3208</v>
      </c>
      <c r="E567">
        <v>245.38277348658499</v>
      </c>
      <c r="F567">
        <v>1.2993816759372201</v>
      </c>
      <c r="M567" t="s">
        <v>3160</v>
      </c>
      <c r="N567" t="s">
        <v>3160</v>
      </c>
      <c r="O567" t="s">
        <v>3160</v>
      </c>
      <c r="P567" t="s">
        <v>3160</v>
      </c>
      <c r="Q567" t="s">
        <v>3160</v>
      </c>
      <c r="R567" t="s">
        <v>3160</v>
      </c>
      <c r="S567" t="s">
        <v>3160</v>
      </c>
      <c r="T567" t="s">
        <v>3180</v>
      </c>
      <c r="U567">
        <v>26</v>
      </c>
      <c r="V567">
        <v>0.30395635875384602</v>
      </c>
      <c r="W567">
        <v>1.24081639754997</v>
      </c>
      <c r="X567">
        <v>0.45759033160505103</v>
      </c>
      <c r="Y567">
        <v>0.33137220516976401</v>
      </c>
      <c r="Z567">
        <v>0.26193444775657598</v>
      </c>
      <c r="AA567">
        <v>0.15470883260679899</v>
      </c>
      <c r="AB567">
        <v>0.87668405360927704</v>
      </c>
      <c r="AC567">
        <v>0.79703215679369899</v>
      </c>
      <c r="AD567">
        <v>0.86252405691415901</v>
      </c>
      <c r="AE567">
        <v>0.98846543921042496</v>
      </c>
      <c r="AF567">
        <v>1.2993816759372201</v>
      </c>
    </row>
    <row r="568" spans="1:32" x14ac:dyDescent="0.25">
      <c r="A568" t="s">
        <v>4271</v>
      </c>
      <c r="B568" t="s">
        <v>3315</v>
      </c>
      <c r="C568" t="s">
        <v>3209</v>
      </c>
      <c r="D568" t="s">
        <v>3210</v>
      </c>
      <c r="E568">
        <v>407.51597685730002</v>
      </c>
      <c r="F568">
        <v>2.1598541015746502</v>
      </c>
      <c r="M568" t="s">
        <v>3160</v>
      </c>
      <c r="N568" t="s">
        <v>3160</v>
      </c>
      <c r="O568" t="s">
        <v>3160</v>
      </c>
      <c r="P568" t="s">
        <v>3160</v>
      </c>
      <c r="Q568" t="s">
        <v>3160</v>
      </c>
      <c r="R568" t="s">
        <v>3160</v>
      </c>
      <c r="S568" t="s">
        <v>3160</v>
      </c>
      <c r="T568" t="s">
        <v>3180</v>
      </c>
      <c r="U568">
        <v>8</v>
      </c>
      <c r="V568">
        <v>1.13755764144717</v>
      </c>
      <c r="W568">
        <v>0.848311389368826</v>
      </c>
      <c r="X568">
        <v>1.1516427332667001</v>
      </c>
      <c r="Y568">
        <v>0.39872122827927098</v>
      </c>
      <c r="Z568">
        <v>8.4819434489985801E-3</v>
      </c>
      <c r="AA568">
        <v>0.723931551363035</v>
      </c>
      <c r="AB568">
        <v>0.90118699871910402</v>
      </c>
      <c r="AC568">
        <v>1.30810363724409</v>
      </c>
      <c r="AD568">
        <v>1.6408748116401499</v>
      </c>
      <c r="AE568">
        <v>1.6701884767075199</v>
      </c>
      <c r="AF568">
        <v>2.1598541015746502</v>
      </c>
    </row>
    <row r="569" spans="1:32" x14ac:dyDescent="0.25">
      <c r="A569" t="s">
        <v>4272</v>
      </c>
      <c r="B569" t="s">
        <v>3315</v>
      </c>
      <c r="C569" t="s">
        <v>3211</v>
      </c>
      <c r="D569" t="s">
        <v>3212</v>
      </c>
      <c r="E569">
        <v>447.45335435266003</v>
      </c>
      <c r="F569">
        <v>1.3930886310301001</v>
      </c>
      <c r="M569" t="s">
        <v>3160</v>
      </c>
      <c r="N569" t="s">
        <v>3160</v>
      </c>
      <c r="O569" t="s">
        <v>3160</v>
      </c>
      <c r="P569" t="s">
        <v>3160</v>
      </c>
      <c r="Q569" t="s">
        <v>3160</v>
      </c>
      <c r="R569" t="s">
        <v>3160</v>
      </c>
      <c r="S569" t="s">
        <v>3160</v>
      </c>
      <c r="T569" t="s">
        <v>3180</v>
      </c>
      <c r="U569">
        <v>23</v>
      </c>
      <c r="V569">
        <v>0.66493846848483096</v>
      </c>
      <c r="W569">
        <v>0.74367574437921602</v>
      </c>
      <c r="X569">
        <v>1.1589928786479899</v>
      </c>
      <c r="Y569">
        <v>0.80819453365984695</v>
      </c>
      <c r="Z569">
        <v>-0.18265734031707201</v>
      </c>
      <c r="AA569">
        <v>-0.36128146725093502</v>
      </c>
      <c r="AB569">
        <v>0.50345580188526595</v>
      </c>
      <c r="AC569">
        <v>0.88814663419206297</v>
      </c>
      <c r="AD569">
        <v>0.53689001651492296</v>
      </c>
      <c r="AE569">
        <v>0.67564171775432003</v>
      </c>
      <c r="AF569">
        <v>1.3930886310301001</v>
      </c>
    </row>
    <row r="570" spans="1:32" x14ac:dyDescent="0.25">
      <c r="A570" t="s">
        <v>4273</v>
      </c>
      <c r="B570" t="s">
        <v>3315</v>
      </c>
      <c r="C570" t="s">
        <v>3213</v>
      </c>
      <c r="D570" t="s">
        <v>3214</v>
      </c>
      <c r="E570">
        <v>343.08200097106499</v>
      </c>
      <c r="F570">
        <v>0.470222403983236</v>
      </c>
      <c r="M570" t="s">
        <v>3160</v>
      </c>
      <c r="N570" t="s">
        <v>3160</v>
      </c>
      <c r="O570" t="s">
        <v>3160</v>
      </c>
      <c r="P570" t="s">
        <v>3160</v>
      </c>
      <c r="Q570" t="s">
        <v>3160</v>
      </c>
      <c r="R570" t="s">
        <v>3160</v>
      </c>
      <c r="S570" t="s">
        <v>3160</v>
      </c>
      <c r="T570" t="s">
        <v>3180</v>
      </c>
      <c r="U570">
        <v>50</v>
      </c>
      <c r="V570">
        <v>0.27255218331038999</v>
      </c>
      <c r="W570">
        <v>0.83773819408925998</v>
      </c>
      <c r="X570">
        <v>0.23020359053376699</v>
      </c>
      <c r="Y570">
        <v>0.17008677624406501</v>
      </c>
      <c r="Z570">
        <v>0.87131084875562603</v>
      </c>
      <c r="AA570">
        <v>0.53203347326586004</v>
      </c>
      <c r="AB570">
        <v>0.32332086695172102</v>
      </c>
      <c r="AC570">
        <v>0.55747387101699597</v>
      </c>
      <c r="AD570">
        <v>0.34497786251828499</v>
      </c>
      <c r="AE570">
        <v>7.5205816896207894E-2</v>
      </c>
      <c r="AF570">
        <v>0.470222403983236</v>
      </c>
    </row>
    <row r="571" spans="1:32" x14ac:dyDescent="0.25">
      <c r="A571" t="s">
        <v>4274</v>
      </c>
      <c r="B571" t="s">
        <v>3315</v>
      </c>
      <c r="C571" t="s">
        <v>3215</v>
      </c>
      <c r="D571" t="s">
        <v>3216</v>
      </c>
      <c r="E571">
        <v>811.59781526485904</v>
      </c>
      <c r="F571">
        <v>0.99372546943279705</v>
      </c>
      <c r="G571">
        <v>-0.24828897766621399</v>
      </c>
      <c r="H571">
        <v>0.637708223973254</v>
      </c>
      <c r="I571">
        <v>-0.45879903459013799</v>
      </c>
      <c r="J571">
        <v>-0.34360695706403999</v>
      </c>
      <c r="K571">
        <v>0.34628901508242699</v>
      </c>
      <c r="L571">
        <v>0.35922353888887598</v>
      </c>
      <c r="M571" t="s">
        <v>3151</v>
      </c>
      <c r="N571" t="s">
        <v>3148</v>
      </c>
      <c r="O571" t="s">
        <v>3149</v>
      </c>
      <c r="P571" t="s">
        <v>3150</v>
      </c>
      <c r="Q571" t="s">
        <v>3150</v>
      </c>
      <c r="R571" t="s">
        <v>3148</v>
      </c>
      <c r="S571" t="s">
        <v>3149</v>
      </c>
      <c r="T571" t="s">
        <v>3152</v>
      </c>
      <c r="U571">
        <v>38</v>
      </c>
      <c r="V571">
        <v>0.48277317001596398</v>
      </c>
      <c r="W571">
        <v>0.91037469501930701</v>
      </c>
      <c r="X571">
        <v>-0.32378789521833101</v>
      </c>
      <c r="Y571">
        <v>-0.46876454966223302</v>
      </c>
      <c r="Z571">
        <v>-0.269101685567118</v>
      </c>
      <c r="AA571">
        <v>-0.36980351022893598</v>
      </c>
      <c r="AB571">
        <v>-5.5852605659820399E-2</v>
      </c>
      <c r="AC571">
        <v>0.45179226046841597</v>
      </c>
      <c r="AD571">
        <v>0.79991129054013699</v>
      </c>
      <c r="AE571">
        <v>0.54261486956784</v>
      </c>
      <c r="AF571">
        <v>0.99372546943279705</v>
      </c>
    </row>
    <row r="572" spans="1:32" x14ac:dyDescent="0.25">
      <c r="A572" t="s">
        <v>4275</v>
      </c>
      <c r="B572" t="s">
        <v>3315</v>
      </c>
      <c r="C572" t="s">
        <v>3217</v>
      </c>
      <c r="D572" t="s">
        <v>3218</v>
      </c>
      <c r="E572">
        <v>415.59806773405103</v>
      </c>
      <c r="F572">
        <v>1.3561585968190699</v>
      </c>
      <c r="G572">
        <v>1.3902672977263599</v>
      </c>
      <c r="H572">
        <v>1.4131187188816401</v>
      </c>
      <c r="I572">
        <v>7.5702731415172003E-2</v>
      </c>
      <c r="J572">
        <v>-0.58250888376497401</v>
      </c>
      <c r="K572">
        <v>0.46214447774692402</v>
      </c>
      <c r="L572">
        <v>-0.127626317383738</v>
      </c>
      <c r="M572" t="s">
        <v>3151</v>
      </c>
      <c r="N572" t="s">
        <v>3151</v>
      </c>
      <c r="O572" t="s">
        <v>3151</v>
      </c>
      <c r="P572" t="s">
        <v>3148</v>
      </c>
      <c r="Q572" t="s">
        <v>3150</v>
      </c>
      <c r="R572" t="s">
        <v>3149</v>
      </c>
      <c r="S572" t="s">
        <v>3148</v>
      </c>
      <c r="T572" t="s">
        <v>3152</v>
      </c>
      <c r="U572">
        <v>24</v>
      </c>
      <c r="V572">
        <v>1.4158650133492801</v>
      </c>
      <c r="W572">
        <v>1.83607247966878</v>
      </c>
      <c r="X572">
        <v>1.71765517816897</v>
      </c>
      <c r="Y572">
        <v>0.77843273355686904</v>
      </c>
      <c r="Z572">
        <v>0.89030538067851195</v>
      </c>
      <c r="AA572">
        <v>1.0391191199020899</v>
      </c>
      <c r="AB572">
        <v>1.1182539639659099</v>
      </c>
      <c r="AC572">
        <v>0.61662162979651003</v>
      </c>
      <c r="AD572">
        <v>-0.54549913539602002</v>
      </c>
      <c r="AE572">
        <v>0.52422720551317203</v>
      </c>
      <c r="AF572">
        <v>1.3561585968190699</v>
      </c>
    </row>
    <row r="573" spans="1:32" x14ac:dyDescent="0.25">
      <c r="A573" t="s">
        <v>4276</v>
      </c>
      <c r="B573" t="s">
        <v>3315</v>
      </c>
      <c r="C573" t="s">
        <v>3219</v>
      </c>
      <c r="D573" t="s">
        <v>3220</v>
      </c>
      <c r="E573">
        <v>904.98356183694602</v>
      </c>
      <c r="F573">
        <v>1.9229921699513299</v>
      </c>
      <c r="M573" t="s">
        <v>3160</v>
      </c>
      <c r="N573" t="s">
        <v>3160</v>
      </c>
      <c r="O573" t="s">
        <v>3160</v>
      </c>
      <c r="P573" t="s">
        <v>3160</v>
      </c>
      <c r="Q573" t="s">
        <v>3160</v>
      </c>
      <c r="R573" t="s">
        <v>3160</v>
      </c>
      <c r="S573" t="s">
        <v>3160</v>
      </c>
      <c r="T573" t="s">
        <v>3180</v>
      </c>
      <c r="U573">
        <v>13</v>
      </c>
      <c r="V573">
        <v>1.16192075489689</v>
      </c>
      <c r="W573">
        <v>1.12228927884089</v>
      </c>
      <c r="X573">
        <v>0.91681576703575396</v>
      </c>
      <c r="Y573">
        <v>0.69136852730809795</v>
      </c>
      <c r="Z573">
        <v>0.633602416004726</v>
      </c>
      <c r="AA573">
        <v>0.70673770165209004</v>
      </c>
      <c r="AB573">
        <v>1.28933914856981</v>
      </c>
      <c r="AC573">
        <v>2.02357766395281</v>
      </c>
      <c r="AD573">
        <v>1.4902346672142699</v>
      </c>
      <c r="AE573">
        <v>1.3513443196117501</v>
      </c>
      <c r="AF573">
        <v>1.9229921699513299</v>
      </c>
    </row>
    <row r="574" spans="1:32" x14ac:dyDescent="0.25">
      <c r="A574" t="s">
        <v>4277</v>
      </c>
      <c r="B574" t="s">
        <v>3315</v>
      </c>
      <c r="C574" t="s">
        <v>3221</v>
      </c>
      <c r="D574" t="s">
        <v>3222</v>
      </c>
      <c r="E574">
        <v>451.01587783413203</v>
      </c>
      <c r="F574">
        <v>1.2473014941809399</v>
      </c>
      <c r="M574" t="s">
        <v>3160</v>
      </c>
      <c r="N574" t="s">
        <v>3160</v>
      </c>
      <c r="O574" t="s">
        <v>3160</v>
      </c>
      <c r="P574" t="s">
        <v>3160</v>
      </c>
      <c r="Q574" t="s">
        <v>3160</v>
      </c>
      <c r="R574" t="s">
        <v>3160</v>
      </c>
      <c r="S574" t="s">
        <v>3160</v>
      </c>
      <c r="T574" t="s">
        <v>3180</v>
      </c>
      <c r="U574">
        <v>27</v>
      </c>
      <c r="V574">
        <v>0.68022879632837796</v>
      </c>
      <c r="W574">
        <v>0.68189690943969705</v>
      </c>
      <c r="X574">
        <v>0.45975417096335902</v>
      </c>
      <c r="Y574">
        <v>5.7877632429302099E-2</v>
      </c>
      <c r="Z574">
        <v>-9.0465006893934399E-2</v>
      </c>
      <c r="AA574">
        <v>0.18815600565705701</v>
      </c>
      <c r="AB574">
        <v>0.54600989613748296</v>
      </c>
      <c r="AC574">
        <v>1.7420221474534201</v>
      </c>
      <c r="AD574">
        <v>1.26681849753572</v>
      </c>
      <c r="AE574">
        <v>0.70133322279454702</v>
      </c>
      <c r="AF574">
        <v>1.2473014941809399</v>
      </c>
    </row>
    <row r="575" spans="1:32" x14ac:dyDescent="0.25">
      <c r="A575" t="s">
        <v>4278</v>
      </c>
      <c r="B575" t="s">
        <v>3315</v>
      </c>
      <c r="C575" t="s">
        <v>3223</v>
      </c>
      <c r="D575" t="s">
        <v>3224</v>
      </c>
      <c r="E575">
        <v>985.816258561729</v>
      </c>
      <c r="F575">
        <v>0.370229572570758</v>
      </c>
      <c r="G575">
        <v>2.3404540321740699</v>
      </c>
      <c r="H575">
        <v>-1.81198277940902</v>
      </c>
      <c r="I575">
        <v>0.118603745831594</v>
      </c>
      <c r="J575">
        <v>0.35968123569518101</v>
      </c>
      <c r="K575">
        <v>0.83643285500078202</v>
      </c>
      <c r="L575">
        <v>-0.766367213824654</v>
      </c>
      <c r="M575" t="s">
        <v>3149</v>
      </c>
      <c r="N575" t="s">
        <v>3151</v>
      </c>
      <c r="O575" t="s">
        <v>3155</v>
      </c>
      <c r="P575" t="s">
        <v>3148</v>
      </c>
      <c r="Q575" t="s">
        <v>3149</v>
      </c>
      <c r="R575" t="s">
        <v>3149</v>
      </c>
      <c r="S575" t="s">
        <v>3150</v>
      </c>
      <c r="T575" t="s">
        <v>3152</v>
      </c>
      <c r="U575">
        <v>53</v>
      </c>
      <c r="V575">
        <v>-0.922093614412962</v>
      </c>
      <c r="W575">
        <v>-0.23805348654740699</v>
      </c>
      <c r="X575">
        <v>0.65085176686804003</v>
      </c>
      <c r="Y575">
        <v>-0.57400320474690203</v>
      </c>
      <c r="Z575">
        <v>-1.14444248161236</v>
      </c>
      <c r="AA575">
        <v>-1.2121791049444299</v>
      </c>
      <c r="AB575">
        <v>-1.2165473579407999</v>
      </c>
      <c r="AC575">
        <v>-1.00858188554606</v>
      </c>
      <c r="AD575">
        <v>-0.94316683459306805</v>
      </c>
      <c r="AE575">
        <v>-0.70749992973073506</v>
      </c>
      <c r="AF575">
        <v>0.370229572570758</v>
      </c>
    </row>
    <row r="576" spans="1:32" x14ac:dyDescent="0.25">
      <c r="A576" t="s">
        <v>4279</v>
      </c>
      <c r="B576" t="s">
        <v>3315</v>
      </c>
      <c r="C576" t="s">
        <v>3225</v>
      </c>
      <c r="D576" t="s">
        <v>3226</v>
      </c>
      <c r="E576">
        <v>1192.3057672437899</v>
      </c>
      <c r="F576">
        <v>-0.62728743076332205</v>
      </c>
      <c r="G576">
        <v>1.7836581995129801</v>
      </c>
      <c r="H576">
        <v>-1.15593725365933</v>
      </c>
      <c r="I576">
        <v>0.37473676981832899</v>
      </c>
      <c r="J576">
        <v>0.86770537223197997</v>
      </c>
      <c r="K576">
        <v>0.61955039811277801</v>
      </c>
      <c r="L576">
        <v>-0.38099286077459499</v>
      </c>
      <c r="M576" t="s">
        <v>3155</v>
      </c>
      <c r="N576" t="s">
        <v>3151</v>
      </c>
      <c r="O576" t="s">
        <v>3155</v>
      </c>
      <c r="P576" t="s">
        <v>3148</v>
      </c>
      <c r="Q576" t="s">
        <v>3151</v>
      </c>
      <c r="R576" t="s">
        <v>3149</v>
      </c>
      <c r="S576" t="s">
        <v>3150</v>
      </c>
      <c r="T576" t="s">
        <v>3152</v>
      </c>
      <c r="U576">
        <v>73</v>
      </c>
      <c r="V576">
        <v>-7.4024688790383195E-2</v>
      </c>
      <c r="W576">
        <v>-0.108380623584692</v>
      </c>
      <c r="X576">
        <v>-0.53095818256717697</v>
      </c>
      <c r="Y576">
        <v>-0.77028195522217102</v>
      </c>
      <c r="Z576">
        <v>-0.48892476450351702</v>
      </c>
      <c r="AA576">
        <v>-0.41308279905786599</v>
      </c>
      <c r="AB576">
        <v>-0.87489773570898999</v>
      </c>
      <c r="AC576">
        <v>-0.35649271771503899</v>
      </c>
      <c r="AD576">
        <v>0.11577622275289901</v>
      </c>
      <c r="AE576">
        <v>-1.3534785601274999</v>
      </c>
      <c r="AF576">
        <v>-0.62728743076332205</v>
      </c>
    </row>
    <row r="577" spans="1:32" x14ac:dyDescent="0.25">
      <c r="A577" t="s">
        <v>4280</v>
      </c>
      <c r="B577" t="s">
        <v>3315</v>
      </c>
      <c r="C577" t="s">
        <v>3227</v>
      </c>
      <c r="D577" t="s">
        <v>3228</v>
      </c>
      <c r="E577">
        <v>2436.18401249007</v>
      </c>
      <c r="F577">
        <v>1.0390146175880399</v>
      </c>
      <c r="G577">
        <v>5.2021700519810997E-2</v>
      </c>
      <c r="H577">
        <v>-0.63349989153535702</v>
      </c>
      <c r="I577">
        <v>0.42495696703678698</v>
      </c>
      <c r="J577">
        <v>0.469806520939066</v>
      </c>
      <c r="K577">
        <v>0.84807561637789297</v>
      </c>
      <c r="L577">
        <v>0.11729915058972699</v>
      </c>
      <c r="M577" t="s">
        <v>3151</v>
      </c>
      <c r="N577" t="s">
        <v>3148</v>
      </c>
      <c r="O577" t="s">
        <v>3150</v>
      </c>
      <c r="P577" t="s">
        <v>3148</v>
      </c>
      <c r="Q577" t="s">
        <v>3149</v>
      </c>
      <c r="R577" t="s">
        <v>3149</v>
      </c>
      <c r="S577" t="s">
        <v>3149</v>
      </c>
      <c r="T577" t="s">
        <v>3152</v>
      </c>
      <c r="U577">
        <v>36</v>
      </c>
      <c r="V577">
        <v>-1.6451802158912902E-2</v>
      </c>
      <c r="W577">
        <v>0.84728097775834199</v>
      </c>
      <c r="X577">
        <v>0.167290339116584</v>
      </c>
      <c r="Y577">
        <v>-1.06095721319776</v>
      </c>
      <c r="Z577">
        <v>-0.60775980988234102</v>
      </c>
      <c r="AA577">
        <v>4.8765386068383397E-2</v>
      </c>
      <c r="AB577">
        <v>0.16193422432935201</v>
      </c>
      <c r="AC577">
        <v>0.357146813182252</v>
      </c>
      <c r="AD577">
        <v>0.68648957824752999</v>
      </c>
      <c r="AE577">
        <v>0.99675111355179502</v>
      </c>
      <c r="AF577">
        <v>1.0390146175880399</v>
      </c>
    </row>
    <row r="578" spans="1:32" x14ac:dyDescent="0.25">
      <c r="A578" t="s">
        <v>4281</v>
      </c>
      <c r="B578" t="s">
        <v>3315</v>
      </c>
      <c r="C578" t="s">
        <v>3229</v>
      </c>
      <c r="D578" t="s">
        <v>3230</v>
      </c>
      <c r="E578">
        <v>180.70774883205101</v>
      </c>
      <c r="F578">
        <v>0.836672306017477</v>
      </c>
      <c r="M578" t="s">
        <v>3160</v>
      </c>
      <c r="N578" t="s">
        <v>3160</v>
      </c>
      <c r="O578" t="s">
        <v>3160</v>
      </c>
      <c r="P578" t="s">
        <v>3160</v>
      </c>
      <c r="Q578" t="s">
        <v>3160</v>
      </c>
      <c r="R578" t="s">
        <v>3160</v>
      </c>
      <c r="S578" t="s">
        <v>3160</v>
      </c>
      <c r="T578" t="s">
        <v>3180</v>
      </c>
      <c r="U578">
        <v>42</v>
      </c>
      <c r="V578">
        <v>0.31153485064448699</v>
      </c>
      <c r="W578">
        <v>-4.0963139308879903E-2</v>
      </c>
      <c r="X578">
        <v>-0.72555081038173996</v>
      </c>
      <c r="Y578">
        <v>-0.30926723537602502</v>
      </c>
      <c r="Z578">
        <v>-0.32536343449586203</v>
      </c>
      <c r="AA578">
        <v>-0.472855080569834</v>
      </c>
      <c r="AB578">
        <v>0.61617631403661399</v>
      </c>
      <c r="AC578">
        <v>1.45244617828475</v>
      </c>
      <c r="AD578">
        <v>0.90042117019969004</v>
      </c>
      <c r="AE578">
        <v>0.13211073066791701</v>
      </c>
      <c r="AF578">
        <v>0.836672306017477</v>
      </c>
    </row>
    <row r="579" spans="1:32" x14ac:dyDescent="0.25">
      <c r="A579" t="s">
        <v>4282</v>
      </c>
      <c r="B579" t="s">
        <v>3315</v>
      </c>
      <c r="C579" t="s">
        <v>3231</v>
      </c>
      <c r="D579" t="s">
        <v>3232</v>
      </c>
      <c r="E579">
        <v>214.89512894397299</v>
      </c>
      <c r="F579">
        <v>-1.33192938582395</v>
      </c>
      <c r="G579">
        <v>1.2399015025820099</v>
      </c>
      <c r="H579">
        <v>-0.82417028009257098</v>
      </c>
      <c r="I579">
        <v>-0.51759800298585801</v>
      </c>
      <c r="J579">
        <v>0.56219341071322304</v>
      </c>
      <c r="K579">
        <v>-0.238408168519504</v>
      </c>
      <c r="L579">
        <v>0.39359628851883999</v>
      </c>
      <c r="M579" t="s">
        <v>3155</v>
      </c>
      <c r="N579" t="s">
        <v>3151</v>
      </c>
      <c r="O579" t="s">
        <v>3150</v>
      </c>
      <c r="P579" t="s">
        <v>3150</v>
      </c>
      <c r="Q579" t="s">
        <v>3149</v>
      </c>
      <c r="R579" t="s">
        <v>3148</v>
      </c>
      <c r="S579" t="s">
        <v>3149</v>
      </c>
      <c r="T579" t="s">
        <v>3152</v>
      </c>
      <c r="U579">
        <v>76</v>
      </c>
      <c r="V579">
        <v>-0.86567950403395499</v>
      </c>
      <c r="W579">
        <v>-1.09874472892563</v>
      </c>
      <c r="X579">
        <v>-0.67306615079195298</v>
      </c>
      <c r="Y579">
        <v>-0.42065769620557503</v>
      </c>
      <c r="Z579">
        <v>-1.17316239921497</v>
      </c>
      <c r="AA579">
        <v>0.89403162141291304</v>
      </c>
      <c r="AB579">
        <v>0.80730587537949206</v>
      </c>
      <c r="AC579">
        <v>-1.58527624285535</v>
      </c>
      <c r="AD579">
        <v>-1.3584252607213301</v>
      </c>
      <c r="AE579">
        <v>-1.1378905916217099</v>
      </c>
      <c r="AF579">
        <v>-1.33192938582395</v>
      </c>
    </row>
    <row r="580" spans="1:32" x14ac:dyDescent="0.25">
      <c r="A580" t="s">
        <v>4283</v>
      </c>
      <c r="B580" t="s">
        <v>3315</v>
      </c>
      <c r="C580" t="s">
        <v>3233</v>
      </c>
      <c r="D580" t="s">
        <v>3234</v>
      </c>
      <c r="E580">
        <v>58.617093300727802</v>
      </c>
      <c r="F580">
        <v>0.46786084820784601</v>
      </c>
      <c r="M580" t="s">
        <v>3160</v>
      </c>
      <c r="N580" t="s">
        <v>3160</v>
      </c>
      <c r="O580" t="s">
        <v>3160</v>
      </c>
      <c r="P580" t="s">
        <v>3160</v>
      </c>
      <c r="Q580" t="s">
        <v>3160</v>
      </c>
      <c r="R580" t="s">
        <v>3160</v>
      </c>
      <c r="S580" t="s">
        <v>3160</v>
      </c>
      <c r="T580" t="s">
        <v>3180</v>
      </c>
      <c r="U580">
        <v>51</v>
      </c>
      <c r="V580">
        <v>0.22280244447630601</v>
      </c>
      <c r="W580">
        <v>0.26805478813558198</v>
      </c>
      <c r="X580">
        <v>0.53229735228338904</v>
      </c>
      <c r="Y580">
        <v>8.7787347470239894E-3</v>
      </c>
      <c r="Z580">
        <v>-8.4752168801283098E-2</v>
      </c>
      <c r="AA580">
        <v>0.71663230548635504</v>
      </c>
      <c r="AB580">
        <v>0.934269298557862</v>
      </c>
      <c r="AC580">
        <v>0.85384053721026898</v>
      </c>
      <c r="AD580">
        <v>0.68322980315332904</v>
      </c>
      <c r="AE580">
        <v>0.41503066968255897</v>
      </c>
      <c r="AF580">
        <v>0.46786084820784601</v>
      </c>
    </row>
    <row r="581" spans="1:32" x14ac:dyDescent="0.25">
      <c r="A581" t="s">
        <v>4284</v>
      </c>
      <c r="B581" t="s">
        <v>3315</v>
      </c>
      <c r="C581" t="s">
        <v>3235</v>
      </c>
      <c r="D581" t="s">
        <v>3236</v>
      </c>
      <c r="E581">
        <v>1401.9572292719099</v>
      </c>
      <c r="F581">
        <v>0.12677874429828101</v>
      </c>
      <c r="G581">
        <v>0.55854190969462003</v>
      </c>
      <c r="H581">
        <v>-1.0057074048363599</v>
      </c>
      <c r="I581">
        <v>-0.42697732083558798</v>
      </c>
      <c r="J581">
        <v>0.131278267624649</v>
      </c>
      <c r="K581">
        <v>-1.2917432665931501</v>
      </c>
      <c r="L581">
        <v>-0.89990079493411301</v>
      </c>
      <c r="M581" t="s">
        <v>3149</v>
      </c>
      <c r="N581" t="s">
        <v>3151</v>
      </c>
      <c r="O581" t="s">
        <v>3155</v>
      </c>
      <c r="P581" t="s">
        <v>3150</v>
      </c>
      <c r="Q581" t="s">
        <v>3148</v>
      </c>
      <c r="R581" t="s">
        <v>3155</v>
      </c>
      <c r="S581" t="s">
        <v>3155</v>
      </c>
      <c r="T581" t="s">
        <v>3152</v>
      </c>
      <c r="U581">
        <v>61</v>
      </c>
      <c r="V581">
        <v>-0.75161249837741195</v>
      </c>
      <c r="W581">
        <v>-0.83634055193262902</v>
      </c>
      <c r="X581">
        <v>-1.5972863579887799</v>
      </c>
      <c r="Y581">
        <v>-1.5080078946291</v>
      </c>
      <c r="Z581">
        <v>-0.90786292597516105</v>
      </c>
      <c r="AA581">
        <v>-0.60227139787913098</v>
      </c>
      <c r="AB581">
        <v>0.37830222009327302</v>
      </c>
      <c r="AC581">
        <v>0.61838498927409302</v>
      </c>
      <c r="AD581">
        <v>-7.0807516492288102E-3</v>
      </c>
      <c r="AE581">
        <v>-0.551819602883166</v>
      </c>
      <c r="AF581">
        <v>0.12677874429828101</v>
      </c>
    </row>
    <row r="582" spans="1:32" x14ac:dyDescent="0.25">
      <c r="A582" t="s">
        <v>4285</v>
      </c>
      <c r="B582" t="s">
        <v>3315</v>
      </c>
      <c r="C582" t="s">
        <v>3237</v>
      </c>
      <c r="D582" t="s">
        <v>3238</v>
      </c>
      <c r="E582">
        <v>1201.5134782485</v>
      </c>
      <c r="F582">
        <v>1.0906222083661099</v>
      </c>
      <c r="M582" t="s">
        <v>3160</v>
      </c>
      <c r="N582" t="s">
        <v>3160</v>
      </c>
      <c r="O582" t="s">
        <v>3160</v>
      </c>
      <c r="P582" t="s">
        <v>3160</v>
      </c>
      <c r="Q582" t="s">
        <v>3160</v>
      </c>
      <c r="R582" t="s">
        <v>3160</v>
      </c>
      <c r="S582" t="s">
        <v>3160</v>
      </c>
      <c r="T582" t="s">
        <v>3180</v>
      </c>
      <c r="U582">
        <v>34</v>
      </c>
      <c r="V582">
        <v>-0.220139198432653</v>
      </c>
      <c r="W582">
        <v>1.6940151576494401E-2</v>
      </c>
      <c r="X582">
        <v>-0.31918586713098002</v>
      </c>
      <c r="Y582">
        <v>-0.25869378023628697</v>
      </c>
      <c r="Z582">
        <v>-0.114123632300919</v>
      </c>
      <c r="AA582">
        <v>7.2522825480951694E-2</v>
      </c>
      <c r="AB582">
        <v>0.351518283627484</v>
      </c>
      <c r="AC582">
        <v>-0.18537370128602501</v>
      </c>
      <c r="AD582">
        <v>-0.82414794929819502</v>
      </c>
      <c r="AE582">
        <v>0.71083954359562695</v>
      </c>
      <c r="AF582">
        <v>1.0906222083661099</v>
      </c>
    </row>
    <row r="583" spans="1:32" x14ac:dyDescent="0.25">
      <c r="A583" t="s">
        <v>4286</v>
      </c>
      <c r="B583" t="s">
        <v>3315</v>
      </c>
      <c r="C583" t="s">
        <v>3239</v>
      </c>
      <c r="D583" t="s">
        <v>3240</v>
      </c>
      <c r="E583">
        <v>785.57370815661102</v>
      </c>
      <c r="F583">
        <v>-0.68311455212983796</v>
      </c>
      <c r="G583">
        <v>0.84355146435632</v>
      </c>
      <c r="H583">
        <v>-1.0057074048363599</v>
      </c>
      <c r="I583">
        <v>-1.3243761815102899</v>
      </c>
      <c r="J583">
        <v>0.26922261218372701</v>
      </c>
      <c r="K583">
        <v>-1.0459479603275299</v>
      </c>
      <c r="L583">
        <v>0.44941505488434502</v>
      </c>
      <c r="M583" t="s">
        <v>3155</v>
      </c>
      <c r="N583" t="s">
        <v>3151</v>
      </c>
      <c r="O583" t="s">
        <v>3155</v>
      </c>
      <c r="P583" t="s">
        <v>3155</v>
      </c>
      <c r="Q583" t="s">
        <v>3148</v>
      </c>
      <c r="R583" t="s">
        <v>3150</v>
      </c>
      <c r="S583" t="s">
        <v>3149</v>
      </c>
      <c r="T583" t="s">
        <v>3152</v>
      </c>
      <c r="U583">
        <v>74</v>
      </c>
      <c r="V583">
        <v>-0.76690568582257201</v>
      </c>
      <c r="W583">
        <v>-0.43400892470385299</v>
      </c>
      <c r="X583">
        <v>-0.87872828576081696</v>
      </c>
      <c r="Y583">
        <v>-1.3277181365356201</v>
      </c>
      <c r="Z583">
        <v>-1.37225476663917</v>
      </c>
      <c r="AA583">
        <v>-0.892571781570762</v>
      </c>
      <c r="AB583">
        <v>-0.31209693269801603</v>
      </c>
      <c r="AC583">
        <v>-0.73855834873232995</v>
      </c>
      <c r="AD583">
        <v>-0.77775534110105804</v>
      </c>
      <c r="AE583">
        <v>-0.64018628707402803</v>
      </c>
      <c r="AF583">
        <v>-0.68311455212983796</v>
      </c>
    </row>
    <row r="584" spans="1:32" x14ac:dyDescent="0.25">
      <c r="A584" t="s">
        <v>4287</v>
      </c>
      <c r="B584" t="s">
        <v>3315</v>
      </c>
      <c r="C584" t="s">
        <v>3241</v>
      </c>
      <c r="D584" t="s">
        <v>3242</v>
      </c>
      <c r="E584">
        <v>338.57345934299201</v>
      </c>
      <c r="F584">
        <v>-3.85767986768017E-2</v>
      </c>
      <c r="M584" t="s">
        <v>3160</v>
      </c>
      <c r="N584" t="s">
        <v>3160</v>
      </c>
      <c r="O584" t="s">
        <v>3160</v>
      </c>
      <c r="P584" t="s">
        <v>3160</v>
      </c>
      <c r="Q584" t="s">
        <v>3160</v>
      </c>
      <c r="R584" t="s">
        <v>3160</v>
      </c>
      <c r="S584" t="s">
        <v>3160</v>
      </c>
      <c r="T584" t="s">
        <v>3180</v>
      </c>
      <c r="U584">
        <v>66</v>
      </c>
      <c r="V584">
        <v>-0.29829676550564099</v>
      </c>
      <c r="W584">
        <v>-0.16171813007751901</v>
      </c>
      <c r="X584">
        <v>-0.58407614112212003</v>
      </c>
      <c r="Y584">
        <v>-0.49079671722204898</v>
      </c>
      <c r="Z584">
        <v>-9.7369655870440705E-2</v>
      </c>
      <c r="AA584">
        <v>-0.44581597085149399</v>
      </c>
      <c r="AB584">
        <v>-0.247539372560068</v>
      </c>
      <c r="AC584">
        <v>1.0776221678070699E-2</v>
      </c>
      <c r="AD584">
        <v>-0.20403238013862501</v>
      </c>
      <c r="AE584">
        <v>-0.43529892858847502</v>
      </c>
      <c r="AF584">
        <v>-3.85767986768017E-2</v>
      </c>
    </row>
    <row r="585" spans="1:32" x14ac:dyDescent="0.25">
      <c r="A585" t="s">
        <v>4288</v>
      </c>
      <c r="B585" t="s">
        <v>3315</v>
      </c>
      <c r="C585" t="s">
        <v>3243</v>
      </c>
      <c r="D585" t="s">
        <v>3244</v>
      </c>
      <c r="E585">
        <v>950.11444470165895</v>
      </c>
      <c r="F585">
        <v>0.63757418999642501</v>
      </c>
      <c r="M585" t="s">
        <v>3160</v>
      </c>
      <c r="N585" t="s">
        <v>3160</v>
      </c>
      <c r="O585" t="s">
        <v>3160</v>
      </c>
      <c r="P585" t="s">
        <v>3160</v>
      </c>
      <c r="Q585" t="s">
        <v>3160</v>
      </c>
      <c r="R585" t="s">
        <v>3160</v>
      </c>
      <c r="S585" t="s">
        <v>3160</v>
      </c>
      <c r="T585" t="s">
        <v>3180</v>
      </c>
      <c r="U585">
        <v>46</v>
      </c>
      <c r="V585">
        <v>-0.29129776756744302</v>
      </c>
      <c r="W585">
        <v>-0.45699803526427002</v>
      </c>
      <c r="X585">
        <v>-0.45870848768613598</v>
      </c>
      <c r="Y585">
        <v>-0.217004785646633</v>
      </c>
      <c r="Z585">
        <v>-0.251447959085071</v>
      </c>
      <c r="AA585">
        <v>-5.9016736200319601E-2</v>
      </c>
      <c r="AB585">
        <v>0.35639354416237301</v>
      </c>
      <c r="AC585">
        <v>0.61886412448299599</v>
      </c>
      <c r="AD585">
        <v>0.862103817936683</v>
      </c>
      <c r="AE585">
        <v>-0.96517231787845004</v>
      </c>
      <c r="AF585">
        <v>0.63757418999642501</v>
      </c>
    </row>
    <row r="586" spans="1:32" x14ac:dyDescent="0.25">
      <c r="A586" t="s">
        <v>4289</v>
      </c>
      <c r="B586" t="s">
        <v>3315</v>
      </c>
      <c r="C586" t="s">
        <v>3245</v>
      </c>
      <c r="D586" t="s">
        <v>3246</v>
      </c>
      <c r="E586">
        <v>648.85634812310605</v>
      </c>
      <c r="F586">
        <v>2.2974373697172998</v>
      </c>
      <c r="G586">
        <v>5.4804788513737401</v>
      </c>
      <c r="H586">
        <v>-0.575829446856159</v>
      </c>
      <c r="I586">
        <v>0.68867659414431803</v>
      </c>
      <c r="J586">
        <v>-1.3433534052710501</v>
      </c>
      <c r="K586">
        <v>-1.7254609307135</v>
      </c>
      <c r="L586">
        <v>-1.2411390694516999</v>
      </c>
      <c r="M586" t="s">
        <v>3151</v>
      </c>
      <c r="N586" t="s">
        <v>3151</v>
      </c>
      <c r="O586" t="s">
        <v>3150</v>
      </c>
      <c r="P586" t="s">
        <v>3149</v>
      </c>
      <c r="Q586" t="s">
        <v>3155</v>
      </c>
      <c r="R586" t="s">
        <v>3155</v>
      </c>
      <c r="S586" t="s">
        <v>3155</v>
      </c>
      <c r="T586" t="s">
        <v>3152</v>
      </c>
      <c r="U586">
        <v>6</v>
      </c>
      <c r="V586">
        <v>0.11875734059260901</v>
      </c>
      <c r="W586">
        <v>4.87417288350862E-2</v>
      </c>
      <c r="X586">
        <v>-0.42862560279474998</v>
      </c>
      <c r="Y586">
        <v>-0.33970832003791601</v>
      </c>
      <c r="Z586">
        <v>-0.148549254978115</v>
      </c>
      <c r="AA586">
        <v>0.12790668830354099</v>
      </c>
      <c r="AB586">
        <v>0.77058909167395295</v>
      </c>
      <c r="AC586">
        <v>0.92584800338441398</v>
      </c>
      <c r="AD586">
        <v>1.6548186029518399</v>
      </c>
      <c r="AE586">
        <v>0.59566558067616604</v>
      </c>
      <c r="AF586">
        <v>2.2974373697172998</v>
      </c>
    </row>
    <row r="587" spans="1:32" x14ac:dyDescent="0.25">
      <c r="A587" t="s">
        <v>4290</v>
      </c>
      <c r="B587" t="s">
        <v>3315</v>
      </c>
      <c r="C587" t="s">
        <v>3247</v>
      </c>
      <c r="D587" t="s">
        <v>3248</v>
      </c>
      <c r="E587">
        <v>88.955213555311403</v>
      </c>
      <c r="F587">
        <v>0.30163509998490301</v>
      </c>
      <c r="M587" t="s">
        <v>3160</v>
      </c>
      <c r="N587" t="s">
        <v>3160</v>
      </c>
      <c r="O587" t="s">
        <v>3160</v>
      </c>
      <c r="P587" t="s">
        <v>3160</v>
      </c>
      <c r="Q587" t="s">
        <v>3160</v>
      </c>
      <c r="R587" t="s">
        <v>3160</v>
      </c>
      <c r="S587" t="s">
        <v>3160</v>
      </c>
      <c r="T587" t="s">
        <v>3180</v>
      </c>
      <c r="U587">
        <v>54</v>
      </c>
      <c r="V587">
        <v>0.274245558577565</v>
      </c>
      <c r="W587">
        <v>0.273057777695843</v>
      </c>
      <c r="X587">
        <v>1.05856756857066E-2</v>
      </c>
      <c r="Y587">
        <v>-0.13876798969079299</v>
      </c>
      <c r="Z587">
        <v>-0.22960425163380599</v>
      </c>
      <c r="AA587">
        <v>6.4536451554391194E-2</v>
      </c>
      <c r="AB587">
        <v>0.640300538056086</v>
      </c>
      <c r="AC587">
        <v>0.62621600790835197</v>
      </c>
      <c r="AD587">
        <v>0.51470540529281905</v>
      </c>
      <c r="AE587">
        <v>0.31622233217641699</v>
      </c>
      <c r="AF587">
        <v>0.30163509998490301</v>
      </c>
    </row>
    <row r="588" spans="1:32" x14ac:dyDescent="0.25">
      <c r="A588" t="s">
        <v>4291</v>
      </c>
      <c r="B588" t="s">
        <v>3315</v>
      </c>
      <c r="C588" t="s">
        <v>3249</v>
      </c>
      <c r="D588" t="s">
        <v>3250</v>
      </c>
      <c r="E588">
        <v>356.157703776613</v>
      </c>
      <c r="F588">
        <v>0.71380949108933001</v>
      </c>
      <c r="G588">
        <v>-0.34472452056294201</v>
      </c>
      <c r="H588">
        <v>1.4131187188816401</v>
      </c>
      <c r="I588">
        <v>0.13476090555718301</v>
      </c>
      <c r="J588">
        <v>-0.83013003014506104</v>
      </c>
      <c r="K588">
        <v>-1.5879752068103901</v>
      </c>
      <c r="L588">
        <v>0.408911396483425</v>
      </c>
      <c r="M588" t="s">
        <v>3151</v>
      </c>
      <c r="N588" t="s">
        <v>3150</v>
      </c>
      <c r="O588" t="s">
        <v>3151</v>
      </c>
      <c r="P588" t="s">
        <v>3148</v>
      </c>
      <c r="Q588" t="s">
        <v>3155</v>
      </c>
      <c r="R588" t="s">
        <v>3155</v>
      </c>
      <c r="S588" t="s">
        <v>3149</v>
      </c>
      <c r="T588" t="s">
        <v>3152</v>
      </c>
      <c r="U588">
        <v>45</v>
      </c>
      <c r="V588">
        <v>0.18546956517789401</v>
      </c>
      <c r="W588">
        <v>0.152086202923333</v>
      </c>
      <c r="X588">
        <v>-3.2334512665875302E-2</v>
      </c>
      <c r="Y588">
        <v>4.1513509647259202E-2</v>
      </c>
      <c r="Z588">
        <v>0.22815342612793399</v>
      </c>
      <c r="AA588">
        <v>0.529977520886738</v>
      </c>
      <c r="AB588">
        <v>1.0142743694474501</v>
      </c>
      <c r="AC588">
        <v>1.16466303211584</v>
      </c>
      <c r="AD588">
        <v>1.14559388886513</v>
      </c>
      <c r="AE588">
        <v>1.0179421937008299</v>
      </c>
      <c r="AF588">
        <v>0.71380949108933001</v>
      </c>
    </row>
    <row r="589" spans="1:32" x14ac:dyDescent="0.25">
      <c r="A589" t="s">
        <v>4292</v>
      </c>
      <c r="B589" t="s">
        <v>3315</v>
      </c>
      <c r="C589" t="s">
        <v>3251</v>
      </c>
      <c r="D589" t="s">
        <v>3252</v>
      </c>
      <c r="E589">
        <v>104.568060966793</v>
      </c>
      <c r="F589">
        <v>3.15115593909404</v>
      </c>
      <c r="M589" t="s">
        <v>3160</v>
      </c>
      <c r="N589" t="s">
        <v>3160</v>
      </c>
      <c r="O589" t="s">
        <v>3160</v>
      </c>
      <c r="P589" t="s">
        <v>3160</v>
      </c>
      <c r="Q589" t="s">
        <v>3160</v>
      </c>
      <c r="R589" t="s">
        <v>3160</v>
      </c>
      <c r="S589" t="s">
        <v>3160</v>
      </c>
      <c r="T589" t="s">
        <v>3180</v>
      </c>
      <c r="U589">
        <v>3</v>
      </c>
      <c r="V589">
        <v>1.90069139491962</v>
      </c>
      <c r="W589">
        <v>1.7738000900958499</v>
      </c>
      <c r="X589">
        <v>1.52786033971741</v>
      </c>
      <c r="Y589">
        <v>1.4413192188321899</v>
      </c>
      <c r="Z589">
        <v>1.8337855331553401</v>
      </c>
      <c r="AA589">
        <v>2.6990451006295202</v>
      </c>
      <c r="AB589">
        <v>3.5521383593139899</v>
      </c>
      <c r="AC589">
        <v>3.9516366596903998</v>
      </c>
      <c r="AD589">
        <v>2.5585368930788399</v>
      </c>
      <c r="AE589">
        <v>2.25259390278319</v>
      </c>
      <c r="AF589">
        <v>3.15115593909404</v>
      </c>
    </row>
    <row r="590" spans="1:32" x14ac:dyDescent="0.25">
      <c r="A590" t="s">
        <v>4293</v>
      </c>
      <c r="B590" t="s">
        <v>3315</v>
      </c>
      <c r="C590" t="s">
        <v>3253</v>
      </c>
      <c r="D590" t="s">
        <v>3254</v>
      </c>
      <c r="E590">
        <v>250.80091681073301</v>
      </c>
      <c r="F590">
        <v>1.08291821677144</v>
      </c>
      <c r="M590" t="s">
        <v>3160</v>
      </c>
      <c r="N590" t="s">
        <v>3160</v>
      </c>
      <c r="O590" t="s">
        <v>3160</v>
      </c>
      <c r="P590" t="s">
        <v>3160</v>
      </c>
      <c r="Q590" t="s">
        <v>3160</v>
      </c>
      <c r="R590" t="s">
        <v>3160</v>
      </c>
      <c r="S590" t="s">
        <v>3160</v>
      </c>
      <c r="T590" t="s">
        <v>3180</v>
      </c>
      <c r="U590">
        <v>35</v>
      </c>
      <c r="V590">
        <v>0.27176922324927699</v>
      </c>
      <c r="W590">
        <v>0.34831502010201798</v>
      </c>
      <c r="X590">
        <v>0.14336890701023899</v>
      </c>
      <c r="Y590">
        <v>-9.1003313492838106E-2</v>
      </c>
      <c r="Z590">
        <v>-0.169271147050267</v>
      </c>
      <c r="AA590">
        <v>-9.6533522277368902E-2</v>
      </c>
      <c r="AB590">
        <v>0.19113058559892701</v>
      </c>
      <c r="AC590">
        <v>0.50566307226477702</v>
      </c>
      <c r="AD590">
        <v>0.633924864258679</v>
      </c>
      <c r="AE590">
        <v>0.66156321965689102</v>
      </c>
      <c r="AF590">
        <v>1.08291821677144</v>
      </c>
    </row>
    <row r="591" spans="1:32" x14ac:dyDescent="0.25">
      <c r="A591" t="s">
        <v>4294</v>
      </c>
      <c r="B591" t="s">
        <v>3315</v>
      </c>
      <c r="C591" t="s">
        <v>3255</v>
      </c>
      <c r="D591" t="s">
        <v>3256</v>
      </c>
      <c r="E591">
        <v>785.63206266397697</v>
      </c>
      <c r="F591">
        <v>0.18755098378938001</v>
      </c>
      <c r="M591" t="s">
        <v>3160</v>
      </c>
      <c r="N591" t="s">
        <v>3160</v>
      </c>
      <c r="O591" t="s">
        <v>3160</v>
      </c>
      <c r="P591" t="s">
        <v>3160</v>
      </c>
      <c r="Q591" t="s">
        <v>3160</v>
      </c>
      <c r="R591" t="s">
        <v>3160</v>
      </c>
      <c r="S591" t="s">
        <v>3160</v>
      </c>
      <c r="T591" t="s">
        <v>3180</v>
      </c>
      <c r="U591">
        <v>60</v>
      </c>
      <c r="V591">
        <v>-0.70126552259365804</v>
      </c>
      <c r="W591">
        <v>-0.59215478234340702</v>
      </c>
      <c r="X591">
        <v>-0.85089949805478504</v>
      </c>
      <c r="Y591">
        <v>-0.96704467097505098</v>
      </c>
      <c r="Z591">
        <v>-0.79481017102248397</v>
      </c>
      <c r="AA591">
        <v>-0.81228412027303498</v>
      </c>
      <c r="AB591">
        <v>-0.84418831670309002</v>
      </c>
      <c r="AC591">
        <v>-0.43029484750268998</v>
      </c>
      <c r="AD591">
        <v>0.317196229312596</v>
      </c>
      <c r="AE591">
        <v>-0.18942976704199699</v>
      </c>
      <c r="AF591">
        <v>0.18755098378938001</v>
      </c>
    </row>
    <row r="592" spans="1:32" x14ac:dyDescent="0.25">
      <c r="A592" t="s">
        <v>4295</v>
      </c>
      <c r="B592" t="s">
        <v>3315</v>
      </c>
      <c r="C592" t="s">
        <v>3257</v>
      </c>
      <c r="D592" t="s">
        <v>3258</v>
      </c>
      <c r="E592">
        <v>467.25179681597501</v>
      </c>
      <c r="F592">
        <v>0.463235597436159</v>
      </c>
      <c r="M592" t="s">
        <v>3160</v>
      </c>
      <c r="N592" t="s">
        <v>3160</v>
      </c>
      <c r="O592" t="s">
        <v>3160</v>
      </c>
      <c r="P592" t="s">
        <v>3160</v>
      </c>
      <c r="Q592" t="s">
        <v>3160</v>
      </c>
      <c r="R592" t="s">
        <v>3160</v>
      </c>
      <c r="S592" t="s">
        <v>3160</v>
      </c>
      <c r="T592" t="s">
        <v>3180</v>
      </c>
      <c r="U592">
        <v>52</v>
      </c>
      <c r="V592">
        <v>-0.244076502678895</v>
      </c>
      <c r="W592">
        <v>-0.162024665822561</v>
      </c>
      <c r="X592">
        <v>-0.16393834798130799</v>
      </c>
      <c r="Y592">
        <v>-0.19929415490108901</v>
      </c>
      <c r="Z592">
        <v>-0.17482947187192099</v>
      </c>
      <c r="AA592">
        <v>-0.10524297335831199</v>
      </c>
      <c r="AB592">
        <v>0.19050503699444099</v>
      </c>
      <c r="AC592">
        <v>0.52343080938970599</v>
      </c>
      <c r="AD592">
        <v>0.38521967530380902</v>
      </c>
      <c r="AE592">
        <v>0.57936749508381302</v>
      </c>
      <c r="AF592">
        <v>0.463235597436159</v>
      </c>
    </row>
    <row r="593" spans="1:32" x14ac:dyDescent="0.25">
      <c r="A593" t="s">
        <v>4296</v>
      </c>
      <c r="B593" t="s">
        <v>3315</v>
      </c>
      <c r="C593" t="s">
        <v>3259</v>
      </c>
      <c r="D593" t="s">
        <v>3260</v>
      </c>
      <c r="E593">
        <v>280.779422673525</v>
      </c>
      <c r="F593">
        <v>1.50789429349383</v>
      </c>
      <c r="M593" t="s">
        <v>3160</v>
      </c>
      <c r="N593" t="s">
        <v>3160</v>
      </c>
      <c r="O593" t="s">
        <v>3160</v>
      </c>
      <c r="P593" t="s">
        <v>3160</v>
      </c>
      <c r="Q593" t="s">
        <v>3160</v>
      </c>
      <c r="R593" t="s">
        <v>3160</v>
      </c>
      <c r="S593" t="s">
        <v>3160</v>
      </c>
      <c r="T593" t="s">
        <v>3180</v>
      </c>
      <c r="U593">
        <v>19</v>
      </c>
      <c r="V593">
        <v>-0.55617896899025399</v>
      </c>
      <c r="W593">
        <v>-0.86586409022345701</v>
      </c>
      <c r="X593">
        <v>-0.90720875769696396</v>
      </c>
      <c r="Y593">
        <v>-0.75226954384878797</v>
      </c>
      <c r="Z593">
        <v>-0.74081315056619901</v>
      </c>
      <c r="AA593">
        <v>-0.43060472482602202</v>
      </c>
      <c r="AB593">
        <v>-0.92758672928786101</v>
      </c>
      <c r="AC593">
        <v>-0.73574333284361504</v>
      </c>
      <c r="AD593">
        <v>-0.47336238142264397</v>
      </c>
      <c r="AE593">
        <v>0.67378789766949299</v>
      </c>
      <c r="AF593">
        <v>1.50789429349383</v>
      </c>
    </row>
    <row r="594" spans="1:32" x14ac:dyDescent="0.25">
      <c r="A594" t="s">
        <v>4297</v>
      </c>
      <c r="B594" t="s">
        <v>3315</v>
      </c>
      <c r="C594" t="s">
        <v>3261</v>
      </c>
      <c r="D594" t="s">
        <v>3262</v>
      </c>
      <c r="E594">
        <v>854.641759327057</v>
      </c>
      <c r="F594">
        <v>-0.81862117006706703</v>
      </c>
      <c r="G594">
        <v>1.13865090405131</v>
      </c>
      <c r="H594">
        <v>-1.2823770256868099</v>
      </c>
      <c r="I594">
        <v>-1.04636564967195</v>
      </c>
      <c r="J594">
        <v>1.1115932948011999</v>
      </c>
      <c r="K594">
        <v>1.40846653809686</v>
      </c>
      <c r="L594">
        <v>-0.73157642378797305</v>
      </c>
      <c r="M594" t="s">
        <v>3155</v>
      </c>
      <c r="N594" t="s">
        <v>3151</v>
      </c>
      <c r="O594" t="s">
        <v>3155</v>
      </c>
      <c r="P594" t="s">
        <v>3155</v>
      </c>
      <c r="Q594" t="s">
        <v>3151</v>
      </c>
      <c r="R594" t="s">
        <v>3151</v>
      </c>
      <c r="S594" t="s">
        <v>3150</v>
      </c>
      <c r="T594" t="s">
        <v>3152</v>
      </c>
      <c r="U594">
        <v>75</v>
      </c>
      <c r="V594">
        <v>-1.5828673295304601</v>
      </c>
      <c r="W594">
        <v>-1.75142802490532</v>
      </c>
      <c r="X594">
        <v>-1.7054386817312801</v>
      </c>
      <c r="Y594">
        <v>-1.76163491688179</v>
      </c>
      <c r="Z594">
        <v>-1.6906684598544099</v>
      </c>
      <c r="AA594">
        <v>-1.5957303195781101</v>
      </c>
      <c r="AB594">
        <v>-1.51207489889992</v>
      </c>
      <c r="AC594">
        <v>-1.3205815264709</v>
      </c>
      <c r="AD594">
        <v>-0.93218712424330996</v>
      </c>
      <c r="AE594">
        <v>-0.75252443862603602</v>
      </c>
      <c r="AF594">
        <v>-0.81862117006706703</v>
      </c>
    </row>
    <row r="595" spans="1:32" x14ac:dyDescent="0.25">
      <c r="A595" t="s">
        <v>4298</v>
      </c>
      <c r="B595" t="s">
        <v>3315</v>
      </c>
      <c r="C595" t="s">
        <v>3263</v>
      </c>
      <c r="D595" t="s">
        <v>3264</v>
      </c>
      <c r="E595">
        <v>2425.3655291426599</v>
      </c>
      <c r="F595">
        <v>0.205014528367752</v>
      </c>
      <c r="G595">
        <v>-0.35261558215378802</v>
      </c>
      <c r="H595">
        <v>-0.55064815213433305</v>
      </c>
      <c r="I595">
        <v>9.9167317912884398E-2</v>
      </c>
      <c r="J595">
        <v>0.25152852101063</v>
      </c>
      <c r="K595">
        <v>-1.20685521126763E-2</v>
      </c>
      <c r="L595">
        <v>-0.75302294630047895</v>
      </c>
      <c r="M595" t="s">
        <v>3149</v>
      </c>
      <c r="N595" t="s">
        <v>3150</v>
      </c>
      <c r="O595" t="s">
        <v>3150</v>
      </c>
      <c r="P595" t="s">
        <v>3148</v>
      </c>
      <c r="Q595" t="s">
        <v>3148</v>
      </c>
      <c r="R595" t="s">
        <v>3148</v>
      </c>
      <c r="S595" t="s">
        <v>3150</v>
      </c>
      <c r="T595" t="s">
        <v>3152</v>
      </c>
      <c r="U595">
        <v>59</v>
      </c>
      <c r="V595">
        <v>0.24908109132728601</v>
      </c>
      <c r="W595">
        <v>0.45949894455106999</v>
      </c>
      <c r="X595">
        <v>-0.346360718219969</v>
      </c>
      <c r="Y595">
        <v>-0.31492013905522998</v>
      </c>
      <c r="Z595">
        <v>5.8360244775192298E-2</v>
      </c>
      <c r="AA595">
        <v>-0.367213573038073</v>
      </c>
      <c r="AB595">
        <v>-0.16197151387647099</v>
      </c>
      <c r="AC595">
        <v>-6.5426498060093896E-3</v>
      </c>
      <c r="AD595">
        <v>-3.2419561415593497E-2</v>
      </c>
      <c r="AE595">
        <v>-0.21913626593139901</v>
      </c>
      <c r="AF595">
        <v>0.205014528367752</v>
      </c>
    </row>
    <row r="596" spans="1:32" x14ac:dyDescent="0.25">
      <c r="A596" t="s">
        <v>4299</v>
      </c>
      <c r="B596" t="s">
        <v>3315</v>
      </c>
      <c r="C596" t="s">
        <v>3265</v>
      </c>
      <c r="D596" t="s">
        <v>3266</v>
      </c>
      <c r="E596">
        <v>1173.4432167876801</v>
      </c>
      <c r="F596">
        <v>1.1266340800689401</v>
      </c>
      <c r="G596">
        <v>-0.59887955566184103</v>
      </c>
      <c r="H596">
        <v>-0.19943203026369</v>
      </c>
      <c r="I596">
        <v>0.91575184335916204</v>
      </c>
      <c r="J596">
        <v>-0.83347465989212699</v>
      </c>
      <c r="K596">
        <v>-1.0556603960270501</v>
      </c>
      <c r="L596">
        <v>-0.28171100077233502</v>
      </c>
      <c r="M596" t="s">
        <v>3151</v>
      </c>
      <c r="N596" t="s">
        <v>3150</v>
      </c>
      <c r="O596" t="s">
        <v>3148</v>
      </c>
      <c r="P596" t="s">
        <v>3149</v>
      </c>
      <c r="Q596" t="s">
        <v>3155</v>
      </c>
      <c r="R596" t="s">
        <v>3150</v>
      </c>
      <c r="S596" t="s">
        <v>3148</v>
      </c>
      <c r="T596" t="s">
        <v>3152</v>
      </c>
      <c r="U596">
        <v>33</v>
      </c>
      <c r="V596">
        <v>0.88100652183069905</v>
      </c>
      <c r="W596">
        <v>1.2787990363006301</v>
      </c>
      <c r="X596">
        <v>0.595950982233592</v>
      </c>
      <c r="Y596">
        <v>0.55973820622126402</v>
      </c>
      <c r="Z596">
        <v>-0.181420731488247</v>
      </c>
      <c r="AA596">
        <v>0.37584890040532698</v>
      </c>
      <c r="AB596">
        <v>0.72724221726864602</v>
      </c>
      <c r="AC596">
        <v>0.72309700450865699</v>
      </c>
      <c r="AD596">
        <v>0.95883331702111396</v>
      </c>
      <c r="AE596">
        <v>0.67067229741863399</v>
      </c>
      <c r="AF596">
        <v>1.1266340800689401</v>
      </c>
    </row>
    <row r="597" spans="1:32" x14ac:dyDescent="0.25">
      <c r="A597" t="s">
        <v>4300</v>
      </c>
      <c r="B597" t="s">
        <v>3315</v>
      </c>
      <c r="C597" t="s">
        <v>3267</v>
      </c>
      <c r="D597" t="s">
        <v>3268</v>
      </c>
      <c r="E597">
        <v>708.56216698468097</v>
      </c>
      <c r="F597">
        <v>3.4764543231317897E-2</v>
      </c>
      <c r="M597" t="s">
        <v>3160</v>
      </c>
      <c r="N597" t="s">
        <v>3160</v>
      </c>
      <c r="O597" t="s">
        <v>3160</v>
      </c>
      <c r="P597" t="s">
        <v>3160</v>
      </c>
      <c r="Q597" t="s">
        <v>3160</v>
      </c>
      <c r="R597" t="s">
        <v>3160</v>
      </c>
      <c r="S597" t="s">
        <v>3160</v>
      </c>
      <c r="T597" t="s">
        <v>3180</v>
      </c>
      <c r="U597">
        <v>63</v>
      </c>
      <c r="V597">
        <v>-0.13490779052021801</v>
      </c>
      <c r="W597">
        <v>-0.44188469381835899</v>
      </c>
      <c r="X597">
        <v>-0.47930634099512898</v>
      </c>
      <c r="Y597">
        <v>-0.20478946939617401</v>
      </c>
      <c r="Z597">
        <v>-0.27182878595075599</v>
      </c>
      <c r="AA597">
        <v>-0.40767320060338302</v>
      </c>
      <c r="AB597">
        <v>-6.5333303590673603E-2</v>
      </c>
      <c r="AC597">
        <v>0.93785822028431798</v>
      </c>
      <c r="AD597">
        <v>0.78359842175694705</v>
      </c>
      <c r="AE597">
        <v>8.8447623765273098E-2</v>
      </c>
      <c r="AF597">
        <v>3.4764543231317897E-2</v>
      </c>
    </row>
    <row r="598" spans="1:32" x14ac:dyDescent="0.25">
      <c r="A598" t="s">
        <v>4301</v>
      </c>
      <c r="B598" t="s">
        <v>3315</v>
      </c>
      <c r="C598" t="s">
        <v>3269</v>
      </c>
      <c r="D598" t="s">
        <v>3270</v>
      </c>
      <c r="E598">
        <v>733.760518097513</v>
      </c>
      <c r="F598">
        <v>0.77976861824211396</v>
      </c>
      <c r="G598">
        <v>0.80614240273437199</v>
      </c>
      <c r="H598">
        <v>1.0581466158786699E-3</v>
      </c>
      <c r="I598">
        <v>-0.200119156014819</v>
      </c>
      <c r="J598">
        <v>-1.2105586863078599</v>
      </c>
      <c r="K598">
        <v>-1.2768075484058401</v>
      </c>
      <c r="L598">
        <v>-0.86050086845392604</v>
      </c>
      <c r="M598" t="s">
        <v>3151</v>
      </c>
      <c r="N598" t="s">
        <v>3151</v>
      </c>
      <c r="O598" t="s">
        <v>3148</v>
      </c>
      <c r="P598" t="s">
        <v>3150</v>
      </c>
      <c r="Q598" t="s">
        <v>3155</v>
      </c>
      <c r="R598" t="s">
        <v>3155</v>
      </c>
      <c r="S598" t="s">
        <v>3155</v>
      </c>
      <c r="T598" t="s">
        <v>3152</v>
      </c>
      <c r="U598">
        <v>44</v>
      </c>
      <c r="V598">
        <v>0.51216304627777098</v>
      </c>
      <c r="W598">
        <v>0.54393516749234805</v>
      </c>
      <c r="X598">
        <v>0.48630802649390598</v>
      </c>
      <c r="Y598">
        <v>0.36982791283767702</v>
      </c>
      <c r="Z598">
        <v>0.34790063704913998</v>
      </c>
      <c r="AA598">
        <v>-4.9467737088945203E-2</v>
      </c>
      <c r="AB598">
        <v>0.25049013498521799</v>
      </c>
      <c r="AC598">
        <v>0.57181501791370604</v>
      </c>
      <c r="AD598">
        <v>-4.4241081131217802E-2</v>
      </c>
      <c r="AE598">
        <v>-0.29937642525271302</v>
      </c>
      <c r="AF598">
        <v>0.77976861824211396</v>
      </c>
    </row>
    <row r="599" spans="1:32" x14ac:dyDescent="0.25">
      <c r="A599" t="s">
        <v>4302</v>
      </c>
      <c r="B599" t="s">
        <v>3315</v>
      </c>
      <c r="C599" t="s">
        <v>3271</v>
      </c>
      <c r="D599" t="s">
        <v>3272</v>
      </c>
      <c r="E599">
        <v>846.80202038087998</v>
      </c>
      <c r="F599">
        <v>1.2013590057124099</v>
      </c>
      <c r="G599">
        <v>0.27865410394821799</v>
      </c>
      <c r="H599">
        <v>0.94420082901506996</v>
      </c>
      <c r="I599">
        <v>0.59788508949464902</v>
      </c>
      <c r="J599">
        <v>-0.36609224911370197</v>
      </c>
      <c r="K599">
        <v>1.1506929213350601</v>
      </c>
      <c r="L599">
        <v>9.4799854752214099E-2</v>
      </c>
      <c r="M599" t="s">
        <v>3151</v>
      </c>
      <c r="N599" t="s">
        <v>3149</v>
      </c>
      <c r="O599" t="s">
        <v>3149</v>
      </c>
      <c r="P599" t="s">
        <v>3149</v>
      </c>
      <c r="Q599" t="s">
        <v>3150</v>
      </c>
      <c r="R599" t="s">
        <v>3151</v>
      </c>
      <c r="S599" t="s">
        <v>3148</v>
      </c>
      <c r="T599" t="s">
        <v>3152</v>
      </c>
      <c r="U599">
        <v>28</v>
      </c>
      <c r="V599">
        <v>0.81037426398699597</v>
      </c>
      <c r="W599">
        <v>0.90171681124182501</v>
      </c>
      <c r="X599">
        <v>1.0903532441036099</v>
      </c>
      <c r="Y599">
        <v>0.11854166875846101</v>
      </c>
      <c r="Z599">
        <v>-0.89426216193447805</v>
      </c>
      <c r="AA599">
        <v>0.74650683946825502</v>
      </c>
      <c r="AB599">
        <v>1.43109514035459</v>
      </c>
      <c r="AC599">
        <v>1.28855896777255</v>
      </c>
      <c r="AD599">
        <v>1.40891732400688</v>
      </c>
      <c r="AE599">
        <v>0.97294501188238902</v>
      </c>
      <c r="AF599">
        <v>1.2013590057124099</v>
      </c>
    </row>
    <row r="600" spans="1:32" x14ac:dyDescent="0.25">
      <c r="A600" t="s">
        <v>4303</v>
      </c>
      <c r="B600" t="s">
        <v>3315</v>
      </c>
      <c r="C600" t="s">
        <v>3273</v>
      </c>
      <c r="D600" t="s">
        <v>3274</v>
      </c>
      <c r="E600">
        <v>899.61006674307998</v>
      </c>
      <c r="F600">
        <v>0.49843826649347001</v>
      </c>
      <c r="G600">
        <v>2.1717053223584002</v>
      </c>
      <c r="H600">
        <v>0.57066541003997096</v>
      </c>
      <c r="I600">
        <v>-0.82978176452798802</v>
      </c>
      <c r="J600">
        <v>0.59995550417091803</v>
      </c>
      <c r="K600">
        <v>1.3896679962954701</v>
      </c>
      <c r="L600">
        <v>-0.87257767714752699</v>
      </c>
      <c r="M600" t="s">
        <v>3149</v>
      </c>
      <c r="N600" t="s">
        <v>3151</v>
      </c>
      <c r="O600" t="s">
        <v>3149</v>
      </c>
      <c r="P600" t="s">
        <v>3155</v>
      </c>
      <c r="Q600" t="s">
        <v>3149</v>
      </c>
      <c r="R600" t="s">
        <v>3151</v>
      </c>
      <c r="S600" t="s">
        <v>3155</v>
      </c>
      <c r="T600" t="s">
        <v>3152</v>
      </c>
      <c r="U600">
        <v>49</v>
      </c>
      <c r="V600">
        <v>0.51092240765637198</v>
      </c>
      <c r="W600">
        <v>1.06015568552835</v>
      </c>
      <c r="X600">
        <v>0.60660284084005101</v>
      </c>
      <c r="Y600">
        <v>-0.208260758059791</v>
      </c>
      <c r="Z600">
        <v>8.7961844437453598E-2</v>
      </c>
      <c r="AA600">
        <v>0.46988069213355699</v>
      </c>
      <c r="AB600">
        <v>0.50038733135673097</v>
      </c>
      <c r="AC600">
        <v>0.69774014586555499</v>
      </c>
      <c r="AD600">
        <v>0.99366157035361802</v>
      </c>
      <c r="AE600">
        <v>0.43853719705836902</v>
      </c>
      <c r="AF600">
        <v>0.49843826649347001</v>
      </c>
    </row>
    <row r="601" spans="1:32" x14ac:dyDescent="0.25">
      <c r="A601" t="s">
        <v>4304</v>
      </c>
      <c r="B601" t="s">
        <v>3315</v>
      </c>
      <c r="C601" t="s">
        <v>3275</v>
      </c>
      <c r="D601" t="s">
        <v>3276</v>
      </c>
      <c r="E601">
        <v>816.39045900207998</v>
      </c>
      <c r="F601">
        <v>0.21304256899899199</v>
      </c>
      <c r="G601">
        <v>2.8020810494232502</v>
      </c>
      <c r="H601">
        <v>-1.30921817363765</v>
      </c>
      <c r="I601">
        <v>-0.228679489467221</v>
      </c>
      <c r="J601">
        <v>1.0914982664325901</v>
      </c>
      <c r="K601">
        <v>0.97892206397489401</v>
      </c>
      <c r="L601">
        <v>-0.90512343773813397</v>
      </c>
      <c r="M601" t="s">
        <v>3149</v>
      </c>
      <c r="N601" t="s">
        <v>3151</v>
      </c>
      <c r="O601" t="s">
        <v>3155</v>
      </c>
      <c r="P601" t="s">
        <v>3150</v>
      </c>
      <c r="Q601" t="s">
        <v>3151</v>
      </c>
      <c r="R601" t="s">
        <v>3151</v>
      </c>
      <c r="S601" t="s">
        <v>3155</v>
      </c>
      <c r="T601" t="s">
        <v>3152</v>
      </c>
      <c r="U601">
        <v>58</v>
      </c>
      <c r="V601">
        <v>-0.13065245852649901</v>
      </c>
      <c r="W601">
        <v>0.270873907535916</v>
      </c>
      <c r="X601">
        <v>0.652580690761144</v>
      </c>
      <c r="Y601">
        <v>-0.116690192132717</v>
      </c>
      <c r="Z601">
        <v>-0.14541674529927801</v>
      </c>
      <c r="AA601">
        <v>2.7970242431168201E-2</v>
      </c>
      <c r="AB601">
        <v>0.88214901089339304</v>
      </c>
      <c r="AC601">
        <v>0.68063320414943296</v>
      </c>
      <c r="AD601">
        <v>5.2558721030399297E-2</v>
      </c>
      <c r="AE601">
        <v>-0.23847167761544899</v>
      </c>
      <c r="AF601">
        <v>0.21304256899899199</v>
      </c>
    </row>
    <row r="602" spans="1:32" x14ac:dyDescent="0.25">
      <c r="A602" t="s">
        <v>4305</v>
      </c>
      <c r="B602" t="s">
        <v>3315</v>
      </c>
      <c r="C602" t="s">
        <v>3277</v>
      </c>
      <c r="D602" t="s">
        <v>3278</v>
      </c>
      <c r="E602">
        <v>112.17692140434799</v>
      </c>
      <c r="F602">
        <v>0.22184482699837599</v>
      </c>
      <c r="M602" t="s">
        <v>3160</v>
      </c>
      <c r="N602" t="s">
        <v>3160</v>
      </c>
      <c r="O602" t="s">
        <v>3160</v>
      </c>
      <c r="P602" t="s">
        <v>3160</v>
      </c>
      <c r="Q602" t="s">
        <v>3160</v>
      </c>
      <c r="R602" t="s">
        <v>3160</v>
      </c>
      <c r="S602" t="s">
        <v>3160</v>
      </c>
      <c r="T602" t="s">
        <v>3180</v>
      </c>
      <c r="U602">
        <v>57</v>
      </c>
      <c r="V602">
        <v>0.428971495999174</v>
      </c>
      <c r="W602">
        <v>-0.19437450967226799</v>
      </c>
      <c r="X602">
        <v>-0.51419048620850005</v>
      </c>
      <c r="Y602">
        <v>-0.56644336736225898</v>
      </c>
      <c r="Z602">
        <v>-0.29786058078801703</v>
      </c>
      <c r="AA602">
        <v>-1.28882293035191E-2</v>
      </c>
      <c r="AB602">
        <v>4.0412492284306802E-2</v>
      </c>
      <c r="AC602">
        <v>0.55171294215304001</v>
      </c>
      <c r="AD602">
        <v>0.72436063237407899</v>
      </c>
      <c r="AE602">
        <v>5.8880522700412101E-2</v>
      </c>
      <c r="AF602">
        <v>0.22184482699837599</v>
      </c>
    </row>
    <row r="603" spans="1:32" x14ac:dyDescent="0.25">
      <c r="A603" t="s">
        <v>4306</v>
      </c>
      <c r="B603" t="s">
        <v>3315</v>
      </c>
      <c r="C603" t="s">
        <v>3279</v>
      </c>
      <c r="D603" t="s">
        <v>3280</v>
      </c>
      <c r="E603">
        <v>211.16449871381201</v>
      </c>
      <c r="F603">
        <v>0.94171895895704105</v>
      </c>
      <c r="G603">
        <v>5.3495280422546698E-2</v>
      </c>
      <c r="H603">
        <v>1.4131187188816401</v>
      </c>
      <c r="I603">
        <v>-1.50388357688512</v>
      </c>
      <c r="J603">
        <v>0.19305662567982901</v>
      </c>
      <c r="K603">
        <v>0.36764378873528297</v>
      </c>
      <c r="L603">
        <v>-1.1695014219186901</v>
      </c>
      <c r="M603" t="s">
        <v>3151</v>
      </c>
      <c r="N603" t="s">
        <v>3148</v>
      </c>
      <c r="O603" t="s">
        <v>3151</v>
      </c>
      <c r="P603" t="s">
        <v>3155</v>
      </c>
      <c r="Q603" t="s">
        <v>3148</v>
      </c>
      <c r="R603" t="s">
        <v>3148</v>
      </c>
      <c r="S603" t="s">
        <v>3155</v>
      </c>
      <c r="T603" t="s">
        <v>3152</v>
      </c>
      <c r="U603">
        <v>40</v>
      </c>
      <c r="V603">
        <v>1.2270869255575301</v>
      </c>
      <c r="W603">
        <v>0.104362058219663</v>
      </c>
      <c r="X603">
        <v>-8.2804077529575401E-2</v>
      </c>
      <c r="Y603">
        <v>0.41482389001543801</v>
      </c>
      <c r="Z603">
        <v>0.49334417718964002</v>
      </c>
      <c r="AA603">
        <v>0.253304093272611</v>
      </c>
      <c r="AB603">
        <v>0.34069093007823897</v>
      </c>
      <c r="AC603">
        <v>0.73904462643892199</v>
      </c>
      <c r="AD603">
        <v>1.1013425039740901</v>
      </c>
      <c r="AE603">
        <v>0.61454981403102305</v>
      </c>
      <c r="AF603">
        <v>0.94171895895704105</v>
      </c>
    </row>
    <row r="604" spans="1:32" x14ac:dyDescent="0.25">
      <c r="A604" t="s">
        <v>4307</v>
      </c>
      <c r="B604" t="s">
        <v>3315</v>
      </c>
      <c r="C604" t="s">
        <v>3281</v>
      </c>
      <c r="D604" t="s">
        <v>3282</v>
      </c>
      <c r="E604">
        <v>449.50346346023701</v>
      </c>
      <c r="F604">
        <v>0.60422261462564497</v>
      </c>
      <c r="G604">
        <v>0.83219456324450203</v>
      </c>
      <c r="H604">
        <v>-1.81198277940902</v>
      </c>
      <c r="I604">
        <v>-2.6776122078706499</v>
      </c>
      <c r="J604">
        <v>0.84980304013281405</v>
      </c>
      <c r="K604">
        <v>-7.7421142052116906E-2</v>
      </c>
      <c r="L604">
        <v>0.45306936246305901</v>
      </c>
      <c r="M604" t="s">
        <v>3151</v>
      </c>
      <c r="N604" t="s">
        <v>3151</v>
      </c>
      <c r="O604" t="s">
        <v>3155</v>
      </c>
      <c r="P604" t="s">
        <v>3155</v>
      </c>
      <c r="Q604" t="s">
        <v>3151</v>
      </c>
      <c r="R604" t="s">
        <v>3148</v>
      </c>
      <c r="S604" t="s">
        <v>3149</v>
      </c>
      <c r="T604" t="s">
        <v>3152</v>
      </c>
      <c r="U604">
        <v>47</v>
      </c>
      <c r="V604">
        <v>-1.3913619338986101</v>
      </c>
      <c r="W604">
        <v>-0.89828088093928704</v>
      </c>
      <c r="X604">
        <v>-1.1369630859445099</v>
      </c>
      <c r="Y604">
        <v>-1.08583697069526</v>
      </c>
      <c r="Z604">
        <v>-0.69785464144686005</v>
      </c>
      <c r="AA604">
        <v>-0.54679712564591199</v>
      </c>
      <c r="AB604">
        <v>-0.298276167130893</v>
      </c>
      <c r="AC604">
        <v>-0.19778371889635199</v>
      </c>
      <c r="AD604">
        <v>0.63643041038169301</v>
      </c>
      <c r="AE604">
        <v>0.93831170419793097</v>
      </c>
      <c r="AF604">
        <v>0.60422261462564497</v>
      </c>
    </row>
    <row r="605" spans="1:32" x14ac:dyDescent="0.25">
      <c r="A605" t="s">
        <v>4308</v>
      </c>
      <c r="B605" t="s">
        <v>3315</v>
      </c>
      <c r="C605" t="s">
        <v>3283</v>
      </c>
      <c r="D605" t="s">
        <v>3284</v>
      </c>
      <c r="E605">
        <v>2079.6972321715698</v>
      </c>
      <c r="F605">
        <v>1.45655849080473</v>
      </c>
      <c r="G605">
        <v>-0.66502019111521704</v>
      </c>
      <c r="H605">
        <v>-1.0057074048363599</v>
      </c>
      <c r="I605">
        <v>1.01531129530201</v>
      </c>
      <c r="J605">
        <v>0.48265574853176002</v>
      </c>
      <c r="K605">
        <v>0.95693299148425204</v>
      </c>
      <c r="L605">
        <v>6.3086873731066306E-2</v>
      </c>
      <c r="M605" t="s">
        <v>3151</v>
      </c>
      <c r="N605" t="s">
        <v>3150</v>
      </c>
      <c r="O605" t="s">
        <v>3155</v>
      </c>
      <c r="P605" t="s">
        <v>3151</v>
      </c>
      <c r="Q605" t="s">
        <v>3149</v>
      </c>
      <c r="R605" t="s">
        <v>3149</v>
      </c>
      <c r="S605" t="s">
        <v>3148</v>
      </c>
      <c r="T605" t="s">
        <v>3152</v>
      </c>
      <c r="U605">
        <v>20</v>
      </c>
      <c r="V605">
        <v>-0.59892883262819296</v>
      </c>
      <c r="W605">
        <v>0.24100372014510299</v>
      </c>
      <c r="X605">
        <v>1.0492450527139701</v>
      </c>
      <c r="Y605">
        <v>0.71448184805681303</v>
      </c>
      <c r="Z605">
        <v>0.31318510536916</v>
      </c>
      <c r="AA605">
        <v>0.61218004429040196</v>
      </c>
      <c r="AB605">
        <v>1.18188280904667</v>
      </c>
      <c r="AC605">
        <v>0.94812770629899501</v>
      </c>
      <c r="AD605">
        <v>0.99119737205152403</v>
      </c>
      <c r="AE605">
        <v>1.52204779256082</v>
      </c>
      <c r="AF605">
        <v>1.45655849080473</v>
      </c>
    </row>
    <row r="606" spans="1:32" x14ac:dyDescent="0.25">
      <c r="A606" t="s">
        <v>4309</v>
      </c>
      <c r="B606" t="s">
        <v>3315</v>
      </c>
      <c r="C606" t="s">
        <v>3285</v>
      </c>
      <c r="D606" t="s">
        <v>3286</v>
      </c>
      <c r="E606">
        <v>1499.7907894483801</v>
      </c>
      <c r="F606">
        <v>0.86494891858595702</v>
      </c>
      <c r="M606" t="s">
        <v>3160</v>
      </c>
      <c r="N606" t="s">
        <v>3160</v>
      </c>
      <c r="O606" t="s">
        <v>3160</v>
      </c>
      <c r="P606" t="s">
        <v>3160</v>
      </c>
      <c r="Q606" t="s">
        <v>3160</v>
      </c>
      <c r="R606" t="s">
        <v>3160</v>
      </c>
      <c r="S606" t="s">
        <v>3160</v>
      </c>
      <c r="T606" t="s">
        <v>3180</v>
      </c>
      <c r="U606">
        <v>41</v>
      </c>
      <c r="V606">
        <v>-1.5925451847096901</v>
      </c>
      <c r="W606">
        <v>-0.99210345240000297</v>
      </c>
      <c r="X606">
        <v>0.55970505673385595</v>
      </c>
      <c r="Y606">
        <v>0.39063881241527398</v>
      </c>
      <c r="Z606">
        <v>5.3385396686160602E-2</v>
      </c>
      <c r="AA606">
        <v>0.42380449644814999</v>
      </c>
      <c r="AB606">
        <v>0.89937428845467104</v>
      </c>
      <c r="AC606">
        <v>-0.61658688433554698</v>
      </c>
      <c r="AD606">
        <v>1.1329536117468</v>
      </c>
      <c r="AE606">
        <v>0.55093819012065204</v>
      </c>
      <c r="AF606">
        <v>0.86494891858595702</v>
      </c>
    </row>
    <row r="607" spans="1:32" x14ac:dyDescent="0.25">
      <c r="A607" t="s">
        <v>4310</v>
      </c>
      <c r="B607" t="s">
        <v>3315</v>
      </c>
      <c r="C607" t="s">
        <v>3287</v>
      </c>
      <c r="D607" t="s">
        <v>3288</v>
      </c>
      <c r="E607">
        <v>189.67575271984501</v>
      </c>
      <c r="F607">
        <v>-0.186649743222076</v>
      </c>
      <c r="M607" t="s">
        <v>3160</v>
      </c>
      <c r="N607" t="s">
        <v>3160</v>
      </c>
      <c r="O607" t="s">
        <v>3160</v>
      </c>
      <c r="P607" t="s">
        <v>3160</v>
      </c>
      <c r="Q607" t="s">
        <v>3160</v>
      </c>
      <c r="R607" t="s">
        <v>3160</v>
      </c>
      <c r="S607" t="s">
        <v>3160</v>
      </c>
      <c r="T607" t="s">
        <v>3180</v>
      </c>
      <c r="U607">
        <v>69</v>
      </c>
      <c r="V607">
        <v>2.1886607277958499E-2</v>
      </c>
      <c r="W607">
        <v>-0.11256886057724599</v>
      </c>
      <c r="X607">
        <v>-0.249152051057244</v>
      </c>
      <c r="Y607">
        <v>-0.30314552414323798</v>
      </c>
      <c r="Z607">
        <v>-0.62080607682397604</v>
      </c>
      <c r="AA607">
        <v>-0.285001621561566</v>
      </c>
      <c r="AB607">
        <v>5.0692337775751703E-2</v>
      </c>
      <c r="AC607">
        <v>0.113466525260944</v>
      </c>
      <c r="AD607">
        <v>-0.31891624721268003</v>
      </c>
      <c r="AE607">
        <v>-0.32562203033244203</v>
      </c>
      <c r="AF607">
        <v>-0.186649743222076</v>
      </c>
    </row>
    <row r="608" spans="1:32" x14ac:dyDescent="0.25">
      <c r="A608" t="s">
        <v>4311</v>
      </c>
      <c r="B608" t="s">
        <v>3315</v>
      </c>
      <c r="C608" t="s">
        <v>3289</v>
      </c>
      <c r="D608" t="s">
        <v>3290</v>
      </c>
      <c r="E608">
        <v>4620.2367915739997</v>
      </c>
      <c r="F608">
        <v>-0.25621880123212099</v>
      </c>
      <c r="G608">
        <v>-0.75633580126142796</v>
      </c>
      <c r="H608">
        <v>-1.4994922028914499</v>
      </c>
      <c r="I608">
        <v>0.77703441418964203</v>
      </c>
      <c r="J608">
        <v>1.1645411809233399</v>
      </c>
      <c r="K608">
        <v>0.70095049185337799</v>
      </c>
      <c r="L608">
        <v>0.16892165065092199</v>
      </c>
      <c r="M608" t="s">
        <v>3148</v>
      </c>
      <c r="N608" t="s">
        <v>3155</v>
      </c>
      <c r="O608" t="s">
        <v>3155</v>
      </c>
      <c r="P608" t="s">
        <v>3149</v>
      </c>
      <c r="Q608" t="s">
        <v>3151</v>
      </c>
      <c r="R608" t="s">
        <v>3149</v>
      </c>
      <c r="S608" t="s">
        <v>3149</v>
      </c>
      <c r="T608" t="s">
        <v>3152</v>
      </c>
      <c r="U608">
        <v>70</v>
      </c>
      <c r="V608">
        <v>-1.0060231691069601</v>
      </c>
      <c r="W608">
        <v>-0.73778347850195003</v>
      </c>
      <c r="X608">
        <v>-0.92203589652863405</v>
      </c>
      <c r="Y608">
        <v>-1.07518487900594</v>
      </c>
      <c r="Z608">
        <v>-1.16466026516975</v>
      </c>
      <c r="AA608">
        <v>-1.36641792044415</v>
      </c>
      <c r="AB608">
        <v>-1.12292625949477</v>
      </c>
      <c r="AC608">
        <v>-0.52214550240018198</v>
      </c>
      <c r="AD608">
        <v>-0.338779326134378</v>
      </c>
      <c r="AE608">
        <v>-0.72162391825440997</v>
      </c>
      <c r="AF608">
        <v>-0.25621880123212099</v>
      </c>
    </row>
    <row r="609" spans="1:32" x14ac:dyDescent="0.25">
      <c r="A609" t="s">
        <v>4312</v>
      </c>
      <c r="B609" t="s">
        <v>3315</v>
      </c>
      <c r="C609" t="s">
        <v>3291</v>
      </c>
      <c r="D609" t="s">
        <v>3292</v>
      </c>
      <c r="E609">
        <v>65.343240500419796</v>
      </c>
      <c r="F609">
        <v>-0.174797218924956</v>
      </c>
      <c r="M609" t="s">
        <v>3160</v>
      </c>
      <c r="N609" t="s">
        <v>3160</v>
      </c>
      <c r="O609" t="s">
        <v>3160</v>
      </c>
      <c r="P609" t="s">
        <v>3160</v>
      </c>
      <c r="Q609" t="s">
        <v>3160</v>
      </c>
      <c r="R609" t="s">
        <v>3160</v>
      </c>
      <c r="S609" t="s">
        <v>3160</v>
      </c>
      <c r="T609" t="s">
        <v>3180</v>
      </c>
      <c r="U609">
        <v>68</v>
      </c>
      <c r="V609">
        <v>-0.90166025797468896</v>
      </c>
      <c r="W609">
        <v>-0.77595522994594801</v>
      </c>
      <c r="X609">
        <v>-0.66846412262839505</v>
      </c>
      <c r="Y609">
        <v>-0.960581623512891</v>
      </c>
      <c r="Z609">
        <v>-1.20998356842549</v>
      </c>
      <c r="AA609">
        <v>-1.1319358885195101</v>
      </c>
      <c r="AB609">
        <v>-0.85754097633626503</v>
      </c>
      <c r="AC609">
        <v>-0.65249153580748998</v>
      </c>
      <c r="AD609">
        <v>-0.68308111116817205</v>
      </c>
      <c r="AE609">
        <v>-0.52934880006534801</v>
      </c>
      <c r="AF609">
        <v>-0.174797218924956</v>
      </c>
    </row>
    <row r="610" spans="1:32" x14ac:dyDescent="0.25">
      <c r="A610" t="s">
        <v>4313</v>
      </c>
      <c r="B610" t="s">
        <v>3315</v>
      </c>
      <c r="C610" t="s">
        <v>3293</v>
      </c>
      <c r="D610" t="s">
        <v>3294</v>
      </c>
      <c r="E610">
        <v>170.04142005902401</v>
      </c>
      <c r="F610">
        <v>-0.54443292510955599</v>
      </c>
      <c r="M610" t="s">
        <v>3160</v>
      </c>
      <c r="N610" t="s">
        <v>3160</v>
      </c>
      <c r="O610" t="s">
        <v>3160</v>
      </c>
      <c r="P610" t="s">
        <v>3160</v>
      </c>
      <c r="Q610" t="s">
        <v>3160</v>
      </c>
      <c r="R610" t="s">
        <v>3160</v>
      </c>
      <c r="S610" t="s">
        <v>3160</v>
      </c>
      <c r="T610" t="s">
        <v>3180</v>
      </c>
      <c r="U610">
        <v>72</v>
      </c>
      <c r="V610">
        <v>-2.2004956278652101E-2</v>
      </c>
      <c r="W610">
        <v>0.108701216579456</v>
      </c>
      <c r="X610">
        <v>-1.46409716788229E-2</v>
      </c>
      <c r="Y610">
        <v>-0.46986609645468902</v>
      </c>
      <c r="Z610">
        <v>-0.712091504091801</v>
      </c>
      <c r="AA610">
        <v>-0.36187125752447602</v>
      </c>
      <c r="AB610">
        <v>-0.33263124020434798</v>
      </c>
      <c r="AC610">
        <v>-0.43543618604093398</v>
      </c>
      <c r="AD610">
        <v>-4.6835409513682903E-2</v>
      </c>
      <c r="AE610">
        <v>-0.25686705387609399</v>
      </c>
      <c r="AF610">
        <v>-0.54443292510955599</v>
      </c>
    </row>
    <row r="611" spans="1:32" x14ac:dyDescent="0.25">
      <c r="A611" t="s">
        <v>4314</v>
      </c>
      <c r="B611" t="s">
        <v>3315</v>
      </c>
      <c r="C611" t="s">
        <v>3295</v>
      </c>
      <c r="D611" t="s">
        <v>3296</v>
      </c>
      <c r="E611">
        <v>307.13420666366602</v>
      </c>
      <c r="F611">
        <v>-1.6148365148427899</v>
      </c>
      <c r="G611">
        <v>2.1260735283000298</v>
      </c>
      <c r="H611">
        <v>0.40968065654344998</v>
      </c>
      <c r="I611">
        <v>-3.3275910627341001</v>
      </c>
      <c r="J611">
        <v>-3.8325768164873E-2</v>
      </c>
      <c r="K611">
        <v>-0.41662381975129698</v>
      </c>
      <c r="L611">
        <v>5.9702646100158401E-2</v>
      </c>
      <c r="M611" t="s">
        <v>3155</v>
      </c>
      <c r="N611" t="s">
        <v>3151</v>
      </c>
      <c r="O611" t="s">
        <v>3148</v>
      </c>
      <c r="P611" t="s">
        <v>3155</v>
      </c>
      <c r="Q611" t="s">
        <v>3148</v>
      </c>
      <c r="R611" t="s">
        <v>3150</v>
      </c>
      <c r="S611" t="s">
        <v>3148</v>
      </c>
      <c r="T611" t="s">
        <v>3152</v>
      </c>
      <c r="U611">
        <v>77</v>
      </c>
      <c r="V611">
        <v>-1.0352488026795601</v>
      </c>
      <c r="W611">
        <v>-0.44613955571719399</v>
      </c>
      <c r="X611">
        <v>-1.1539932483699</v>
      </c>
      <c r="Y611">
        <v>-1.0506771787953499</v>
      </c>
      <c r="Z611">
        <v>-0.92499234109927098</v>
      </c>
      <c r="AA611">
        <v>-0.62746448139635702</v>
      </c>
      <c r="AB611">
        <v>-0.86281931796361</v>
      </c>
      <c r="AC611">
        <v>-0.92618341575126595</v>
      </c>
      <c r="AD611">
        <v>-0.72990796411439296</v>
      </c>
      <c r="AE611">
        <v>-0.459287355820998</v>
      </c>
      <c r="AF611">
        <v>-1.6148365148427899</v>
      </c>
    </row>
    <row r="612" spans="1:32" x14ac:dyDescent="0.25">
      <c r="A612" t="s">
        <v>4315</v>
      </c>
      <c r="B612" t="s">
        <v>3315</v>
      </c>
      <c r="C612" t="s">
        <v>3297</v>
      </c>
      <c r="D612" t="s">
        <v>3298</v>
      </c>
      <c r="E612">
        <v>3039.6362749996301</v>
      </c>
      <c r="F612">
        <v>1.2005763272393399</v>
      </c>
      <c r="G612">
        <v>-0.459384879089481</v>
      </c>
      <c r="H612">
        <v>1.4131187188816401</v>
      </c>
      <c r="I612">
        <v>1.0894850810338701</v>
      </c>
      <c r="J612">
        <v>0.80510827790128903</v>
      </c>
      <c r="K612">
        <v>0.66187192996393296</v>
      </c>
      <c r="L612">
        <v>-1.01294485284665</v>
      </c>
      <c r="M612" t="s">
        <v>3151</v>
      </c>
      <c r="N612" t="s">
        <v>3150</v>
      </c>
      <c r="O612" t="s">
        <v>3151</v>
      </c>
      <c r="P612" t="s">
        <v>3151</v>
      </c>
      <c r="Q612" t="s">
        <v>3151</v>
      </c>
      <c r="R612" t="s">
        <v>3149</v>
      </c>
      <c r="S612" t="s">
        <v>3155</v>
      </c>
      <c r="T612" t="s">
        <v>3152</v>
      </c>
      <c r="U612">
        <v>29</v>
      </c>
      <c r="V612">
        <v>0.24005954835780699</v>
      </c>
      <c r="W612">
        <v>0.34368654022190898</v>
      </c>
      <c r="X612">
        <v>0.55795567076149499</v>
      </c>
      <c r="Y612">
        <v>-0.28414260022176002</v>
      </c>
      <c r="Z612">
        <v>-1.1258547621586701</v>
      </c>
      <c r="AA612">
        <v>-1.22999832764158</v>
      </c>
      <c r="AB612">
        <v>-0.28399334628323902</v>
      </c>
      <c r="AC612">
        <v>0.15340234226139099</v>
      </c>
      <c r="AD612">
        <v>0.60002834146561201</v>
      </c>
      <c r="AE612">
        <v>0.97013685307046105</v>
      </c>
      <c r="AF612">
        <v>1.2005763272393399</v>
      </c>
    </row>
    <row r="613" spans="1:32" x14ac:dyDescent="0.25">
      <c r="A613" t="s">
        <v>4316</v>
      </c>
      <c r="B613" t="s">
        <v>3315</v>
      </c>
      <c r="C613" t="s">
        <v>3299</v>
      </c>
      <c r="D613" t="s">
        <v>3300</v>
      </c>
      <c r="E613">
        <v>1830.88203337038</v>
      </c>
      <c r="F613">
        <v>1.6146787512882701</v>
      </c>
      <c r="M613" t="s">
        <v>3160</v>
      </c>
      <c r="N613" t="s">
        <v>3160</v>
      </c>
      <c r="O613" t="s">
        <v>3160</v>
      </c>
      <c r="P613" t="s">
        <v>3160</v>
      </c>
      <c r="Q613" t="s">
        <v>3160</v>
      </c>
      <c r="R613" t="s">
        <v>3160</v>
      </c>
      <c r="S613" t="s">
        <v>3160</v>
      </c>
      <c r="T613" t="s">
        <v>3180</v>
      </c>
      <c r="U613">
        <v>16</v>
      </c>
      <c r="V613">
        <v>1.1375710748841801</v>
      </c>
      <c r="W613">
        <v>0.54034362584790696</v>
      </c>
      <c r="X613">
        <v>-0.230493419279722</v>
      </c>
      <c r="Y613">
        <v>-0.68151029236071403</v>
      </c>
      <c r="Z613">
        <v>-0.94506984301401897</v>
      </c>
      <c r="AA613">
        <v>-1.0956158601375201</v>
      </c>
      <c r="AB613">
        <v>-0.912928369546398</v>
      </c>
      <c r="AC613">
        <v>-0.32872461685276699</v>
      </c>
      <c r="AD613">
        <v>0.38936030378700598</v>
      </c>
      <c r="AE613">
        <v>1.04979197502995</v>
      </c>
      <c r="AF613">
        <v>1.6146787512882701</v>
      </c>
    </row>
    <row r="614" spans="1:32" x14ac:dyDescent="0.25">
      <c r="A614" t="s">
        <v>4317</v>
      </c>
      <c r="B614" t="s">
        <v>3315</v>
      </c>
      <c r="C614" t="s">
        <v>3301</v>
      </c>
      <c r="D614" t="s">
        <v>3302</v>
      </c>
      <c r="E614">
        <v>891.51900682925395</v>
      </c>
      <c r="F614">
        <v>1.5655123262632999</v>
      </c>
      <c r="G614">
        <v>-0.448615217456306</v>
      </c>
      <c r="H614">
        <v>1.4131187188816401</v>
      </c>
      <c r="I614">
        <v>1.0673971026846001</v>
      </c>
      <c r="J614">
        <v>-3.0070734477774301E-2</v>
      </c>
      <c r="K614">
        <v>3.1214715363561199E-2</v>
      </c>
      <c r="L614">
        <v>-0.491810645127011</v>
      </c>
      <c r="M614" t="s">
        <v>3151</v>
      </c>
      <c r="N614" t="s">
        <v>3150</v>
      </c>
      <c r="O614" t="s">
        <v>3151</v>
      </c>
      <c r="P614" t="s">
        <v>3151</v>
      </c>
      <c r="Q614" t="s">
        <v>3148</v>
      </c>
      <c r="R614" t="s">
        <v>3148</v>
      </c>
      <c r="S614" t="s">
        <v>3150</v>
      </c>
      <c r="T614" t="s">
        <v>3152</v>
      </c>
      <c r="U614">
        <v>18</v>
      </c>
      <c r="V614">
        <v>0.44152416556824398</v>
      </c>
      <c r="W614">
        <v>7.0090678233103304E-2</v>
      </c>
      <c r="X614">
        <v>-0.26054309260826503</v>
      </c>
      <c r="Y614">
        <v>1.0422540174316599</v>
      </c>
      <c r="Z614">
        <v>0.187973788700109</v>
      </c>
      <c r="AA614">
        <v>-8.0094199919438794E-2</v>
      </c>
      <c r="AB614">
        <v>0.28662762406710501</v>
      </c>
      <c r="AC614">
        <v>0.87770141080396802</v>
      </c>
      <c r="AD614">
        <v>0.64361960135811502</v>
      </c>
      <c r="AE614">
        <v>0.97527726054839503</v>
      </c>
      <c r="AF614">
        <v>1.5655123262632999</v>
      </c>
    </row>
    <row r="615" spans="1:32" x14ac:dyDescent="0.25">
      <c r="A615" t="s">
        <v>4318</v>
      </c>
      <c r="B615" t="s">
        <v>3315</v>
      </c>
      <c r="C615" t="s">
        <v>3303</v>
      </c>
      <c r="D615" t="s">
        <v>3304</v>
      </c>
      <c r="E615">
        <v>1276.8477569541701</v>
      </c>
      <c r="F615">
        <v>-0.35320873273516201</v>
      </c>
      <c r="G615">
        <v>-0.29932228154481999</v>
      </c>
      <c r="H615">
        <v>1.4131187188816401</v>
      </c>
      <c r="I615">
        <v>0.82890505135522097</v>
      </c>
      <c r="J615">
        <v>-2.5529847210285801E-2</v>
      </c>
      <c r="K615">
        <v>-1.29690850020143</v>
      </c>
      <c r="L615">
        <v>-1.18165166240714</v>
      </c>
      <c r="M615" t="s">
        <v>3150</v>
      </c>
      <c r="N615" t="s">
        <v>3148</v>
      </c>
      <c r="O615" t="s">
        <v>3151</v>
      </c>
      <c r="P615" t="s">
        <v>3149</v>
      </c>
      <c r="Q615" t="s">
        <v>3148</v>
      </c>
      <c r="R615" t="s">
        <v>3155</v>
      </c>
      <c r="S615" t="s">
        <v>3155</v>
      </c>
      <c r="T615" t="s">
        <v>3152</v>
      </c>
      <c r="U615">
        <v>71</v>
      </c>
      <c r="V615">
        <v>-1.2549235842334401</v>
      </c>
      <c r="W615">
        <v>2.7053619647923601E-2</v>
      </c>
      <c r="X615">
        <v>-7.8772676601824798E-2</v>
      </c>
      <c r="Y615">
        <v>-0.52328200072426001</v>
      </c>
      <c r="Z615">
        <v>-1.0202128798107</v>
      </c>
      <c r="AA615">
        <v>-1.5027297815804199</v>
      </c>
      <c r="AB615">
        <v>-1.22029830891768</v>
      </c>
      <c r="AC615">
        <v>-0.50741949408728204</v>
      </c>
      <c r="AD615">
        <v>-0.35630994904087498</v>
      </c>
      <c r="AE615">
        <v>-0.63645914471881304</v>
      </c>
      <c r="AF615">
        <v>-0.35320873273516201</v>
      </c>
    </row>
    <row r="616" spans="1:32" x14ac:dyDescent="0.25">
      <c r="A616" t="s">
        <v>4319</v>
      </c>
      <c r="B616" t="s">
        <v>3315</v>
      </c>
      <c r="C616" t="s">
        <v>3305</v>
      </c>
      <c r="D616" t="s">
        <v>3306</v>
      </c>
      <c r="E616">
        <v>1189.31920529949</v>
      </c>
      <c r="F616">
        <v>0.111257160566075</v>
      </c>
      <c r="G616">
        <v>0.38624874425720601</v>
      </c>
      <c r="H616">
        <v>-0.64465020170237097</v>
      </c>
      <c r="I616">
        <v>-0.46312363727067701</v>
      </c>
      <c r="J616">
        <v>0.54900216719689698</v>
      </c>
      <c r="K616">
        <v>-0.74379475972327502</v>
      </c>
      <c r="L616">
        <v>-0.78099097937435802</v>
      </c>
      <c r="M616" t="s">
        <v>3149</v>
      </c>
      <c r="N616" t="s">
        <v>3149</v>
      </c>
      <c r="O616" t="s">
        <v>3150</v>
      </c>
      <c r="P616" t="s">
        <v>3150</v>
      </c>
      <c r="Q616" t="s">
        <v>3149</v>
      </c>
      <c r="R616" t="s">
        <v>3150</v>
      </c>
      <c r="S616" t="s">
        <v>3150</v>
      </c>
      <c r="T616" t="s">
        <v>3152</v>
      </c>
      <c r="U616">
        <v>62</v>
      </c>
      <c r="V616">
        <v>0.42095446245525397</v>
      </c>
      <c r="W616">
        <v>0.577113224717832</v>
      </c>
      <c r="X616">
        <v>-6.61058433235997E-2</v>
      </c>
      <c r="Y616">
        <v>-0.48518103621474901</v>
      </c>
      <c r="Z616">
        <v>-0.27853484186902799</v>
      </c>
      <c r="AA616">
        <v>-0.39261381669206702</v>
      </c>
      <c r="AB616">
        <v>0.23387955058413501</v>
      </c>
      <c r="AC616">
        <v>0.43433949002141797</v>
      </c>
      <c r="AD616">
        <v>-0.140262244371785</v>
      </c>
      <c r="AE616">
        <v>-0.49744392095661799</v>
      </c>
      <c r="AF616">
        <v>0.111257160566075</v>
      </c>
    </row>
    <row r="617" spans="1:32" x14ac:dyDescent="0.25">
      <c r="A617" t="s">
        <v>4320</v>
      </c>
      <c r="B617" t="s">
        <v>3315</v>
      </c>
      <c r="C617" t="s">
        <v>3307</v>
      </c>
      <c r="D617" t="s">
        <v>3308</v>
      </c>
      <c r="E617">
        <v>269.18058761460497</v>
      </c>
      <c r="F617">
        <v>1.1807591551210901</v>
      </c>
      <c r="M617" t="s">
        <v>3160</v>
      </c>
      <c r="N617" t="s">
        <v>3160</v>
      </c>
      <c r="O617" t="s">
        <v>3160</v>
      </c>
      <c r="P617" t="s">
        <v>3160</v>
      </c>
      <c r="Q617" t="s">
        <v>3160</v>
      </c>
      <c r="R617" t="s">
        <v>3160</v>
      </c>
      <c r="S617" t="s">
        <v>3160</v>
      </c>
      <c r="T617" t="s">
        <v>3180</v>
      </c>
      <c r="U617">
        <v>31</v>
      </c>
      <c r="V617">
        <v>0.35090109590172303</v>
      </c>
      <c r="W617">
        <v>0.57033158369316295</v>
      </c>
      <c r="X617">
        <v>0.45082606769182598</v>
      </c>
      <c r="Y617">
        <v>0.159153876949859</v>
      </c>
      <c r="Z617">
        <v>-0.79624117457247801</v>
      </c>
      <c r="AA617">
        <v>-0.45600906258901602</v>
      </c>
      <c r="AB617">
        <v>-0.39400621426115301</v>
      </c>
      <c r="AC617">
        <v>0.86647785772569097</v>
      </c>
      <c r="AD617">
        <v>0.79270973472541195</v>
      </c>
      <c r="AE617">
        <v>0.413622180409152</v>
      </c>
      <c r="AF617">
        <v>1.1807591551210901</v>
      </c>
    </row>
    <row r="618" spans="1:32" x14ac:dyDescent="0.25">
      <c r="A618" t="s">
        <v>4321</v>
      </c>
      <c r="B618" t="s">
        <v>3316</v>
      </c>
      <c r="C618" t="s">
        <v>3146</v>
      </c>
      <c r="D618" t="s">
        <v>3147</v>
      </c>
      <c r="E618">
        <v>1182.4058164825699</v>
      </c>
      <c r="F618">
        <v>-6.05685069548818E-2</v>
      </c>
      <c r="G618">
        <v>4.1642366631456396</v>
      </c>
      <c r="H618">
        <v>0.43327562641739598</v>
      </c>
      <c r="I618">
        <v>-0.73357963836098306</v>
      </c>
      <c r="J618">
        <v>0.79344423532814601</v>
      </c>
      <c r="K618">
        <v>0.81216285549662603</v>
      </c>
      <c r="L618">
        <v>0.86813899374470505</v>
      </c>
      <c r="M618" t="s">
        <v>3148</v>
      </c>
      <c r="N618" t="s">
        <v>3151</v>
      </c>
      <c r="O618" t="s">
        <v>3148</v>
      </c>
      <c r="P618" t="s">
        <v>3150</v>
      </c>
      <c r="Q618" t="s">
        <v>3151</v>
      </c>
      <c r="R618" t="s">
        <v>3149</v>
      </c>
      <c r="S618" t="s">
        <v>3151</v>
      </c>
      <c r="T618" t="s">
        <v>3152</v>
      </c>
      <c r="U618">
        <v>64</v>
      </c>
      <c r="V618">
        <v>0.35870467136378797</v>
      </c>
      <c r="W618">
        <v>4.16107052474987E-2</v>
      </c>
      <c r="X618">
        <v>-0.301458814558557</v>
      </c>
      <c r="Y618">
        <v>-0.84018120454143697</v>
      </c>
      <c r="Z618">
        <v>-1.09459450563049</v>
      </c>
      <c r="AA618">
        <v>-0.55625637436284203</v>
      </c>
      <c r="AB618">
        <v>-0.140164306275778</v>
      </c>
      <c r="AC618">
        <v>-1.1314467862000899E-2</v>
      </c>
      <c r="AD618">
        <v>5.9298111320294097E-2</v>
      </c>
      <c r="AE618">
        <v>-0.223518184283863</v>
      </c>
      <c r="AF618">
        <v>-6.05685069548818E-2</v>
      </c>
    </row>
    <row r="619" spans="1:32" x14ac:dyDescent="0.25">
      <c r="A619" t="s">
        <v>4322</v>
      </c>
      <c r="B619" t="s">
        <v>3316</v>
      </c>
      <c r="C619" t="s">
        <v>3153</v>
      </c>
      <c r="D619" t="s">
        <v>3154</v>
      </c>
      <c r="E619">
        <v>1359.8389727804999</v>
      </c>
      <c r="F619">
        <v>0.35995399282164903</v>
      </c>
      <c r="G619">
        <v>4.1435312208064303</v>
      </c>
      <c r="H619">
        <v>-0.39000077803144001</v>
      </c>
      <c r="I619">
        <v>-4.7588338143392903</v>
      </c>
      <c r="J619">
        <v>0.86445740406627103</v>
      </c>
      <c r="K619">
        <v>0.55754094763894002</v>
      </c>
      <c r="L619">
        <v>0.49630628103982199</v>
      </c>
      <c r="M619" t="s">
        <v>3149</v>
      </c>
      <c r="N619" t="s">
        <v>3151</v>
      </c>
      <c r="O619" t="s">
        <v>3150</v>
      </c>
      <c r="P619" t="s">
        <v>3155</v>
      </c>
      <c r="Q619" t="s">
        <v>3151</v>
      </c>
      <c r="R619" t="s">
        <v>3149</v>
      </c>
      <c r="S619" t="s">
        <v>3149</v>
      </c>
      <c r="T619" t="s">
        <v>3152</v>
      </c>
      <c r="U619">
        <v>49</v>
      </c>
      <c r="V619">
        <v>-0.74754105259801196</v>
      </c>
      <c r="W619">
        <v>-0.50457200470250996</v>
      </c>
      <c r="X619">
        <v>-0.85215888985490895</v>
      </c>
      <c r="Y619">
        <v>-0.89555321857689296</v>
      </c>
      <c r="Z619">
        <v>-0.19912820109592799</v>
      </c>
      <c r="AA619">
        <v>-0.17053435683093099</v>
      </c>
      <c r="AB619">
        <v>-0.28415874133352798</v>
      </c>
      <c r="AC619">
        <v>-0.40801163578136401</v>
      </c>
      <c r="AD619">
        <v>-3.1303929689410301E-2</v>
      </c>
      <c r="AE619">
        <v>0.332930233105378</v>
      </c>
      <c r="AF619">
        <v>0.35995399282164903</v>
      </c>
    </row>
    <row r="620" spans="1:32" x14ac:dyDescent="0.25">
      <c r="A620" t="s">
        <v>4323</v>
      </c>
      <c r="B620" t="s">
        <v>3316</v>
      </c>
      <c r="C620" t="s">
        <v>3156</v>
      </c>
      <c r="D620" t="s">
        <v>3157</v>
      </c>
      <c r="E620">
        <v>936.75659862197199</v>
      </c>
      <c r="F620">
        <v>-0.14988554713545199</v>
      </c>
      <c r="G620">
        <v>-0.440123007418176</v>
      </c>
      <c r="H620">
        <v>0.85939746280601503</v>
      </c>
      <c r="I620">
        <v>0.89280989287057999</v>
      </c>
      <c r="J620">
        <v>-0.41043543099942098</v>
      </c>
      <c r="K620">
        <v>-0.53795912839490401</v>
      </c>
      <c r="L620">
        <v>0.80614531373772202</v>
      </c>
      <c r="M620" t="s">
        <v>3148</v>
      </c>
      <c r="N620" t="s">
        <v>3150</v>
      </c>
      <c r="O620" t="s">
        <v>3149</v>
      </c>
      <c r="P620" t="s">
        <v>3149</v>
      </c>
      <c r="Q620" t="s">
        <v>3150</v>
      </c>
      <c r="R620" t="s">
        <v>3150</v>
      </c>
      <c r="S620" t="s">
        <v>3151</v>
      </c>
      <c r="T620" t="s">
        <v>3152</v>
      </c>
      <c r="U620">
        <v>65</v>
      </c>
      <c r="V620">
        <v>-0.67574324323127599</v>
      </c>
      <c r="W620">
        <v>-1.5541132424811499</v>
      </c>
      <c r="X620">
        <v>-0.91310406942845601</v>
      </c>
      <c r="Y620">
        <v>-0.40156124901550799</v>
      </c>
      <c r="Z620">
        <v>-0.77369501763320003</v>
      </c>
      <c r="AA620">
        <v>-0.79153734808166698</v>
      </c>
      <c r="AB620">
        <v>-0.66626209087517096</v>
      </c>
      <c r="AC620">
        <v>0.64460871354570803</v>
      </c>
      <c r="AD620">
        <v>0.46627922604982602</v>
      </c>
      <c r="AE620">
        <v>-0.665995701184247</v>
      </c>
      <c r="AF620">
        <v>-0.14988554713545199</v>
      </c>
    </row>
    <row r="621" spans="1:32" x14ac:dyDescent="0.25">
      <c r="A621" t="s">
        <v>4324</v>
      </c>
      <c r="B621" t="s">
        <v>3316</v>
      </c>
      <c r="C621" t="s">
        <v>3158</v>
      </c>
      <c r="D621" t="s">
        <v>3159</v>
      </c>
      <c r="E621">
        <v>7.7600300717476003</v>
      </c>
      <c r="F621">
        <v>3.4556293042655298E-2</v>
      </c>
      <c r="M621" t="s">
        <v>3160</v>
      </c>
      <c r="N621" t="s">
        <v>3160</v>
      </c>
      <c r="O621" t="s">
        <v>3160</v>
      </c>
      <c r="P621" t="s">
        <v>3160</v>
      </c>
      <c r="Q621" t="s">
        <v>3160</v>
      </c>
      <c r="R621" t="s">
        <v>3160</v>
      </c>
      <c r="S621" t="s">
        <v>3160</v>
      </c>
      <c r="T621" t="s">
        <v>3161</v>
      </c>
      <c r="U621">
        <v>59</v>
      </c>
      <c r="V621">
        <v>0.66323994845683298</v>
      </c>
      <c r="W621">
        <v>0.86290739753670698</v>
      </c>
      <c r="X621">
        <v>1.1686979682632099</v>
      </c>
      <c r="Y621">
        <v>1.71250693161956</v>
      </c>
      <c r="Z621">
        <v>1.1868631029146699</v>
      </c>
      <c r="AA621">
        <v>-0.433855934248908</v>
      </c>
      <c r="AB621">
        <v>-0.20627278016634201</v>
      </c>
      <c r="AC621">
        <v>-0.63853819071615403</v>
      </c>
      <c r="AD621">
        <v>-1.10528762481257</v>
      </c>
      <c r="AE621">
        <v>-1.6535649691564001</v>
      </c>
      <c r="AF621">
        <v>3.4556293042655298E-2</v>
      </c>
    </row>
    <row r="622" spans="1:32" x14ac:dyDescent="0.25">
      <c r="A622" t="s">
        <v>4325</v>
      </c>
      <c r="B622" t="s">
        <v>3316</v>
      </c>
      <c r="C622" t="s">
        <v>3162</v>
      </c>
      <c r="D622" t="s">
        <v>3163</v>
      </c>
      <c r="E622">
        <v>1881.7270237982</v>
      </c>
      <c r="F622">
        <v>0.42841474634590399</v>
      </c>
      <c r="G622">
        <v>2.79291608415393</v>
      </c>
      <c r="H622">
        <v>-1.41381377924036</v>
      </c>
      <c r="I622">
        <v>-0.121094375321684</v>
      </c>
      <c r="J622">
        <v>0.33860725254213397</v>
      </c>
      <c r="K622">
        <v>0.56907897127872598</v>
      </c>
      <c r="L622">
        <v>0.342205401418408</v>
      </c>
      <c r="M622" t="s">
        <v>3149</v>
      </c>
      <c r="N622" t="s">
        <v>3151</v>
      </c>
      <c r="O622" t="s">
        <v>3155</v>
      </c>
      <c r="P622" t="s">
        <v>3150</v>
      </c>
      <c r="Q622" t="s">
        <v>3149</v>
      </c>
      <c r="R622" t="s">
        <v>3149</v>
      </c>
      <c r="S622" t="s">
        <v>3149</v>
      </c>
      <c r="T622" t="s">
        <v>3152</v>
      </c>
      <c r="U622">
        <v>48</v>
      </c>
      <c r="V622">
        <v>-0.54485302184614604</v>
      </c>
      <c r="W622">
        <v>-0.162268546127387</v>
      </c>
      <c r="X622">
        <v>4.6763730242990798E-2</v>
      </c>
      <c r="Y622">
        <v>-0.29036448144849097</v>
      </c>
      <c r="Z622">
        <v>-0.84173329520122198</v>
      </c>
      <c r="AA622">
        <v>-0.67494442269683796</v>
      </c>
      <c r="AB622">
        <v>-0.28652596225299998</v>
      </c>
      <c r="AC622">
        <v>0.51977256754863799</v>
      </c>
      <c r="AD622">
        <v>1.2407281742251099</v>
      </c>
      <c r="AE622">
        <v>0.60566230126392395</v>
      </c>
      <c r="AF622">
        <v>0.42841474634590399</v>
      </c>
    </row>
    <row r="623" spans="1:32" x14ac:dyDescent="0.25">
      <c r="A623" t="s">
        <v>4326</v>
      </c>
      <c r="B623" t="s">
        <v>3316</v>
      </c>
      <c r="C623" t="s">
        <v>3164</v>
      </c>
      <c r="D623" t="s">
        <v>3165</v>
      </c>
      <c r="E623">
        <v>784.06291472396197</v>
      </c>
      <c r="F623">
        <v>1.1406436999284899</v>
      </c>
      <c r="G623">
        <v>0.42770774832997899</v>
      </c>
      <c r="H623">
        <v>-1.0057074048363599</v>
      </c>
      <c r="I623">
        <v>1.17733191165263</v>
      </c>
      <c r="J623">
        <v>0.69406482883350995</v>
      </c>
      <c r="K623">
        <v>1.09867223464102</v>
      </c>
      <c r="L623">
        <v>1.3214198495459499</v>
      </c>
      <c r="M623" t="s">
        <v>3151</v>
      </c>
      <c r="N623" t="s">
        <v>3149</v>
      </c>
      <c r="O623" t="s">
        <v>3155</v>
      </c>
      <c r="P623" t="s">
        <v>3151</v>
      </c>
      <c r="Q623" t="s">
        <v>3151</v>
      </c>
      <c r="R623" t="s">
        <v>3151</v>
      </c>
      <c r="S623" t="s">
        <v>3151</v>
      </c>
      <c r="T623" t="s">
        <v>3152</v>
      </c>
      <c r="U623">
        <v>26</v>
      </c>
      <c r="V623">
        <v>1.20925546038061</v>
      </c>
      <c r="W623">
        <v>0.590726857310517</v>
      </c>
      <c r="X623">
        <v>-0.58796002949027304</v>
      </c>
      <c r="Y623">
        <v>-1.46422535154018</v>
      </c>
      <c r="Z623">
        <v>-1.5504643088155801</v>
      </c>
      <c r="AA623">
        <v>8.8017575900888906E-2</v>
      </c>
      <c r="AB623">
        <v>1.6199750385917699</v>
      </c>
      <c r="AC623">
        <v>1.11631465436774</v>
      </c>
      <c r="AD623">
        <v>0.52844121313610504</v>
      </c>
      <c r="AE623">
        <v>0.39158080186163902</v>
      </c>
      <c r="AF623">
        <v>1.1406436999284899</v>
      </c>
    </row>
    <row r="624" spans="1:32" x14ac:dyDescent="0.25">
      <c r="A624" t="s">
        <v>4327</v>
      </c>
      <c r="B624" t="s">
        <v>3316</v>
      </c>
      <c r="C624" t="s">
        <v>3166</v>
      </c>
      <c r="D624" t="s">
        <v>3167</v>
      </c>
      <c r="E624">
        <v>2673.3885323900499</v>
      </c>
      <c r="F624">
        <v>1.93658628751714</v>
      </c>
      <c r="G624">
        <v>1.4273313506412699</v>
      </c>
      <c r="H624">
        <v>0.59402648161875604</v>
      </c>
      <c r="I624">
        <v>0.78822706445314505</v>
      </c>
      <c r="J624">
        <v>0.31534013235361402</v>
      </c>
      <c r="K624">
        <v>0.53668170340960097</v>
      </c>
      <c r="L624">
        <v>0.55591172544945799</v>
      </c>
      <c r="M624" t="s">
        <v>3151</v>
      </c>
      <c r="N624" t="s">
        <v>3151</v>
      </c>
      <c r="O624" t="s">
        <v>3149</v>
      </c>
      <c r="P624" t="s">
        <v>3149</v>
      </c>
      <c r="Q624" t="s">
        <v>3149</v>
      </c>
      <c r="R624" t="s">
        <v>3149</v>
      </c>
      <c r="S624" t="s">
        <v>3149</v>
      </c>
      <c r="T624" t="s">
        <v>3152</v>
      </c>
      <c r="U624">
        <v>7</v>
      </c>
      <c r="V624">
        <v>0.82472744087947103</v>
      </c>
      <c r="W624">
        <v>0.59428905753896799</v>
      </c>
      <c r="X624">
        <v>0.56228815326996395</v>
      </c>
      <c r="Y624">
        <v>0.69914956781482196</v>
      </c>
      <c r="Z624">
        <v>3.7212268458827497E-2</v>
      </c>
      <c r="AA624">
        <v>0.84616167474440296</v>
      </c>
      <c r="AB624">
        <v>1.1568091212918199</v>
      </c>
      <c r="AC624">
        <v>1.05132888446694</v>
      </c>
      <c r="AD624">
        <v>1.47048560247156</v>
      </c>
      <c r="AE624">
        <v>1.4905352884954</v>
      </c>
      <c r="AF624">
        <v>1.93658628751714</v>
      </c>
    </row>
    <row r="625" spans="1:32" x14ac:dyDescent="0.25">
      <c r="A625" t="s">
        <v>4328</v>
      </c>
      <c r="B625" t="s">
        <v>3316</v>
      </c>
      <c r="C625" t="s">
        <v>3168</v>
      </c>
      <c r="D625" t="s">
        <v>3169</v>
      </c>
      <c r="E625">
        <v>1440.50025883888</v>
      </c>
      <c r="F625">
        <v>1.4097001650052601</v>
      </c>
      <c r="G625">
        <v>1.7893317630564001</v>
      </c>
      <c r="H625">
        <v>-1.81198277940902</v>
      </c>
      <c r="I625">
        <v>7.6961584089490595E-2</v>
      </c>
      <c r="J625">
        <v>0.146618029468677</v>
      </c>
      <c r="K625">
        <v>0.103998756316992</v>
      </c>
      <c r="L625">
        <v>0.16716237126623401</v>
      </c>
      <c r="M625" t="s">
        <v>3151</v>
      </c>
      <c r="N625" t="s">
        <v>3151</v>
      </c>
      <c r="O625" t="s">
        <v>3155</v>
      </c>
      <c r="P625" t="s">
        <v>3148</v>
      </c>
      <c r="Q625" t="s">
        <v>3148</v>
      </c>
      <c r="R625" t="s">
        <v>3148</v>
      </c>
      <c r="S625" t="s">
        <v>3149</v>
      </c>
      <c r="T625" t="s">
        <v>3152</v>
      </c>
      <c r="U625">
        <v>17</v>
      </c>
      <c r="V625">
        <v>0.85524347303850901</v>
      </c>
      <c r="W625">
        <v>0.77338888022814001</v>
      </c>
      <c r="X625">
        <v>-0.32959421753285201</v>
      </c>
      <c r="Y625">
        <v>-0.55858604648881804</v>
      </c>
      <c r="Z625">
        <v>-1.0974252065032399</v>
      </c>
      <c r="AA625">
        <v>-0.777668180307172</v>
      </c>
      <c r="AB625">
        <v>9.4367529064001393E-2</v>
      </c>
      <c r="AC625">
        <v>0.26317529223726799</v>
      </c>
      <c r="AD625">
        <v>0.91002865167076596</v>
      </c>
      <c r="AE625">
        <v>1.3641226842635501</v>
      </c>
      <c r="AF625">
        <v>1.4097001650052601</v>
      </c>
    </row>
    <row r="626" spans="1:32" x14ac:dyDescent="0.25">
      <c r="A626" t="s">
        <v>4329</v>
      </c>
      <c r="B626" t="s">
        <v>3316</v>
      </c>
      <c r="C626" t="s">
        <v>3170</v>
      </c>
      <c r="D626" t="s">
        <v>3171</v>
      </c>
      <c r="E626">
        <v>2791.36365028932</v>
      </c>
      <c r="F626">
        <v>1.54304748222382</v>
      </c>
      <c r="G626">
        <v>4.1964871148665397</v>
      </c>
      <c r="H626">
        <v>1.02518321964714</v>
      </c>
      <c r="I626">
        <v>-0.20707284012073299</v>
      </c>
      <c r="J626">
        <v>0.20281848283232801</v>
      </c>
      <c r="K626">
        <v>0.43764322801956501</v>
      </c>
      <c r="L626">
        <v>0.19935905058581099</v>
      </c>
      <c r="M626" t="s">
        <v>3151</v>
      </c>
      <c r="N626" t="s">
        <v>3151</v>
      </c>
      <c r="O626" t="s">
        <v>3149</v>
      </c>
      <c r="P626" t="s">
        <v>3150</v>
      </c>
      <c r="Q626" t="s">
        <v>3148</v>
      </c>
      <c r="R626" t="s">
        <v>3149</v>
      </c>
      <c r="S626" t="s">
        <v>3149</v>
      </c>
      <c r="T626" t="s">
        <v>3152</v>
      </c>
      <c r="U626">
        <v>15</v>
      </c>
      <c r="V626">
        <v>0.67538840137517497</v>
      </c>
      <c r="W626">
        <v>0.96697517747430795</v>
      </c>
      <c r="X626">
        <v>0.63022894045987998</v>
      </c>
      <c r="Y626">
        <v>0.580221989817162</v>
      </c>
      <c r="Z626">
        <v>0.87470771113327805</v>
      </c>
      <c r="AA626">
        <v>0.343736026177339</v>
      </c>
      <c r="AB626">
        <v>1.1783050991466699</v>
      </c>
      <c r="AC626">
        <v>1.55135767449517</v>
      </c>
      <c r="AD626">
        <v>1.6727828446409301</v>
      </c>
      <c r="AE626">
        <v>1.1947443626799199</v>
      </c>
      <c r="AF626">
        <v>1.54304748222382</v>
      </c>
    </row>
    <row r="627" spans="1:32" x14ac:dyDescent="0.25">
      <c r="A627" t="s">
        <v>4330</v>
      </c>
      <c r="B627" t="s">
        <v>3316</v>
      </c>
      <c r="C627" t="s">
        <v>3172</v>
      </c>
      <c r="D627" t="s">
        <v>3173</v>
      </c>
      <c r="E627">
        <v>806.06108638551802</v>
      </c>
      <c r="F627">
        <v>1.23134597042229</v>
      </c>
      <c r="G627">
        <v>1.2181457264950599</v>
      </c>
      <c r="H627">
        <v>-0.19943203026369</v>
      </c>
      <c r="I627">
        <v>0.45529081416532802</v>
      </c>
      <c r="J627">
        <v>0.37139407999252699</v>
      </c>
      <c r="K627">
        <v>0.13366558525916</v>
      </c>
      <c r="L627">
        <v>0.58261880986763104</v>
      </c>
      <c r="M627" t="s">
        <v>3151</v>
      </c>
      <c r="N627" t="s">
        <v>3151</v>
      </c>
      <c r="O627" t="s">
        <v>3148</v>
      </c>
      <c r="P627" t="s">
        <v>3148</v>
      </c>
      <c r="Q627" t="s">
        <v>3149</v>
      </c>
      <c r="R627" t="s">
        <v>3148</v>
      </c>
      <c r="S627" t="s">
        <v>3149</v>
      </c>
      <c r="T627" t="s">
        <v>3152</v>
      </c>
      <c r="U627">
        <v>24</v>
      </c>
      <c r="V627">
        <v>0.132903618939475</v>
      </c>
      <c r="W627">
        <v>0.263466873228481</v>
      </c>
      <c r="X627">
        <v>0.154881394938018</v>
      </c>
      <c r="Y627">
        <v>-0.20175729594254399</v>
      </c>
      <c r="Z627">
        <v>-0.33271262421055903</v>
      </c>
      <c r="AA627">
        <v>0.48239873100611202</v>
      </c>
      <c r="AB627">
        <v>1.42754563224186</v>
      </c>
      <c r="AC627">
        <v>1.1506927918138701</v>
      </c>
      <c r="AD627">
        <v>1.2361952349327801</v>
      </c>
      <c r="AE627">
        <v>1.0953862957090601</v>
      </c>
      <c r="AF627">
        <v>1.23134597042229</v>
      </c>
    </row>
    <row r="628" spans="1:32" x14ac:dyDescent="0.25">
      <c r="A628" t="s">
        <v>4331</v>
      </c>
      <c r="B628" t="s">
        <v>3316</v>
      </c>
      <c r="C628" t="s">
        <v>3174</v>
      </c>
      <c r="D628" t="s">
        <v>3175</v>
      </c>
      <c r="E628">
        <v>2649.87610824386</v>
      </c>
      <c r="F628">
        <v>1.9114181170381199</v>
      </c>
      <c r="G628">
        <v>0.75020427926457001</v>
      </c>
      <c r="H628">
        <v>0.94469210501377998</v>
      </c>
      <c r="I628">
        <v>1.0401552899595099</v>
      </c>
      <c r="J628">
        <v>-0.84277158242370798</v>
      </c>
      <c r="K628">
        <v>-7.9579127581407092E-3</v>
      </c>
      <c r="L628">
        <v>-0.256615244276095</v>
      </c>
      <c r="M628" t="s">
        <v>3151</v>
      </c>
      <c r="N628" t="s">
        <v>3151</v>
      </c>
      <c r="O628" t="s">
        <v>3149</v>
      </c>
      <c r="P628" t="s">
        <v>3151</v>
      </c>
      <c r="Q628" t="s">
        <v>3155</v>
      </c>
      <c r="R628" t="s">
        <v>3148</v>
      </c>
      <c r="S628" t="s">
        <v>3148</v>
      </c>
      <c r="T628" t="s">
        <v>3152</v>
      </c>
      <c r="U628">
        <v>8</v>
      </c>
      <c r="V628">
        <v>0.82340883900113504</v>
      </c>
      <c r="W628">
        <v>0.57329029161077805</v>
      </c>
      <c r="X628">
        <v>0.68269035939532197</v>
      </c>
      <c r="Y628">
        <v>1.0787803692412401</v>
      </c>
      <c r="Z628">
        <v>0.47706966974305198</v>
      </c>
      <c r="AA628">
        <v>0.39571077895693901</v>
      </c>
      <c r="AB628">
        <v>1.01154130363064</v>
      </c>
      <c r="AC628">
        <v>1.10534026516738</v>
      </c>
      <c r="AD628">
        <v>1.5100587476165599</v>
      </c>
      <c r="AE628">
        <v>1.3763159999945001</v>
      </c>
      <c r="AF628">
        <v>1.9114181170381199</v>
      </c>
    </row>
    <row r="629" spans="1:32" x14ac:dyDescent="0.25">
      <c r="A629" t="s">
        <v>4332</v>
      </c>
      <c r="B629" t="s">
        <v>3316</v>
      </c>
      <c r="C629" t="s">
        <v>3176</v>
      </c>
      <c r="D629" t="s">
        <v>3177</v>
      </c>
      <c r="E629">
        <v>909.99822407521503</v>
      </c>
      <c r="F629">
        <v>2.1627275499391998</v>
      </c>
      <c r="G629">
        <v>4.2027894672655304</v>
      </c>
      <c r="H629">
        <v>0.769989746914158</v>
      </c>
      <c r="I629">
        <v>0.51109895373234504</v>
      </c>
      <c r="J629">
        <v>-1.24394107799447</v>
      </c>
      <c r="K629">
        <v>-1.44424161132957</v>
      </c>
      <c r="L629">
        <v>-8.84086862039523E-2</v>
      </c>
      <c r="M629" t="s">
        <v>3151</v>
      </c>
      <c r="N629" t="s">
        <v>3151</v>
      </c>
      <c r="O629" t="s">
        <v>3149</v>
      </c>
      <c r="P629" t="s">
        <v>3149</v>
      </c>
      <c r="Q629" t="s">
        <v>3155</v>
      </c>
      <c r="R629" t="s">
        <v>3155</v>
      </c>
      <c r="S629" t="s">
        <v>3148</v>
      </c>
      <c r="T629" t="s">
        <v>3152</v>
      </c>
      <c r="U629">
        <v>5</v>
      </c>
      <c r="V629">
        <v>1.85528448467902</v>
      </c>
      <c r="W629">
        <v>1.46642687058596</v>
      </c>
      <c r="X629">
        <v>-0.10523481736772</v>
      </c>
      <c r="Y629">
        <v>-0.453903834101754</v>
      </c>
      <c r="Z629">
        <v>0.20761607004312299</v>
      </c>
      <c r="AA629">
        <v>0.94607876805730795</v>
      </c>
      <c r="AB629">
        <v>5.5694445401300996</v>
      </c>
      <c r="AC629">
        <v>8.5922574864486005</v>
      </c>
      <c r="AD629">
        <v>4.8575741276310804</v>
      </c>
      <c r="AE629">
        <v>1.51277732880709</v>
      </c>
      <c r="AF629">
        <v>2.1627275499391998</v>
      </c>
    </row>
    <row r="630" spans="1:32" x14ac:dyDescent="0.25">
      <c r="A630" t="s">
        <v>4333</v>
      </c>
      <c r="B630" t="s">
        <v>3316</v>
      </c>
      <c r="C630" t="s">
        <v>3178</v>
      </c>
      <c r="D630" t="s">
        <v>3179</v>
      </c>
      <c r="E630">
        <v>387.78298661205503</v>
      </c>
      <c r="F630">
        <v>1.0297485210981701</v>
      </c>
      <c r="M630" t="s">
        <v>3160</v>
      </c>
      <c r="N630" t="s">
        <v>3160</v>
      </c>
      <c r="O630" t="s">
        <v>3160</v>
      </c>
      <c r="P630" t="s">
        <v>3160</v>
      </c>
      <c r="Q630" t="s">
        <v>3160</v>
      </c>
      <c r="R630" t="s">
        <v>3160</v>
      </c>
      <c r="S630" t="s">
        <v>3160</v>
      </c>
      <c r="T630" t="s">
        <v>3180</v>
      </c>
      <c r="U630">
        <v>30</v>
      </c>
      <c r="V630">
        <v>-0.15006168533345501</v>
      </c>
      <c r="W630">
        <v>-0.58946627547730401</v>
      </c>
      <c r="X630">
        <v>-0.22553190512818699</v>
      </c>
      <c r="Y630">
        <v>-0.20485066511611399</v>
      </c>
      <c r="Z630">
        <v>-0.347352566425289</v>
      </c>
      <c r="AA630">
        <v>-0.30477801962199003</v>
      </c>
      <c r="AB630">
        <v>-0.49995292832312699</v>
      </c>
      <c r="AC630">
        <v>0.29383395785893401</v>
      </c>
      <c r="AD630">
        <v>0.76116363292798195</v>
      </c>
      <c r="AE630">
        <v>0.32665543762261501</v>
      </c>
      <c r="AF630">
        <v>1.0297485210981701</v>
      </c>
    </row>
    <row r="631" spans="1:32" x14ac:dyDescent="0.25">
      <c r="A631" t="s">
        <v>4334</v>
      </c>
      <c r="B631" t="s">
        <v>3316</v>
      </c>
      <c r="C631" t="s">
        <v>3181</v>
      </c>
      <c r="D631" t="s">
        <v>3182</v>
      </c>
      <c r="E631">
        <v>405.47634182013502</v>
      </c>
      <c r="F631">
        <v>1.4565386131129501</v>
      </c>
      <c r="G631">
        <v>1.05637789225726</v>
      </c>
      <c r="H631">
        <v>1.4131187188816401</v>
      </c>
      <c r="I631">
        <v>0.58921765312991503</v>
      </c>
      <c r="J631">
        <v>0.24147966668284801</v>
      </c>
      <c r="K631">
        <v>0.81259917767033096</v>
      </c>
      <c r="L631">
        <v>-0.46363840063600797</v>
      </c>
      <c r="M631" t="s">
        <v>3151</v>
      </c>
      <c r="N631" t="s">
        <v>3151</v>
      </c>
      <c r="O631" t="s">
        <v>3151</v>
      </c>
      <c r="P631" t="s">
        <v>3149</v>
      </c>
      <c r="Q631" t="s">
        <v>3148</v>
      </c>
      <c r="R631" t="s">
        <v>3149</v>
      </c>
      <c r="S631" t="s">
        <v>3150</v>
      </c>
      <c r="T631" t="s">
        <v>3152</v>
      </c>
      <c r="U631">
        <v>16</v>
      </c>
      <c r="V631">
        <v>-0.107615742960765</v>
      </c>
      <c r="W631">
        <v>-2.13583319012857E-2</v>
      </c>
      <c r="X631">
        <v>-0.55683028418175395</v>
      </c>
      <c r="Y631">
        <v>-0.64099587273862102</v>
      </c>
      <c r="Z631">
        <v>8.5498288726703495E-2</v>
      </c>
      <c r="AA631">
        <v>-0.45480016852605398</v>
      </c>
      <c r="AB631">
        <v>0.21397850493440199</v>
      </c>
      <c r="AC631">
        <v>1.71460159510392</v>
      </c>
      <c r="AD631">
        <v>1.08931878738906</v>
      </c>
      <c r="AE631">
        <v>0.172400661615073</v>
      </c>
      <c r="AF631">
        <v>1.4565386131129501</v>
      </c>
    </row>
    <row r="632" spans="1:32" x14ac:dyDescent="0.25">
      <c r="A632" t="s">
        <v>4335</v>
      </c>
      <c r="B632" t="s">
        <v>3316</v>
      </c>
      <c r="C632" t="s">
        <v>3183</v>
      </c>
      <c r="D632" t="s">
        <v>3184</v>
      </c>
      <c r="E632">
        <v>1028.1861119610701</v>
      </c>
      <c r="F632">
        <v>2.7759051959074799</v>
      </c>
      <c r="M632" t="s">
        <v>3160</v>
      </c>
      <c r="N632" t="s">
        <v>3160</v>
      </c>
      <c r="O632" t="s">
        <v>3160</v>
      </c>
      <c r="P632" t="s">
        <v>3160</v>
      </c>
      <c r="Q632" t="s">
        <v>3160</v>
      </c>
      <c r="R632" t="s">
        <v>3160</v>
      </c>
      <c r="S632" t="s">
        <v>3160</v>
      </c>
      <c r="T632" t="s">
        <v>3180</v>
      </c>
      <c r="U632">
        <v>1</v>
      </c>
      <c r="V632">
        <v>0.91820311086309303</v>
      </c>
      <c r="W632">
        <v>0.89977992031466303</v>
      </c>
      <c r="X632">
        <v>0.64581120636787703</v>
      </c>
      <c r="Y632">
        <v>-2.3268544461452E-2</v>
      </c>
      <c r="Z632">
        <v>8.8453915096035202E-2</v>
      </c>
      <c r="AA632">
        <v>1.1273332001863301</v>
      </c>
      <c r="AB632">
        <v>1.86699265267368</v>
      </c>
      <c r="AC632">
        <v>1.8493248706240499</v>
      </c>
      <c r="AD632">
        <v>1.99115113664817</v>
      </c>
      <c r="AE632">
        <v>1.8162739987504499</v>
      </c>
      <c r="AF632">
        <v>2.7759051959074799</v>
      </c>
    </row>
    <row r="633" spans="1:32" x14ac:dyDescent="0.25">
      <c r="A633" t="s">
        <v>4336</v>
      </c>
      <c r="B633" t="s">
        <v>3316</v>
      </c>
      <c r="C633" t="s">
        <v>3185</v>
      </c>
      <c r="D633" t="s">
        <v>3186</v>
      </c>
      <c r="E633">
        <v>787.35216507450195</v>
      </c>
      <c r="F633">
        <v>1.59952583652306</v>
      </c>
      <c r="G633">
        <v>1.6102387221884999</v>
      </c>
      <c r="H633">
        <v>-1.0057074048363599</v>
      </c>
      <c r="I633">
        <v>0.86477851188824895</v>
      </c>
      <c r="J633">
        <v>0.54567252982224801</v>
      </c>
      <c r="K633">
        <v>1.3405319555880699</v>
      </c>
      <c r="L633">
        <v>0.45319449948958301</v>
      </c>
      <c r="M633" t="s">
        <v>3151</v>
      </c>
      <c r="N633" t="s">
        <v>3151</v>
      </c>
      <c r="O633" t="s">
        <v>3155</v>
      </c>
      <c r="P633" t="s">
        <v>3149</v>
      </c>
      <c r="Q633" t="s">
        <v>3149</v>
      </c>
      <c r="R633" t="s">
        <v>3151</v>
      </c>
      <c r="S633" t="s">
        <v>3149</v>
      </c>
      <c r="T633" t="s">
        <v>3152</v>
      </c>
      <c r="U633">
        <v>14</v>
      </c>
      <c r="V633">
        <v>-0.88663950369663003</v>
      </c>
      <c r="W633">
        <v>-9.1670780279182795E-2</v>
      </c>
      <c r="X633">
        <v>1.3353497640991301</v>
      </c>
      <c r="Y633">
        <v>0.15296429541991199</v>
      </c>
      <c r="Z633">
        <v>9.7115181670180295E-2</v>
      </c>
      <c r="AA633">
        <v>1.6906092164131799E-2</v>
      </c>
      <c r="AB633">
        <v>0.72456660136077999</v>
      </c>
      <c r="AC633">
        <v>0.98979238169709605</v>
      </c>
      <c r="AD633">
        <v>0.81433347379681198</v>
      </c>
      <c r="AE633">
        <v>0.87945485036714999</v>
      </c>
      <c r="AF633">
        <v>1.59952583652306</v>
      </c>
    </row>
    <row r="634" spans="1:32" x14ac:dyDescent="0.25">
      <c r="A634" t="s">
        <v>4337</v>
      </c>
      <c r="B634" t="s">
        <v>3316</v>
      </c>
      <c r="C634" t="s">
        <v>3187</v>
      </c>
      <c r="D634" t="s">
        <v>3188</v>
      </c>
      <c r="E634">
        <v>993.43188224249104</v>
      </c>
      <c r="F634">
        <v>2.4018890524770802</v>
      </c>
      <c r="G634">
        <v>1.0676141777329</v>
      </c>
      <c r="H634">
        <v>0.81113394252012605</v>
      </c>
      <c r="I634">
        <v>0.76589606955202005</v>
      </c>
      <c r="J634">
        <v>2.72387914294994E-2</v>
      </c>
      <c r="K634">
        <v>1.1040271163742199</v>
      </c>
      <c r="L634">
        <v>0.23314396776646501</v>
      </c>
      <c r="M634" t="s">
        <v>3151</v>
      </c>
      <c r="N634" t="s">
        <v>3151</v>
      </c>
      <c r="O634" t="s">
        <v>3149</v>
      </c>
      <c r="P634" t="s">
        <v>3149</v>
      </c>
      <c r="Q634" t="s">
        <v>3148</v>
      </c>
      <c r="R634" t="s">
        <v>3151</v>
      </c>
      <c r="S634" t="s">
        <v>3149</v>
      </c>
      <c r="T634" t="s">
        <v>3152</v>
      </c>
      <c r="U634">
        <v>3</v>
      </c>
      <c r="V634">
        <v>0.90058815210699905</v>
      </c>
      <c r="W634">
        <v>0.97254424796197203</v>
      </c>
      <c r="X634">
        <v>1.55786750255135</v>
      </c>
      <c r="Y634">
        <v>1.5931091595973501</v>
      </c>
      <c r="Z634">
        <v>1.7686400045017601</v>
      </c>
      <c r="AA634">
        <v>1.8496396620982301</v>
      </c>
      <c r="AB634">
        <v>1.87641122823671</v>
      </c>
      <c r="AC634">
        <v>1.3337171270871699</v>
      </c>
      <c r="AD634">
        <v>1.06672667947565</v>
      </c>
      <c r="AE634">
        <v>1.50003336629255</v>
      </c>
      <c r="AF634">
        <v>2.4018890524770802</v>
      </c>
    </row>
    <row r="635" spans="1:32" x14ac:dyDescent="0.25">
      <c r="A635" t="s">
        <v>4338</v>
      </c>
      <c r="B635" t="s">
        <v>3316</v>
      </c>
      <c r="C635" t="s">
        <v>3189</v>
      </c>
      <c r="D635" t="s">
        <v>3190</v>
      </c>
      <c r="E635">
        <v>1550.3712419767401</v>
      </c>
      <c r="F635">
        <v>1.8611462026818899</v>
      </c>
      <c r="G635">
        <v>0.22406697641645401</v>
      </c>
      <c r="H635">
        <v>1.30778861951739</v>
      </c>
      <c r="I635">
        <v>0.94324363241169396</v>
      </c>
      <c r="J635">
        <v>0.12566704558279301</v>
      </c>
      <c r="K635">
        <v>1.10940669162033</v>
      </c>
      <c r="L635">
        <v>0.13203822018839101</v>
      </c>
      <c r="M635" t="s">
        <v>3151</v>
      </c>
      <c r="N635" t="s">
        <v>3149</v>
      </c>
      <c r="O635" t="s">
        <v>3151</v>
      </c>
      <c r="P635" t="s">
        <v>3149</v>
      </c>
      <c r="Q635" t="s">
        <v>3148</v>
      </c>
      <c r="R635" t="s">
        <v>3151</v>
      </c>
      <c r="S635" t="s">
        <v>3149</v>
      </c>
      <c r="T635" t="s">
        <v>3152</v>
      </c>
      <c r="U635">
        <v>9</v>
      </c>
      <c r="V635">
        <v>1.5420513091939201</v>
      </c>
      <c r="W635">
        <v>1.50249082374311</v>
      </c>
      <c r="X635">
        <v>1.8723693293780601</v>
      </c>
      <c r="Y635">
        <v>1.2097456724487501</v>
      </c>
      <c r="Z635">
        <v>0.773846832884171</v>
      </c>
      <c r="AA635">
        <v>1.2400765357558501</v>
      </c>
      <c r="AB635">
        <v>1.89956183108254</v>
      </c>
      <c r="AC635">
        <v>1.86715766956147</v>
      </c>
      <c r="AD635">
        <v>1.5452807421463</v>
      </c>
      <c r="AE635">
        <v>1.46728900593131</v>
      </c>
      <c r="AF635">
        <v>1.8611462026818899</v>
      </c>
    </row>
    <row r="636" spans="1:32" x14ac:dyDescent="0.25">
      <c r="A636" t="s">
        <v>4339</v>
      </c>
      <c r="B636" t="s">
        <v>3316</v>
      </c>
      <c r="C636" t="s">
        <v>3191</v>
      </c>
      <c r="D636" t="s">
        <v>3192</v>
      </c>
      <c r="E636">
        <v>1802.5205903860401</v>
      </c>
      <c r="F636">
        <v>1.0699894067262199</v>
      </c>
      <c r="G636">
        <v>0.45608173546738101</v>
      </c>
      <c r="H636">
        <v>-1.0057074048363599</v>
      </c>
      <c r="I636">
        <v>0.74071116128557102</v>
      </c>
      <c r="J636">
        <v>0.42758956306791801</v>
      </c>
      <c r="K636">
        <v>0.975390643926761</v>
      </c>
      <c r="L636">
        <v>0.37027521492904902</v>
      </c>
      <c r="M636" t="s">
        <v>3151</v>
      </c>
      <c r="N636" t="s">
        <v>3149</v>
      </c>
      <c r="O636" t="s">
        <v>3155</v>
      </c>
      <c r="P636" t="s">
        <v>3149</v>
      </c>
      <c r="Q636" t="s">
        <v>3149</v>
      </c>
      <c r="R636" t="s">
        <v>3149</v>
      </c>
      <c r="S636" t="s">
        <v>3149</v>
      </c>
      <c r="T636" t="s">
        <v>3152</v>
      </c>
      <c r="U636">
        <v>28</v>
      </c>
      <c r="V636">
        <v>0.63669435244816397</v>
      </c>
      <c r="W636">
        <v>0.75539839367318695</v>
      </c>
      <c r="X636">
        <v>0.24044310407240199</v>
      </c>
      <c r="Y636">
        <v>-0.37431688204705099</v>
      </c>
      <c r="Z636">
        <v>-0.133479632204142</v>
      </c>
      <c r="AA636">
        <v>-4.1697529907576997E-2</v>
      </c>
      <c r="AB636">
        <v>0.71537024463218002</v>
      </c>
      <c r="AC636">
        <v>1.25750324091249</v>
      </c>
      <c r="AD636">
        <v>0.44001273867869201</v>
      </c>
      <c r="AE636">
        <v>-0.21733365200065199</v>
      </c>
      <c r="AF636">
        <v>1.0699894067262199</v>
      </c>
    </row>
    <row r="637" spans="1:32" x14ac:dyDescent="0.25">
      <c r="A637" t="s">
        <v>4340</v>
      </c>
      <c r="B637" t="s">
        <v>3316</v>
      </c>
      <c r="C637" t="s">
        <v>3193</v>
      </c>
      <c r="D637" t="s">
        <v>3194</v>
      </c>
      <c r="E637">
        <v>912.439539788964</v>
      </c>
      <c r="F637">
        <v>0.53235517197603399</v>
      </c>
      <c r="G637">
        <v>0.48774697907990899</v>
      </c>
      <c r="H637">
        <v>0.41937038521013098</v>
      </c>
      <c r="I637">
        <v>0.755920274431924</v>
      </c>
      <c r="J637">
        <v>0.28395684950239197</v>
      </c>
      <c r="K637">
        <v>0.880193048553643</v>
      </c>
      <c r="L637">
        <v>0.77610265382365495</v>
      </c>
      <c r="M637" t="s">
        <v>3151</v>
      </c>
      <c r="N637" t="s">
        <v>3149</v>
      </c>
      <c r="O637" t="s">
        <v>3148</v>
      </c>
      <c r="P637" t="s">
        <v>3149</v>
      </c>
      <c r="Q637" t="s">
        <v>3148</v>
      </c>
      <c r="R637" t="s">
        <v>3149</v>
      </c>
      <c r="S637" t="s">
        <v>3151</v>
      </c>
      <c r="T637" t="s">
        <v>3152</v>
      </c>
      <c r="U637">
        <v>44</v>
      </c>
      <c r="V637">
        <v>0.15942456666517901</v>
      </c>
      <c r="W637">
        <v>0.85470260757122896</v>
      </c>
      <c r="X637">
        <v>0.513893941806153</v>
      </c>
      <c r="Y637">
        <v>0.31335489030779301</v>
      </c>
      <c r="Z637">
        <v>0.301299097803156</v>
      </c>
      <c r="AA637">
        <v>-0.62241556305310697</v>
      </c>
      <c r="AB637">
        <v>-0.58588955662851405</v>
      </c>
      <c r="AC637">
        <v>0.496420545141116</v>
      </c>
      <c r="AD637">
        <v>1.5479166770585899</v>
      </c>
      <c r="AE637">
        <v>1.0360723638857701</v>
      </c>
      <c r="AF637">
        <v>0.53235517197603399</v>
      </c>
    </row>
    <row r="638" spans="1:32" x14ac:dyDescent="0.25">
      <c r="A638" t="s">
        <v>4341</v>
      </c>
      <c r="B638" t="s">
        <v>3316</v>
      </c>
      <c r="C638" t="s">
        <v>3195</v>
      </c>
      <c r="D638" t="s">
        <v>3196</v>
      </c>
      <c r="E638">
        <v>2226.6775879613301</v>
      </c>
      <c r="F638">
        <v>2.6939607964471</v>
      </c>
      <c r="G638">
        <v>-0.79679064668586197</v>
      </c>
      <c r="H638">
        <v>0.49747805466975797</v>
      </c>
      <c r="I638">
        <v>1.32862521069149</v>
      </c>
      <c r="J638">
        <v>-0.65725037451204504</v>
      </c>
      <c r="K638">
        <v>-0.65591502988653405</v>
      </c>
      <c r="L638">
        <v>1.6292371916694499</v>
      </c>
      <c r="M638" t="s">
        <v>3151</v>
      </c>
      <c r="N638" t="s">
        <v>3155</v>
      </c>
      <c r="O638" t="s">
        <v>3149</v>
      </c>
      <c r="P638" t="s">
        <v>3151</v>
      </c>
      <c r="Q638" t="s">
        <v>3150</v>
      </c>
      <c r="R638" t="s">
        <v>3150</v>
      </c>
      <c r="S638" t="s">
        <v>3151</v>
      </c>
      <c r="T638" t="s">
        <v>3152</v>
      </c>
      <c r="U638">
        <v>2</v>
      </c>
      <c r="V638">
        <v>1.6605093012080101</v>
      </c>
      <c r="W638">
        <v>1.5466888286236999</v>
      </c>
      <c r="X638">
        <v>2.46070063098822</v>
      </c>
      <c r="Y638">
        <v>2.38557137052593</v>
      </c>
      <c r="Z638">
        <v>1.56154657268471</v>
      </c>
      <c r="AA638">
        <v>2.7154837709328401</v>
      </c>
      <c r="AB638">
        <v>2.7710422616004302</v>
      </c>
      <c r="AC638">
        <v>2.8677813115381801</v>
      </c>
      <c r="AD638">
        <v>2.61731387062704</v>
      </c>
      <c r="AE638">
        <v>1.75641599563311</v>
      </c>
      <c r="AF638">
        <v>2.6939607964471</v>
      </c>
    </row>
    <row r="639" spans="1:32" x14ac:dyDescent="0.25">
      <c r="A639" t="s">
        <v>4342</v>
      </c>
      <c r="B639" t="s">
        <v>3316</v>
      </c>
      <c r="C639" t="s">
        <v>3197</v>
      </c>
      <c r="D639" t="s">
        <v>3198</v>
      </c>
      <c r="E639">
        <v>2606.8173181207599</v>
      </c>
      <c r="F639">
        <v>0.68495350346238604</v>
      </c>
      <c r="G639">
        <v>2.2590592734949499</v>
      </c>
      <c r="H639">
        <v>-1.49207514096163</v>
      </c>
      <c r="I639">
        <v>-0.35873057520528601</v>
      </c>
      <c r="J639">
        <v>0.58187847041302299</v>
      </c>
      <c r="K639">
        <v>1.0926795433700101</v>
      </c>
      <c r="L639">
        <v>1.1461279232370101</v>
      </c>
      <c r="M639" t="s">
        <v>3151</v>
      </c>
      <c r="N639" t="s">
        <v>3151</v>
      </c>
      <c r="O639" t="s">
        <v>3155</v>
      </c>
      <c r="P639" t="s">
        <v>3150</v>
      </c>
      <c r="Q639" t="s">
        <v>3149</v>
      </c>
      <c r="R639" t="s">
        <v>3151</v>
      </c>
      <c r="S639" t="s">
        <v>3151</v>
      </c>
      <c r="T639" t="s">
        <v>3152</v>
      </c>
      <c r="U639">
        <v>39</v>
      </c>
      <c r="V639">
        <v>1.0501232818458199</v>
      </c>
      <c r="W639">
        <v>0.87162234495906199</v>
      </c>
      <c r="X639">
        <v>-0.83315236034482498</v>
      </c>
      <c r="Y639">
        <v>-1.4539390839630499</v>
      </c>
      <c r="Z639">
        <v>-1.21387745255561</v>
      </c>
      <c r="AA639">
        <v>-4.9679584050780405E-4</v>
      </c>
      <c r="AB639">
        <v>0.630374005719325</v>
      </c>
      <c r="AC639">
        <v>0.28854066030783299</v>
      </c>
      <c r="AD639">
        <v>0.452623535731348</v>
      </c>
      <c r="AE639">
        <v>-5.1633863636253198E-2</v>
      </c>
      <c r="AF639">
        <v>0.68495350346238604</v>
      </c>
    </row>
    <row r="640" spans="1:32" x14ac:dyDescent="0.25">
      <c r="A640" t="s">
        <v>4343</v>
      </c>
      <c r="B640" t="s">
        <v>3316</v>
      </c>
      <c r="C640" t="s">
        <v>3199</v>
      </c>
      <c r="D640" t="s">
        <v>3200</v>
      </c>
      <c r="E640">
        <v>5349.0080342405499</v>
      </c>
      <c r="F640">
        <v>5.7615700675186596E-3</v>
      </c>
      <c r="G640">
        <v>-0.72167666962075105</v>
      </c>
      <c r="H640">
        <v>-0.62116116714129299</v>
      </c>
      <c r="I640">
        <v>1.1397530798702999</v>
      </c>
      <c r="J640">
        <v>0.239312960316927</v>
      </c>
      <c r="K640">
        <v>1.2497258879576101</v>
      </c>
      <c r="L640">
        <v>0.79948958051329999</v>
      </c>
      <c r="M640" t="s">
        <v>3148</v>
      </c>
      <c r="N640" t="s">
        <v>3155</v>
      </c>
      <c r="O640" t="s">
        <v>3150</v>
      </c>
      <c r="P640" t="s">
        <v>3151</v>
      </c>
      <c r="Q640" t="s">
        <v>3148</v>
      </c>
      <c r="R640" t="s">
        <v>3151</v>
      </c>
      <c r="S640" t="s">
        <v>3151</v>
      </c>
      <c r="T640" t="s">
        <v>3152</v>
      </c>
      <c r="U640">
        <v>60</v>
      </c>
      <c r="V640">
        <v>-0.571967794435289</v>
      </c>
      <c r="W640">
        <v>0.59381563813048999</v>
      </c>
      <c r="X640">
        <v>0.473000702008744</v>
      </c>
      <c r="Y640">
        <v>-0.49483479626156701</v>
      </c>
      <c r="Z640">
        <v>-0.53837315121670903</v>
      </c>
      <c r="AA640">
        <v>-0.11915587396449</v>
      </c>
      <c r="AB640">
        <v>-0.74196412434477399</v>
      </c>
      <c r="AC640">
        <v>-0.42274224107411901</v>
      </c>
      <c r="AD640">
        <v>0.16271103545172999</v>
      </c>
      <c r="AE640">
        <v>-0.182049011514443</v>
      </c>
      <c r="AF640">
        <v>5.7615700675186596E-3</v>
      </c>
    </row>
    <row r="641" spans="1:32" x14ac:dyDescent="0.25">
      <c r="A641" t="s">
        <v>4344</v>
      </c>
      <c r="B641" t="s">
        <v>3316</v>
      </c>
      <c r="C641" t="s">
        <v>3201</v>
      </c>
      <c r="D641" t="s">
        <v>3202</v>
      </c>
      <c r="E641">
        <v>3661.4009219856598</v>
      </c>
      <c r="F641">
        <v>8.3902768170783001E-2</v>
      </c>
      <c r="G641">
        <v>-0.82591012990570301</v>
      </c>
      <c r="H641">
        <v>1.9678436814374901E-2</v>
      </c>
      <c r="I641">
        <v>1.2443558922572</v>
      </c>
      <c r="J641">
        <v>-0.54494057931444595</v>
      </c>
      <c r="K641">
        <v>-0.35290302052247302</v>
      </c>
      <c r="L641">
        <v>-1.89635395674153E-2</v>
      </c>
      <c r="M641" t="s">
        <v>3148</v>
      </c>
      <c r="N641" t="s">
        <v>3155</v>
      </c>
      <c r="O641" t="s">
        <v>3148</v>
      </c>
      <c r="P641" t="s">
        <v>3151</v>
      </c>
      <c r="Q641" t="s">
        <v>3150</v>
      </c>
      <c r="R641" t="s">
        <v>3148</v>
      </c>
      <c r="S641" t="s">
        <v>3148</v>
      </c>
      <c r="T641" t="s">
        <v>3152</v>
      </c>
      <c r="U641">
        <v>57</v>
      </c>
      <c r="V641">
        <v>1.9909881152415201</v>
      </c>
      <c r="W641">
        <v>1.1872953649069</v>
      </c>
      <c r="X641">
        <v>0.74436056898133995</v>
      </c>
      <c r="Y641">
        <v>-0.261968976350548</v>
      </c>
      <c r="Z641">
        <v>-0.495542409653079</v>
      </c>
      <c r="AA641">
        <v>0.70782567649096295</v>
      </c>
      <c r="AB641">
        <v>1.2545875705359499</v>
      </c>
      <c r="AC641">
        <v>0.45626340423975897</v>
      </c>
      <c r="AD641">
        <v>0.70408194907883803</v>
      </c>
      <c r="AE641">
        <v>-0.10296842546792299</v>
      </c>
      <c r="AF641">
        <v>8.3902768170783001E-2</v>
      </c>
    </row>
    <row r="642" spans="1:32" x14ac:dyDescent="0.25">
      <c r="A642" t="s">
        <v>4345</v>
      </c>
      <c r="B642" t="s">
        <v>3316</v>
      </c>
      <c r="C642" t="s">
        <v>3203</v>
      </c>
      <c r="D642" t="s">
        <v>3204</v>
      </c>
      <c r="E642">
        <v>254.048281236999</v>
      </c>
      <c r="F642">
        <v>-0.29632863720462699</v>
      </c>
      <c r="G642">
        <v>1.8457134965517901</v>
      </c>
      <c r="H642">
        <v>0.60684334430897602</v>
      </c>
      <c r="I642">
        <v>-1.05576964494702</v>
      </c>
      <c r="J642">
        <v>-5.40872923836513E-2</v>
      </c>
      <c r="K642">
        <v>1.56880728941309</v>
      </c>
      <c r="L642">
        <v>0.84196700769736799</v>
      </c>
      <c r="M642" t="s">
        <v>3150</v>
      </c>
      <c r="N642" t="s">
        <v>3151</v>
      </c>
      <c r="O642" t="s">
        <v>3149</v>
      </c>
      <c r="P642" t="s">
        <v>3155</v>
      </c>
      <c r="Q642" t="s">
        <v>3148</v>
      </c>
      <c r="R642" t="s">
        <v>3151</v>
      </c>
      <c r="S642" t="s">
        <v>3151</v>
      </c>
      <c r="T642" t="s">
        <v>3152</v>
      </c>
      <c r="U642">
        <v>71</v>
      </c>
      <c r="V642">
        <v>-1.56070858104175</v>
      </c>
      <c r="W642">
        <v>-1.6299680193222099</v>
      </c>
      <c r="X642">
        <v>-1.0541696267512199</v>
      </c>
      <c r="Y642">
        <v>-1.1910176047726599</v>
      </c>
      <c r="Z642">
        <v>-1.6371041612778301</v>
      </c>
      <c r="AA642">
        <v>-1.6969287413513101</v>
      </c>
      <c r="AB642">
        <v>-0.82134429008377996</v>
      </c>
      <c r="AC642">
        <v>-0.48215173787394899</v>
      </c>
      <c r="AD642">
        <v>-0.88696350591226503</v>
      </c>
      <c r="AE642">
        <v>-1.27073854210993</v>
      </c>
      <c r="AF642">
        <v>-0.29632863720462699</v>
      </c>
    </row>
    <row r="643" spans="1:32" x14ac:dyDescent="0.25">
      <c r="A643" t="s">
        <v>4346</v>
      </c>
      <c r="B643" t="s">
        <v>3316</v>
      </c>
      <c r="C643" t="s">
        <v>3205</v>
      </c>
      <c r="D643" t="s">
        <v>3206</v>
      </c>
      <c r="E643">
        <v>600.80697965611</v>
      </c>
      <c r="F643">
        <v>-0.21510400245106101</v>
      </c>
      <c r="G643">
        <v>0.26839674400096097</v>
      </c>
      <c r="H643">
        <v>0.60684334430897602</v>
      </c>
      <c r="I643">
        <v>-8.0129526387170094E-2</v>
      </c>
      <c r="J643">
        <v>-0.46097134921481198</v>
      </c>
      <c r="K643">
        <v>-1.0370381804026101</v>
      </c>
      <c r="L643">
        <v>2.3211011780705499</v>
      </c>
      <c r="M643" t="s">
        <v>3148</v>
      </c>
      <c r="N643" t="s">
        <v>3149</v>
      </c>
      <c r="O643" t="s">
        <v>3149</v>
      </c>
      <c r="P643" t="s">
        <v>3148</v>
      </c>
      <c r="Q643" t="s">
        <v>3150</v>
      </c>
      <c r="R643" t="s">
        <v>3150</v>
      </c>
      <c r="S643" t="s">
        <v>3151</v>
      </c>
      <c r="T643" t="s">
        <v>3152</v>
      </c>
      <c r="U643">
        <v>69</v>
      </c>
      <c r="V643">
        <v>-0.450347673009871</v>
      </c>
      <c r="W643">
        <v>0.16975625862610699</v>
      </c>
      <c r="X643">
        <v>0.33765134193752799</v>
      </c>
      <c r="Y643">
        <v>-0.64526872646862898</v>
      </c>
      <c r="Z643">
        <v>0.27535074590282199</v>
      </c>
      <c r="AA643">
        <v>0.272868232204735</v>
      </c>
      <c r="AB643">
        <v>0.28613823647345199</v>
      </c>
      <c r="AC643">
        <v>0.881311325650036</v>
      </c>
      <c r="AD643">
        <v>1.2584004203624499</v>
      </c>
      <c r="AE643">
        <v>-0.55507392558033497</v>
      </c>
      <c r="AF643">
        <v>-0.21510400245106101</v>
      </c>
    </row>
    <row r="644" spans="1:32" x14ac:dyDescent="0.25">
      <c r="A644" t="s">
        <v>4347</v>
      </c>
      <c r="B644" t="s">
        <v>3316</v>
      </c>
      <c r="C644" t="s">
        <v>3207</v>
      </c>
      <c r="D644" t="s">
        <v>3208</v>
      </c>
      <c r="E644">
        <v>244.846474397348</v>
      </c>
      <c r="F644">
        <v>1.2993816759372201</v>
      </c>
      <c r="M644" t="s">
        <v>3160</v>
      </c>
      <c r="N644" t="s">
        <v>3160</v>
      </c>
      <c r="O644" t="s">
        <v>3160</v>
      </c>
      <c r="P644" t="s">
        <v>3160</v>
      </c>
      <c r="Q644" t="s">
        <v>3160</v>
      </c>
      <c r="R644" t="s">
        <v>3160</v>
      </c>
      <c r="S644" t="s">
        <v>3160</v>
      </c>
      <c r="T644" t="s">
        <v>3180</v>
      </c>
      <c r="U644">
        <v>22</v>
      </c>
      <c r="V644">
        <v>0.30395635875384602</v>
      </c>
      <c r="W644">
        <v>1.24081639754997</v>
      </c>
      <c r="X644">
        <v>0.45759033160505103</v>
      </c>
      <c r="Y644">
        <v>0.33137220516976401</v>
      </c>
      <c r="Z644">
        <v>0.26193444775657598</v>
      </c>
      <c r="AA644">
        <v>0.15470883260679899</v>
      </c>
      <c r="AB644">
        <v>0.87668405360927704</v>
      </c>
      <c r="AC644">
        <v>0.79703215679369899</v>
      </c>
      <c r="AD644">
        <v>0.86252405691415901</v>
      </c>
      <c r="AE644">
        <v>0.98846543921042496</v>
      </c>
      <c r="AF644">
        <v>1.2993816759372201</v>
      </c>
    </row>
    <row r="645" spans="1:32" x14ac:dyDescent="0.25">
      <c r="A645" t="s">
        <v>4348</v>
      </c>
      <c r="B645" t="s">
        <v>3316</v>
      </c>
      <c r="C645" t="s">
        <v>3209</v>
      </c>
      <c r="D645" t="s">
        <v>3210</v>
      </c>
      <c r="E645">
        <v>412.108969634608</v>
      </c>
      <c r="F645">
        <v>2.1598541015746502</v>
      </c>
      <c r="M645" t="s">
        <v>3160</v>
      </c>
      <c r="N645" t="s">
        <v>3160</v>
      </c>
      <c r="O645" t="s">
        <v>3160</v>
      </c>
      <c r="P645" t="s">
        <v>3160</v>
      </c>
      <c r="Q645" t="s">
        <v>3160</v>
      </c>
      <c r="R645" t="s">
        <v>3160</v>
      </c>
      <c r="S645" t="s">
        <v>3160</v>
      </c>
      <c r="T645" t="s">
        <v>3180</v>
      </c>
      <c r="U645">
        <v>6</v>
      </c>
      <c r="V645">
        <v>1.13755764144717</v>
      </c>
      <c r="W645">
        <v>0.848311389368826</v>
      </c>
      <c r="X645">
        <v>1.1516427332667001</v>
      </c>
      <c r="Y645">
        <v>0.39872122827927098</v>
      </c>
      <c r="Z645">
        <v>8.4819434489985801E-3</v>
      </c>
      <c r="AA645">
        <v>0.723931551363035</v>
      </c>
      <c r="AB645">
        <v>0.90118699871910402</v>
      </c>
      <c r="AC645">
        <v>1.30810363724409</v>
      </c>
      <c r="AD645">
        <v>1.6408748116401499</v>
      </c>
      <c r="AE645">
        <v>1.6701884767075199</v>
      </c>
      <c r="AF645">
        <v>2.1598541015746502</v>
      </c>
    </row>
    <row r="646" spans="1:32" x14ac:dyDescent="0.25">
      <c r="A646" t="s">
        <v>4349</v>
      </c>
      <c r="B646" t="s">
        <v>3316</v>
      </c>
      <c r="C646" t="s">
        <v>3211</v>
      </c>
      <c r="D646" t="s">
        <v>3212</v>
      </c>
      <c r="E646">
        <v>951.85171871523096</v>
      </c>
      <c r="F646">
        <v>1.3930886310301001</v>
      </c>
      <c r="M646" t="s">
        <v>3160</v>
      </c>
      <c r="N646" t="s">
        <v>3160</v>
      </c>
      <c r="O646" t="s">
        <v>3160</v>
      </c>
      <c r="P646" t="s">
        <v>3160</v>
      </c>
      <c r="Q646" t="s">
        <v>3160</v>
      </c>
      <c r="R646" t="s">
        <v>3160</v>
      </c>
      <c r="S646" t="s">
        <v>3160</v>
      </c>
      <c r="T646" t="s">
        <v>3180</v>
      </c>
      <c r="U646">
        <v>18</v>
      </c>
      <c r="V646">
        <v>0.66493846848483096</v>
      </c>
      <c r="W646">
        <v>0.74367574437921602</v>
      </c>
      <c r="X646">
        <v>1.1589928786479899</v>
      </c>
      <c r="Y646">
        <v>0.80819453365984695</v>
      </c>
      <c r="Z646">
        <v>-0.18265734031707201</v>
      </c>
      <c r="AA646">
        <v>-0.36128146725093502</v>
      </c>
      <c r="AB646">
        <v>0.50345580188526595</v>
      </c>
      <c r="AC646">
        <v>0.88814663419206297</v>
      </c>
      <c r="AD646">
        <v>0.53689001651492296</v>
      </c>
      <c r="AE646">
        <v>0.67564171775432003</v>
      </c>
      <c r="AF646">
        <v>1.3930886310301001</v>
      </c>
    </row>
    <row r="647" spans="1:32" x14ac:dyDescent="0.25">
      <c r="A647" t="s">
        <v>4350</v>
      </c>
      <c r="B647" t="s">
        <v>3316</v>
      </c>
      <c r="C647" t="s">
        <v>3213</v>
      </c>
      <c r="D647" t="s">
        <v>3214</v>
      </c>
      <c r="E647">
        <v>446.74165812446103</v>
      </c>
      <c r="F647">
        <v>0.470222403983236</v>
      </c>
      <c r="M647" t="s">
        <v>3160</v>
      </c>
      <c r="N647" t="s">
        <v>3160</v>
      </c>
      <c r="O647" t="s">
        <v>3160</v>
      </c>
      <c r="P647" t="s">
        <v>3160</v>
      </c>
      <c r="Q647" t="s">
        <v>3160</v>
      </c>
      <c r="R647" t="s">
        <v>3160</v>
      </c>
      <c r="S647" t="s">
        <v>3160</v>
      </c>
      <c r="T647" t="s">
        <v>3180</v>
      </c>
      <c r="U647">
        <v>45</v>
      </c>
      <c r="V647">
        <v>0.27255218331038999</v>
      </c>
      <c r="W647">
        <v>0.83773819408925998</v>
      </c>
      <c r="X647">
        <v>0.23020359053376699</v>
      </c>
      <c r="Y647">
        <v>0.17008677624406501</v>
      </c>
      <c r="Z647">
        <v>0.87131084875562603</v>
      </c>
      <c r="AA647">
        <v>0.53203347326586004</v>
      </c>
      <c r="AB647">
        <v>0.32332086695172102</v>
      </c>
      <c r="AC647">
        <v>0.55747387101699597</v>
      </c>
      <c r="AD647">
        <v>0.34497786251828499</v>
      </c>
      <c r="AE647">
        <v>7.5205816896207894E-2</v>
      </c>
      <c r="AF647">
        <v>0.470222403983236</v>
      </c>
    </row>
    <row r="648" spans="1:32" x14ac:dyDescent="0.25">
      <c r="A648" t="s">
        <v>4351</v>
      </c>
      <c r="B648" t="s">
        <v>3316</v>
      </c>
      <c r="C648" t="s">
        <v>3215</v>
      </c>
      <c r="D648" t="s">
        <v>3216</v>
      </c>
      <c r="E648">
        <v>2748.3962304345901</v>
      </c>
      <c r="F648">
        <v>1.0533543261909799</v>
      </c>
      <c r="G648">
        <v>-9.2528310061533794E-2</v>
      </c>
      <c r="H648">
        <v>0.60849796981304705</v>
      </c>
      <c r="I648">
        <v>6.2951361825679994E-2</v>
      </c>
      <c r="J648">
        <v>-0.21210638187470199</v>
      </c>
      <c r="K648">
        <v>0.33040104755482902</v>
      </c>
      <c r="L648">
        <v>0.32719105418380201</v>
      </c>
      <c r="M648" t="s">
        <v>3151</v>
      </c>
      <c r="N648" t="s">
        <v>3148</v>
      </c>
      <c r="O648" t="s">
        <v>3149</v>
      </c>
      <c r="P648" t="s">
        <v>3148</v>
      </c>
      <c r="Q648" t="s">
        <v>3150</v>
      </c>
      <c r="R648" t="s">
        <v>3148</v>
      </c>
      <c r="S648" t="s">
        <v>3149</v>
      </c>
      <c r="T648" t="s">
        <v>3152</v>
      </c>
      <c r="U648">
        <v>29</v>
      </c>
      <c r="V648">
        <v>0.37663558544428899</v>
      </c>
      <c r="W648">
        <v>0.490035483644715</v>
      </c>
      <c r="X648">
        <v>-0.146720199969056</v>
      </c>
      <c r="Y648">
        <v>-6.9869474308395602E-2</v>
      </c>
      <c r="Z648">
        <v>5.7944228275635501E-2</v>
      </c>
      <c r="AA648">
        <v>0.41315324761933703</v>
      </c>
      <c r="AB648">
        <v>8.6331577708646107E-2</v>
      </c>
      <c r="AC648">
        <v>0.123384791173363</v>
      </c>
      <c r="AD648">
        <v>0.22827258702841299</v>
      </c>
      <c r="AE648">
        <v>0.46400048123868498</v>
      </c>
      <c r="AF648">
        <v>1.0533543261909799</v>
      </c>
    </row>
    <row r="649" spans="1:32" x14ac:dyDescent="0.25">
      <c r="A649" t="s">
        <v>4352</v>
      </c>
      <c r="B649" t="s">
        <v>3316</v>
      </c>
      <c r="C649" t="s">
        <v>3217</v>
      </c>
      <c r="D649" t="s">
        <v>3218</v>
      </c>
      <c r="E649">
        <v>1510.5767512259599</v>
      </c>
      <c r="F649">
        <v>1.7394565175094501</v>
      </c>
      <c r="G649">
        <v>1.39427375950407</v>
      </c>
      <c r="H649">
        <v>1.4131187188816401</v>
      </c>
      <c r="I649">
        <v>0.42202918348736701</v>
      </c>
      <c r="J649">
        <v>-0.49035510435393098</v>
      </c>
      <c r="K649">
        <v>0.46674167347337298</v>
      </c>
      <c r="L649">
        <v>-0.16239829043616899</v>
      </c>
      <c r="M649" t="s">
        <v>3151</v>
      </c>
      <c r="N649" t="s">
        <v>3151</v>
      </c>
      <c r="O649" t="s">
        <v>3151</v>
      </c>
      <c r="P649" t="s">
        <v>3148</v>
      </c>
      <c r="Q649" t="s">
        <v>3150</v>
      </c>
      <c r="R649" t="s">
        <v>3149</v>
      </c>
      <c r="S649" t="s">
        <v>3148</v>
      </c>
      <c r="T649" t="s">
        <v>3152</v>
      </c>
      <c r="U649">
        <v>10</v>
      </c>
      <c r="V649">
        <v>0.783017820367508</v>
      </c>
      <c r="W649">
        <v>1.5360137464888799</v>
      </c>
      <c r="X649">
        <v>1.3312695712393801</v>
      </c>
      <c r="Y649">
        <v>1.3355941008841601</v>
      </c>
      <c r="Z649">
        <v>1.07649638624851</v>
      </c>
      <c r="AA649">
        <v>1.1073529887082301</v>
      </c>
      <c r="AB649">
        <v>1.75989370353974</v>
      </c>
      <c r="AC649">
        <v>1.8247043130371801</v>
      </c>
      <c r="AD649">
        <v>1.9368806492397601</v>
      </c>
      <c r="AE649">
        <v>1.57633542355413</v>
      </c>
      <c r="AF649">
        <v>1.7394565175094501</v>
      </c>
    </row>
    <row r="650" spans="1:32" x14ac:dyDescent="0.25">
      <c r="A650" t="s">
        <v>4353</v>
      </c>
      <c r="B650" t="s">
        <v>3316</v>
      </c>
      <c r="C650" t="s">
        <v>3219</v>
      </c>
      <c r="D650" t="s">
        <v>3220</v>
      </c>
      <c r="E650">
        <v>4637.5030677765999</v>
      </c>
      <c r="F650">
        <v>1.2777746592717301</v>
      </c>
      <c r="G650">
        <v>0.57368303537868304</v>
      </c>
      <c r="H650">
        <v>-5.9012126619330502E-2</v>
      </c>
      <c r="I650">
        <v>0.96424909242842605</v>
      </c>
      <c r="J650">
        <v>-0.58052375786358701</v>
      </c>
      <c r="K650">
        <v>-0.46414290159671301</v>
      </c>
      <c r="L650">
        <v>2.5944555675165501E-2</v>
      </c>
      <c r="M650" t="s">
        <v>3151</v>
      </c>
      <c r="N650" t="s">
        <v>3151</v>
      </c>
      <c r="O650" t="s">
        <v>3148</v>
      </c>
      <c r="P650" t="s">
        <v>3151</v>
      </c>
      <c r="Q650" t="s">
        <v>3150</v>
      </c>
      <c r="R650" t="s">
        <v>3150</v>
      </c>
      <c r="S650" t="s">
        <v>3148</v>
      </c>
      <c r="T650" t="s">
        <v>3152</v>
      </c>
      <c r="U650">
        <v>23</v>
      </c>
      <c r="V650">
        <v>0.64533027872559701</v>
      </c>
      <c r="W650">
        <v>1.36124689925913</v>
      </c>
      <c r="X650">
        <v>0.94930617194648903</v>
      </c>
      <c r="Y650">
        <v>1.15257961469593</v>
      </c>
      <c r="Z650">
        <v>0.92640395677621901</v>
      </c>
      <c r="AA650">
        <v>1.02429672891312</v>
      </c>
      <c r="AB650">
        <v>1.9873367311644301</v>
      </c>
      <c r="AC650">
        <v>2.0386674644433098</v>
      </c>
      <c r="AD650">
        <v>1.05116242480527</v>
      </c>
      <c r="AE650">
        <v>0.14934890965544301</v>
      </c>
      <c r="AF650">
        <v>1.2777746592717301</v>
      </c>
    </row>
    <row r="651" spans="1:32" x14ac:dyDescent="0.25">
      <c r="A651" t="s">
        <v>4354</v>
      </c>
      <c r="B651" t="s">
        <v>3316</v>
      </c>
      <c r="C651" t="s">
        <v>3221</v>
      </c>
      <c r="D651" t="s">
        <v>3222</v>
      </c>
      <c r="E651">
        <v>2770.77104163795</v>
      </c>
      <c r="F651">
        <v>1.3487363345232699</v>
      </c>
      <c r="G651">
        <v>0.50941065321614099</v>
      </c>
      <c r="H651">
        <v>-0.34228725350158601</v>
      </c>
      <c r="I651">
        <v>1.0153988262932001</v>
      </c>
      <c r="J651">
        <v>-0.89231796358351101</v>
      </c>
      <c r="K651">
        <v>-1.61798983843032</v>
      </c>
      <c r="L651">
        <v>-0.74851526950575897</v>
      </c>
      <c r="M651" t="s">
        <v>3151</v>
      </c>
      <c r="N651" t="s">
        <v>3151</v>
      </c>
      <c r="O651" t="s">
        <v>3150</v>
      </c>
      <c r="P651" t="s">
        <v>3151</v>
      </c>
      <c r="Q651" t="s">
        <v>3155</v>
      </c>
      <c r="R651" t="s">
        <v>3155</v>
      </c>
      <c r="S651" t="s">
        <v>3150</v>
      </c>
      <c r="T651" t="s">
        <v>3152</v>
      </c>
      <c r="U651">
        <v>21</v>
      </c>
      <c r="V651">
        <v>0.51938944973580803</v>
      </c>
      <c r="W651">
        <v>1.21715418305408</v>
      </c>
      <c r="X651">
        <v>1.2729615916986401</v>
      </c>
      <c r="Y651">
        <v>-0.41883307232633599</v>
      </c>
      <c r="Z651">
        <v>-0.55126171709007699</v>
      </c>
      <c r="AA651">
        <v>-6.1578624124773898E-2</v>
      </c>
      <c r="AB651">
        <v>0.51571213658174297</v>
      </c>
      <c r="AC651">
        <v>0.352220570753562</v>
      </c>
      <c r="AD651">
        <v>0.41004667236907599</v>
      </c>
      <c r="AE651">
        <v>-0.11634356954269701</v>
      </c>
      <c r="AF651">
        <v>1.3487363345232699</v>
      </c>
    </row>
    <row r="652" spans="1:32" x14ac:dyDescent="0.25">
      <c r="A652" t="s">
        <v>4355</v>
      </c>
      <c r="B652" t="s">
        <v>3316</v>
      </c>
      <c r="C652" t="s">
        <v>3223</v>
      </c>
      <c r="D652" t="s">
        <v>3224</v>
      </c>
      <c r="E652">
        <v>3503.7645769405999</v>
      </c>
      <c r="F652">
        <v>-4.5765816377054701E-2</v>
      </c>
      <c r="G652">
        <v>2.1610709728573299</v>
      </c>
      <c r="H652">
        <v>-1.81198277940902</v>
      </c>
      <c r="I652">
        <v>-0.34460571496422499</v>
      </c>
      <c r="J652">
        <v>0.94786402576741702</v>
      </c>
      <c r="K652">
        <v>0.83643285500078202</v>
      </c>
      <c r="L652">
        <v>-0.766367213824654</v>
      </c>
      <c r="M652" t="s">
        <v>3148</v>
      </c>
      <c r="N652" t="s">
        <v>3151</v>
      </c>
      <c r="O652" t="s">
        <v>3155</v>
      </c>
      <c r="P652" t="s">
        <v>3150</v>
      </c>
      <c r="Q652" t="s">
        <v>3151</v>
      </c>
      <c r="R652" t="s">
        <v>3149</v>
      </c>
      <c r="S652" t="s">
        <v>3150</v>
      </c>
      <c r="T652" t="s">
        <v>3152</v>
      </c>
      <c r="U652">
        <v>63</v>
      </c>
      <c r="V652">
        <v>0.41736956084310201</v>
      </c>
      <c r="W652">
        <v>0.16572130075323199</v>
      </c>
      <c r="X652">
        <v>-0.35524029624318398</v>
      </c>
      <c r="Y652">
        <v>-0.46874689529132402</v>
      </c>
      <c r="Z652">
        <v>-1.3288103063554999</v>
      </c>
      <c r="AA652">
        <v>-1.3560884379360201</v>
      </c>
      <c r="AB652">
        <v>-0.969606429289671</v>
      </c>
      <c r="AC652">
        <v>-0.30892482130864202</v>
      </c>
      <c r="AD652">
        <v>-0.33431867688177602</v>
      </c>
      <c r="AE652">
        <v>-1.0291453758792399</v>
      </c>
      <c r="AF652">
        <v>-4.5765816377054701E-2</v>
      </c>
    </row>
    <row r="653" spans="1:32" x14ac:dyDescent="0.25">
      <c r="A653" t="s">
        <v>4356</v>
      </c>
      <c r="B653" t="s">
        <v>3316</v>
      </c>
      <c r="C653" t="s">
        <v>3225</v>
      </c>
      <c r="D653" t="s">
        <v>3226</v>
      </c>
      <c r="E653">
        <v>5189.8482570548604</v>
      </c>
      <c r="F653">
        <v>0.153544405801708</v>
      </c>
      <c r="G653">
        <v>0.48191806539500598</v>
      </c>
      <c r="H653">
        <v>-1.1633695139498701</v>
      </c>
      <c r="I653">
        <v>0.28630532841605599</v>
      </c>
      <c r="J653">
        <v>0.25159947075472899</v>
      </c>
      <c r="K653">
        <v>0.611296660223827</v>
      </c>
      <c r="L653">
        <v>-0.37484535208690101</v>
      </c>
      <c r="M653" t="s">
        <v>3149</v>
      </c>
      <c r="N653" t="s">
        <v>3149</v>
      </c>
      <c r="O653" t="s">
        <v>3155</v>
      </c>
      <c r="P653" t="s">
        <v>3148</v>
      </c>
      <c r="Q653" t="s">
        <v>3148</v>
      </c>
      <c r="R653" t="s">
        <v>3149</v>
      </c>
      <c r="S653" t="s">
        <v>3150</v>
      </c>
      <c r="T653" t="s">
        <v>3152</v>
      </c>
      <c r="U653">
        <v>56</v>
      </c>
      <c r="V653">
        <v>-1.3204928679910599</v>
      </c>
      <c r="W653">
        <v>-1.3173809291460401</v>
      </c>
      <c r="X653">
        <v>-1.4215567571622501</v>
      </c>
      <c r="Y653">
        <v>-1.4379875212884701</v>
      </c>
      <c r="Z653">
        <v>-0.70280095862484804</v>
      </c>
      <c r="AA653">
        <v>-0.56038357409111395</v>
      </c>
      <c r="AB653">
        <v>0.54163203729142195</v>
      </c>
      <c r="AC653">
        <v>0.82520763268810504</v>
      </c>
      <c r="AD653">
        <v>0.51446896326096703</v>
      </c>
      <c r="AE653">
        <v>-0.64731324422541303</v>
      </c>
      <c r="AF653">
        <v>0.153544405801708</v>
      </c>
    </row>
    <row r="654" spans="1:32" x14ac:dyDescent="0.25">
      <c r="A654" t="s">
        <v>4357</v>
      </c>
      <c r="B654" t="s">
        <v>3316</v>
      </c>
      <c r="C654" t="s">
        <v>3227</v>
      </c>
      <c r="D654" t="s">
        <v>3228</v>
      </c>
      <c r="E654">
        <v>7425.2135635961904</v>
      </c>
      <c r="F654">
        <v>0.87908592129462804</v>
      </c>
      <c r="G654">
        <v>0.376259566753331</v>
      </c>
      <c r="H654">
        <v>-0.74169083778258105</v>
      </c>
      <c r="I654">
        <v>0.27362672562419599</v>
      </c>
      <c r="J654">
        <v>0.29117750984173302</v>
      </c>
      <c r="K654">
        <v>0.92744288919514095</v>
      </c>
      <c r="L654">
        <v>0.166413644000063</v>
      </c>
      <c r="M654" t="s">
        <v>3151</v>
      </c>
      <c r="N654" t="s">
        <v>3149</v>
      </c>
      <c r="O654" t="s">
        <v>3150</v>
      </c>
      <c r="P654" t="s">
        <v>3148</v>
      </c>
      <c r="Q654" t="s">
        <v>3148</v>
      </c>
      <c r="R654" t="s">
        <v>3149</v>
      </c>
      <c r="S654" t="s">
        <v>3149</v>
      </c>
      <c r="T654" t="s">
        <v>3152</v>
      </c>
      <c r="U654">
        <v>33</v>
      </c>
      <c r="V654">
        <v>0.59029997484042895</v>
      </c>
      <c r="W654">
        <v>0.521585121076936</v>
      </c>
      <c r="X654">
        <v>-5.9642214529481298E-2</v>
      </c>
      <c r="Y654">
        <v>-0.33185026907593201</v>
      </c>
      <c r="Z654">
        <v>-0.43505959226768598</v>
      </c>
      <c r="AA654">
        <v>-0.16891471445891099</v>
      </c>
      <c r="AB654">
        <v>0.55868385411486499</v>
      </c>
      <c r="AC654">
        <v>0.93304434236424705</v>
      </c>
      <c r="AD654">
        <v>1.1376147658929501</v>
      </c>
      <c r="AE654">
        <v>0.69877182795466697</v>
      </c>
      <c r="AF654">
        <v>0.87908592129462804</v>
      </c>
    </row>
    <row r="655" spans="1:32" x14ac:dyDescent="0.25">
      <c r="A655" t="s">
        <v>4358</v>
      </c>
      <c r="B655" t="s">
        <v>3316</v>
      </c>
      <c r="C655" t="s">
        <v>3229</v>
      </c>
      <c r="D655" t="s">
        <v>3230</v>
      </c>
      <c r="E655">
        <v>1173.3697679326599</v>
      </c>
      <c r="F655">
        <v>1.61380367511922</v>
      </c>
      <c r="G655">
        <v>0.90648625560753604</v>
      </c>
      <c r="H655">
        <v>-0.916070814245738</v>
      </c>
      <c r="I655">
        <v>0.78444878571856702</v>
      </c>
      <c r="J655">
        <v>-5.6648350862315601E-2</v>
      </c>
      <c r="K655">
        <v>-0.43978114778960797</v>
      </c>
      <c r="L655">
        <v>0.32854680005861497</v>
      </c>
      <c r="M655" t="s">
        <v>3151</v>
      </c>
      <c r="N655" t="s">
        <v>3151</v>
      </c>
      <c r="O655" t="s">
        <v>3150</v>
      </c>
      <c r="P655" t="s">
        <v>3149</v>
      </c>
      <c r="Q655" t="s">
        <v>3148</v>
      </c>
      <c r="R655" t="s">
        <v>3150</v>
      </c>
      <c r="S655" t="s">
        <v>3149</v>
      </c>
      <c r="T655" t="s">
        <v>3152</v>
      </c>
      <c r="U655">
        <v>13</v>
      </c>
      <c r="V655">
        <v>0.31153485064448699</v>
      </c>
      <c r="W655">
        <v>-4.0963139308879903E-2</v>
      </c>
      <c r="X655">
        <v>-0.16483889782059299</v>
      </c>
      <c r="Y655">
        <v>-0.30926723537602502</v>
      </c>
      <c r="Z655">
        <v>-0.88338565783646705</v>
      </c>
      <c r="AA655">
        <v>-0.71568425221126497</v>
      </c>
      <c r="AB655">
        <v>0.61617631403661399</v>
      </c>
      <c r="AC655">
        <v>1.2011943327497301</v>
      </c>
      <c r="AD655">
        <v>-0.68306801712185605</v>
      </c>
      <c r="AE655">
        <v>0.13211073066791701</v>
      </c>
      <c r="AF655">
        <v>1.61380367511922</v>
      </c>
    </row>
    <row r="656" spans="1:32" x14ac:dyDescent="0.25">
      <c r="A656" t="s">
        <v>4359</v>
      </c>
      <c r="B656" t="s">
        <v>3316</v>
      </c>
      <c r="C656" t="s">
        <v>3231</v>
      </c>
      <c r="D656" t="s">
        <v>3232</v>
      </c>
      <c r="E656">
        <v>1350.3239109142301</v>
      </c>
      <c r="F656">
        <v>0.77159493734620799</v>
      </c>
      <c r="G656">
        <v>0.27815131647069602</v>
      </c>
      <c r="H656">
        <v>-0.36438415271348201</v>
      </c>
      <c r="I656">
        <v>0.53530886268977096</v>
      </c>
      <c r="J656">
        <v>0.32907729168476701</v>
      </c>
      <c r="K656">
        <v>-0.53562347221390105</v>
      </c>
      <c r="L656">
        <v>0.100067719707037</v>
      </c>
      <c r="M656" t="s">
        <v>3151</v>
      </c>
      <c r="N656" t="s">
        <v>3149</v>
      </c>
      <c r="O656" t="s">
        <v>3150</v>
      </c>
      <c r="P656" t="s">
        <v>3149</v>
      </c>
      <c r="Q656" t="s">
        <v>3149</v>
      </c>
      <c r="R656" t="s">
        <v>3150</v>
      </c>
      <c r="S656" t="s">
        <v>3148</v>
      </c>
      <c r="T656" t="s">
        <v>3152</v>
      </c>
      <c r="U656">
        <v>35</v>
      </c>
      <c r="V656">
        <v>-1.2686103915842299</v>
      </c>
      <c r="W656">
        <v>-1.0836139761488099</v>
      </c>
      <c r="X656">
        <v>-0.88735303476580196</v>
      </c>
      <c r="Y656">
        <v>-0.88961151453131104</v>
      </c>
      <c r="Z656">
        <v>-0.90237415804364296</v>
      </c>
      <c r="AA656">
        <v>-1.1564387544951</v>
      </c>
      <c r="AB656">
        <v>0.457614700323065</v>
      </c>
      <c r="AC656">
        <v>-0.16173729720573801</v>
      </c>
      <c r="AD656">
        <v>-0.634355200486589</v>
      </c>
      <c r="AE656">
        <v>-0.44544896773085801</v>
      </c>
      <c r="AF656">
        <v>0.77159493734620799</v>
      </c>
    </row>
    <row r="657" spans="1:32" x14ac:dyDescent="0.25">
      <c r="A657" t="s">
        <v>4360</v>
      </c>
      <c r="B657" t="s">
        <v>3316</v>
      </c>
      <c r="C657" t="s">
        <v>3233</v>
      </c>
      <c r="D657" t="s">
        <v>3234</v>
      </c>
      <c r="E657">
        <v>801.79511548637299</v>
      </c>
      <c r="F657">
        <v>0.46786084820784601</v>
      </c>
      <c r="M657" t="s">
        <v>3160</v>
      </c>
      <c r="N657" t="s">
        <v>3160</v>
      </c>
      <c r="O657" t="s">
        <v>3160</v>
      </c>
      <c r="P657" t="s">
        <v>3160</v>
      </c>
      <c r="Q657" t="s">
        <v>3160</v>
      </c>
      <c r="R657" t="s">
        <v>3160</v>
      </c>
      <c r="S657" t="s">
        <v>3160</v>
      </c>
      <c r="T657" t="s">
        <v>3180</v>
      </c>
      <c r="U657">
        <v>46</v>
      </c>
      <c r="V657">
        <v>0.22280244447630601</v>
      </c>
      <c r="W657">
        <v>0.26805478813558198</v>
      </c>
      <c r="X657">
        <v>0.53229735228338904</v>
      </c>
      <c r="Y657">
        <v>8.7787347470239894E-3</v>
      </c>
      <c r="Z657">
        <v>-8.4752168801283098E-2</v>
      </c>
      <c r="AA657">
        <v>0.71663230548635504</v>
      </c>
      <c r="AB657">
        <v>0.934269298557862</v>
      </c>
      <c r="AC657">
        <v>0.85384053721026898</v>
      </c>
      <c r="AD657">
        <v>0.68322980315332904</v>
      </c>
      <c r="AE657">
        <v>0.41503066968255897</v>
      </c>
      <c r="AF657">
        <v>0.46786084820784601</v>
      </c>
    </row>
    <row r="658" spans="1:32" x14ac:dyDescent="0.25">
      <c r="A658" t="s">
        <v>4361</v>
      </c>
      <c r="B658" t="s">
        <v>3316</v>
      </c>
      <c r="C658" t="s">
        <v>3235</v>
      </c>
      <c r="D658" t="s">
        <v>3236</v>
      </c>
      <c r="E658">
        <v>4055.0680129509401</v>
      </c>
      <c r="F658">
        <v>-0.40769671389467999</v>
      </c>
      <c r="G658">
        <v>0.56634536767497901</v>
      </c>
      <c r="H658">
        <v>-1.0057074048363599</v>
      </c>
      <c r="I658">
        <v>-0.37976771167838302</v>
      </c>
      <c r="J658">
        <v>-0.11858916485573399</v>
      </c>
      <c r="K658">
        <v>-1.2917432665931501</v>
      </c>
      <c r="L658">
        <v>-0.89990079493411301</v>
      </c>
      <c r="M658" t="s">
        <v>3150</v>
      </c>
      <c r="N658" t="s">
        <v>3151</v>
      </c>
      <c r="O658" t="s">
        <v>3155</v>
      </c>
      <c r="P658" t="s">
        <v>3150</v>
      </c>
      <c r="Q658" t="s">
        <v>3148</v>
      </c>
      <c r="R658" t="s">
        <v>3155</v>
      </c>
      <c r="S658" t="s">
        <v>3155</v>
      </c>
      <c r="T658" t="s">
        <v>3152</v>
      </c>
      <c r="U658">
        <v>73</v>
      </c>
      <c r="V658">
        <v>-0.726327300937187</v>
      </c>
      <c r="W658">
        <v>-0.53956898654402496</v>
      </c>
      <c r="X658">
        <v>-0.62597744758769502</v>
      </c>
      <c r="Y658">
        <v>-1.0290036587282601</v>
      </c>
      <c r="Z658">
        <v>-1.1056096035634999</v>
      </c>
      <c r="AA658">
        <v>-0.85759313701331996</v>
      </c>
      <c r="AB658">
        <v>-0.642693808927979</v>
      </c>
      <c r="AC658">
        <v>-0.292947844293105</v>
      </c>
      <c r="AD658">
        <v>-0.52260088796665705</v>
      </c>
      <c r="AE658">
        <v>-0.93402120453425996</v>
      </c>
      <c r="AF658">
        <v>-0.40769671389467999</v>
      </c>
    </row>
    <row r="659" spans="1:32" x14ac:dyDescent="0.25">
      <c r="A659" t="s">
        <v>4362</v>
      </c>
      <c r="B659" t="s">
        <v>3316</v>
      </c>
      <c r="C659" t="s">
        <v>3237</v>
      </c>
      <c r="D659" t="s">
        <v>3238</v>
      </c>
      <c r="E659">
        <v>2842.66636819523</v>
      </c>
      <c r="F659">
        <v>1.07790209198998</v>
      </c>
      <c r="G659">
        <v>-0.153353166605525</v>
      </c>
      <c r="H659">
        <v>1.4131187188816401</v>
      </c>
      <c r="I659">
        <v>1.0119877224326499</v>
      </c>
      <c r="J659">
        <v>-0.59937919525294003</v>
      </c>
      <c r="K659">
        <v>-1.4207474154772699</v>
      </c>
      <c r="L659">
        <v>-1.15030177138044</v>
      </c>
      <c r="M659" t="s">
        <v>3151</v>
      </c>
      <c r="N659" t="s">
        <v>3148</v>
      </c>
      <c r="O659" t="s">
        <v>3151</v>
      </c>
      <c r="P659" t="s">
        <v>3151</v>
      </c>
      <c r="Q659" t="s">
        <v>3150</v>
      </c>
      <c r="R659" t="s">
        <v>3155</v>
      </c>
      <c r="S659" t="s">
        <v>3155</v>
      </c>
      <c r="T659" t="s">
        <v>3152</v>
      </c>
      <c r="U659">
        <v>27</v>
      </c>
      <c r="V659">
        <v>-0.56048810561053597</v>
      </c>
      <c r="W659">
        <v>-0.45950920900619502</v>
      </c>
      <c r="X659">
        <v>-0.16415381571679999</v>
      </c>
      <c r="Y659">
        <v>-0.52922054754818404</v>
      </c>
      <c r="Z659">
        <v>-0.21266940906812301</v>
      </c>
      <c r="AA659">
        <v>1.24239570907742</v>
      </c>
      <c r="AB659">
        <v>0.86540699422498901</v>
      </c>
      <c r="AC659">
        <v>0.155025249445051</v>
      </c>
      <c r="AD659">
        <v>0.29233424925076101</v>
      </c>
      <c r="AE659">
        <v>0.70983979480648296</v>
      </c>
      <c r="AF659">
        <v>1.07790209198998</v>
      </c>
    </row>
    <row r="660" spans="1:32" x14ac:dyDescent="0.25">
      <c r="A660" t="s">
        <v>4363</v>
      </c>
      <c r="B660" t="s">
        <v>3316</v>
      </c>
      <c r="C660" t="s">
        <v>3239</v>
      </c>
      <c r="D660" t="s">
        <v>3240</v>
      </c>
      <c r="E660">
        <v>3140.0024318293699</v>
      </c>
      <c r="F660">
        <v>-0.74090201852488502</v>
      </c>
      <c r="G660">
        <v>0.595057586158525</v>
      </c>
      <c r="H660">
        <v>-1.0057074048363599</v>
      </c>
      <c r="I660">
        <v>-1.5742986658962701</v>
      </c>
      <c r="J660">
        <v>0.328746422576631</v>
      </c>
      <c r="K660">
        <v>-1.08460596550662</v>
      </c>
      <c r="L660">
        <v>0.56501069027056605</v>
      </c>
      <c r="M660" t="s">
        <v>3155</v>
      </c>
      <c r="N660" t="s">
        <v>3151</v>
      </c>
      <c r="O660" t="s">
        <v>3155</v>
      </c>
      <c r="P660" t="s">
        <v>3155</v>
      </c>
      <c r="Q660" t="s">
        <v>3149</v>
      </c>
      <c r="R660" t="s">
        <v>3155</v>
      </c>
      <c r="S660" t="s">
        <v>3149</v>
      </c>
      <c r="T660" t="s">
        <v>3152</v>
      </c>
      <c r="U660">
        <v>75</v>
      </c>
      <c r="V660">
        <v>9.0660055393184003E-2</v>
      </c>
      <c r="W660">
        <v>-1.3292211395237301</v>
      </c>
      <c r="X660">
        <v>-1.42256086370145</v>
      </c>
      <c r="Y660">
        <v>-1.29196730386853</v>
      </c>
      <c r="Z660">
        <v>-1.2870727259393799</v>
      </c>
      <c r="AA660">
        <v>-0.98444833348648197</v>
      </c>
      <c r="AB660">
        <v>-0.62496871208667004</v>
      </c>
      <c r="AC660">
        <v>-0.84764351376100999</v>
      </c>
      <c r="AD660">
        <v>-1.0883284527241299</v>
      </c>
      <c r="AE660">
        <v>-1.11100119763343</v>
      </c>
      <c r="AF660">
        <v>-0.74090201852488502</v>
      </c>
    </row>
    <row r="661" spans="1:32" x14ac:dyDescent="0.25">
      <c r="A661" t="s">
        <v>4364</v>
      </c>
      <c r="B661" t="s">
        <v>3316</v>
      </c>
      <c r="C661" t="s">
        <v>3241</v>
      </c>
      <c r="D661" t="s">
        <v>3242</v>
      </c>
      <c r="E661">
        <v>1312.9538627079401</v>
      </c>
      <c r="F661">
        <v>-3.85767986768017E-2</v>
      </c>
      <c r="M661" t="s">
        <v>3160</v>
      </c>
      <c r="N661" t="s">
        <v>3160</v>
      </c>
      <c r="O661" t="s">
        <v>3160</v>
      </c>
      <c r="P661" t="s">
        <v>3160</v>
      </c>
      <c r="Q661" t="s">
        <v>3160</v>
      </c>
      <c r="R661" t="s">
        <v>3160</v>
      </c>
      <c r="S661" t="s">
        <v>3160</v>
      </c>
      <c r="T661" t="s">
        <v>3180</v>
      </c>
      <c r="U661">
        <v>62</v>
      </c>
      <c r="V661">
        <v>-0.51940004939302997</v>
      </c>
      <c r="W661">
        <v>-0.16171813007751901</v>
      </c>
      <c r="X661">
        <v>-0.97267099512038502</v>
      </c>
      <c r="Y661">
        <v>-0.49079671722204898</v>
      </c>
      <c r="Z661">
        <v>-9.7369655870440705E-2</v>
      </c>
      <c r="AA661">
        <v>-1.0728941143636599</v>
      </c>
      <c r="AB661">
        <v>-1.40950901252425</v>
      </c>
      <c r="AC661">
        <v>-0.68423762991121895</v>
      </c>
      <c r="AD661">
        <v>-0.14362175656495599</v>
      </c>
      <c r="AE661">
        <v>0.26438392178397802</v>
      </c>
      <c r="AF661">
        <v>-3.85767986768017E-2</v>
      </c>
    </row>
    <row r="662" spans="1:32" x14ac:dyDescent="0.25">
      <c r="A662" t="s">
        <v>4365</v>
      </c>
      <c r="B662" t="s">
        <v>3316</v>
      </c>
      <c r="C662" t="s">
        <v>3243</v>
      </c>
      <c r="D662" t="s">
        <v>3244</v>
      </c>
      <c r="E662">
        <v>3845.6130857878002</v>
      </c>
      <c r="F662">
        <v>-0.19808653724141601</v>
      </c>
      <c r="G662">
        <v>-0.75611062097193504</v>
      </c>
      <c r="H662">
        <v>-0.225941243603519</v>
      </c>
      <c r="I662">
        <v>1.28749559135493</v>
      </c>
      <c r="J662">
        <v>-0.51150075057718603</v>
      </c>
      <c r="K662">
        <v>-1.56721510583348</v>
      </c>
      <c r="L662">
        <v>-0.554324554499944</v>
      </c>
      <c r="M662" t="s">
        <v>3148</v>
      </c>
      <c r="N662" t="s">
        <v>3155</v>
      </c>
      <c r="O662" t="s">
        <v>3150</v>
      </c>
      <c r="P662" t="s">
        <v>3151</v>
      </c>
      <c r="Q662" t="s">
        <v>3150</v>
      </c>
      <c r="R662" t="s">
        <v>3155</v>
      </c>
      <c r="S662" t="s">
        <v>3150</v>
      </c>
      <c r="T662" t="s">
        <v>3152</v>
      </c>
      <c r="U662">
        <v>66</v>
      </c>
      <c r="V662">
        <v>-0.454205744169903</v>
      </c>
      <c r="W662">
        <v>-0.40666276274219498</v>
      </c>
      <c r="X662">
        <v>-0.72925955498532902</v>
      </c>
      <c r="Y662">
        <v>-1.01975660570789</v>
      </c>
      <c r="Z662">
        <v>-1.15956710062428</v>
      </c>
      <c r="AA662">
        <v>-5.9016736200319601E-2</v>
      </c>
      <c r="AB662">
        <v>0.35639354416237301</v>
      </c>
      <c r="AC662">
        <v>-8.8317690264621898E-2</v>
      </c>
      <c r="AD662">
        <v>0.235304826240744</v>
      </c>
      <c r="AE662">
        <v>0.186770380991614</v>
      </c>
      <c r="AF662">
        <v>-0.19808653724141601</v>
      </c>
    </row>
    <row r="663" spans="1:32" x14ac:dyDescent="0.25">
      <c r="A663" t="s">
        <v>4366</v>
      </c>
      <c r="B663" t="s">
        <v>3316</v>
      </c>
      <c r="C663" t="s">
        <v>3245</v>
      </c>
      <c r="D663" t="s">
        <v>3246</v>
      </c>
      <c r="E663">
        <v>4392.1523729646397</v>
      </c>
      <c r="F663">
        <v>0.65983395729969296</v>
      </c>
      <c r="G663">
        <v>0.69176223176469298</v>
      </c>
      <c r="H663">
        <v>-0.58439761139747304</v>
      </c>
      <c r="I663">
        <v>0.86257431279090702</v>
      </c>
      <c r="J663">
        <v>-1.0467706780522801</v>
      </c>
      <c r="K663">
        <v>-1.72002266671093</v>
      </c>
      <c r="L663">
        <v>-1.2616565205516499</v>
      </c>
      <c r="M663" t="s">
        <v>3151</v>
      </c>
      <c r="N663" t="s">
        <v>3151</v>
      </c>
      <c r="O663" t="s">
        <v>3150</v>
      </c>
      <c r="P663" t="s">
        <v>3149</v>
      </c>
      <c r="Q663" t="s">
        <v>3155</v>
      </c>
      <c r="R663" t="s">
        <v>3155</v>
      </c>
      <c r="S663" t="s">
        <v>3155</v>
      </c>
      <c r="T663" t="s">
        <v>3152</v>
      </c>
      <c r="U663">
        <v>40</v>
      </c>
      <c r="V663">
        <v>-0.40173370278030501</v>
      </c>
      <c r="W663">
        <v>0.48581456575649401</v>
      </c>
      <c r="X663">
        <v>-0.26981653716260601</v>
      </c>
      <c r="Y663">
        <v>-0.85928874526212196</v>
      </c>
      <c r="Z663">
        <v>-0.96128334046904496</v>
      </c>
      <c r="AA663">
        <v>-0.84012289330496903</v>
      </c>
      <c r="AB663">
        <v>0.35791580434331899</v>
      </c>
      <c r="AC663">
        <v>0.17096270187798099</v>
      </c>
      <c r="AD663">
        <v>5.2404544903584302E-2</v>
      </c>
      <c r="AE663">
        <v>0.12279584705105</v>
      </c>
      <c r="AF663">
        <v>0.65983395729969296</v>
      </c>
    </row>
    <row r="664" spans="1:32" x14ac:dyDescent="0.25">
      <c r="A664" t="s">
        <v>4367</v>
      </c>
      <c r="B664" t="s">
        <v>3316</v>
      </c>
      <c r="C664" t="s">
        <v>3247</v>
      </c>
      <c r="D664" t="s">
        <v>3248</v>
      </c>
      <c r="E664">
        <v>267.19187993314199</v>
      </c>
      <c r="F664">
        <v>0.232172428322928</v>
      </c>
      <c r="G664">
        <v>2.2813180016095802</v>
      </c>
      <c r="H664">
        <v>-0.19943203026369</v>
      </c>
      <c r="I664">
        <v>-1.1030787865826499</v>
      </c>
      <c r="J664">
        <v>-0.88066921528896502</v>
      </c>
      <c r="K664">
        <v>-0.42565853627275002</v>
      </c>
      <c r="L664">
        <v>-0.398136967461592</v>
      </c>
      <c r="M664" t="s">
        <v>3149</v>
      </c>
      <c r="N664" t="s">
        <v>3151</v>
      </c>
      <c r="O664" t="s">
        <v>3148</v>
      </c>
      <c r="P664" t="s">
        <v>3155</v>
      </c>
      <c r="Q664" t="s">
        <v>3155</v>
      </c>
      <c r="R664" t="s">
        <v>3150</v>
      </c>
      <c r="S664" t="s">
        <v>3150</v>
      </c>
      <c r="T664" t="s">
        <v>3152</v>
      </c>
      <c r="U664">
        <v>53</v>
      </c>
      <c r="V664">
        <v>0.274245558577565</v>
      </c>
      <c r="W664">
        <v>0.273057777695843</v>
      </c>
      <c r="X664">
        <v>1.05856756857066E-2</v>
      </c>
      <c r="Y664">
        <v>0.16283442354421601</v>
      </c>
      <c r="Z664">
        <v>0.69879326373667205</v>
      </c>
      <c r="AA664">
        <v>1.22683729078972</v>
      </c>
      <c r="AB664">
        <v>0.89123258100673697</v>
      </c>
      <c r="AC664">
        <v>6.9814454750240396E-2</v>
      </c>
      <c r="AD664">
        <v>0.45281337960303097</v>
      </c>
      <c r="AE664">
        <v>0.37361084751547602</v>
      </c>
      <c r="AF664">
        <v>0.232172428322928</v>
      </c>
    </row>
    <row r="665" spans="1:32" x14ac:dyDescent="0.25">
      <c r="A665" t="s">
        <v>4368</v>
      </c>
      <c r="B665" t="s">
        <v>3316</v>
      </c>
      <c r="C665" t="s">
        <v>3249</v>
      </c>
      <c r="D665" t="s">
        <v>3250</v>
      </c>
      <c r="E665">
        <v>1743.50465291913</v>
      </c>
      <c r="F665">
        <v>0.46588741449127102</v>
      </c>
      <c r="G665">
        <v>2.0485104138704399E-2</v>
      </c>
      <c r="H665">
        <v>1.4131187188816401</v>
      </c>
      <c r="I665">
        <v>0.47807114427848002</v>
      </c>
      <c r="J665">
        <v>-1.1159844942810799</v>
      </c>
      <c r="K665">
        <v>-1.65938412576051</v>
      </c>
      <c r="L665">
        <v>0.32768234584612799</v>
      </c>
      <c r="M665" t="s">
        <v>3149</v>
      </c>
      <c r="N665" t="s">
        <v>3148</v>
      </c>
      <c r="O665" t="s">
        <v>3151</v>
      </c>
      <c r="P665" t="s">
        <v>3148</v>
      </c>
      <c r="Q665" t="s">
        <v>3155</v>
      </c>
      <c r="R665" t="s">
        <v>3155</v>
      </c>
      <c r="S665" t="s">
        <v>3149</v>
      </c>
      <c r="T665" t="s">
        <v>3152</v>
      </c>
      <c r="U665">
        <v>47</v>
      </c>
      <c r="V665">
        <v>0.117465175125087</v>
      </c>
      <c r="W665">
        <v>8.4237474055545894E-2</v>
      </c>
      <c r="X665">
        <v>0.79394287387967299</v>
      </c>
      <c r="Y665">
        <v>0.40543256267535799</v>
      </c>
      <c r="Z665">
        <v>-0.38888368208996499</v>
      </c>
      <c r="AA665">
        <v>-0.41396034665110998</v>
      </c>
      <c r="AB665">
        <v>0.67345592535982501</v>
      </c>
      <c r="AC665">
        <v>0.94505550320444098</v>
      </c>
      <c r="AD665">
        <v>0.88352923373278702</v>
      </c>
      <c r="AE665">
        <v>0.49538556889589302</v>
      </c>
      <c r="AF665">
        <v>0.46588741449127102</v>
      </c>
    </row>
    <row r="666" spans="1:32" x14ac:dyDescent="0.25">
      <c r="A666" t="s">
        <v>4369</v>
      </c>
      <c r="B666" t="s">
        <v>3316</v>
      </c>
      <c r="C666" t="s">
        <v>3251</v>
      </c>
      <c r="D666" t="s">
        <v>3252</v>
      </c>
      <c r="E666">
        <v>2812.4008992517001</v>
      </c>
      <c r="F666">
        <v>2.3543507419579601</v>
      </c>
      <c r="G666">
        <v>1.14059551932373</v>
      </c>
      <c r="H666">
        <v>1.4131187188816401</v>
      </c>
      <c r="I666">
        <v>1.1476623113846001</v>
      </c>
      <c r="J666">
        <v>-0.98749312003175704</v>
      </c>
      <c r="K666">
        <v>-1.6859383462351001</v>
      </c>
      <c r="L666">
        <v>-0.50635365916364306</v>
      </c>
      <c r="M666" t="s">
        <v>3151</v>
      </c>
      <c r="N666" t="s">
        <v>3151</v>
      </c>
      <c r="O666" t="s">
        <v>3151</v>
      </c>
      <c r="P666" t="s">
        <v>3151</v>
      </c>
      <c r="Q666" t="s">
        <v>3155</v>
      </c>
      <c r="R666" t="s">
        <v>3155</v>
      </c>
      <c r="S666" t="s">
        <v>3150</v>
      </c>
      <c r="T666" t="s">
        <v>3152</v>
      </c>
      <c r="U666">
        <v>4</v>
      </c>
      <c r="V666">
        <v>2.8258751575044299</v>
      </c>
      <c r="W666">
        <v>1.53438478455983</v>
      </c>
      <c r="X666">
        <v>1.35262088455003</v>
      </c>
      <c r="Y666">
        <v>0.90244872403625098</v>
      </c>
      <c r="Z666">
        <v>0.37602441183565899</v>
      </c>
      <c r="AA666">
        <v>5.51814954253338E-2</v>
      </c>
      <c r="AB666">
        <v>2.1832178040049</v>
      </c>
      <c r="AC666">
        <v>3.1167809987955799</v>
      </c>
      <c r="AD666">
        <v>2.1776965101528201</v>
      </c>
      <c r="AE666">
        <v>1.20603356820448</v>
      </c>
      <c r="AF666">
        <v>2.3543507419579601</v>
      </c>
    </row>
    <row r="667" spans="1:32" x14ac:dyDescent="0.25">
      <c r="A667" t="s">
        <v>4370</v>
      </c>
      <c r="B667" t="s">
        <v>3316</v>
      </c>
      <c r="C667" t="s">
        <v>3253</v>
      </c>
      <c r="D667" t="s">
        <v>3254</v>
      </c>
      <c r="E667">
        <v>4580.7264929852499</v>
      </c>
      <c r="F667">
        <v>0.55180086217286195</v>
      </c>
      <c r="G667">
        <v>-0.84904026358859197</v>
      </c>
      <c r="H667">
        <v>0.60684334430897602</v>
      </c>
      <c r="I667">
        <v>1.14704916850744</v>
      </c>
      <c r="J667">
        <v>-1.1560702082776599</v>
      </c>
      <c r="K667">
        <v>-1.7777410036260199</v>
      </c>
      <c r="L667">
        <v>-1.0352556984274399</v>
      </c>
      <c r="M667" t="s">
        <v>3151</v>
      </c>
      <c r="N667" t="s">
        <v>3155</v>
      </c>
      <c r="O667" t="s">
        <v>3149</v>
      </c>
      <c r="P667" t="s">
        <v>3151</v>
      </c>
      <c r="Q667" t="s">
        <v>3155</v>
      </c>
      <c r="R667" t="s">
        <v>3155</v>
      </c>
      <c r="S667" t="s">
        <v>3155</v>
      </c>
      <c r="T667" t="s">
        <v>3152</v>
      </c>
      <c r="U667">
        <v>42</v>
      </c>
      <c r="V667">
        <v>1.26409906864023</v>
      </c>
      <c r="W667">
        <v>1.39616820381153</v>
      </c>
      <c r="X667">
        <v>0.31482001424558298</v>
      </c>
      <c r="Y667">
        <v>-0.80785841100979805</v>
      </c>
      <c r="Z667">
        <v>-0.46367490396838301</v>
      </c>
      <c r="AA667">
        <v>1.4533901309390401E-2</v>
      </c>
      <c r="AB667">
        <v>0.97640568821188101</v>
      </c>
      <c r="AC667">
        <v>0.220526325302076</v>
      </c>
      <c r="AD667">
        <v>-0.38811602222726799</v>
      </c>
      <c r="AE667">
        <v>-0.43563446870582101</v>
      </c>
      <c r="AF667">
        <v>0.55180086217286195</v>
      </c>
    </row>
    <row r="668" spans="1:32" x14ac:dyDescent="0.25">
      <c r="A668" t="s">
        <v>4371</v>
      </c>
      <c r="B668" t="s">
        <v>3316</v>
      </c>
      <c r="C668" t="s">
        <v>3255</v>
      </c>
      <c r="D668" t="s">
        <v>3256</v>
      </c>
      <c r="E668">
        <v>2284.9823734207098</v>
      </c>
      <c r="F668">
        <v>-0.31278714647237699</v>
      </c>
      <c r="G668">
        <v>3.4823314286132799E-2</v>
      </c>
      <c r="H668">
        <v>0.60684334430897602</v>
      </c>
      <c r="I668">
        <v>1.23972051833662</v>
      </c>
      <c r="J668">
        <v>0.224042774195718</v>
      </c>
      <c r="K668">
        <v>-0.86858247689063595</v>
      </c>
      <c r="L668">
        <v>-3.00862772046794E-2</v>
      </c>
      <c r="M668" t="s">
        <v>3150</v>
      </c>
      <c r="N668" t="s">
        <v>3148</v>
      </c>
      <c r="O668" t="s">
        <v>3149</v>
      </c>
      <c r="P668" t="s">
        <v>3151</v>
      </c>
      <c r="Q668" t="s">
        <v>3148</v>
      </c>
      <c r="R668" t="s">
        <v>3150</v>
      </c>
      <c r="S668" t="s">
        <v>3148</v>
      </c>
      <c r="T668" t="s">
        <v>3152</v>
      </c>
      <c r="U668">
        <v>72</v>
      </c>
      <c r="V668">
        <v>-0.93519485410266101</v>
      </c>
      <c r="W668">
        <v>-1.0399789462360101</v>
      </c>
      <c r="X668">
        <v>-0.85329348094508295</v>
      </c>
      <c r="Y668">
        <v>-0.86059026131885297</v>
      </c>
      <c r="Z668">
        <v>-1.11221743364495</v>
      </c>
      <c r="AA668">
        <v>-1.12774682458475</v>
      </c>
      <c r="AB668">
        <v>-0.653362540840838</v>
      </c>
      <c r="AC668">
        <v>-0.16385588299214399</v>
      </c>
      <c r="AD668">
        <v>0.83065967596623602</v>
      </c>
      <c r="AE668">
        <v>0.121278775864679</v>
      </c>
      <c r="AF668">
        <v>-0.31278714647237699</v>
      </c>
    </row>
    <row r="669" spans="1:32" x14ac:dyDescent="0.25">
      <c r="A669" t="s">
        <v>4372</v>
      </c>
      <c r="B669" t="s">
        <v>3316</v>
      </c>
      <c r="C669" t="s">
        <v>3257</v>
      </c>
      <c r="D669" t="s">
        <v>3258</v>
      </c>
      <c r="E669">
        <v>1612.5770565693799</v>
      </c>
      <c r="F669">
        <v>0.28528962855676798</v>
      </c>
      <c r="G669">
        <v>-0.66540690126747604</v>
      </c>
      <c r="H669">
        <v>0.60684334430897602</v>
      </c>
      <c r="I669">
        <v>1.26117005579704</v>
      </c>
      <c r="J669">
        <v>-0.240317323447959</v>
      </c>
      <c r="K669">
        <v>-1.10137020967249</v>
      </c>
      <c r="L669">
        <v>0.73584434380104502</v>
      </c>
      <c r="M669" t="s">
        <v>3149</v>
      </c>
      <c r="N669" t="s">
        <v>3150</v>
      </c>
      <c r="O669" t="s">
        <v>3149</v>
      </c>
      <c r="P669" t="s">
        <v>3151</v>
      </c>
      <c r="Q669" t="s">
        <v>3150</v>
      </c>
      <c r="R669" t="s">
        <v>3155</v>
      </c>
      <c r="S669" t="s">
        <v>3149</v>
      </c>
      <c r="T669" t="s">
        <v>3152</v>
      </c>
      <c r="U669">
        <v>51</v>
      </c>
      <c r="V669">
        <v>-0.52139371596352801</v>
      </c>
      <c r="W669">
        <v>-0.26164783025259702</v>
      </c>
      <c r="X669">
        <v>0.53215253478338498</v>
      </c>
      <c r="Y669">
        <v>-0.50938864194707301</v>
      </c>
      <c r="Z669">
        <v>-0.36405972436935102</v>
      </c>
      <c r="AA669">
        <v>-0.85949578241678504</v>
      </c>
      <c r="AB669">
        <v>-0.77371412770668102</v>
      </c>
      <c r="AC669">
        <v>-0.466073135708782</v>
      </c>
      <c r="AD669">
        <v>-0.29160868054417999</v>
      </c>
      <c r="AE669">
        <v>0.53654622100071003</v>
      </c>
      <c r="AF669">
        <v>0.28528962855676798</v>
      </c>
    </row>
    <row r="670" spans="1:32" x14ac:dyDescent="0.25">
      <c r="A670" t="s">
        <v>4373</v>
      </c>
      <c r="B670" t="s">
        <v>3316</v>
      </c>
      <c r="C670" t="s">
        <v>3259</v>
      </c>
      <c r="D670" t="s">
        <v>3260</v>
      </c>
      <c r="E670">
        <v>1399.06900536035</v>
      </c>
      <c r="F670">
        <v>0.94764112398028999</v>
      </c>
      <c r="G670">
        <v>-0.97844155208852002</v>
      </c>
      <c r="H670">
        <v>0.34619753554391902</v>
      </c>
      <c r="I670">
        <v>1.33620206780688</v>
      </c>
      <c r="J670">
        <v>-1.51291524473451</v>
      </c>
      <c r="K670">
        <v>-1.5939019841473301</v>
      </c>
      <c r="L670">
        <v>1.41470495863474</v>
      </c>
      <c r="M670" t="s">
        <v>3151</v>
      </c>
      <c r="N670" t="s">
        <v>3155</v>
      </c>
      <c r="O670" t="s">
        <v>3148</v>
      </c>
      <c r="P670" t="s">
        <v>3151</v>
      </c>
      <c r="Q670" t="s">
        <v>3155</v>
      </c>
      <c r="R670" t="s">
        <v>3155</v>
      </c>
      <c r="S670" t="s">
        <v>3151</v>
      </c>
      <c r="T670" t="s">
        <v>3152</v>
      </c>
      <c r="U670">
        <v>31</v>
      </c>
      <c r="V670">
        <v>-0.55617896899025399</v>
      </c>
      <c r="W670">
        <v>-0.86586409022345701</v>
      </c>
      <c r="X670">
        <v>-0.90720875769696396</v>
      </c>
      <c r="Y670">
        <v>-0.75226954384878797</v>
      </c>
      <c r="Z670">
        <v>-0.74081315056619901</v>
      </c>
      <c r="AA670">
        <v>-0.43060472482602202</v>
      </c>
      <c r="AB670">
        <v>-0.92758672928786101</v>
      </c>
      <c r="AC670">
        <v>-0.73574333284361504</v>
      </c>
      <c r="AD670">
        <v>-0.47336238142264397</v>
      </c>
      <c r="AE670">
        <v>0.67378789766949299</v>
      </c>
      <c r="AF670">
        <v>0.94764112398028999</v>
      </c>
    </row>
    <row r="671" spans="1:32" x14ac:dyDescent="0.25">
      <c r="A671" t="s">
        <v>4374</v>
      </c>
      <c r="B671" t="s">
        <v>3316</v>
      </c>
      <c r="C671" t="s">
        <v>3261</v>
      </c>
      <c r="D671" t="s">
        <v>3262</v>
      </c>
      <c r="E671">
        <v>3276.72031982205</v>
      </c>
      <c r="F671">
        <v>-1.15044899114022E-2</v>
      </c>
      <c r="G671">
        <v>1.0332507100500801</v>
      </c>
      <c r="H671">
        <v>-1.2865656463170501</v>
      </c>
      <c r="I671">
        <v>-1.22154914791145</v>
      </c>
      <c r="J671">
        <v>1.0290090090009301</v>
      </c>
      <c r="K671">
        <v>1.4089694325926101</v>
      </c>
      <c r="L671">
        <v>-0.72970298818822299</v>
      </c>
      <c r="M671" t="s">
        <v>3148</v>
      </c>
      <c r="N671" t="s">
        <v>3151</v>
      </c>
      <c r="O671" t="s">
        <v>3155</v>
      </c>
      <c r="P671" t="s">
        <v>3155</v>
      </c>
      <c r="Q671" t="s">
        <v>3151</v>
      </c>
      <c r="R671" t="s">
        <v>3151</v>
      </c>
      <c r="S671" t="s">
        <v>3150</v>
      </c>
      <c r="T671" t="s">
        <v>3152</v>
      </c>
      <c r="U671">
        <v>61</v>
      </c>
      <c r="V671">
        <v>-1.1497325264540199</v>
      </c>
      <c r="W671">
        <v>-1.4683520180330101</v>
      </c>
      <c r="X671">
        <v>-1.4316307070679899</v>
      </c>
      <c r="Y671">
        <v>-1.3678566723801</v>
      </c>
      <c r="Z671">
        <v>-1.2341064720124699</v>
      </c>
      <c r="AA671">
        <v>-1.27824855080236</v>
      </c>
      <c r="AB671">
        <v>-0.95544999385039997</v>
      </c>
      <c r="AC671">
        <v>-0.73073482932211498</v>
      </c>
      <c r="AD671">
        <v>-0.68565629276760498</v>
      </c>
      <c r="AE671">
        <v>-0.59298537172974797</v>
      </c>
      <c r="AF671">
        <v>-1.15044899114022E-2</v>
      </c>
    </row>
    <row r="672" spans="1:32" x14ac:dyDescent="0.25">
      <c r="A672" t="s">
        <v>4375</v>
      </c>
      <c r="B672" t="s">
        <v>3316</v>
      </c>
      <c r="C672" t="s">
        <v>3263</v>
      </c>
      <c r="D672" t="s">
        <v>3264</v>
      </c>
      <c r="E672">
        <v>8569.9166652108706</v>
      </c>
      <c r="F672">
        <v>0.15624664392277299</v>
      </c>
      <c r="G672">
        <v>0.56730278307781001</v>
      </c>
      <c r="H672">
        <v>-0.47211415217640701</v>
      </c>
      <c r="I672">
        <v>1.3027283314970901E-2</v>
      </c>
      <c r="J672">
        <v>2.23268571572156E-2</v>
      </c>
      <c r="K672">
        <v>-3.8758296588057697E-2</v>
      </c>
      <c r="L672">
        <v>-0.79857512125992403</v>
      </c>
      <c r="M672" t="s">
        <v>3149</v>
      </c>
      <c r="N672" t="s">
        <v>3151</v>
      </c>
      <c r="O672" t="s">
        <v>3150</v>
      </c>
      <c r="P672" t="s">
        <v>3148</v>
      </c>
      <c r="Q672" t="s">
        <v>3148</v>
      </c>
      <c r="R672" t="s">
        <v>3148</v>
      </c>
      <c r="S672" t="s">
        <v>3150</v>
      </c>
      <c r="T672" t="s">
        <v>3152</v>
      </c>
      <c r="U672">
        <v>55</v>
      </c>
      <c r="V672">
        <v>0.169744088875634</v>
      </c>
      <c r="W672">
        <v>-0.26369845575852002</v>
      </c>
      <c r="X672">
        <v>-0.48003742947786998</v>
      </c>
      <c r="Y672">
        <v>-0.196864739764263</v>
      </c>
      <c r="Z672">
        <v>-8.4717447515413893E-2</v>
      </c>
      <c r="AA672">
        <v>0.142772384159604</v>
      </c>
      <c r="AB672">
        <v>0.11369474513871899</v>
      </c>
      <c r="AC672">
        <v>9.45287679617062E-2</v>
      </c>
      <c r="AD672">
        <v>1.5376873664200401E-2</v>
      </c>
      <c r="AE672">
        <v>-0.17859782515137099</v>
      </c>
      <c r="AF672">
        <v>0.15624664392277299</v>
      </c>
    </row>
    <row r="673" spans="1:32" x14ac:dyDescent="0.25">
      <c r="A673" t="s">
        <v>4376</v>
      </c>
      <c r="B673" t="s">
        <v>3316</v>
      </c>
      <c r="C673" t="s">
        <v>3265</v>
      </c>
      <c r="D673" t="s">
        <v>3266</v>
      </c>
      <c r="E673">
        <v>4587.84567042656</v>
      </c>
      <c r="F673">
        <v>0.16108151820619701</v>
      </c>
      <c r="G673">
        <v>-0.38755031090765302</v>
      </c>
      <c r="H673">
        <v>-0.19943203026369</v>
      </c>
      <c r="I673">
        <v>0.970064752490156</v>
      </c>
      <c r="J673">
        <v>-1.1080072468547</v>
      </c>
      <c r="K673">
        <v>-1.0555129635217699</v>
      </c>
      <c r="L673">
        <v>-0.26616191832772201</v>
      </c>
      <c r="M673" t="s">
        <v>3149</v>
      </c>
      <c r="N673" t="s">
        <v>3150</v>
      </c>
      <c r="O673" t="s">
        <v>3148</v>
      </c>
      <c r="P673" t="s">
        <v>3151</v>
      </c>
      <c r="Q673" t="s">
        <v>3155</v>
      </c>
      <c r="R673" t="s">
        <v>3150</v>
      </c>
      <c r="S673" t="s">
        <v>3148</v>
      </c>
      <c r="T673" t="s">
        <v>3152</v>
      </c>
      <c r="U673">
        <v>54</v>
      </c>
      <c r="V673">
        <v>0.56565650095087705</v>
      </c>
      <c r="W673">
        <v>0.50445053049559996</v>
      </c>
      <c r="X673">
        <v>0.62829922754397505</v>
      </c>
      <c r="Y673">
        <v>0.516983000233456</v>
      </c>
      <c r="Z673">
        <v>-9.9036729294566195E-2</v>
      </c>
      <c r="AA673">
        <v>-0.343561833935973</v>
      </c>
      <c r="AB673">
        <v>0.22387460139197399</v>
      </c>
      <c r="AC673">
        <v>0.448017083552044</v>
      </c>
      <c r="AD673">
        <v>0.95627056372381902</v>
      </c>
      <c r="AE673">
        <v>0.43944571450063802</v>
      </c>
      <c r="AF673">
        <v>0.16108151820619701</v>
      </c>
    </row>
    <row r="674" spans="1:32" x14ac:dyDescent="0.25">
      <c r="A674" t="s">
        <v>4377</v>
      </c>
      <c r="B674" t="s">
        <v>3316</v>
      </c>
      <c r="C674" t="s">
        <v>3267</v>
      </c>
      <c r="D674" t="s">
        <v>3268</v>
      </c>
      <c r="E674">
        <v>2424.4368257721499</v>
      </c>
      <c r="F674">
        <v>-0.28871678373246601</v>
      </c>
      <c r="G674">
        <v>-1.0708919810572901</v>
      </c>
      <c r="H674">
        <v>-0.19943203026369</v>
      </c>
      <c r="I674">
        <v>1.33827074142578</v>
      </c>
      <c r="J674">
        <v>-1.55576965939182</v>
      </c>
      <c r="K674">
        <v>-0.30636789763397199</v>
      </c>
      <c r="L674">
        <v>-7.8181748450680696E-2</v>
      </c>
      <c r="M674" t="s">
        <v>3150</v>
      </c>
      <c r="N674" t="s">
        <v>3155</v>
      </c>
      <c r="O674" t="s">
        <v>3148</v>
      </c>
      <c r="P674" t="s">
        <v>3151</v>
      </c>
      <c r="Q674" t="s">
        <v>3155</v>
      </c>
      <c r="R674" t="s">
        <v>3148</v>
      </c>
      <c r="S674" t="s">
        <v>3148</v>
      </c>
      <c r="T674" t="s">
        <v>3152</v>
      </c>
      <c r="U674">
        <v>70</v>
      </c>
      <c r="V674">
        <v>-0.13490779052021801</v>
      </c>
      <c r="W674">
        <v>-0.80008547171216404</v>
      </c>
      <c r="X674">
        <v>-0.15111802048586401</v>
      </c>
      <c r="Y674">
        <v>-0.20478946939617401</v>
      </c>
      <c r="Z674">
        <v>-0.27182878595075599</v>
      </c>
      <c r="AA674">
        <v>-0.40767320060338302</v>
      </c>
      <c r="AB674">
        <v>-0.51224141078061503</v>
      </c>
      <c r="AC674">
        <v>-0.14479267705332899</v>
      </c>
      <c r="AD674">
        <v>0.78359842175694705</v>
      </c>
      <c r="AE674">
        <v>8.8447623765273098E-2</v>
      </c>
      <c r="AF674">
        <v>-0.28871678373246601</v>
      </c>
    </row>
    <row r="675" spans="1:32" x14ac:dyDescent="0.25">
      <c r="A675" t="s">
        <v>4378</v>
      </c>
      <c r="B675" t="s">
        <v>3316</v>
      </c>
      <c r="C675" t="s">
        <v>3269</v>
      </c>
      <c r="D675" t="s">
        <v>3270</v>
      </c>
      <c r="E675">
        <v>4426.4926144322299</v>
      </c>
      <c r="F675">
        <v>0.26284759311738798</v>
      </c>
      <c r="G675">
        <v>1.3479056668203</v>
      </c>
      <c r="H675">
        <v>-3.1180265785090699E-2</v>
      </c>
      <c r="I675">
        <v>0.34443731834070601</v>
      </c>
      <c r="J675">
        <v>-1.2062499567298399</v>
      </c>
      <c r="K675">
        <v>-1.3222643366871101</v>
      </c>
      <c r="L675">
        <v>-0.914880180767907</v>
      </c>
      <c r="M675" t="s">
        <v>3149</v>
      </c>
      <c r="N675" t="s">
        <v>3151</v>
      </c>
      <c r="O675" t="s">
        <v>3148</v>
      </c>
      <c r="P675" t="s">
        <v>3148</v>
      </c>
      <c r="Q675" t="s">
        <v>3155</v>
      </c>
      <c r="R675" t="s">
        <v>3155</v>
      </c>
      <c r="S675" t="s">
        <v>3155</v>
      </c>
      <c r="T675" t="s">
        <v>3152</v>
      </c>
      <c r="U675">
        <v>52</v>
      </c>
      <c r="V675">
        <v>0.232834268160305</v>
      </c>
      <c r="W675">
        <v>0.19258854476930601</v>
      </c>
      <c r="X675">
        <v>0.62946304572943401</v>
      </c>
      <c r="Y675">
        <v>0.61063080320380803</v>
      </c>
      <c r="Z675">
        <v>0.66904961753673997</v>
      </c>
      <c r="AA675">
        <v>0.17416490201086199</v>
      </c>
      <c r="AB675">
        <v>-1.4653080541284801E-2</v>
      </c>
      <c r="AC675">
        <v>0.35488715878347699</v>
      </c>
      <c r="AD675">
        <v>0.36582431145717498</v>
      </c>
      <c r="AE675">
        <v>-0.151309598229212</v>
      </c>
      <c r="AF675">
        <v>0.26284759311738798</v>
      </c>
    </row>
    <row r="676" spans="1:32" x14ac:dyDescent="0.25">
      <c r="A676" t="s">
        <v>4379</v>
      </c>
      <c r="B676" t="s">
        <v>3316</v>
      </c>
      <c r="C676" t="s">
        <v>3271</v>
      </c>
      <c r="D676" t="s">
        <v>3272</v>
      </c>
      <c r="E676">
        <v>1693.3562730793799</v>
      </c>
      <c r="F676">
        <v>1.38591097904992</v>
      </c>
      <c r="G676">
        <v>0.86612182565840901</v>
      </c>
      <c r="H676">
        <v>1.12990712201454</v>
      </c>
      <c r="I676">
        <v>0.52833458975313097</v>
      </c>
      <c r="J676">
        <v>-0.21251920231603599</v>
      </c>
      <c r="K676">
        <v>1.43903259527144</v>
      </c>
      <c r="L676">
        <v>-0.14219949648498001</v>
      </c>
      <c r="M676" t="s">
        <v>3151</v>
      </c>
      <c r="N676" t="s">
        <v>3151</v>
      </c>
      <c r="O676" t="s">
        <v>3151</v>
      </c>
      <c r="P676" t="s">
        <v>3149</v>
      </c>
      <c r="Q676" t="s">
        <v>3150</v>
      </c>
      <c r="R676" t="s">
        <v>3151</v>
      </c>
      <c r="S676" t="s">
        <v>3148</v>
      </c>
      <c r="T676" t="s">
        <v>3152</v>
      </c>
      <c r="U676">
        <v>20</v>
      </c>
      <c r="V676">
        <v>0.63759185520216599</v>
      </c>
      <c r="W676">
        <v>0.106783553515868</v>
      </c>
      <c r="X676">
        <v>0.134070592034776</v>
      </c>
      <c r="Y676">
        <v>0.31211579940789003</v>
      </c>
      <c r="Z676">
        <v>0.161644727336689</v>
      </c>
      <c r="AA676">
        <v>0.27606669286137803</v>
      </c>
      <c r="AB676">
        <v>0.82671515494040304</v>
      </c>
      <c r="AC676">
        <v>0.97867767833656205</v>
      </c>
      <c r="AD676">
        <v>1.4634876064862801</v>
      </c>
      <c r="AE676">
        <v>1.2030875936134999</v>
      </c>
      <c r="AF676">
        <v>1.38591097904992</v>
      </c>
    </row>
    <row r="677" spans="1:32" x14ac:dyDescent="0.25">
      <c r="A677" t="s">
        <v>4380</v>
      </c>
      <c r="B677" t="s">
        <v>3316</v>
      </c>
      <c r="C677" t="s">
        <v>3273</v>
      </c>
      <c r="D677" t="s">
        <v>3274</v>
      </c>
      <c r="E677">
        <v>3731.3553765526099</v>
      </c>
      <c r="F677">
        <v>0.92954944060756495</v>
      </c>
      <c r="G677">
        <v>2.11496276525566</v>
      </c>
      <c r="H677">
        <v>0.50890521479662199</v>
      </c>
      <c r="I677">
        <v>-0.77455016166037605</v>
      </c>
      <c r="J677">
        <v>0.26337942985046398</v>
      </c>
      <c r="K677">
        <v>1.4134686146756701</v>
      </c>
      <c r="L677">
        <v>-0.87367556712647199</v>
      </c>
      <c r="M677" t="s">
        <v>3151</v>
      </c>
      <c r="N677" t="s">
        <v>3151</v>
      </c>
      <c r="O677" t="s">
        <v>3149</v>
      </c>
      <c r="P677" t="s">
        <v>3150</v>
      </c>
      <c r="Q677" t="s">
        <v>3148</v>
      </c>
      <c r="R677" t="s">
        <v>3151</v>
      </c>
      <c r="S677" t="s">
        <v>3155</v>
      </c>
      <c r="T677" t="s">
        <v>3152</v>
      </c>
      <c r="U677">
        <v>32</v>
      </c>
      <c r="V677">
        <v>0.99701745203497805</v>
      </c>
      <c r="W677">
        <v>0.770630544444878</v>
      </c>
      <c r="X677">
        <v>0.40014173272132503</v>
      </c>
      <c r="Y677">
        <v>0.287154972527148</v>
      </c>
      <c r="Z677">
        <v>0.60016711379517096</v>
      </c>
      <c r="AA677">
        <v>0.50637381908078705</v>
      </c>
      <c r="AB677">
        <v>0.70428455330603301</v>
      </c>
      <c r="AC677">
        <v>0.97597115041398996</v>
      </c>
      <c r="AD677">
        <v>1.0402713310173499</v>
      </c>
      <c r="AE677">
        <v>0.71951052123348003</v>
      </c>
      <c r="AF677">
        <v>0.92954944060756495</v>
      </c>
    </row>
    <row r="678" spans="1:32" x14ac:dyDescent="0.25">
      <c r="A678" t="s">
        <v>4381</v>
      </c>
      <c r="B678" t="s">
        <v>3316</v>
      </c>
      <c r="C678" t="s">
        <v>3275</v>
      </c>
      <c r="D678" t="s">
        <v>3276</v>
      </c>
      <c r="E678">
        <v>3672.59992961646</v>
      </c>
      <c r="F678">
        <v>0.78575029804152297</v>
      </c>
      <c r="G678">
        <v>1.63329525990186</v>
      </c>
      <c r="H678">
        <v>-1.3121628719963701</v>
      </c>
      <c r="I678">
        <v>7.1507360647521404E-2</v>
      </c>
      <c r="J678">
        <v>0.70709825598934695</v>
      </c>
      <c r="K678">
        <v>0.94854317482633999</v>
      </c>
      <c r="L678">
        <v>-0.89518894910504399</v>
      </c>
      <c r="M678" t="s">
        <v>3151</v>
      </c>
      <c r="N678" t="s">
        <v>3151</v>
      </c>
      <c r="O678" t="s">
        <v>3155</v>
      </c>
      <c r="P678" t="s">
        <v>3148</v>
      </c>
      <c r="Q678" t="s">
        <v>3151</v>
      </c>
      <c r="R678" t="s">
        <v>3149</v>
      </c>
      <c r="S678" t="s">
        <v>3155</v>
      </c>
      <c r="T678" t="s">
        <v>3152</v>
      </c>
      <c r="U678">
        <v>34</v>
      </c>
      <c r="V678">
        <v>0.24625401170651001</v>
      </c>
      <c r="W678">
        <v>0.39630514116607501</v>
      </c>
      <c r="X678">
        <v>0.24849052152043499</v>
      </c>
      <c r="Y678">
        <v>-3.4790478343318797E-2</v>
      </c>
      <c r="Z678">
        <v>-7.6259737727911697E-2</v>
      </c>
      <c r="AA678">
        <v>-0.10555567062862301</v>
      </c>
      <c r="AB678">
        <v>0.17223676735356999</v>
      </c>
      <c r="AC678">
        <v>0.52437985391658404</v>
      </c>
      <c r="AD678">
        <v>0.58546369879152305</v>
      </c>
      <c r="AE678">
        <v>0.46196066079753001</v>
      </c>
      <c r="AF678">
        <v>0.78575029804152297</v>
      </c>
    </row>
    <row r="679" spans="1:32" x14ac:dyDescent="0.25">
      <c r="A679" t="s">
        <v>4382</v>
      </c>
      <c r="B679" t="s">
        <v>3316</v>
      </c>
      <c r="C679" t="s">
        <v>3277</v>
      </c>
      <c r="D679" t="s">
        <v>3278</v>
      </c>
      <c r="E679">
        <v>519.63784451693596</v>
      </c>
      <c r="F679">
        <v>0.694637804004691</v>
      </c>
      <c r="G679">
        <v>-0.14790810136738899</v>
      </c>
      <c r="H679">
        <v>-1.0057074048363599</v>
      </c>
      <c r="I679">
        <v>-1.02566468666099</v>
      </c>
      <c r="J679">
        <v>-0.18909153314222699</v>
      </c>
      <c r="K679">
        <v>-0.47113949051969201</v>
      </c>
      <c r="L679">
        <v>-0.23641317605847301</v>
      </c>
      <c r="M679" t="s">
        <v>3151</v>
      </c>
      <c r="N679" t="s">
        <v>3148</v>
      </c>
      <c r="O679" t="s">
        <v>3155</v>
      </c>
      <c r="P679" t="s">
        <v>3155</v>
      </c>
      <c r="Q679" t="s">
        <v>3150</v>
      </c>
      <c r="R679" t="s">
        <v>3150</v>
      </c>
      <c r="S679" t="s">
        <v>3148</v>
      </c>
      <c r="T679" t="s">
        <v>3152</v>
      </c>
      <c r="U679">
        <v>37</v>
      </c>
      <c r="V679">
        <v>-0.88945159378893301</v>
      </c>
      <c r="W679">
        <v>-0.62644622113549098</v>
      </c>
      <c r="X679">
        <v>-0.51419048620850005</v>
      </c>
      <c r="Y679">
        <v>-0.56644336736225898</v>
      </c>
      <c r="Z679">
        <v>-0.29786058078801703</v>
      </c>
      <c r="AA679">
        <v>-1.28882293035191E-2</v>
      </c>
      <c r="AB679">
        <v>-0.88692066852651996</v>
      </c>
      <c r="AC679">
        <v>-4.02675413217118E-2</v>
      </c>
      <c r="AD679">
        <v>0.72436063237407899</v>
      </c>
      <c r="AE679">
        <v>5.8880522700412101E-2</v>
      </c>
      <c r="AF679">
        <v>0.694637804004691</v>
      </c>
    </row>
    <row r="680" spans="1:32" x14ac:dyDescent="0.25">
      <c r="A680" t="s">
        <v>4383</v>
      </c>
      <c r="B680" t="s">
        <v>3316</v>
      </c>
      <c r="C680" t="s">
        <v>3279</v>
      </c>
      <c r="D680" t="s">
        <v>3280</v>
      </c>
      <c r="E680">
        <v>1055.7468314124301</v>
      </c>
      <c r="F680">
        <v>0.53818499391525498</v>
      </c>
      <c r="G680">
        <v>0.30096401111480198</v>
      </c>
      <c r="H680">
        <v>1.4131187188816401</v>
      </c>
      <c r="I680">
        <v>-1.04531794380475</v>
      </c>
      <c r="J680">
        <v>0.102014231825851</v>
      </c>
      <c r="K680">
        <v>0.36764378873528297</v>
      </c>
      <c r="L680">
        <v>-1.1695014219186901</v>
      </c>
      <c r="M680" t="s">
        <v>3151</v>
      </c>
      <c r="N680" t="s">
        <v>3149</v>
      </c>
      <c r="O680" t="s">
        <v>3151</v>
      </c>
      <c r="P680" t="s">
        <v>3155</v>
      </c>
      <c r="Q680" t="s">
        <v>3148</v>
      </c>
      <c r="R680" t="s">
        <v>3148</v>
      </c>
      <c r="S680" t="s">
        <v>3155</v>
      </c>
      <c r="T680" t="s">
        <v>3152</v>
      </c>
      <c r="U680">
        <v>43</v>
      </c>
      <c r="V680">
        <v>0.39029564272501699</v>
      </c>
      <c r="W680">
        <v>0.12194508496690699</v>
      </c>
      <c r="X680">
        <v>0.38833915041149802</v>
      </c>
      <c r="Y680">
        <v>1.1005403723190601</v>
      </c>
      <c r="Z680">
        <v>0.86971520355187004</v>
      </c>
      <c r="AA680">
        <v>0.31599561022764899</v>
      </c>
      <c r="AB680">
        <v>0.37154827677614499</v>
      </c>
      <c r="AC680">
        <v>0.83057439005654499</v>
      </c>
      <c r="AD680">
        <v>0.89018629539837202</v>
      </c>
      <c r="AE680">
        <v>0.34717864521005898</v>
      </c>
      <c r="AF680">
        <v>0.53818499391525498</v>
      </c>
    </row>
    <row r="681" spans="1:32" x14ac:dyDescent="0.25">
      <c r="A681" t="s">
        <v>4384</v>
      </c>
      <c r="B681" t="s">
        <v>3316</v>
      </c>
      <c r="C681" t="s">
        <v>3281</v>
      </c>
      <c r="D681" t="s">
        <v>3282</v>
      </c>
      <c r="E681">
        <v>1787.6005475524501</v>
      </c>
      <c r="F681">
        <v>1.3877112416463</v>
      </c>
      <c r="G681">
        <v>1.0259625413486499</v>
      </c>
      <c r="H681">
        <v>-1.81198277940902</v>
      </c>
      <c r="I681">
        <v>-2.2701758940677199</v>
      </c>
      <c r="J681">
        <v>0.54972757056793398</v>
      </c>
      <c r="K681">
        <v>-7.7421142052116906E-2</v>
      </c>
      <c r="L681">
        <v>0.45306936246305901</v>
      </c>
      <c r="M681" t="s">
        <v>3151</v>
      </c>
      <c r="N681" t="s">
        <v>3151</v>
      </c>
      <c r="O681" t="s">
        <v>3155</v>
      </c>
      <c r="P681" t="s">
        <v>3155</v>
      </c>
      <c r="Q681" t="s">
        <v>3149</v>
      </c>
      <c r="R681" t="s">
        <v>3148</v>
      </c>
      <c r="S681" t="s">
        <v>3149</v>
      </c>
      <c r="T681" t="s">
        <v>3152</v>
      </c>
      <c r="U681">
        <v>19</v>
      </c>
      <c r="V681">
        <v>0.58722282569590201</v>
      </c>
      <c r="W681">
        <v>0.150264359166073</v>
      </c>
      <c r="X681">
        <v>-1.5682319566268602E-2</v>
      </c>
      <c r="Y681">
        <v>0.51465788404425705</v>
      </c>
      <c r="Z681">
        <v>0.66386482444663397</v>
      </c>
      <c r="AA681">
        <v>4.3241838214012403E-2</v>
      </c>
      <c r="AB681">
        <v>-0.56327698943897697</v>
      </c>
      <c r="AC681">
        <v>0.60012337565077201</v>
      </c>
      <c r="AD681">
        <v>1.0172916829563301</v>
      </c>
      <c r="AE681">
        <v>0.84123720542012104</v>
      </c>
      <c r="AF681">
        <v>1.3877112416463</v>
      </c>
    </row>
    <row r="682" spans="1:32" x14ac:dyDescent="0.25">
      <c r="A682" t="s">
        <v>4385</v>
      </c>
      <c r="B682" t="s">
        <v>3316</v>
      </c>
      <c r="C682" t="s">
        <v>3283</v>
      </c>
      <c r="D682" t="s">
        <v>3284</v>
      </c>
      <c r="E682">
        <v>6050.8832939699996</v>
      </c>
      <c r="F682">
        <v>1.6793372614169999</v>
      </c>
      <c r="G682">
        <v>-0.62978627919623997</v>
      </c>
      <c r="H682">
        <v>-1.0057074048363599</v>
      </c>
      <c r="I682">
        <v>1.03383530221135</v>
      </c>
      <c r="J682">
        <v>0.115393156919933</v>
      </c>
      <c r="K682">
        <v>0.95693299148425204</v>
      </c>
      <c r="L682">
        <v>6.3086873731066306E-2</v>
      </c>
      <c r="M682" t="s">
        <v>3151</v>
      </c>
      <c r="N682" t="s">
        <v>3150</v>
      </c>
      <c r="O682" t="s">
        <v>3155</v>
      </c>
      <c r="P682" t="s">
        <v>3151</v>
      </c>
      <c r="Q682" t="s">
        <v>3148</v>
      </c>
      <c r="R682" t="s">
        <v>3149</v>
      </c>
      <c r="S682" t="s">
        <v>3148</v>
      </c>
      <c r="T682" t="s">
        <v>3152</v>
      </c>
      <c r="U682">
        <v>12</v>
      </c>
      <c r="V682">
        <v>0.83991659534982299</v>
      </c>
      <c r="W682">
        <v>0.38652068824501101</v>
      </c>
      <c r="X682">
        <v>-8.3548842684265406E-2</v>
      </c>
      <c r="Y682">
        <v>-1.1055211248081599E-2</v>
      </c>
      <c r="Z682">
        <v>0.44460663167236802</v>
      </c>
      <c r="AA682">
        <v>0.803699722632231</v>
      </c>
      <c r="AB682">
        <v>0.76947262600953703</v>
      </c>
      <c r="AC682">
        <v>1.2925074084424999</v>
      </c>
      <c r="AD682">
        <v>1.36236501485163</v>
      </c>
      <c r="AE682">
        <v>1.1995528843910701</v>
      </c>
      <c r="AF682">
        <v>1.6793372614169999</v>
      </c>
    </row>
    <row r="683" spans="1:32" x14ac:dyDescent="0.25">
      <c r="A683" t="s">
        <v>4386</v>
      </c>
      <c r="B683" t="s">
        <v>3316</v>
      </c>
      <c r="C683" t="s">
        <v>3285</v>
      </c>
      <c r="D683" t="s">
        <v>3286</v>
      </c>
      <c r="E683">
        <v>4965.5914306101904</v>
      </c>
      <c r="F683">
        <v>0.75018667927100702</v>
      </c>
      <c r="G683">
        <v>-0.62449123174190302</v>
      </c>
      <c r="H683">
        <v>-1.0057074048363599</v>
      </c>
      <c r="I683">
        <v>6.1223285585799703E-2</v>
      </c>
      <c r="J683">
        <v>0.76603000260154896</v>
      </c>
      <c r="K683">
        <v>-0.91369908991665905</v>
      </c>
      <c r="L683">
        <v>0.47306391655024699</v>
      </c>
      <c r="M683" t="s">
        <v>3151</v>
      </c>
      <c r="N683" t="s">
        <v>3150</v>
      </c>
      <c r="O683" t="s">
        <v>3155</v>
      </c>
      <c r="P683" t="s">
        <v>3148</v>
      </c>
      <c r="Q683" t="s">
        <v>3151</v>
      </c>
      <c r="R683" t="s">
        <v>3150</v>
      </c>
      <c r="S683" t="s">
        <v>3149</v>
      </c>
      <c r="T683" t="s">
        <v>3152</v>
      </c>
      <c r="U683">
        <v>36</v>
      </c>
      <c r="V683">
        <v>1.2434184055808799</v>
      </c>
      <c r="W683">
        <v>1.3290665756320099</v>
      </c>
      <c r="X683">
        <v>0.54715034796197104</v>
      </c>
      <c r="Y683">
        <v>-0.14550741273457801</v>
      </c>
      <c r="Z683">
        <v>0.72997771332139605</v>
      </c>
      <c r="AA683">
        <v>0.88823962647439003</v>
      </c>
      <c r="AB683">
        <v>0.124796067444116</v>
      </c>
      <c r="AC683">
        <v>-0.12242022786010499</v>
      </c>
      <c r="AD683">
        <v>1.0888371031659001</v>
      </c>
      <c r="AE683">
        <v>0.90764395260634001</v>
      </c>
      <c r="AF683">
        <v>0.75018667927100702</v>
      </c>
    </row>
    <row r="684" spans="1:32" x14ac:dyDescent="0.25">
      <c r="A684" t="s">
        <v>4387</v>
      </c>
      <c r="B684" t="s">
        <v>3316</v>
      </c>
      <c r="C684" t="s">
        <v>3287</v>
      </c>
      <c r="D684" t="s">
        <v>3288</v>
      </c>
      <c r="E684">
        <v>1486.2703087755001</v>
      </c>
      <c r="F684">
        <v>-0.50807195543034001</v>
      </c>
      <c r="G684">
        <v>0.43076077409878899</v>
      </c>
      <c r="H684">
        <v>-1.81198277940902</v>
      </c>
      <c r="I684">
        <v>-0.62146221574885696</v>
      </c>
      <c r="J684">
        <v>-0.36135243289198898</v>
      </c>
      <c r="K684">
        <v>0.37732601910281699</v>
      </c>
      <c r="L684">
        <v>-2.0322606640384999E-2</v>
      </c>
      <c r="M684" t="s">
        <v>3150</v>
      </c>
      <c r="N684" t="s">
        <v>3149</v>
      </c>
      <c r="O684" t="s">
        <v>3155</v>
      </c>
      <c r="P684" t="s">
        <v>3150</v>
      </c>
      <c r="Q684" t="s">
        <v>3150</v>
      </c>
      <c r="R684" t="s">
        <v>3148</v>
      </c>
      <c r="S684" t="s">
        <v>3148</v>
      </c>
      <c r="T684" t="s">
        <v>3152</v>
      </c>
      <c r="U684">
        <v>74</v>
      </c>
      <c r="V684">
        <v>-0.63859173849011297</v>
      </c>
      <c r="W684">
        <v>-1.15718024037746</v>
      </c>
      <c r="X684">
        <v>-0.16035585820935799</v>
      </c>
      <c r="Y684">
        <v>0.52244073526720602</v>
      </c>
      <c r="Z684">
        <v>-8.1856663744954997E-2</v>
      </c>
      <c r="AA684">
        <v>-0.16952155031263799</v>
      </c>
      <c r="AB684">
        <v>0.470073523057703</v>
      </c>
      <c r="AC684">
        <v>1.51290179300908</v>
      </c>
      <c r="AD684">
        <v>1.0260173008850799</v>
      </c>
      <c r="AE684">
        <v>-0.11868640908492201</v>
      </c>
      <c r="AF684">
        <v>-0.50807195543034001</v>
      </c>
    </row>
    <row r="685" spans="1:32" x14ac:dyDescent="0.25">
      <c r="A685" t="s">
        <v>4388</v>
      </c>
      <c r="B685" t="s">
        <v>3316</v>
      </c>
      <c r="C685" t="s">
        <v>3289</v>
      </c>
      <c r="D685" t="s">
        <v>3290</v>
      </c>
      <c r="E685">
        <v>13536.295103843901</v>
      </c>
      <c r="F685">
        <v>0.29345214615716297</v>
      </c>
      <c r="G685">
        <v>-0.54192352285580803</v>
      </c>
      <c r="H685">
        <v>-1.5835421035594801</v>
      </c>
      <c r="I685">
        <v>0.49341908166236698</v>
      </c>
      <c r="J685">
        <v>1.01263548225426</v>
      </c>
      <c r="K685">
        <v>0.61698543863343103</v>
      </c>
      <c r="L685">
        <v>0.258679961653071</v>
      </c>
      <c r="M685" t="s">
        <v>3149</v>
      </c>
      <c r="N685" t="s">
        <v>3150</v>
      </c>
      <c r="O685" t="s">
        <v>3155</v>
      </c>
      <c r="P685" t="s">
        <v>3148</v>
      </c>
      <c r="Q685" t="s">
        <v>3151</v>
      </c>
      <c r="R685" t="s">
        <v>3149</v>
      </c>
      <c r="S685" t="s">
        <v>3149</v>
      </c>
      <c r="T685" t="s">
        <v>3152</v>
      </c>
      <c r="U685">
        <v>50</v>
      </c>
      <c r="V685">
        <v>-0.43053006027906399</v>
      </c>
      <c r="W685">
        <v>-0.63015749358159201</v>
      </c>
      <c r="X685">
        <v>-0.59265469277558402</v>
      </c>
      <c r="Y685">
        <v>-1.45183930921169E-2</v>
      </c>
      <c r="Z685">
        <v>3.31914876911832E-2</v>
      </c>
      <c r="AA685">
        <v>-9.9616250185359301E-2</v>
      </c>
      <c r="AB685">
        <v>-0.103746957374149</v>
      </c>
      <c r="AC685">
        <v>-2.3604129125530199E-2</v>
      </c>
      <c r="AD685">
        <v>4.4538628927226799E-2</v>
      </c>
      <c r="AE685">
        <v>-0.39492752339152498</v>
      </c>
      <c r="AF685">
        <v>0.29345214615716297</v>
      </c>
    </row>
    <row r="686" spans="1:32" x14ac:dyDescent="0.25">
      <c r="A686" t="s">
        <v>4389</v>
      </c>
      <c r="B686" t="s">
        <v>3316</v>
      </c>
      <c r="C686" t="s">
        <v>3291</v>
      </c>
      <c r="D686" t="s">
        <v>3292</v>
      </c>
      <c r="E686">
        <v>271.694532002534</v>
      </c>
      <c r="F686">
        <v>-0.21462174193162201</v>
      </c>
      <c r="G686">
        <v>3.93977506237349</v>
      </c>
      <c r="H686">
        <v>-1.0057074048363599</v>
      </c>
      <c r="I686">
        <v>-2.49907352704551</v>
      </c>
      <c r="J686">
        <v>0.37822761927591098</v>
      </c>
      <c r="K686">
        <v>-0.80135119763191698</v>
      </c>
      <c r="L686">
        <v>-0.62296356543242204</v>
      </c>
      <c r="M686" t="s">
        <v>3148</v>
      </c>
      <c r="N686" t="s">
        <v>3151</v>
      </c>
      <c r="O686" t="s">
        <v>3155</v>
      </c>
      <c r="P686" t="s">
        <v>3155</v>
      </c>
      <c r="Q686" t="s">
        <v>3149</v>
      </c>
      <c r="R686" t="s">
        <v>3150</v>
      </c>
      <c r="S686" t="s">
        <v>3150</v>
      </c>
      <c r="T686" t="s">
        <v>3152</v>
      </c>
      <c r="U686">
        <v>68</v>
      </c>
      <c r="V686">
        <v>-0.41159356600687003</v>
      </c>
      <c r="W686">
        <v>-0.54662045204970799</v>
      </c>
      <c r="X686">
        <v>-0.73132187518948299</v>
      </c>
      <c r="Y686">
        <v>-0.72241037544888997</v>
      </c>
      <c r="Z686">
        <v>-0.79083375675544298</v>
      </c>
      <c r="AA686">
        <v>-0.96535141851433504</v>
      </c>
      <c r="AB686">
        <v>-0.44845588892986898</v>
      </c>
      <c r="AC686">
        <v>-1.7066844087244601E-3</v>
      </c>
      <c r="AD686">
        <v>-0.57602319100357202</v>
      </c>
      <c r="AE686">
        <v>-0.77563948549251205</v>
      </c>
      <c r="AF686">
        <v>-0.21462174193162201</v>
      </c>
    </row>
    <row r="687" spans="1:32" x14ac:dyDescent="0.25">
      <c r="A687" t="s">
        <v>4390</v>
      </c>
      <c r="B687" t="s">
        <v>3316</v>
      </c>
      <c r="C687" t="s">
        <v>3293</v>
      </c>
      <c r="D687" t="s">
        <v>3294</v>
      </c>
      <c r="E687">
        <v>1014.60191482858</v>
      </c>
      <c r="F687">
        <v>-1.1628261841840299</v>
      </c>
      <c r="G687">
        <v>0.72072046341514795</v>
      </c>
      <c r="H687">
        <v>0.77678306047090895</v>
      </c>
      <c r="I687">
        <v>-1.3294773946754901</v>
      </c>
      <c r="J687">
        <v>-0.68133299411094095</v>
      </c>
      <c r="K687">
        <v>-1.1679439540385099</v>
      </c>
      <c r="L687">
        <v>-0.72009723590200303</v>
      </c>
      <c r="M687" t="s">
        <v>3155</v>
      </c>
      <c r="N687" t="s">
        <v>3151</v>
      </c>
      <c r="O687" t="s">
        <v>3149</v>
      </c>
      <c r="P687" t="s">
        <v>3155</v>
      </c>
      <c r="Q687" t="s">
        <v>3150</v>
      </c>
      <c r="R687" t="s">
        <v>3155</v>
      </c>
      <c r="S687" t="s">
        <v>3150</v>
      </c>
      <c r="T687" t="s">
        <v>3152</v>
      </c>
      <c r="U687">
        <v>76</v>
      </c>
      <c r="V687">
        <v>-1.04846579879351</v>
      </c>
      <c r="W687">
        <v>-0.87957824784071903</v>
      </c>
      <c r="X687">
        <v>-0.88631468416068704</v>
      </c>
      <c r="Y687">
        <v>-0.90030860083978204</v>
      </c>
      <c r="Z687">
        <v>-0.96778469776158604</v>
      </c>
      <c r="AA687">
        <v>-0.83469289261865398</v>
      </c>
      <c r="AB687">
        <v>0.29590441852562099</v>
      </c>
      <c r="AC687">
        <v>-0.122993370862624</v>
      </c>
      <c r="AD687">
        <v>0.41198494265701902</v>
      </c>
      <c r="AE687">
        <v>-1.0097259039242401</v>
      </c>
      <c r="AF687">
        <v>-1.1628261841840299</v>
      </c>
    </row>
    <row r="688" spans="1:32" x14ac:dyDescent="0.25">
      <c r="A688" t="s">
        <v>4391</v>
      </c>
      <c r="B688" t="s">
        <v>3316</v>
      </c>
      <c r="C688" t="s">
        <v>3295</v>
      </c>
      <c r="D688" t="s">
        <v>3296</v>
      </c>
      <c r="E688">
        <v>1893.7347633885399</v>
      </c>
      <c r="F688">
        <v>-1.37572958032139</v>
      </c>
      <c r="G688">
        <v>-1.5458732790752799E-2</v>
      </c>
      <c r="H688">
        <v>0.28331897684782398</v>
      </c>
      <c r="I688">
        <v>-1.72336842203987</v>
      </c>
      <c r="J688">
        <v>-1.8621258556561399E-2</v>
      </c>
      <c r="K688">
        <v>-0.41599094390297697</v>
      </c>
      <c r="L688">
        <v>6.1564952234293098E-2</v>
      </c>
      <c r="M688" t="s">
        <v>3155</v>
      </c>
      <c r="N688" t="s">
        <v>3148</v>
      </c>
      <c r="O688" t="s">
        <v>3148</v>
      </c>
      <c r="P688" t="s">
        <v>3155</v>
      </c>
      <c r="Q688" t="s">
        <v>3148</v>
      </c>
      <c r="R688" t="s">
        <v>3150</v>
      </c>
      <c r="S688" t="s">
        <v>3148</v>
      </c>
      <c r="T688" t="s">
        <v>3152</v>
      </c>
      <c r="U688">
        <v>77</v>
      </c>
      <c r="V688">
        <v>-0.46097473792035598</v>
      </c>
      <c r="W688">
        <v>-0.490269800203738</v>
      </c>
      <c r="X688">
        <v>-1.02899790855596</v>
      </c>
      <c r="Y688">
        <v>-1.20287370533114</v>
      </c>
      <c r="Z688">
        <v>-1.0283961031682201</v>
      </c>
      <c r="AA688">
        <v>-1.01800689542624</v>
      </c>
      <c r="AB688">
        <v>-0.90915111973025298</v>
      </c>
      <c r="AC688">
        <v>-1.3342503354973501</v>
      </c>
      <c r="AD688">
        <v>-1.44742633968358</v>
      </c>
      <c r="AE688">
        <v>-1.2760388318103599</v>
      </c>
      <c r="AF688">
        <v>-1.37572958032139</v>
      </c>
    </row>
    <row r="689" spans="1:32" x14ac:dyDescent="0.25">
      <c r="A689" t="s">
        <v>4392</v>
      </c>
      <c r="B689" t="s">
        <v>3316</v>
      </c>
      <c r="C689" t="s">
        <v>3297</v>
      </c>
      <c r="D689" t="s">
        <v>3298</v>
      </c>
      <c r="E689">
        <v>6907.8347513230701</v>
      </c>
      <c r="F689">
        <v>1.15490407333555</v>
      </c>
      <c r="G689">
        <v>-0.37283088992540903</v>
      </c>
      <c r="H689">
        <v>1.4131187188816401</v>
      </c>
      <c r="I689">
        <v>1.1395453533536699</v>
      </c>
      <c r="J689">
        <v>0.34905678780203098</v>
      </c>
      <c r="K689">
        <v>0.66187192996393296</v>
      </c>
      <c r="L689">
        <v>-1.01294485284665</v>
      </c>
      <c r="M689" t="s">
        <v>3151</v>
      </c>
      <c r="N689" t="s">
        <v>3150</v>
      </c>
      <c r="O689" t="s">
        <v>3151</v>
      </c>
      <c r="P689" t="s">
        <v>3151</v>
      </c>
      <c r="Q689" t="s">
        <v>3149</v>
      </c>
      <c r="R689" t="s">
        <v>3149</v>
      </c>
      <c r="S689" t="s">
        <v>3155</v>
      </c>
      <c r="T689" t="s">
        <v>3152</v>
      </c>
      <c r="U689">
        <v>25</v>
      </c>
      <c r="V689">
        <v>0.43300186251865003</v>
      </c>
      <c r="W689">
        <v>-0.18970813036440301</v>
      </c>
      <c r="X689">
        <v>-0.33829802156442401</v>
      </c>
      <c r="Y689">
        <v>0.110060877307014</v>
      </c>
      <c r="Z689">
        <v>0.25053583829720399</v>
      </c>
      <c r="AA689">
        <v>-0.157259462739821</v>
      </c>
      <c r="AB689">
        <v>-0.11494134789225401</v>
      </c>
      <c r="AC689">
        <v>-0.25984029789887197</v>
      </c>
      <c r="AD689">
        <v>-0.20826352437849899</v>
      </c>
      <c r="AE689">
        <v>0.44522003067726301</v>
      </c>
      <c r="AF689">
        <v>1.15490407333555</v>
      </c>
    </row>
    <row r="690" spans="1:32" x14ac:dyDescent="0.25">
      <c r="A690" t="s">
        <v>4393</v>
      </c>
      <c r="B690" t="s">
        <v>3316</v>
      </c>
      <c r="C690" t="s">
        <v>3299</v>
      </c>
      <c r="D690" t="s">
        <v>3300</v>
      </c>
      <c r="E690">
        <v>5874.9292650221096</v>
      </c>
      <c r="F690">
        <v>1.7353383371822799</v>
      </c>
      <c r="G690">
        <v>-0.44343710419967203</v>
      </c>
      <c r="H690">
        <v>1.4131187188816401</v>
      </c>
      <c r="I690">
        <v>1.41088196783276</v>
      </c>
      <c r="J690">
        <v>0.15603469444266699</v>
      </c>
      <c r="K690">
        <v>0.39144768965418703</v>
      </c>
      <c r="L690">
        <v>-0.84516112720289704</v>
      </c>
      <c r="M690" t="s">
        <v>3151</v>
      </c>
      <c r="N690" t="s">
        <v>3150</v>
      </c>
      <c r="O690" t="s">
        <v>3151</v>
      </c>
      <c r="P690" t="s">
        <v>3151</v>
      </c>
      <c r="Q690" t="s">
        <v>3148</v>
      </c>
      <c r="R690" t="s">
        <v>3148</v>
      </c>
      <c r="S690" t="s">
        <v>3155</v>
      </c>
      <c r="T690" t="s">
        <v>3152</v>
      </c>
      <c r="U690">
        <v>11</v>
      </c>
      <c r="V690">
        <v>1.6978927327608899</v>
      </c>
      <c r="W690">
        <v>0.64330626564426696</v>
      </c>
      <c r="X690">
        <v>-0.74841655624146797</v>
      </c>
      <c r="Y690">
        <v>-0.46962054900656902</v>
      </c>
      <c r="Z690">
        <v>-0.443062664753889</v>
      </c>
      <c r="AA690">
        <v>-0.52158199451268905</v>
      </c>
      <c r="AB690">
        <v>-0.17922604535557099</v>
      </c>
      <c r="AC690">
        <v>-0.253494451626608</v>
      </c>
      <c r="AD690">
        <v>3.9988351693128102E-2</v>
      </c>
      <c r="AE690">
        <v>0.91880245715949405</v>
      </c>
      <c r="AF690">
        <v>1.7353383371822799</v>
      </c>
    </row>
    <row r="691" spans="1:32" x14ac:dyDescent="0.25">
      <c r="A691" t="s">
        <v>4394</v>
      </c>
      <c r="B691" t="s">
        <v>3316</v>
      </c>
      <c r="C691" t="s">
        <v>3301</v>
      </c>
      <c r="D691" t="s">
        <v>3302</v>
      </c>
      <c r="E691">
        <v>2767.3169648200301</v>
      </c>
      <c r="F691">
        <v>0.636390502038924</v>
      </c>
      <c r="G691">
        <v>-0.37175915272836302</v>
      </c>
      <c r="H691">
        <v>1.4131187188816401</v>
      </c>
      <c r="I691">
        <v>1.06895079420258</v>
      </c>
      <c r="J691">
        <v>-9.5153822246554498E-2</v>
      </c>
      <c r="K691">
        <v>4.3436995061438603E-2</v>
      </c>
      <c r="L691">
        <v>-0.47654632331415397</v>
      </c>
      <c r="M691" t="s">
        <v>3151</v>
      </c>
      <c r="N691" t="s">
        <v>3150</v>
      </c>
      <c r="O691" t="s">
        <v>3151</v>
      </c>
      <c r="P691" t="s">
        <v>3151</v>
      </c>
      <c r="Q691" t="s">
        <v>3148</v>
      </c>
      <c r="R691" t="s">
        <v>3148</v>
      </c>
      <c r="S691" t="s">
        <v>3150</v>
      </c>
      <c r="T691" t="s">
        <v>3152</v>
      </c>
      <c r="U691">
        <v>41</v>
      </c>
      <c r="V691">
        <v>-0.19901569625410401</v>
      </c>
      <c r="W691">
        <v>4.1909086264991298E-2</v>
      </c>
      <c r="X691">
        <v>8.4766189275229595E-2</v>
      </c>
      <c r="Y691">
        <v>-0.414784819001702</v>
      </c>
      <c r="Z691">
        <v>-0.30432439862663602</v>
      </c>
      <c r="AA691">
        <v>-0.34623144472177297</v>
      </c>
      <c r="AB691">
        <v>-9.0861913140905901E-2</v>
      </c>
      <c r="AC691">
        <v>0.14195682372301199</v>
      </c>
      <c r="AD691">
        <v>0.960061164155674</v>
      </c>
      <c r="AE691">
        <v>0.65372911854375804</v>
      </c>
      <c r="AF691">
        <v>0.636390502038924</v>
      </c>
    </row>
    <row r="692" spans="1:32" x14ac:dyDescent="0.25">
      <c r="A692" t="s">
        <v>4395</v>
      </c>
      <c r="B692" t="s">
        <v>3316</v>
      </c>
      <c r="C692" t="s">
        <v>3303</v>
      </c>
      <c r="D692" t="s">
        <v>3304</v>
      </c>
      <c r="E692">
        <v>3270.8500768348299</v>
      </c>
      <c r="F692">
        <v>7.1196966296821096E-2</v>
      </c>
      <c r="G692">
        <v>-0.26196900328598699</v>
      </c>
      <c r="H692">
        <v>1.4131187188816401</v>
      </c>
      <c r="I692">
        <v>0.79463653153022695</v>
      </c>
      <c r="J692">
        <v>0.114272690617003</v>
      </c>
      <c r="K692">
        <v>-1.32101426836854</v>
      </c>
      <c r="L692">
        <v>-1.16613143807179</v>
      </c>
      <c r="M692" t="s">
        <v>3148</v>
      </c>
      <c r="N692" t="s">
        <v>3148</v>
      </c>
      <c r="O692" t="s">
        <v>3151</v>
      </c>
      <c r="P692" t="s">
        <v>3149</v>
      </c>
      <c r="Q692" t="s">
        <v>3148</v>
      </c>
      <c r="R692" t="s">
        <v>3155</v>
      </c>
      <c r="S692" t="s">
        <v>3155</v>
      </c>
      <c r="T692" t="s">
        <v>3152</v>
      </c>
      <c r="U692">
        <v>58</v>
      </c>
      <c r="V692">
        <v>-1.0352249279533201</v>
      </c>
      <c r="W692">
        <v>-0.32896330809590302</v>
      </c>
      <c r="X692">
        <v>-0.59067799158382395</v>
      </c>
      <c r="Y692">
        <v>-0.95662076887369296</v>
      </c>
      <c r="Z692">
        <v>-1.2247855526246301</v>
      </c>
      <c r="AA692">
        <v>-1.4253194101015001</v>
      </c>
      <c r="AB692">
        <v>-0.62869079542514905</v>
      </c>
      <c r="AC692">
        <v>-0.20629264985851101</v>
      </c>
      <c r="AD692">
        <v>-0.59553950654679799</v>
      </c>
      <c r="AE692">
        <v>-0.44590603044078803</v>
      </c>
      <c r="AF692">
        <v>7.1196966296821096E-2</v>
      </c>
    </row>
    <row r="693" spans="1:32" x14ac:dyDescent="0.25">
      <c r="A693" t="s">
        <v>4396</v>
      </c>
      <c r="B693" t="s">
        <v>3316</v>
      </c>
      <c r="C693" t="s">
        <v>3305</v>
      </c>
      <c r="D693" t="s">
        <v>3306</v>
      </c>
      <c r="E693">
        <v>3960.6056046425501</v>
      </c>
      <c r="F693">
        <v>-0.207317525273577</v>
      </c>
      <c r="G693">
        <v>0.454083801336579</v>
      </c>
      <c r="H693">
        <v>-0.64768603114698498</v>
      </c>
      <c r="I693">
        <v>3.5232322159511997E-2</v>
      </c>
      <c r="J693">
        <v>0.53879608199997697</v>
      </c>
      <c r="K693">
        <v>-0.755879407843143</v>
      </c>
      <c r="L693">
        <v>-0.76702697126421704</v>
      </c>
      <c r="M693" t="s">
        <v>3148</v>
      </c>
      <c r="N693" t="s">
        <v>3149</v>
      </c>
      <c r="O693" t="s">
        <v>3150</v>
      </c>
      <c r="P693" t="s">
        <v>3148</v>
      </c>
      <c r="Q693" t="s">
        <v>3149</v>
      </c>
      <c r="R693" t="s">
        <v>3150</v>
      </c>
      <c r="S693" t="s">
        <v>3150</v>
      </c>
      <c r="T693" t="s">
        <v>3152</v>
      </c>
      <c r="U693">
        <v>67</v>
      </c>
      <c r="V693">
        <v>-0.288609051560418</v>
      </c>
      <c r="W693">
        <v>-0.22687466430754499</v>
      </c>
      <c r="X693">
        <v>-0.28666448820812002</v>
      </c>
      <c r="Y693">
        <v>-0.64330727360700102</v>
      </c>
      <c r="Z693">
        <v>-0.80990724744211895</v>
      </c>
      <c r="AA693">
        <v>-0.56870019287991203</v>
      </c>
      <c r="AB693">
        <v>-0.48052274845936899</v>
      </c>
      <c r="AC693">
        <v>3.9493895853194398E-2</v>
      </c>
      <c r="AD693">
        <v>0.12827323410751901</v>
      </c>
      <c r="AE693">
        <v>-0.25893481195991003</v>
      </c>
      <c r="AF693">
        <v>-0.207317525273577</v>
      </c>
    </row>
    <row r="694" spans="1:32" x14ac:dyDescent="0.25">
      <c r="A694" t="s">
        <v>4397</v>
      </c>
      <c r="B694" t="s">
        <v>3316</v>
      </c>
      <c r="C694" t="s">
        <v>3307</v>
      </c>
      <c r="D694" t="s">
        <v>3308</v>
      </c>
      <c r="E694">
        <v>1247.33820578771</v>
      </c>
      <c r="F694">
        <v>0.69025115165207296</v>
      </c>
      <c r="G694">
        <v>0.349791011196319</v>
      </c>
      <c r="H694">
        <v>-1.0057074048363599</v>
      </c>
      <c r="I694">
        <v>0.39478633373243699</v>
      </c>
      <c r="J694">
        <v>-0.196771736146413</v>
      </c>
      <c r="K694">
        <v>-1.4318873175590601</v>
      </c>
      <c r="L694">
        <v>-0.82523097698214898</v>
      </c>
      <c r="M694" t="s">
        <v>3151</v>
      </c>
      <c r="N694" t="s">
        <v>3149</v>
      </c>
      <c r="O694" t="s">
        <v>3155</v>
      </c>
      <c r="P694" t="s">
        <v>3148</v>
      </c>
      <c r="Q694" t="s">
        <v>3150</v>
      </c>
      <c r="R694" t="s">
        <v>3155</v>
      </c>
      <c r="S694" t="s">
        <v>3155</v>
      </c>
      <c r="T694" t="s">
        <v>3152</v>
      </c>
      <c r="U694">
        <v>38</v>
      </c>
      <c r="V694">
        <v>0.74920807853901195</v>
      </c>
      <c r="W694">
        <v>0.59331759530392003</v>
      </c>
      <c r="X694">
        <v>0.83380139619428395</v>
      </c>
      <c r="Y694">
        <v>-0.36317489527419</v>
      </c>
      <c r="Z694">
        <v>-0.611430263349377</v>
      </c>
      <c r="AA694">
        <v>0.52942622685761298</v>
      </c>
      <c r="AB694">
        <v>1.17138205043294</v>
      </c>
      <c r="AC694">
        <v>1.58937878137588</v>
      </c>
      <c r="AD694">
        <v>1.0713358356945</v>
      </c>
      <c r="AE694">
        <v>0.50852658234014403</v>
      </c>
      <c r="AF694">
        <v>0.69025115165207296</v>
      </c>
    </row>
    <row r="695" spans="1:32" x14ac:dyDescent="0.25">
      <c r="A695" t="s">
        <v>4398</v>
      </c>
      <c r="B695" t="s">
        <v>3317</v>
      </c>
      <c r="C695" t="s">
        <v>3146</v>
      </c>
      <c r="D695" t="s">
        <v>3147</v>
      </c>
      <c r="E695">
        <v>1039.3162261186901</v>
      </c>
      <c r="F695">
        <v>0.58396071300699504</v>
      </c>
      <c r="G695">
        <v>3.8813762228136501</v>
      </c>
      <c r="H695">
        <v>0.57058936538767302</v>
      </c>
      <c r="I695">
        <v>-0.17344082337060299</v>
      </c>
      <c r="J695">
        <v>0.116405041575739</v>
      </c>
      <c r="K695">
        <v>0.749918867850494</v>
      </c>
      <c r="L695">
        <v>0.90321101385809699</v>
      </c>
      <c r="M695" t="s">
        <v>3151</v>
      </c>
      <c r="N695" t="s">
        <v>3151</v>
      </c>
      <c r="O695" t="s">
        <v>3149</v>
      </c>
      <c r="P695" t="s">
        <v>3150</v>
      </c>
      <c r="Q695" t="s">
        <v>3148</v>
      </c>
      <c r="R695" t="s">
        <v>3149</v>
      </c>
      <c r="S695" t="s">
        <v>3151</v>
      </c>
      <c r="T695" t="s">
        <v>3152</v>
      </c>
      <c r="U695">
        <v>55</v>
      </c>
      <c r="V695">
        <v>6.5697801588870494E-2</v>
      </c>
      <c r="W695">
        <v>0.124888424903115</v>
      </c>
      <c r="X695">
        <v>0.65320363591914798</v>
      </c>
      <c r="Y695">
        <v>7.9135528023908303E-2</v>
      </c>
      <c r="Z695">
        <v>-9.1266914487084905E-2</v>
      </c>
      <c r="AA695">
        <v>0.27303721296044697</v>
      </c>
      <c r="AB695">
        <v>4.6123458715468801E-2</v>
      </c>
      <c r="AC695">
        <v>0.28844497683792403</v>
      </c>
      <c r="AD695">
        <v>0.35622739445579099</v>
      </c>
      <c r="AE695">
        <v>-0.19024741973614401</v>
      </c>
      <c r="AF695">
        <v>0.58396071300699504</v>
      </c>
    </row>
    <row r="696" spans="1:32" x14ac:dyDescent="0.25">
      <c r="A696" t="s">
        <v>4399</v>
      </c>
      <c r="B696" t="s">
        <v>3317</v>
      </c>
      <c r="C696" t="s">
        <v>3153</v>
      </c>
      <c r="D696" t="s">
        <v>3154</v>
      </c>
      <c r="E696">
        <v>4635.3358938945103</v>
      </c>
      <c r="F696">
        <v>0.75095235024046303</v>
      </c>
      <c r="G696">
        <v>10.370576007955099</v>
      </c>
      <c r="H696">
        <v>-0.59736918002788697</v>
      </c>
      <c r="I696">
        <v>-0.58373075123697005</v>
      </c>
      <c r="J696">
        <v>0.43394345629002001</v>
      </c>
      <c r="K696">
        <v>0.559530404289455</v>
      </c>
      <c r="L696">
        <v>0.61043280524860899</v>
      </c>
      <c r="M696" t="s">
        <v>3151</v>
      </c>
      <c r="N696" t="s">
        <v>3151</v>
      </c>
      <c r="O696" t="s">
        <v>3150</v>
      </c>
      <c r="P696" t="s">
        <v>3150</v>
      </c>
      <c r="Q696" t="s">
        <v>3149</v>
      </c>
      <c r="R696" t="s">
        <v>3149</v>
      </c>
      <c r="S696" t="s">
        <v>3149</v>
      </c>
      <c r="T696" t="s">
        <v>3152</v>
      </c>
      <c r="U696">
        <v>49</v>
      </c>
      <c r="V696">
        <v>0.90355871303300594</v>
      </c>
      <c r="W696">
        <v>0.121726938729341</v>
      </c>
      <c r="X696">
        <v>0.87595957402062796</v>
      </c>
      <c r="Y696">
        <v>0.86330726253915702</v>
      </c>
      <c r="Z696">
        <v>-0.40833580796702601</v>
      </c>
      <c r="AA696">
        <v>-0.73130706687109903</v>
      </c>
      <c r="AB696">
        <v>-0.35535663427116998</v>
      </c>
      <c r="AC696">
        <v>0.32455292237953498</v>
      </c>
      <c r="AD696">
        <v>0.56828634082864504</v>
      </c>
      <c r="AE696">
        <v>0.206519525929137</v>
      </c>
      <c r="AF696">
        <v>0.75095235024046303</v>
      </c>
    </row>
    <row r="697" spans="1:32" x14ac:dyDescent="0.25">
      <c r="A697" t="s">
        <v>4400</v>
      </c>
      <c r="B697" t="s">
        <v>3317</v>
      </c>
      <c r="C697" t="s">
        <v>3156</v>
      </c>
      <c r="D697" t="s">
        <v>3157</v>
      </c>
      <c r="E697">
        <v>1356.9983095938201</v>
      </c>
      <c r="F697">
        <v>0.55731519065312496</v>
      </c>
      <c r="G697">
        <v>-6.8413988630090294E-2</v>
      </c>
      <c r="H697">
        <v>0.78304829398079401</v>
      </c>
      <c r="I697">
        <v>0.61038765354964497</v>
      </c>
      <c r="J697">
        <v>-0.87496832777532696</v>
      </c>
      <c r="K697">
        <v>-0.42001915682827101</v>
      </c>
      <c r="L697">
        <v>0.73643501775167797</v>
      </c>
      <c r="M697" t="s">
        <v>3151</v>
      </c>
      <c r="N697" t="s">
        <v>3148</v>
      </c>
      <c r="O697" t="s">
        <v>3149</v>
      </c>
      <c r="P697" t="s">
        <v>3149</v>
      </c>
      <c r="Q697" t="s">
        <v>3155</v>
      </c>
      <c r="R697" t="s">
        <v>3150</v>
      </c>
      <c r="S697" t="s">
        <v>3149</v>
      </c>
      <c r="T697" t="s">
        <v>3152</v>
      </c>
      <c r="U697">
        <v>56</v>
      </c>
      <c r="V697">
        <v>-0.85566966403531097</v>
      </c>
      <c r="W697">
        <v>-1.5417299824586099</v>
      </c>
      <c r="X697">
        <v>-4.8802201789568102E-2</v>
      </c>
      <c r="Y697">
        <v>-0.63659364543376895</v>
      </c>
      <c r="Z697">
        <v>-0.84850407252798499</v>
      </c>
      <c r="AA697">
        <v>-0.64183083641270799</v>
      </c>
      <c r="AB697">
        <v>-0.226168215794667</v>
      </c>
      <c r="AC697">
        <v>0.29725421909219801</v>
      </c>
      <c r="AD697">
        <v>-0.197989727736606</v>
      </c>
      <c r="AE697">
        <v>0.42573995197928299</v>
      </c>
      <c r="AF697">
        <v>0.55731519065312496</v>
      </c>
    </row>
    <row r="698" spans="1:32" x14ac:dyDescent="0.25">
      <c r="A698" t="s">
        <v>4401</v>
      </c>
      <c r="B698" t="s">
        <v>3317</v>
      </c>
      <c r="C698" t="s">
        <v>3158</v>
      </c>
      <c r="D698" t="s">
        <v>3159</v>
      </c>
      <c r="E698">
        <v>150.70764517697501</v>
      </c>
      <c r="F698">
        <v>3.4556293042655298E-2</v>
      </c>
      <c r="M698" t="s">
        <v>3160</v>
      </c>
      <c r="N698" t="s">
        <v>3160</v>
      </c>
      <c r="O698" t="s">
        <v>3160</v>
      </c>
      <c r="P698" t="s">
        <v>3160</v>
      </c>
      <c r="Q698" t="s">
        <v>3160</v>
      </c>
      <c r="R698" t="s">
        <v>3160</v>
      </c>
      <c r="S698" t="s">
        <v>3160</v>
      </c>
      <c r="T698" t="s">
        <v>3161</v>
      </c>
      <c r="U698">
        <v>68</v>
      </c>
      <c r="V698">
        <v>0.66323994845683298</v>
      </c>
      <c r="W698">
        <v>0.86290739753670698</v>
      </c>
      <c r="X698">
        <v>1.1686979682632099</v>
      </c>
      <c r="Y698">
        <v>1.71250693161956</v>
      </c>
      <c r="Z698">
        <v>1.1868631029146699</v>
      </c>
      <c r="AA698">
        <v>-0.433855934248908</v>
      </c>
      <c r="AB698">
        <v>-0.20627278016634201</v>
      </c>
      <c r="AC698">
        <v>-0.63853819071615403</v>
      </c>
      <c r="AD698">
        <v>-1.10528762481257</v>
      </c>
      <c r="AE698">
        <v>-1.6535649691564001</v>
      </c>
      <c r="AF698">
        <v>3.4556293042655298E-2</v>
      </c>
    </row>
    <row r="699" spans="1:32" x14ac:dyDescent="0.25">
      <c r="A699" t="s">
        <v>4402</v>
      </c>
      <c r="B699" t="s">
        <v>3317</v>
      </c>
      <c r="C699" t="s">
        <v>3162</v>
      </c>
      <c r="D699" t="s">
        <v>3163</v>
      </c>
      <c r="E699">
        <v>4365.7811817778002</v>
      </c>
      <c r="F699">
        <v>0.84960843647555895</v>
      </c>
      <c r="G699">
        <v>3.0615558021390901</v>
      </c>
      <c r="H699">
        <v>-1.38343967555306</v>
      </c>
      <c r="I699">
        <v>-0.41382862855361002</v>
      </c>
      <c r="J699">
        <v>0.393858007120376</v>
      </c>
      <c r="K699">
        <v>0.54875104164021005</v>
      </c>
      <c r="L699">
        <v>0.34526166685419202</v>
      </c>
      <c r="M699" t="s">
        <v>3151</v>
      </c>
      <c r="N699" t="s">
        <v>3151</v>
      </c>
      <c r="O699" t="s">
        <v>3155</v>
      </c>
      <c r="P699" t="s">
        <v>3150</v>
      </c>
      <c r="Q699" t="s">
        <v>3149</v>
      </c>
      <c r="R699" t="s">
        <v>3149</v>
      </c>
      <c r="S699" t="s">
        <v>3149</v>
      </c>
      <c r="T699" t="s">
        <v>3152</v>
      </c>
      <c r="U699">
        <v>46</v>
      </c>
      <c r="V699">
        <v>-0.27845391058358898</v>
      </c>
      <c r="W699">
        <v>-0.273774302783023</v>
      </c>
      <c r="X699">
        <v>-0.73941471136477399</v>
      </c>
      <c r="Y699">
        <v>-0.92813737380337402</v>
      </c>
      <c r="Z699">
        <v>-0.89186000898431705</v>
      </c>
      <c r="AA699">
        <v>-1.0392339447569801</v>
      </c>
      <c r="AB699">
        <v>-0.49809216191260203</v>
      </c>
      <c r="AC699">
        <v>0.27887122163343397</v>
      </c>
      <c r="AD699">
        <v>0.77611155578510105</v>
      </c>
      <c r="AE699">
        <v>0.69020115275529204</v>
      </c>
      <c r="AF699">
        <v>0.84960843647555895</v>
      </c>
    </row>
    <row r="700" spans="1:32" x14ac:dyDescent="0.25">
      <c r="A700" t="s">
        <v>4403</v>
      </c>
      <c r="B700" t="s">
        <v>3317</v>
      </c>
      <c r="C700" t="s">
        <v>3164</v>
      </c>
      <c r="D700" t="s">
        <v>3165</v>
      </c>
      <c r="E700">
        <v>2526.1665146455698</v>
      </c>
      <c r="F700">
        <v>2.2042018002821302</v>
      </c>
      <c r="G700">
        <v>1.4061698445283799</v>
      </c>
      <c r="H700">
        <v>-1.0057074048363599</v>
      </c>
      <c r="I700">
        <v>1.01461841986714</v>
      </c>
      <c r="J700">
        <v>0.46834649593987598</v>
      </c>
      <c r="K700">
        <v>1.09867223464102</v>
      </c>
      <c r="L700">
        <v>1.3214198495459499</v>
      </c>
      <c r="M700" t="s">
        <v>3151</v>
      </c>
      <c r="N700" t="s">
        <v>3151</v>
      </c>
      <c r="O700" t="s">
        <v>3155</v>
      </c>
      <c r="P700" t="s">
        <v>3151</v>
      </c>
      <c r="Q700" t="s">
        <v>3149</v>
      </c>
      <c r="R700" t="s">
        <v>3151</v>
      </c>
      <c r="S700" t="s">
        <v>3151</v>
      </c>
      <c r="T700" t="s">
        <v>3152</v>
      </c>
      <c r="U700">
        <v>10</v>
      </c>
      <c r="V700">
        <v>0.413545590024396</v>
      </c>
      <c r="W700">
        <v>-8.7946606883192308E-3</v>
      </c>
      <c r="X700">
        <v>-0.26206404002657102</v>
      </c>
      <c r="Y700">
        <v>-0.76456066668379197</v>
      </c>
      <c r="Z700">
        <v>-0.86942741309251304</v>
      </c>
      <c r="AA700">
        <v>-0.37005478622592902</v>
      </c>
      <c r="AB700">
        <v>0.782007728911988</v>
      </c>
      <c r="AC700">
        <v>1.1142907136966</v>
      </c>
      <c r="AD700">
        <v>0.86194966054931199</v>
      </c>
      <c r="AE700">
        <v>1.4190860332270101</v>
      </c>
      <c r="AF700">
        <v>2.2042018002821302</v>
      </c>
    </row>
    <row r="701" spans="1:32" x14ac:dyDescent="0.25">
      <c r="A701" t="s">
        <v>4404</v>
      </c>
      <c r="B701" t="s">
        <v>3317</v>
      </c>
      <c r="C701" t="s">
        <v>3166</v>
      </c>
      <c r="D701" t="s">
        <v>3167</v>
      </c>
      <c r="E701">
        <v>5460.6176990891099</v>
      </c>
      <c r="F701">
        <v>1.6340909739521901</v>
      </c>
      <c r="G701">
        <v>2.36454046010387</v>
      </c>
      <c r="H701">
        <v>0.565514586157571</v>
      </c>
      <c r="I701">
        <v>0.31228976908721601</v>
      </c>
      <c r="J701">
        <v>0.40877904515229502</v>
      </c>
      <c r="K701">
        <v>0.56025745573336405</v>
      </c>
      <c r="L701">
        <v>0.52375808052685102</v>
      </c>
      <c r="M701" t="s">
        <v>3151</v>
      </c>
      <c r="N701" t="s">
        <v>3151</v>
      </c>
      <c r="O701" t="s">
        <v>3149</v>
      </c>
      <c r="P701" t="s">
        <v>3148</v>
      </c>
      <c r="Q701" t="s">
        <v>3149</v>
      </c>
      <c r="R701" t="s">
        <v>3149</v>
      </c>
      <c r="S701" t="s">
        <v>3149</v>
      </c>
      <c r="T701" t="s">
        <v>3152</v>
      </c>
      <c r="U701">
        <v>19</v>
      </c>
      <c r="V701">
        <v>0.20501957077015801</v>
      </c>
      <c r="W701">
        <v>0.658073644375336</v>
      </c>
      <c r="X701">
        <v>0.56302651301236895</v>
      </c>
      <c r="Y701">
        <v>0.210132460934353</v>
      </c>
      <c r="Z701">
        <v>0.35418109452326402</v>
      </c>
      <c r="AA701">
        <v>0.37807348044449701</v>
      </c>
      <c r="AB701">
        <v>0.44246081943173099</v>
      </c>
      <c r="AC701">
        <v>1.0371408766265</v>
      </c>
      <c r="AD701">
        <v>1.23514899276621</v>
      </c>
      <c r="AE701">
        <v>1.04041431093968</v>
      </c>
      <c r="AF701">
        <v>1.6340909739521901</v>
      </c>
    </row>
    <row r="702" spans="1:32" x14ac:dyDescent="0.25">
      <c r="A702" t="s">
        <v>4405</v>
      </c>
      <c r="B702" t="s">
        <v>3317</v>
      </c>
      <c r="C702" t="s">
        <v>3168</v>
      </c>
      <c r="D702" t="s">
        <v>3169</v>
      </c>
      <c r="E702">
        <v>3110.3197937332702</v>
      </c>
      <c r="F702">
        <v>1.1588153156665999</v>
      </c>
      <c r="G702">
        <v>3.60249663668582</v>
      </c>
      <c r="H702">
        <v>-1.81198277940902</v>
      </c>
      <c r="I702">
        <v>-0.77054903976980305</v>
      </c>
      <c r="J702">
        <v>-0.103458833424806</v>
      </c>
      <c r="K702">
        <v>0.103998756316992</v>
      </c>
      <c r="L702">
        <v>0.16716237126623401</v>
      </c>
      <c r="M702" t="s">
        <v>3151</v>
      </c>
      <c r="N702" t="s">
        <v>3151</v>
      </c>
      <c r="O702" t="s">
        <v>3155</v>
      </c>
      <c r="P702" t="s">
        <v>3150</v>
      </c>
      <c r="Q702" t="s">
        <v>3148</v>
      </c>
      <c r="R702" t="s">
        <v>3148</v>
      </c>
      <c r="S702" t="s">
        <v>3149</v>
      </c>
      <c r="T702" t="s">
        <v>3152</v>
      </c>
      <c r="U702">
        <v>34</v>
      </c>
      <c r="V702">
        <v>1.52302039995908E-2</v>
      </c>
      <c r="W702">
        <v>0.222094749105715</v>
      </c>
      <c r="X702">
        <v>-0.188481837666962</v>
      </c>
      <c r="Y702">
        <v>-0.25936760319779101</v>
      </c>
      <c r="Z702">
        <v>-1.4880581292683199E-2</v>
      </c>
      <c r="AA702">
        <v>3.02736240518796E-2</v>
      </c>
      <c r="AB702">
        <v>-4.9880473708137002E-2</v>
      </c>
      <c r="AC702">
        <v>0.39365588474999702</v>
      </c>
      <c r="AD702">
        <v>0.62179793945015904</v>
      </c>
      <c r="AE702">
        <v>0.65497486931122395</v>
      </c>
      <c r="AF702">
        <v>1.1588153156665999</v>
      </c>
    </row>
    <row r="703" spans="1:32" x14ac:dyDescent="0.25">
      <c r="A703" t="s">
        <v>4406</v>
      </c>
      <c r="B703" t="s">
        <v>3317</v>
      </c>
      <c r="C703" t="s">
        <v>3170</v>
      </c>
      <c r="D703" t="s">
        <v>3171</v>
      </c>
      <c r="E703">
        <v>7733.1454489723401</v>
      </c>
      <c r="F703">
        <v>1.58916891446393</v>
      </c>
      <c r="G703">
        <v>3.86706696100849</v>
      </c>
      <c r="H703">
        <v>1.06783960970253</v>
      </c>
      <c r="I703">
        <v>-0.69268768629353505</v>
      </c>
      <c r="J703">
        <v>-0.120535190714724</v>
      </c>
      <c r="K703">
        <v>0.39852948883971401</v>
      </c>
      <c r="L703">
        <v>0.16742382805700401</v>
      </c>
      <c r="M703" t="s">
        <v>3151</v>
      </c>
      <c r="N703" t="s">
        <v>3151</v>
      </c>
      <c r="O703" t="s">
        <v>3149</v>
      </c>
      <c r="P703" t="s">
        <v>3150</v>
      </c>
      <c r="Q703" t="s">
        <v>3148</v>
      </c>
      <c r="R703" t="s">
        <v>3148</v>
      </c>
      <c r="S703" t="s">
        <v>3149</v>
      </c>
      <c r="T703" t="s">
        <v>3152</v>
      </c>
      <c r="U703">
        <v>21</v>
      </c>
      <c r="V703">
        <v>0.67021603285378695</v>
      </c>
      <c r="W703">
        <v>0.74298361589220996</v>
      </c>
      <c r="X703">
        <v>0.37249439108243898</v>
      </c>
      <c r="Y703">
        <v>9.4464543372021106E-2</v>
      </c>
      <c r="Z703">
        <v>0.51086486693901201</v>
      </c>
      <c r="AA703">
        <v>0.58172247274215505</v>
      </c>
      <c r="AB703">
        <v>0.73032537989453195</v>
      </c>
      <c r="AC703">
        <v>1.0034375399651201</v>
      </c>
      <c r="AD703">
        <v>0.96077599330960495</v>
      </c>
      <c r="AE703">
        <v>0.80327570728495801</v>
      </c>
      <c r="AF703">
        <v>1.58916891446393</v>
      </c>
    </row>
    <row r="704" spans="1:32" x14ac:dyDescent="0.25">
      <c r="A704" t="s">
        <v>4407</v>
      </c>
      <c r="B704" t="s">
        <v>3317</v>
      </c>
      <c r="C704" t="s">
        <v>3172</v>
      </c>
      <c r="D704" t="s">
        <v>3173</v>
      </c>
      <c r="E704">
        <v>1855.9584225926901</v>
      </c>
      <c r="F704">
        <v>1.6348876065693501</v>
      </c>
      <c r="G704">
        <v>2.6313413393787699</v>
      </c>
      <c r="H704">
        <v>-0.19943203026369</v>
      </c>
      <c r="I704">
        <v>0.37576330047763301</v>
      </c>
      <c r="J704">
        <v>0.42075820699764799</v>
      </c>
      <c r="K704">
        <v>0.13366558525916</v>
      </c>
      <c r="L704">
        <v>0.58261880986763104</v>
      </c>
      <c r="M704" t="s">
        <v>3151</v>
      </c>
      <c r="N704" t="s">
        <v>3151</v>
      </c>
      <c r="O704" t="s">
        <v>3148</v>
      </c>
      <c r="P704" t="s">
        <v>3148</v>
      </c>
      <c r="Q704" t="s">
        <v>3149</v>
      </c>
      <c r="R704" t="s">
        <v>3148</v>
      </c>
      <c r="S704" t="s">
        <v>3149</v>
      </c>
      <c r="T704" t="s">
        <v>3152</v>
      </c>
      <c r="U704">
        <v>18</v>
      </c>
      <c r="V704">
        <v>-6.0168098844279497E-2</v>
      </c>
      <c r="W704">
        <v>0.1005984989661</v>
      </c>
      <c r="X704">
        <v>-0.47010326750313403</v>
      </c>
      <c r="Y704">
        <v>-0.97384237134815599</v>
      </c>
      <c r="Z704">
        <v>-1.1925557430794</v>
      </c>
      <c r="AA704">
        <v>-0.870044160229413</v>
      </c>
      <c r="AB704">
        <v>0.40059757768155502</v>
      </c>
      <c r="AC704">
        <v>1.2843014440804199</v>
      </c>
      <c r="AD704">
        <v>0.80164286850911604</v>
      </c>
      <c r="AE704">
        <v>0.78562408111195703</v>
      </c>
      <c r="AF704">
        <v>1.6348876065693501</v>
      </c>
    </row>
    <row r="705" spans="1:32" x14ac:dyDescent="0.25">
      <c r="A705" t="s">
        <v>4408</v>
      </c>
      <c r="B705" t="s">
        <v>3317</v>
      </c>
      <c r="C705" t="s">
        <v>3174</v>
      </c>
      <c r="D705" t="s">
        <v>3175</v>
      </c>
      <c r="E705">
        <v>9419.2883446162796</v>
      </c>
      <c r="F705">
        <v>2.3967963632304299</v>
      </c>
      <c r="G705">
        <v>1.72978828884359</v>
      </c>
      <c r="H705">
        <v>0.98073835387974795</v>
      </c>
      <c r="I705">
        <v>1.0182952884241701</v>
      </c>
      <c r="J705">
        <v>-1.2178738734879599</v>
      </c>
      <c r="K705">
        <v>1.0201843157535299E-2</v>
      </c>
      <c r="L705">
        <v>-0.26719628427379599</v>
      </c>
      <c r="M705" t="s">
        <v>3151</v>
      </c>
      <c r="N705" t="s">
        <v>3151</v>
      </c>
      <c r="O705" t="s">
        <v>3149</v>
      </c>
      <c r="P705" t="s">
        <v>3151</v>
      </c>
      <c r="Q705" t="s">
        <v>3155</v>
      </c>
      <c r="R705" t="s">
        <v>3148</v>
      </c>
      <c r="S705" t="s">
        <v>3148</v>
      </c>
      <c r="T705" t="s">
        <v>3152</v>
      </c>
      <c r="U705">
        <v>8</v>
      </c>
      <c r="V705">
        <v>1.51696498079099</v>
      </c>
      <c r="W705">
        <v>1.07480583985696</v>
      </c>
      <c r="X705">
        <v>0.58608494950274703</v>
      </c>
      <c r="Y705">
        <v>0.35828367539344302</v>
      </c>
      <c r="Z705">
        <v>0.35455175818974199</v>
      </c>
      <c r="AA705">
        <v>0.66440136762971602</v>
      </c>
      <c r="AB705">
        <v>1.3775837800289601</v>
      </c>
      <c r="AC705">
        <v>1.7321204270038699</v>
      </c>
      <c r="AD705">
        <v>1.7355811125182901</v>
      </c>
      <c r="AE705">
        <v>1.8320203621736999</v>
      </c>
      <c r="AF705">
        <v>2.3967963632304299</v>
      </c>
    </row>
    <row r="706" spans="1:32" x14ac:dyDescent="0.25">
      <c r="A706" t="s">
        <v>4409</v>
      </c>
      <c r="B706" t="s">
        <v>3317</v>
      </c>
      <c r="C706" t="s">
        <v>3176</v>
      </c>
      <c r="D706" t="s">
        <v>3177</v>
      </c>
      <c r="E706">
        <v>7990.0595510001003</v>
      </c>
      <c r="F706">
        <v>3.5672831504464799</v>
      </c>
      <c r="G706">
        <v>3.6744048145536801</v>
      </c>
      <c r="H706">
        <v>0.72358961101033803</v>
      </c>
      <c r="I706">
        <v>0.905915809305195</v>
      </c>
      <c r="J706">
        <v>-1.25493841086271</v>
      </c>
      <c r="K706">
        <v>-1.4290013837548301</v>
      </c>
      <c r="L706">
        <v>-2.6455145121119499E-2</v>
      </c>
      <c r="M706" t="s">
        <v>3151</v>
      </c>
      <c r="N706" t="s">
        <v>3151</v>
      </c>
      <c r="O706" t="s">
        <v>3149</v>
      </c>
      <c r="P706" t="s">
        <v>3149</v>
      </c>
      <c r="Q706" t="s">
        <v>3155</v>
      </c>
      <c r="R706" t="s">
        <v>3155</v>
      </c>
      <c r="S706" t="s">
        <v>3148</v>
      </c>
      <c r="T706" t="s">
        <v>3152</v>
      </c>
      <c r="U706">
        <v>4</v>
      </c>
      <c r="V706">
        <v>2.1313628107915301</v>
      </c>
      <c r="W706">
        <v>2.0763455528438799</v>
      </c>
      <c r="X706">
        <v>1.35458532298479</v>
      </c>
      <c r="Y706">
        <v>0.70402219828276102</v>
      </c>
      <c r="Z706">
        <v>0.53867583372555305</v>
      </c>
      <c r="AA706">
        <v>1.2036087780453699</v>
      </c>
      <c r="AB706">
        <v>2.60991840620227</v>
      </c>
      <c r="AC706">
        <v>3.0718442876785801</v>
      </c>
      <c r="AD706">
        <v>2.99866449065521</v>
      </c>
      <c r="AE706">
        <v>2.4901477569296802</v>
      </c>
      <c r="AF706">
        <v>3.5672831504464799</v>
      </c>
    </row>
    <row r="707" spans="1:32" x14ac:dyDescent="0.25">
      <c r="A707" t="s">
        <v>4410</v>
      </c>
      <c r="B707" t="s">
        <v>3317</v>
      </c>
      <c r="C707" t="s">
        <v>3178</v>
      </c>
      <c r="D707" t="s">
        <v>3179</v>
      </c>
      <c r="E707">
        <v>728.66265986596204</v>
      </c>
      <c r="F707">
        <v>2.6102875389806699</v>
      </c>
      <c r="G707">
        <v>2.6969596223780798</v>
      </c>
      <c r="H707">
        <v>-0.19943203026369</v>
      </c>
      <c r="I707">
        <v>1.06438611650513</v>
      </c>
      <c r="J707">
        <v>-0.136258431184693</v>
      </c>
      <c r="K707">
        <v>0.605746356938619</v>
      </c>
      <c r="L707">
        <v>0.928894612856211</v>
      </c>
      <c r="M707" t="s">
        <v>3151</v>
      </c>
      <c r="N707" t="s">
        <v>3151</v>
      </c>
      <c r="O707" t="s">
        <v>3148</v>
      </c>
      <c r="P707" t="s">
        <v>3151</v>
      </c>
      <c r="Q707" t="s">
        <v>3148</v>
      </c>
      <c r="R707" t="s">
        <v>3149</v>
      </c>
      <c r="S707" t="s">
        <v>3151</v>
      </c>
      <c r="T707" t="s">
        <v>3152</v>
      </c>
      <c r="U707">
        <v>7</v>
      </c>
      <c r="V707">
        <v>-0.89042903649183103</v>
      </c>
      <c r="W707">
        <v>-1.0304403619498199</v>
      </c>
      <c r="X707">
        <v>-0.65776244570158204</v>
      </c>
      <c r="Y707">
        <v>0.60346942724520503</v>
      </c>
      <c r="Z707">
        <v>-0.347352566425289</v>
      </c>
      <c r="AA707">
        <v>-0.54903668088019797</v>
      </c>
      <c r="AB707">
        <v>-0.50204930877869003</v>
      </c>
      <c r="AC707">
        <v>0.40379036690326597</v>
      </c>
      <c r="AD707">
        <v>0.98847137772778804</v>
      </c>
      <c r="AE707">
        <v>0.332881291666905</v>
      </c>
      <c r="AF707">
        <v>2.6102875389806699</v>
      </c>
    </row>
    <row r="708" spans="1:32" x14ac:dyDescent="0.25">
      <c r="A708" t="s">
        <v>4411</v>
      </c>
      <c r="B708" t="s">
        <v>3317</v>
      </c>
      <c r="C708" t="s">
        <v>3181</v>
      </c>
      <c r="D708" t="s">
        <v>3182</v>
      </c>
      <c r="E708">
        <v>1305.34397493288</v>
      </c>
      <c r="F708">
        <v>2.2899280868510399</v>
      </c>
      <c r="G708">
        <v>2.4417441531364301</v>
      </c>
      <c r="H708">
        <v>1.4131187188816401</v>
      </c>
      <c r="I708">
        <v>0.75413770344578701</v>
      </c>
      <c r="J708">
        <v>7.1742675924843902E-2</v>
      </c>
      <c r="K708">
        <v>0.81259917767033096</v>
      </c>
      <c r="L708">
        <v>-0.46363840063600797</v>
      </c>
      <c r="M708" t="s">
        <v>3151</v>
      </c>
      <c r="N708" t="s">
        <v>3151</v>
      </c>
      <c r="O708" t="s">
        <v>3151</v>
      </c>
      <c r="P708" t="s">
        <v>3149</v>
      </c>
      <c r="Q708" t="s">
        <v>3148</v>
      </c>
      <c r="R708" t="s">
        <v>3149</v>
      </c>
      <c r="S708" t="s">
        <v>3150</v>
      </c>
      <c r="T708" t="s">
        <v>3152</v>
      </c>
      <c r="U708">
        <v>9</v>
      </c>
      <c r="V708">
        <v>8.2373785354590001E-2</v>
      </c>
      <c r="W708">
        <v>-0.422586388821791</v>
      </c>
      <c r="X708">
        <v>0.13347942583210701</v>
      </c>
      <c r="Y708">
        <v>0.27130742595660101</v>
      </c>
      <c r="Z708">
        <v>-6.9605890687620506E-2</v>
      </c>
      <c r="AA708">
        <v>0.15120347522959099</v>
      </c>
      <c r="AB708">
        <v>1.0784609402194201</v>
      </c>
      <c r="AC708">
        <v>1.9253390713142899</v>
      </c>
      <c r="AD708">
        <v>1.6929573888578799</v>
      </c>
      <c r="AE708">
        <v>1.3751558478497199</v>
      </c>
      <c r="AF708">
        <v>2.2899280868510399</v>
      </c>
    </row>
    <row r="709" spans="1:32" x14ac:dyDescent="0.25">
      <c r="A709" t="s">
        <v>4412</v>
      </c>
      <c r="B709" t="s">
        <v>3317</v>
      </c>
      <c r="C709" t="s">
        <v>3183</v>
      </c>
      <c r="D709" t="s">
        <v>3184</v>
      </c>
      <c r="E709">
        <v>5326.7281985219897</v>
      </c>
      <c r="F709">
        <v>3.9587157749898698</v>
      </c>
      <c r="G709">
        <v>-0.153306174392279</v>
      </c>
      <c r="H709">
        <v>1.4131187188816401</v>
      </c>
      <c r="I709">
        <v>1.4402105837692001</v>
      </c>
      <c r="J709">
        <v>-0.87430585498719604</v>
      </c>
      <c r="K709">
        <v>-0.92841424004816098</v>
      </c>
      <c r="L709">
        <v>1.42295108971081</v>
      </c>
      <c r="M709" t="s">
        <v>3151</v>
      </c>
      <c r="N709" t="s">
        <v>3148</v>
      </c>
      <c r="O709" t="s">
        <v>3151</v>
      </c>
      <c r="P709" t="s">
        <v>3151</v>
      </c>
      <c r="Q709" t="s">
        <v>3155</v>
      </c>
      <c r="R709" t="s">
        <v>3150</v>
      </c>
      <c r="S709" t="s">
        <v>3151</v>
      </c>
      <c r="T709" t="s">
        <v>3152</v>
      </c>
      <c r="U709">
        <v>3</v>
      </c>
      <c r="V709">
        <v>1.7155096744589799</v>
      </c>
      <c r="W709">
        <v>1.79471839898361</v>
      </c>
      <c r="X709">
        <v>0.99739912583296997</v>
      </c>
      <c r="Y709">
        <v>0.28870507307825199</v>
      </c>
      <c r="Z709">
        <v>0.42534015065425301</v>
      </c>
      <c r="AA709">
        <v>1.8031393526697499</v>
      </c>
      <c r="AB709">
        <v>2.6644819131583399</v>
      </c>
      <c r="AC709">
        <v>3.0356230919931102</v>
      </c>
      <c r="AD709">
        <v>2.7961195936602898</v>
      </c>
      <c r="AE709">
        <v>2.4142385942814801</v>
      </c>
      <c r="AF709">
        <v>3.9587157749898698</v>
      </c>
    </row>
    <row r="710" spans="1:32" x14ac:dyDescent="0.25">
      <c r="A710" t="s">
        <v>4413</v>
      </c>
      <c r="B710" t="s">
        <v>3317</v>
      </c>
      <c r="C710" t="s">
        <v>3185</v>
      </c>
      <c r="D710" t="s">
        <v>3186</v>
      </c>
      <c r="E710">
        <v>1127.38234518742</v>
      </c>
      <c r="F710">
        <v>2.0751291133221499</v>
      </c>
      <c r="G710">
        <v>4.7882269297553997</v>
      </c>
      <c r="H710">
        <v>-1.0057074048363599</v>
      </c>
      <c r="I710">
        <v>0.41253550830438801</v>
      </c>
      <c r="J710">
        <v>-9.3400046992036703E-2</v>
      </c>
      <c r="K710">
        <v>1.3405319555880699</v>
      </c>
      <c r="L710">
        <v>0.45319449948958301</v>
      </c>
      <c r="M710" t="s">
        <v>3151</v>
      </c>
      <c r="N710" t="s">
        <v>3151</v>
      </c>
      <c r="O710" t="s">
        <v>3155</v>
      </c>
      <c r="P710" t="s">
        <v>3148</v>
      </c>
      <c r="Q710" t="s">
        <v>3148</v>
      </c>
      <c r="R710" t="s">
        <v>3151</v>
      </c>
      <c r="S710" t="s">
        <v>3149</v>
      </c>
      <c r="T710" t="s">
        <v>3152</v>
      </c>
      <c r="U710">
        <v>13</v>
      </c>
      <c r="V710">
        <v>0.59612473973190605</v>
      </c>
      <c r="W710">
        <v>-0.45592507040237501</v>
      </c>
      <c r="X710">
        <v>-2.3012330601851701E-2</v>
      </c>
      <c r="Y710">
        <v>1.3944805286417701</v>
      </c>
      <c r="Z710">
        <v>1.18058782586922</v>
      </c>
      <c r="AA710">
        <v>8.7347544479538297E-2</v>
      </c>
      <c r="AB710">
        <v>0.27684380397151898</v>
      </c>
      <c r="AC710">
        <v>1.5721936783635999</v>
      </c>
      <c r="AD710">
        <v>1.46283178851857</v>
      </c>
      <c r="AE710">
        <v>0.66903159658451306</v>
      </c>
      <c r="AF710">
        <v>2.0751291133221499</v>
      </c>
    </row>
    <row r="711" spans="1:32" x14ac:dyDescent="0.25">
      <c r="A711" t="s">
        <v>4414</v>
      </c>
      <c r="B711" t="s">
        <v>3317</v>
      </c>
      <c r="C711" t="s">
        <v>3187</v>
      </c>
      <c r="D711" t="s">
        <v>3188</v>
      </c>
      <c r="E711">
        <v>2698.00776893791</v>
      </c>
      <c r="F711">
        <v>2.7091554466194099</v>
      </c>
      <c r="G711">
        <v>2.1743032654113299</v>
      </c>
      <c r="H711">
        <v>0.81457910776480402</v>
      </c>
      <c r="I711">
        <v>0.589170519623055</v>
      </c>
      <c r="J711">
        <v>-0.32416868725391201</v>
      </c>
      <c r="K711">
        <v>1.10224681047315</v>
      </c>
      <c r="L711">
        <v>0.24148225494217301</v>
      </c>
      <c r="M711" t="s">
        <v>3151</v>
      </c>
      <c r="N711" t="s">
        <v>3151</v>
      </c>
      <c r="O711" t="s">
        <v>3149</v>
      </c>
      <c r="P711" t="s">
        <v>3149</v>
      </c>
      <c r="Q711" t="s">
        <v>3150</v>
      </c>
      <c r="R711" t="s">
        <v>3151</v>
      </c>
      <c r="S711" t="s">
        <v>3149</v>
      </c>
      <c r="T711" t="s">
        <v>3152</v>
      </c>
      <c r="U711">
        <v>6</v>
      </c>
      <c r="V711">
        <v>0.93723963248738595</v>
      </c>
      <c r="W711">
        <v>1.2903518878549201</v>
      </c>
      <c r="X711">
        <v>2.0658174668646598</v>
      </c>
      <c r="Y711">
        <v>1.5359541998666999</v>
      </c>
      <c r="Z711">
        <v>1.3008133473482</v>
      </c>
      <c r="AA711">
        <v>1.73436372558963</v>
      </c>
      <c r="AB711">
        <v>2.1962246692473202</v>
      </c>
      <c r="AC711">
        <v>2.3306107947700099</v>
      </c>
      <c r="AD711">
        <v>1.6764260318338899</v>
      </c>
      <c r="AE711">
        <v>1.5893867238466599</v>
      </c>
      <c r="AF711">
        <v>2.7091554466194099</v>
      </c>
    </row>
    <row r="712" spans="1:32" x14ac:dyDescent="0.25">
      <c r="A712" t="s">
        <v>4415</v>
      </c>
      <c r="B712" t="s">
        <v>3317</v>
      </c>
      <c r="C712" t="s">
        <v>3189</v>
      </c>
      <c r="D712" t="s">
        <v>3190</v>
      </c>
      <c r="E712">
        <v>3720.5337345900498</v>
      </c>
      <c r="F712">
        <v>1.6739178007565001</v>
      </c>
      <c r="G712">
        <v>1.1365397496783101</v>
      </c>
      <c r="H712">
        <v>1.2101990300438099</v>
      </c>
      <c r="I712">
        <v>0.78424154003962998</v>
      </c>
      <c r="J712">
        <v>7.5884427721004094E-2</v>
      </c>
      <c r="K712">
        <v>1.1446093792610801</v>
      </c>
      <c r="L712">
        <v>0.239842203428939</v>
      </c>
      <c r="M712" t="s">
        <v>3151</v>
      </c>
      <c r="N712" t="s">
        <v>3151</v>
      </c>
      <c r="O712" t="s">
        <v>3151</v>
      </c>
      <c r="P712" t="s">
        <v>3149</v>
      </c>
      <c r="Q712" t="s">
        <v>3148</v>
      </c>
      <c r="R712" t="s">
        <v>3151</v>
      </c>
      <c r="S712" t="s">
        <v>3149</v>
      </c>
      <c r="T712" t="s">
        <v>3152</v>
      </c>
      <c r="U712">
        <v>17</v>
      </c>
      <c r="V712">
        <v>1.34115442158164</v>
      </c>
      <c r="W712">
        <v>1.1103124616347599</v>
      </c>
      <c r="X712">
        <v>1.0412586327402999</v>
      </c>
      <c r="Y712">
        <v>1.4020310132246101</v>
      </c>
      <c r="Z712">
        <v>0.79837595240915005</v>
      </c>
      <c r="AA712">
        <v>8.6550890266708494E-2</v>
      </c>
      <c r="AB712">
        <v>1.1362691599600001</v>
      </c>
      <c r="AC712">
        <v>1.5704163347735001</v>
      </c>
      <c r="AD712">
        <v>1.45775036892111</v>
      </c>
      <c r="AE712">
        <v>1.1913123121646001</v>
      </c>
      <c r="AF712">
        <v>1.6739178007565001</v>
      </c>
    </row>
    <row r="713" spans="1:32" x14ac:dyDescent="0.25">
      <c r="A713" t="s">
        <v>4416</v>
      </c>
      <c r="B713" t="s">
        <v>3317</v>
      </c>
      <c r="C713" t="s">
        <v>3191</v>
      </c>
      <c r="D713" t="s">
        <v>3192</v>
      </c>
      <c r="E713">
        <v>4016.0702005963599</v>
      </c>
      <c r="F713">
        <v>2.1970783928107198</v>
      </c>
      <c r="G713">
        <v>3.2390170775577398</v>
      </c>
      <c r="H713">
        <v>-1.0057074048363599</v>
      </c>
      <c r="I713">
        <v>0.54988716103972302</v>
      </c>
      <c r="J713">
        <v>4.7147692162937301E-2</v>
      </c>
      <c r="K713">
        <v>0.975390643926761</v>
      </c>
      <c r="L713">
        <v>0.37027521492904902</v>
      </c>
      <c r="M713" t="s">
        <v>3151</v>
      </c>
      <c r="N713" t="s">
        <v>3151</v>
      </c>
      <c r="O713" t="s">
        <v>3155</v>
      </c>
      <c r="P713" t="s">
        <v>3149</v>
      </c>
      <c r="Q713" t="s">
        <v>3148</v>
      </c>
      <c r="R713" t="s">
        <v>3149</v>
      </c>
      <c r="S713" t="s">
        <v>3149</v>
      </c>
      <c r="T713" t="s">
        <v>3152</v>
      </c>
      <c r="U713">
        <v>11</v>
      </c>
      <c r="V713">
        <v>0.23747902399991799</v>
      </c>
      <c r="W713">
        <v>1.04360459812611</v>
      </c>
      <c r="X713">
        <v>0.65611205075849799</v>
      </c>
      <c r="Y713">
        <v>-0.43426097699991001</v>
      </c>
      <c r="Z713">
        <v>-0.54190494988447002</v>
      </c>
      <c r="AA713">
        <v>0.12729223803331899</v>
      </c>
      <c r="AB713">
        <v>0.78849821874121695</v>
      </c>
      <c r="AC713">
        <v>1.1303873645775</v>
      </c>
      <c r="AD713">
        <v>1.4481837653101799</v>
      </c>
      <c r="AE713">
        <v>1.52065436538077</v>
      </c>
      <c r="AF713">
        <v>2.1970783928107198</v>
      </c>
    </row>
    <row r="714" spans="1:32" x14ac:dyDescent="0.25">
      <c r="A714" t="s">
        <v>4417</v>
      </c>
      <c r="B714" t="s">
        <v>3317</v>
      </c>
      <c r="C714" t="s">
        <v>3193</v>
      </c>
      <c r="D714" t="s">
        <v>3194</v>
      </c>
      <c r="E714">
        <v>3342.8007383556801</v>
      </c>
      <c r="F714">
        <v>1.5430200304209101</v>
      </c>
      <c r="G714">
        <v>0.97721624644098704</v>
      </c>
      <c r="H714">
        <v>0.48541873907777</v>
      </c>
      <c r="I714">
        <v>0.76678925790456698</v>
      </c>
      <c r="J714">
        <v>0.274561085881668</v>
      </c>
      <c r="K714">
        <v>0.81721428674899299</v>
      </c>
      <c r="L714">
        <v>0.76922922789298398</v>
      </c>
      <c r="M714" t="s">
        <v>3151</v>
      </c>
      <c r="N714" t="s">
        <v>3151</v>
      </c>
      <c r="O714" t="s">
        <v>3149</v>
      </c>
      <c r="P714" t="s">
        <v>3149</v>
      </c>
      <c r="Q714" t="s">
        <v>3148</v>
      </c>
      <c r="R714" t="s">
        <v>3149</v>
      </c>
      <c r="S714" t="s">
        <v>3151</v>
      </c>
      <c r="T714" t="s">
        <v>3152</v>
      </c>
      <c r="U714">
        <v>23</v>
      </c>
      <c r="V714">
        <v>0.57624768691577399</v>
      </c>
      <c r="W714">
        <v>0.228318353494219</v>
      </c>
      <c r="X714">
        <v>0.46207707379878499</v>
      </c>
      <c r="Y714">
        <v>0.64378400582287798</v>
      </c>
      <c r="Z714">
        <v>0.75495086653926902</v>
      </c>
      <c r="AA714">
        <v>1.08803627585417</v>
      </c>
      <c r="AB714">
        <v>0.76574865271201698</v>
      </c>
      <c r="AC714">
        <v>1.4783944608447399</v>
      </c>
      <c r="AD714">
        <v>1.5723490929956201</v>
      </c>
      <c r="AE714">
        <v>1.19816202064035</v>
      </c>
      <c r="AF714">
        <v>1.5430200304209101</v>
      </c>
    </row>
    <row r="715" spans="1:32" x14ac:dyDescent="0.25">
      <c r="A715" t="s">
        <v>4418</v>
      </c>
      <c r="B715" t="s">
        <v>3317</v>
      </c>
      <c r="C715" t="s">
        <v>3195</v>
      </c>
      <c r="D715" t="s">
        <v>3196</v>
      </c>
      <c r="E715">
        <v>9369.9412155424307</v>
      </c>
      <c r="F715">
        <v>5.1445066690679404</v>
      </c>
      <c r="G715">
        <v>0.117577093083817</v>
      </c>
      <c r="H715">
        <v>0.55043509201187601</v>
      </c>
      <c r="I715">
        <v>1.3718326416531501</v>
      </c>
      <c r="J715">
        <v>-0.57261760396637695</v>
      </c>
      <c r="K715">
        <v>-0.72621293529469799</v>
      </c>
      <c r="L715">
        <v>1.56715551882958</v>
      </c>
      <c r="M715" t="s">
        <v>3151</v>
      </c>
      <c r="N715" t="s">
        <v>3149</v>
      </c>
      <c r="O715" t="s">
        <v>3149</v>
      </c>
      <c r="P715" t="s">
        <v>3151</v>
      </c>
      <c r="Q715" t="s">
        <v>3150</v>
      </c>
      <c r="R715" t="s">
        <v>3150</v>
      </c>
      <c r="S715" t="s">
        <v>3151</v>
      </c>
      <c r="T715" t="s">
        <v>3152</v>
      </c>
      <c r="U715">
        <v>1</v>
      </c>
      <c r="V715">
        <v>1.9624153769552399</v>
      </c>
      <c r="W715">
        <v>2.9332267247698001</v>
      </c>
      <c r="X715">
        <v>2.8092082613117002</v>
      </c>
      <c r="Y715">
        <v>2.6837975787067401</v>
      </c>
      <c r="Z715">
        <v>2.4203888861338498</v>
      </c>
      <c r="AA715">
        <v>2.6977519634584999</v>
      </c>
      <c r="AB715">
        <v>3.7192602813195399</v>
      </c>
      <c r="AC715">
        <v>4.5982684713970601</v>
      </c>
      <c r="AD715">
        <v>3.3729671592450901</v>
      </c>
      <c r="AE715">
        <v>3.3153517658743801</v>
      </c>
      <c r="AF715">
        <v>5.1445066690679404</v>
      </c>
    </row>
    <row r="716" spans="1:32" x14ac:dyDescent="0.25">
      <c r="A716" t="s">
        <v>4419</v>
      </c>
      <c r="B716" t="s">
        <v>3317</v>
      </c>
      <c r="C716" t="s">
        <v>3197</v>
      </c>
      <c r="D716" t="s">
        <v>3198</v>
      </c>
      <c r="E716">
        <v>3447.9830689577698</v>
      </c>
      <c r="F716">
        <v>0.55160404598893698</v>
      </c>
      <c r="G716">
        <v>3.8321740043339898</v>
      </c>
      <c r="H716">
        <v>-1.5254873628763701</v>
      </c>
      <c r="I716">
        <v>-0.94622265143189999</v>
      </c>
      <c r="J716">
        <v>0.335116006324847</v>
      </c>
      <c r="K716">
        <v>1.1775852997727001</v>
      </c>
      <c r="L716">
        <v>0.81916485333204203</v>
      </c>
      <c r="M716" t="s">
        <v>3151</v>
      </c>
      <c r="N716" t="s">
        <v>3151</v>
      </c>
      <c r="O716" t="s">
        <v>3155</v>
      </c>
      <c r="P716" t="s">
        <v>3155</v>
      </c>
      <c r="Q716" t="s">
        <v>3149</v>
      </c>
      <c r="R716" t="s">
        <v>3151</v>
      </c>
      <c r="S716" t="s">
        <v>3151</v>
      </c>
      <c r="T716" t="s">
        <v>3152</v>
      </c>
      <c r="U716">
        <v>57</v>
      </c>
      <c r="V716">
        <v>-0.70943565419687404</v>
      </c>
      <c r="W716">
        <v>-0.36356477124287001</v>
      </c>
      <c r="X716">
        <v>-0.31536581202997499</v>
      </c>
      <c r="Y716">
        <v>-0.65516975555656298</v>
      </c>
      <c r="Z716">
        <v>-0.78111364261039895</v>
      </c>
      <c r="AA716">
        <v>-0.71325585437239902</v>
      </c>
      <c r="AB716">
        <v>0.14544935963929301</v>
      </c>
      <c r="AC716">
        <v>0.33863262049090898</v>
      </c>
      <c r="AD716">
        <v>0.123462961608617</v>
      </c>
      <c r="AE716">
        <v>0.23523346042308099</v>
      </c>
      <c r="AF716">
        <v>0.55160404598893698</v>
      </c>
    </row>
    <row r="717" spans="1:32" x14ac:dyDescent="0.25">
      <c r="A717" t="s">
        <v>4420</v>
      </c>
      <c r="B717" t="s">
        <v>3317</v>
      </c>
      <c r="C717" t="s">
        <v>3199</v>
      </c>
      <c r="D717" t="s">
        <v>3200</v>
      </c>
      <c r="E717">
        <v>7735.8047874558897</v>
      </c>
      <c r="F717">
        <v>0.59899253112792095</v>
      </c>
      <c r="G717">
        <v>0.29265685942333097</v>
      </c>
      <c r="H717">
        <v>-0.58334995542370605</v>
      </c>
      <c r="I717">
        <v>0.815755446909881</v>
      </c>
      <c r="J717">
        <v>3.6428841649126797E-2</v>
      </c>
      <c r="K717">
        <v>1.0972659040761701</v>
      </c>
      <c r="L717">
        <v>0.65439654390236801</v>
      </c>
      <c r="M717" t="s">
        <v>3151</v>
      </c>
      <c r="N717" t="s">
        <v>3149</v>
      </c>
      <c r="O717" t="s">
        <v>3150</v>
      </c>
      <c r="P717" t="s">
        <v>3149</v>
      </c>
      <c r="Q717" t="s">
        <v>3148</v>
      </c>
      <c r="R717" t="s">
        <v>3151</v>
      </c>
      <c r="S717" t="s">
        <v>3149</v>
      </c>
      <c r="T717" t="s">
        <v>3152</v>
      </c>
      <c r="U717">
        <v>54</v>
      </c>
      <c r="V717">
        <v>-0.156591184761319</v>
      </c>
      <c r="W717">
        <v>0.10962444990206199</v>
      </c>
      <c r="X717">
        <v>-0.25162581030051701</v>
      </c>
      <c r="Y717">
        <v>2.6005340002271699E-2</v>
      </c>
      <c r="Z717">
        <v>-0.25857754035762198</v>
      </c>
      <c r="AA717">
        <v>-0.61421793654303702</v>
      </c>
      <c r="AB717">
        <v>-0.132239278016411</v>
      </c>
      <c r="AC717">
        <v>0.47747466326373</v>
      </c>
      <c r="AD717">
        <v>-0.136933355818047</v>
      </c>
      <c r="AE717">
        <v>-0.41420788438174</v>
      </c>
      <c r="AF717">
        <v>0.59899253112792095</v>
      </c>
    </row>
    <row r="718" spans="1:32" x14ac:dyDescent="0.25">
      <c r="A718" t="s">
        <v>4421</v>
      </c>
      <c r="B718" t="s">
        <v>3317</v>
      </c>
      <c r="C718" t="s">
        <v>3201</v>
      </c>
      <c r="D718" t="s">
        <v>3202</v>
      </c>
      <c r="E718">
        <v>9411.6191037776407</v>
      </c>
      <c r="F718">
        <v>0.70323515635279599</v>
      </c>
      <c r="G718">
        <v>-8.8434213298848E-2</v>
      </c>
      <c r="H718">
        <v>1.41214132029073E-2</v>
      </c>
      <c r="I718">
        <v>1.146646676</v>
      </c>
      <c r="J718">
        <v>-0.58412786073591905</v>
      </c>
      <c r="K718">
        <v>-0.35151401818047601</v>
      </c>
      <c r="L718">
        <v>-2.8105706167137399E-2</v>
      </c>
      <c r="M718" t="s">
        <v>3151</v>
      </c>
      <c r="N718" t="s">
        <v>3148</v>
      </c>
      <c r="O718" t="s">
        <v>3148</v>
      </c>
      <c r="P718" t="s">
        <v>3151</v>
      </c>
      <c r="Q718" t="s">
        <v>3150</v>
      </c>
      <c r="R718" t="s">
        <v>3148</v>
      </c>
      <c r="S718" t="s">
        <v>3148</v>
      </c>
      <c r="T718" t="s">
        <v>3152</v>
      </c>
      <c r="U718">
        <v>50</v>
      </c>
      <c r="V718">
        <v>-0.39441335131577798</v>
      </c>
      <c r="W718">
        <v>0.20332934860462201</v>
      </c>
      <c r="X718">
        <v>0.33363379871297599</v>
      </c>
      <c r="Y718">
        <v>0.30435233275800599</v>
      </c>
      <c r="Z718">
        <v>-0.33898641889222503</v>
      </c>
      <c r="AA718">
        <v>-0.25101957823187998</v>
      </c>
      <c r="AB718">
        <v>0.53594025248913901</v>
      </c>
      <c r="AC718">
        <v>1.4727788463834299</v>
      </c>
      <c r="AD718">
        <v>0.59069296340791899</v>
      </c>
      <c r="AE718">
        <v>8.0438997632377399E-2</v>
      </c>
      <c r="AF718">
        <v>0.70323515635279599</v>
      </c>
    </row>
    <row r="719" spans="1:32" x14ac:dyDescent="0.25">
      <c r="A719" t="s">
        <v>4422</v>
      </c>
      <c r="B719" t="s">
        <v>3317</v>
      </c>
      <c r="C719" t="s">
        <v>3203</v>
      </c>
      <c r="D719" t="s">
        <v>3204</v>
      </c>
      <c r="E719">
        <v>425.20867439300099</v>
      </c>
      <c r="F719">
        <v>0.28325940063434801</v>
      </c>
      <c r="G719">
        <v>2.0424556197974399</v>
      </c>
      <c r="H719">
        <v>0.60684334430897602</v>
      </c>
      <c r="I719">
        <v>-2.4413394274436699</v>
      </c>
      <c r="J719">
        <v>-0.2174542538417</v>
      </c>
      <c r="K719">
        <v>1.56880728941309</v>
      </c>
      <c r="L719">
        <v>0.84196700769736799</v>
      </c>
      <c r="M719" t="s">
        <v>3149</v>
      </c>
      <c r="N719" t="s">
        <v>3151</v>
      </c>
      <c r="O719" t="s">
        <v>3149</v>
      </c>
      <c r="P719" t="s">
        <v>3155</v>
      </c>
      <c r="Q719" t="s">
        <v>3150</v>
      </c>
      <c r="R719" t="s">
        <v>3151</v>
      </c>
      <c r="S719" t="s">
        <v>3151</v>
      </c>
      <c r="T719" t="s">
        <v>3152</v>
      </c>
      <c r="U719">
        <v>63</v>
      </c>
      <c r="V719">
        <v>-0.79270931715739301</v>
      </c>
      <c r="W719">
        <v>-0.39756194912460502</v>
      </c>
      <c r="X719">
        <v>-0.43039880791760798</v>
      </c>
      <c r="Y719">
        <v>-1.44506869344763</v>
      </c>
      <c r="Z719">
        <v>-1.1733227283368699</v>
      </c>
      <c r="AA719">
        <v>-0.858899990797932</v>
      </c>
      <c r="AB719">
        <v>-0.97644052677179405</v>
      </c>
      <c r="AC719">
        <v>-1.14143751900713</v>
      </c>
      <c r="AD719">
        <v>-0.89563134009825096</v>
      </c>
      <c r="AE719">
        <v>-0.40947477650319902</v>
      </c>
      <c r="AF719">
        <v>0.28325940063434801</v>
      </c>
    </row>
    <row r="720" spans="1:32" x14ac:dyDescent="0.25">
      <c r="A720" t="s">
        <v>4423</v>
      </c>
      <c r="B720" t="s">
        <v>3317</v>
      </c>
      <c r="C720" t="s">
        <v>3205</v>
      </c>
      <c r="D720" t="s">
        <v>3206</v>
      </c>
      <c r="E720">
        <v>1214.3820296670499</v>
      </c>
      <c r="F720">
        <v>0.416783314735788</v>
      </c>
      <c r="G720">
        <v>-3.3475980764081599E-2</v>
      </c>
      <c r="H720">
        <v>0.60684334430897602</v>
      </c>
      <c r="I720">
        <v>-0.71906539690463001</v>
      </c>
      <c r="J720">
        <v>-0.61302673449557599</v>
      </c>
      <c r="K720">
        <v>-1.0401198125164099</v>
      </c>
      <c r="L720">
        <v>2.3207156216322198</v>
      </c>
      <c r="M720" t="s">
        <v>3149</v>
      </c>
      <c r="N720" t="s">
        <v>3148</v>
      </c>
      <c r="O720" t="s">
        <v>3149</v>
      </c>
      <c r="P720" t="s">
        <v>3150</v>
      </c>
      <c r="Q720" t="s">
        <v>3150</v>
      </c>
      <c r="R720" t="s">
        <v>3150</v>
      </c>
      <c r="S720" t="s">
        <v>3151</v>
      </c>
      <c r="T720" t="s">
        <v>3152</v>
      </c>
      <c r="U720">
        <v>60</v>
      </c>
      <c r="V720">
        <v>0.18510876882109301</v>
      </c>
      <c r="W720">
        <v>1.06012471386149</v>
      </c>
      <c r="X720">
        <v>0.38143932787200702</v>
      </c>
      <c r="Y720">
        <v>1.26807754676514</v>
      </c>
      <c r="Z720">
        <v>1.0877801963667899</v>
      </c>
      <c r="AA720">
        <v>1.32140567970885</v>
      </c>
      <c r="AB720">
        <v>1.8114637724117499</v>
      </c>
      <c r="AC720">
        <v>1.3430714043651799</v>
      </c>
      <c r="AD720">
        <v>0.33536442134322902</v>
      </c>
      <c r="AE720">
        <v>0.72027111611671601</v>
      </c>
      <c r="AF720">
        <v>0.416783314735788</v>
      </c>
    </row>
    <row r="721" spans="1:32" x14ac:dyDescent="0.25">
      <c r="A721" t="s">
        <v>4424</v>
      </c>
      <c r="B721" t="s">
        <v>3317</v>
      </c>
      <c r="C721" t="s">
        <v>3207</v>
      </c>
      <c r="D721" t="s">
        <v>3208</v>
      </c>
      <c r="E721">
        <v>336.96079143498901</v>
      </c>
      <c r="F721">
        <v>1.38270826185129</v>
      </c>
      <c r="G721">
        <v>2.4996524595466201</v>
      </c>
      <c r="H721">
        <v>-1.0057074048363599</v>
      </c>
      <c r="I721">
        <v>0.51242992758884498</v>
      </c>
      <c r="J721">
        <v>0.24543164689606101</v>
      </c>
      <c r="K721">
        <v>1.7618747389388301</v>
      </c>
      <c r="L721">
        <v>0.81126633553245497</v>
      </c>
      <c r="M721" t="s">
        <v>3151</v>
      </c>
      <c r="N721" t="s">
        <v>3151</v>
      </c>
      <c r="O721" t="s">
        <v>3155</v>
      </c>
      <c r="P721" t="s">
        <v>3149</v>
      </c>
      <c r="Q721" t="s">
        <v>3148</v>
      </c>
      <c r="R721" t="s">
        <v>3151</v>
      </c>
      <c r="S721" t="s">
        <v>3151</v>
      </c>
      <c r="T721" t="s">
        <v>3152</v>
      </c>
      <c r="U721">
        <v>28</v>
      </c>
      <c r="V721">
        <v>0.30395635875384602</v>
      </c>
      <c r="W721">
        <v>0.87619843717496204</v>
      </c>
      <c r="X721">
        <v>0.45759033160505103</v>
      </c>
      <c r="Y721">
        <v>0.33137220516976401</v>
      </c>
      <c r="Z721">
        <v>-0.27923021700999501</v>
      </c>
      <c r="AA721">
        <v>-1.18515131581279</v>
      </c>
      <c r="AB721">
        <v>0.87668405360927704</v>
      </c>
      <c r="AC721">
        <v>1.3451574288785999</v>
      </c>
      <c r="AD721">
        <v>0.85369164880430903</v>
      </c>
      <c r="AE721">
        <v>0.87729465719272304</v>
      </c>
      <c r="AF721">
        <v>1.38270826185129</v>
      </c>
    </row>
    <row r="722" spans="1:32" x14ac:dyDescent="0.25">
      <c r="A722" t="s">
        <v>4425</v>
      </c>
      <c r="B722" t="s">
        <v>3317</v>
      </c>
      <c r="C722" t="s">
        <v>3209</v>
      </c>
      <c r="D722" t="s">
        <v>3210</v>
      </c>
      <c r="E722">
        <v>1364.67110444848</v>
      </c>
      <c r="F722">
        <v>2.1598541015746502</v>
      </c>
      <c r="M722" t="s">
        <v>3160</v>
      </c>
      <c r="N722" t="s">
        <v>3160</v>
      </c>
      <c r="O722" t="s">
        <v>3160</v>
      </c>
      <c r="P722" t="s">
        <v>3160</v>
      </c>
      <c r="Q722" t="s">
        <v>3160</v>
      </c>
      <c r="R722" t="s">
        <v>3160</v>
      </c>
      <c r="S722" t="s">
        <v>3160</v>
      </c>
      <c r="T722" t="s">
        <v>3180</v>
      </c>
      <c r="U722">
        <v>12</v>
      </c>
      <c r="V722">
        <v>1.13755764144717</v>
      </c>
      <c r="W722">
        <v>0.848311389368826</v>
      </c>
      <c r="X722">
        <v>1.1516427332667001</v>
      </c>
      <c r="Y722">
        <v>0.39872122827927098</v>
      </c>
      <c r="Z722">
        <v>8.4819434489985801E-3</v>
      </c>
      <c r="AA722">
        <v>0.723931551363035</v>
      </c>
      <c r="AB722">
        <v>0.90118699871910402</v>
      </c>
      <c r="AC722">
        <v>0.92803420152502103</v>
      </c>
      <c r="AD722">
        <v>1.6408748116401499</v>
      </c>
      <c r="AE722">
        <v>1.1668016448995</v>
      </c>
      <c r="AF722">
        <v>2.1598541015746502</v>
      </c>
    </row>
    <row r="723" spans="1:32" x14ac:dyDescent="0.25">
      <c r="A723" t="s">
        <v>4426</v>
      </c>
      <c r="B723" t="s">
        <v>3317</v>
      </c>
      <c r="C723" t="s">
        <v>3211</v>
      </c>
      <c r="D723" t="s">
        <v>3212</v>
      </c>
      <c r="E723">
        <v>1267.9181632145101</v>
      </c>
      <c r="F723">
        <v>1.03642612900154</v>
      </c>
      <c r="G723">
        <v>-0.53668590139516104</v>
      </c>
      <c r="H723">
        <v>-0.19943203026369</v>
      </c>
      <c r="I723">
        <v>0.49630914649355501</v>
      </c>
      <c r="J723">
        <v>-0.39035717196556002</v>
      </c>
      <c r="K723">
        <v>0.92141705139805996</v>
      </c>
      <c r="L723">
        <v>0.42607419769975502</v>
      </c>
      <c r="M723" t="s">
        <v>3151</v>
      </c>
      <c r="N723" t="s">
        <v>3150</v>
      </c>
      <c r="O723" t="s">
        <v>3148</v>
      </c>
      <c r="P723" t="s">
        <v>3149</v>
      </c>
      <c r="Q723" t="s">
        <v>3150</v>
      </c>
      <c r="R723" t="s">
        <v>3149</v>
      </c>
      <c r="S723" t="s">
        <v>3149</v>
      </c>
      <c r="T723" t="s">
        <v>3152</v>
      </c>
      <c r="U723">
        <v>39</v>
      </c>
      <c r="V723">
        <v>0.94587771256717701</v>
      </c>
      <c r="W723">
        <v>0.74367574437921602</v>
      </c>
      <c r="X723">
        <v>1.21008778932134</v>
      </c>
      <c r="Y723">
        <v>1.0377424746691</v>
      </c>
      <c r="Z723">
        <v>0.67533679804687896</v>
      </c>
      <c r="AA723">
        <v>0.70423861394814902</v>
      </c>
      <c r="AB723">
        <v>0.89695323964266704</v>
      </c>
      <c r="AC723">
        <v>1.20850564781695</v>
      </c>
      <c r="AD723">
        <v>1.28655014767091</v>
      </c>
      <c r="AE723">
        <v>1.5438345042164301</v>
      </c>
      <c r="AF723">
        <v>1.03642612900154</v>
      </c>
    </row>
    <row r="724" spans="1:32" x14ac:dyDescent="0.25">
      <c r="A724" t="s">
        <v>4427</v>
      </c>
      <c r="B724" t="s">
        <v>3317</v>
      </c>
      <c r="C724" t="s">
        <v>3213</v>
      </c>
      <c r="D724" t="s">
        <v>3214</v>
      </c>
      <c r="E724">
        <v>837.700620876774</v>
      </c>
      <c r="F724">
        <v>0.470222403983236</v>
      </c>
      <c r="M724" t="s">
        <v>3160</v>
      </c>
      <c r="N724" t="s">
        <v>3160</v>
      </c>
      <c r="O724" t="s">
        <v>3160</v>
      </c>
      <c r="P724" t="s">
        <v>3160</v>
      </c>
      <c r="Q724" t="s">
        <v>3160</v>
      </c>
      <c r="R724" t="s">
        <v>3160</v>
      </c>
      <c r="S724" t="s">
        <v>3160</v>
      </c>
      <c r="T724" t="s">
        <v>3180</v>
      </c>
      <c r="U724">
        <v>58</v>
      </c>
      <c r="V724">
        <v>0.27255218331038999</v>
      </c>
      <c r="W724">
        <v>0.83773819408925998</v>
      </c>
      <c r="X724">
        <v>0.23020359053376699</v>
      </c>
      <c r="Y724">
        <v>0.17008677624406501</v>
      </c>
      <c r="Z724">
        <v>0.87131084875562603</v>
      </c>
      <c r="AA724">
        <v>0.53203347326586004</v>
      </c>
      <c r="AB724">
        <v>0.32332086695172102</v>
      </c>
      <c r="AC724">
        <v>0.55747387101699597</v>
      </c>
      <c r="AD724">
        <v>0.34497786251828499</v>
      </c>
      <c r="AE724">
        <v>7.5205816896207894E-2</v>
      </c>
      <c r="AF724">
        <v>0.470222403983236</v>
      </c>
    </row>
    <row r="725" spans="1:32" x14ac:dyDescent="0.25">
      <c r="A725" t="s">
        <v>4428</v>
      </c>
      <c r="B725" t="s">
        <v>3317</v>
      </c>
      <c r="C725" t="s">
        <v>3215</v>
      </c>
      <c r="D725" t="s">
        <v>3216</v>
      </c>
      <c r="E725">
        <v>4781.3040128376897</v>
      </c>
      <c r="F725">
        <v>1.5024539877832599</v>
      </c>
      <c r="G725">
        <v>1.5120154180119501</v>
      </c>
      <c r="H725">
        <v>0.46070118855358899</v>
      </c>
      <c r="I725">
        <v>-2.6286051614618298E-2</v>
      </c>
      <c r="J725">
        <v>-0.68193448026760095</v>
      </c>
      <c r="K725">
        <v>0.214513858238357</v>
      </c>
      <c r="L725">
        <v>0.12526075737682399</v>
      </c>
      <c r="M725" t="s">
        <v>3151</v>
      </c>
      <c r="N725" t="s">
        <v>3151</v>
      </c>
      <c r="O725" t="s">
        <v>3148</v>
      </c>
      <c r="P725" t="s">
        <v>3148</v>
      </c>
      <c r="Q725" t="s">
        <v>3150</v>
      </c>
      <c r="R725" t="s">
        <v>3148</v>
      </c>
      <c r="S725" t="s">
        <v>3149</v>
      </c>
      <c r="T725" t="s">
        <v>3152</v>
      </c>
      <c r="U725">
        <v>26</v>
      </c>
      <c r="V725">
        <v>0.45198829696858001</v>
      </c>
      <c r="W725">
        <v>0.68255317005646099</v>
      </c>
      <c r="X725">
        <v>0.66776937002477599</v>
      </c>
      <c r="Y725">
        <v>0.29464935656827101</v>
      </c>
      <c r="Z725">
        <v>-1.9935707272256301E-2</v>
      </c>
      <c r="AA725">
        <v>0.28211622200653202</v>
      </c>
      <c r="AB725">
        <v>0.89214283758979196</v>
      </c>
      <c r="AC725">
        <v>1.28539303044006</v>
      </c>
      <c r="AD725">
        <v>1.1278954934687699</v>
      </c>
      <c r="AE725">
        <v>1.24504616018921</v>
      </c>
      <c r="AF725">
        <v>1.5024539877832599</v>
      </c>
    </row>
    <row r="726" spans="1:32" x14ac:dyDescent="0.25">
      <c r="A726" t="s">
        <v>4429</v>
      </c>
      <c r="B726" t="s">
        <v>3317</v>
      </c>
      <c r="C726" t="s">
        <v>3217</v>
      </c>
      <c r="D726" t="s">
        <v>3218</v>
      </c>
      <c r="E726">
        <v>3036.2311444953398</v>
      </c>
      <c r="F726">
        <v>1.81071381800414</v>
      </c>
      <c r="G726">
        <v>2.9598240713193</v>
      </c>
      <c r="H726">
        <v>1.4131187188816401</v>
      </c>
      <c r="I726">
        <v>0.236628027142464</v>
      </c>
      <c r="J726">
        <v>-0.58852030363432895</v>
      </c>
      <c r="K726">
        <v>0.46316204353961099</v>
      </c>
      <c r="L726">
        <v>-0.13532291601207599</v>
      </c>
      <c r="M726" t="s">
        <v>3151</v>
      </c>
      <c r="N726" t="s">
        <v>3151</v>
      </c>
      <c r="O726" t="s">
        <v>3151</v>
      </c>
      <c r="P726" t="s">
        <v>3148</v>
      </c>
      <c r="Q726" t="s">
        <v>3150</v>
      </c>
      <c r="R726" t="s">
        <v>3149</v>
      </c>
      <c r="S726" t="s">
        <v>3148</v>
      </c>
      <c r="T726" t="s">
        <v>3152</v>
      </c>
      <c r="U726">
        <v>14</v>
      </c>
      <c r="V726">
        <v>1.5104172944046701</v>
      </c>
      <c r="W726">
        <v>1.50683139910667</v>
      </c>
      <c r="X726">
        <v>0.97247262809165402</v>
      </c>
      <c r="Y726">
        <v>1.4154418448961901</v>
      </c>
      <c r="Z726">
        <v>1.3992417291836701</v>
      </c>
      <c r="AA726">
        <v>1.36716697096289</v>
      </c>
      <c r="AB726">
        <v>1.74088021693434</v>
      </c>
      <c r="AC726">
        <v>2.0090112551522701</v>
      </c>
      <c r="AD726">
        <v>1.8330372508772801</v>
      </c>
      <c r="AE726">
        <v>1.18169849871958</v>
      </c>
      <c r="AF726">
        <v>1.81071381800414</v>
      </c>
    </row>
    <row r="727" spans="1:32" x14ac:dyDescent="0.25">
      <c r="A727" t="s">
        <v>4430</v>
      </c>
      <c r="B727" t="s">
        <v>3317</v>
      </c>
      <c r="C727" t="s">
        <v>3219</v>
      </c>
      <c r="D727" t="s">
        <v>3220</v>
      </c>
      <c r="E727">
        <v>18060.353807778502</v>
      </c>
      <c r="F727">
        <v>2.7736749606600899</v>
      </c>
      <c r="G727">
        <v>3.68734560813337</v>
      </c>
      <c r="H727">
        <v>-5.5240442431327599E-2</v>
      </c>
      <c r="I727">
        <v>1.0102094954959799</v>
      </c>
      <c r="J727">
        <v>-1.0322793071415299</v>
      </c>
      <c r="K727">
        <v>-0.46347326423386498</v>
      </c>
      <c r="L727">
        <v>2.2408685454236899E-2</v>
      </c>
      <c r="M727" t="s">
        <v>3151</v>
      </c>
      <c r="N727" t="s">
        <v>3151</v>
      </c>
      <c r="O727" t="s">
        <v>3148</v>
      </c>
      <c r="P727" t="s">
        <v>3151</v>
      </c>
      <c r="Q727" t="s">
        <v>3155</v>
      </c>
      <c r="R727" t="s">
        <v>3150</v>
      </c>
      <c r="S727" t="s">
        <v>3148</v>
      </c>
      <c r="T727" t="s">
        <v>3152</v>
      </c>
      <c r="U727">
        <v>5</v>
      </c>
      <c r="V727">
        <v>2.10403009631067</v>
      </c>
      <c r="W727">
        <v>1.7370440874351101</v>
      </c>
      <c r="X727">
        <v>1.4360922272586201</v>
      </c>
      <c r="Y727">
        <v>1.0832771404358601</v>
      </c>
      <c r="Z727">
        <v>1.0455314744834201</v>
      </c>
      <c r="AA727">
        <v>0.80598146116033098</v>
      </c>
      <c r="AB727">
        <v>1.7917499002852799</v>
      </c>
      <c r="AC727">
        <v>3.1623928663521199</v>
      </c>
      <c r="AD727">
        <v>2.1659794580781302</v>
      </c>
      <c r="AE727">
        <v>1.6460764388910101</v>
      </c>
      <c r="AF727">
        <v>2.7736749606600899</v>
      </c>
    </row>
    <row r="728" spans="1:32" x14ac:dyDescent="0.25">
      <c r="A728" t="s">
        <v>4431</v>
      </c>
      <c r="B728" t="s">
        <v>3317</v>
      </c>
      <c r="C728" t="s">
        <v>3221</v>
      </c>
      <c r="D728" t="s">
        <v>3222</v>
      </c>
      <c r="E728">
        <v>13563.068071669</v>
      </c>
      <c r="F728">
        <v>1.8102317696274399</v>
      </c>
      <c r="G728">
        <v>1.2723386068772</v>
      </c>
      <c r="H728">
        <v>-0.31468987345350402</v>
      </c>
      <c r="I728">
        <v>1.06326227947251</v>
      </c>
      <c r="J728">
        <v>-0.96708533061646396</v>
      </c>
      <c r="K728">
        <v>-1.6103414446679101</v>
      </c>
      <c r="L728">
        <v>-0.74659147090711397</v>
      </c>
      <c r="M728" t="s">
        <v>3151</v>
      </c>
      <c r="N728" t="s">
        <v>3151</v>
      </c>
      <c r="O728" t="s">
        <v>3150</v>
      </c>
      <c r="P728" t="s">
        <v>3151</v>
      </c>
      <c r="Q728" t="s">
        <v>3155</v>
      </c>
      <c r="R728" t="s">
        <v>3155</v>
      </c>
      <c r="S728" t="s">
        <v>3150</v>
      </c>
      <c r="T728" t="s">
        <v>3152</v>
      </c>
      <c r="U728">
        <v>15</v>
      </c>
      <c r="V728">
        <v>0.63649615906088697</v>
      </c>
      <c r="W728">
        <v>0.67075972032616804</v>
      </c>
      <c r="X728">
        <v>0.48497460444148999</v>
      </c>
      <c r="Y728">
        <v>0.249931261970227</v>
      </c>
      <c r="Z728">
        <v>-4.8886465927398197E-2</v>
      </c>
      <c r="AA728">
        <v>0.22069313632513099</v>
      </c>
      <c r="AB728">
        <v>1.41722308640576</v>
      </c>
      <c r="AC728">
        <v>1.6899475175382599</v>
      </c>
      <c r="AD728">
        <v>1.32591699037824</v>
      </c>
      <c r="AE728">
        <v>1.0447374423099201</v>
      </c>
      <c r="AF728">
        <v>1.8102317696274399</v>
      </c>
    </row>
    <row r="729" spans="1:32" x14ac:dyDescent="0.25">
      <c r="A729" t="s">
        <v>4432</v>
      </c>
      <c r="B729" t="s">
        <v>3317</v>
      </c>
      <c r="C729" t="s">
        <v>3223</v>
      </c>
      <c r="D729" t="s">
        <v>3224</v>
      </c>
      <c r="E729">
        <v>12768.782169733</v>
      </c>
      <c r="F729">
        <v>0.16445437574121699</v>
      </c>
      <c r="G729">
        <v>2.1155297340492201</v>
      </c>
      <c r="H729">
        <v>-1.81198277940902</v>
      </c>
      <c r="I729">
        <v>-0.311767506724202</v>
      </c>
      <c r="J729">
        <v>0.62748549889580896</v>
      </c>
      <c r="K729">
        <v>0.83643285500078202</v>
      </c>
      <c r="L729">
        <v>-0.766367213824654</v>
      </c>
      <c r="M729" t="s">
        <v>3149</v>
      </c>
      <c r="N729" t="s">
        <v>3151</v>
      </c>
      <c r="O729" t="s">
        <v>3155</v>
      </c>
      <c r="P729" t="s">
        <v>3150</v>
      </c>
      <c r="Q729" t="s">
        <v>3151</v>
      </c>
      <c r="R729" t="s">
        <v>3149</v>
      </c>
      <c r="S729" t="s">
        <v>3150</v>
      </c>
      <c r="T729" t="s">
        <v>3152</v>
      </c>
      <c r="U729">
        <v>65</v>
      </c>
      <c r="V729">
        <v>-0.351355950512999</v>
      </c>
      <c r="W729">
        <v>-0.768068101233642</v>
      </c>
      <c r="X729">
        <v>-0.823687609677619</v>
      </c>
      <c r="Y729">
        <v>-0.92477519609820202</v>
      </c>
      <c r="Z729">
        <v>-0.89555302193526698</v>
      </c>
      <c r="AA729">
        <v>-0.86717121655695095</v>
      </c>
      <c r="AB729">
        <v>-0.47743414719531602</v>
      </c>
      <c r="AC729">
        <v>-7.9209358778480898E-2</v>
      </c>
      <c r="AD729">
        <v>0.20637617576196199</v>
      </c>
      <c r="AE729">
        <v>-0.12973486361727599</v>
      </c>
      <c r="AF729">
        <v>0.16445437574121699</v>
      </c>
    </row>
    <row r="730" spans="1:32" x14ac:dyDescent="0.25">
      <c r="A730" t="s">
        <v>4433</v>
      </c>
      <c r="B730" t="s">
        <v>3317</v>
      </c>
      <c r="C730" t="s">
        <v>3225</v>
      </c>
      <c r="D730" t="s">
        <v>3226</v>
      </c>
      <c r="E730">
        <v>15122.9629249222</v>
      </c>
      <c r="F730">
        <v>0.169579467643419</v>
      </c>
      <c r="G730">
        <v>4.51359409396343E-2</v>
      </c>
      <c r="H730">
        <v>-1.2137030248941301</v>
      </c>
      <c r="I730">
        <v>4.0827476176353503E-2</v>
      </c>
      <c r="J730">
        <v>0.256400423387529</v>
      </c>
      <c r="K730">
        <v>0.55539985492854305</v>
      </c>
      <c r="L730">
        <v>-0.333212566942719</v>
      </c>
      <c r="M730" t="s">
        <v>3149</v>
      </c>
      <c r="N730" t="s">
        <v>3148</v>
      </c>
      <c r="O730" t="s">
        <v>3155</v>
      </c>
      <c r="P730" t="s">
        <v>3148</v>
      </c>
      <c r="Q730" t="s">
        <v>3148</v>
      </c>
      <c r="R730" t="s">
        <v>3149</v>
      </c>
      <c r="S730" t="s">
        <v>3148</v>
      </c>
      <c r="T730" t="s">
        <v>3152</v>
      </c>
      <c r="U730">
        <v>64</v>
      </c>
      <c r="V730">
        <v>0.27846176340425199</v>
      </c>
      <c r="W730">
        <v>-4.9254865605789701E-3</v>
      </c>
      <c r="X730">
        <v>-0.59475677043279895</v>
      </c>
      <c r="Y730">
        <v>-0.80719527765492904</v>
      </c>
      <c r="Z730">
        <v>-0.50736608609401201</v>
      </c>
      <c r="AA730">
        <v>-0.27564885849494197</v>
      </c>
      <c r="AB730">
        <v>0.13257226489276899</v>
      </c>
      <c r="AC730">
        <v>0.235669560736122</v>
      </c>
      <c r="AD730">
        <v>2.55693204661664E-2</v>
      </c>
      <c r="AE730">
        <v>-0.227219444257795</v>
      </c>
      <c r="AF730">
        <v>0.169579467643419</v>
      </c>
    </row>
    <row r="731" spans="1:32" x14ac:dyDescent="0.25">
      <c r="A731" t="s">
        <v>4434</v>
      </c>
      <c r="B731" t="s">
        <v>3317</v>
      </c>
      <c r="C731" t="s">
        <v>3227</v>
      </c>
      <c r="D731" t="s">
        <v>3228</v>
      </c>
      <c r="E731">
        <v>22521.438978816699</v>
      </c>
      <c r="F731">
        <v>1.12760523029496</v>
      </c>
      <c r="G731">
        <v>0.80359792226917304</v>
      </c>
      <c r="H731">
        <v>-0.69133886110091003</v>
      </c>
      <c r="I731">
        <v>-1.0796036940493499E-2</v>
      </c>
      <c r="J731">
        <v>-0.113334261898414</v>
      </c>
      <c r="K731">
        <v>0.93798011195127495</v>
      </c>
      <c r="L731">
        <v>0.234129309835827</v>
      </c>
      <c r="M731" t="s">
        <v>3151</v>
      </c>
      <c r="N731" t="s">
        <v>3151</v>
      </c>
      <c r="O731" t="s">
        <v>3150</v>
      </c>
      <c r="P731" t="s">
        <v>3148</v>
      </c>
      <c r="Q731" t="s">
        <v>3148</v>
      </c>
      <c r="R731" t="s">
        <v>3149</v>
      </c>
      <c r="S731" t="s">
        <v>3149</v>
      </c>
      <c r="T731" t="s">
        <v>3152</v>
      </c>
      <c r="U731">
        <v>36</v>
      </c>
      <c r="V731">
        <v>4.4740401102341398E-2</v>
      </c>
      <c r="W731">
        <v>2.2420373643152299E-2</v>
      </c>
      <c r="X731">
        <v>0.27486747616787499</v>
      </c>
      <c r="Y731">
        <v>4.3133305747510203E-2</v>
      </c>
      <c r="Z731">
        <v>0.11873828834323399</v>
      </c>
      <c r="AA731">
        <v>0.20609527009147199</v>
      </c>
      <c r="AB731">
        <v>0.55210416950149899</v>
      </c>
      <c r="AC731">
        <v>1.0189391049397301</v>
      </c>
      <c r="AD731">
        <v>1.1366132092038601</v>
      </c>
      <c r="AE731">
        <v>0.86097036502035496</v>
      </c>
      <c r="AF731">
        <v>1.12760523029496</v>
      </c>
    </row>
    <row r="732" spans="1:32" x14ac:dyDescent="0.25">
      <c r="A732" t="s">
        <v>4435</v>
      </c>
      <c r="B732" t="s">
        <v>3317</v>
      </c>
      <c r="C732" t="s">
        <v>3229</v>
      </c>
      <c r="D732" t="s">
        <v>3230</v>
      </c>
      <c r="E732">
        <v>4827.5976998984397</v>
      </c>
      <c r="F732">
        <v>1.46231589261746</v>
      </c>
      <c r="G732">
        <v>2.73844915870739</v>
      </c>
      <c r="H732">
        <v>-0.88421063547318401</v>
      </c>
      <c r="I732">
        <v>0.64434789317049102</v>
      </c>
      <c r="J732">
        <v>-0.40681996569724099</v>
      </c>
      <c r="K732">
        <v>-0.45196256884579</v>
      </c>
      <c r="L732">
        <v>0.330152675903432</v>
      </c>
      <c r="M732" t="s">
        <v>3151</v>
      </c>
      <c r="N732" t="s">
        <v>3151</v>
      </c>
      <c r="O732" t="s">
        <v>3150</v>
      </c>
      <c r="P732" t="s">
        <v>3149</v>
      </c>
      <c r="Q732" t="s">
        <v>3150</v>
      </c>
      <c r="R732" t="s">
        <v>3150</v>
      </c>
      <c r="S732" t="s">
        <v>3149</v>
      </c>
      <c r="T732" t="s">
        <v>3152</v>
      </c>
      <c r="U732">
        <v>27</v>
      </c>
      <c r="V732">
        <v>0.76986532321218504</v>
      </c>
      <c r="W732">
        <v>-2.0729294782962E-2</v>
      </c>
      <c r="X732">
        <v>-0.94365965198611401</v>
      </c>
      <c r="Y732">
        <v>-0.30092729668284801</v>
      </c>
      <c r="Z732">
        <v>-0.25745417171363499</v>
      </c>
      <c r="AA732">
        <v>-0.37953533318018301</v>
      </c>
      <c r="AB732">
        <v>1.0851118699378599</v>
      </c>
      <c r="AC732">
        <v>1.7927063020481599</v>
      </c>
      <c r="AD732">
        <v>0.68824537925860396</v>
      </c>
      <c r="AE732">
        <v>-0.12732543634566101</v>
      </c>
      <c r="AF732">
        <v>1.46231589261746</v>
      </c>
    </row>
    <row r="733" spans="1:32" x14ac:dyDescent="0.25">
      <c r="A733" t="s">
        <v>4436</v>
      </c>
      <c r="B733" t="s">
        <v>3317</v>
      </c>
      <c r="C733" t="s">
        <v>3231</v>
      </c>
      <c r="D733" t="s">
        <v>3232</v>
      </c>
      <c r="E733">
        <v>7622.5019028263096</v>
      </c>
      <c r="F733">
        <v>-4.6990000792605499E-2</v>
      </c>
      <c r="G733">
        <v>-0.70172154860309399</v>
      </c>
      <c r="H733">
        <v>-0.35067935279872398</v>
      </c>
      <c r="I733">
        <v>0.817917534313918</v>
      </c>
      <c r="J733">
        <v>-0.92193574914202203</v>
      </c>
      <c r="K733">
        <v>-0.57673598656492697</v>
      </c>
      <c r="L733">
        <v>9.2362631690236202E-2</v>
      </c>
      <c r="M733" t="s">
        <v>3148</v>
      </c>
      <c r="N733" t="s">
        <v>3155</v>
      </c>
      <c r="O733" t="s">
        <v>3150</v>
      </c>
      <c r="P733" t="s">
        <v>3149</v>
      </c>
      <c r="Q733" t="s">
        <v>3155</v>
      </c>
      <c r="R733" t="s">
        <v>3150</v>
      </c>
      <c r="S733" t="s">
        <v>3148</v>
      </c>
      <c r="T733" t="s">
        <v>3152</v>
      </c>
      <c r="U733">
        <v>71</v>
      </c>
      <c r="V733">
        <v>0.73451440568415904</v>
      </c>
      <c r="W733">
        <v>-0.141165115668098</v>
      </c>
      <c r="X733">
        <v>-0.20719178261311699</v>
      </c>
      <c r="Y733">
        <v>-7.2759757519250803E-2</v>
      </c>
      <c r="Z733">
        <v>0.12801766162641601</v>
      </c>
      <c r="AA733">
        <v>-9.0994507351440199E-2</v>
      </c>
      <c r="AB733">
        <v>-0.48294216569620602</v>
      </c>
      <c r="AC733">
        <v>0.15223576361192001</v>
      </c>
      <c r="AD733">
        <v>0.68294700588761004</v>
      </c>
      <c r="AE733">
        <v>-4.0172405307261398E-2</v>
      </c>
      <c r="AF733">
        <v>-4.6990000792605499E-2</v>
      </c>
    </row>
    <row r="734" spans="1:32" x14ac:dyDescent="0.25">
      <c r="A734" t="s">
        <v>4437</v>
      </c>
      <c r="B734" t="s">
        <v>3317</v>
      </c>
      <c r="C734" t="s">
        <v>3233</v>
      </c>
      <c r="D734" t="s">
        <v>3234</v>
      </c>
      <c r="E734">
        <v>3710.6794800409202</v>
      </c>
      <c r="F734">
        <v>0.69475731209355795</v>
      </c>
      <c r="G734">
        <v>0.27427720128334498</v>
      </c>
      <c r="H734">
        <v>0.54843007966320401</v>
      </c>
      <c r="I734">
        <v>1.00837218266698</v>
      </c>
      <c r="J734">
        <v>-0.88461472838496003</v>
      </c>
      <c r="K734">
        <v>-1.1909051487372</v>
      </c>
      <c r="L734">
        <v>1.66286954090929</v>
      </c>
      <c r="M734" t="s">
        <v>3151</v>
      </c>
      <c r="N734" t="s">
        <v>3149</v>
      </c>
      <c r="O734" t="s">
        <v>3149</v>
      </c>
      <c r="P734" t="s">
        <v>3151</v>
      </c>
      <c r="Q734" t="s">
        <v>3155</v>
      </c>
      <c r="R734" t="s">
        <v>3155</v>
      </c>
      <c r="S734" t="s">
        <v>3151</v>
      </c>
      <c r="T734" t="s">
        <v>3152</v>
      </c>
      <c r="U734">
        <v>51</v>
      </c>
      <c r="V734">
        <v>0.291924366982728</v>
      </c>
      <c r="W734">
        <v>0.30499315349113598</v>
      </c>
      <c r="X734">
        <v>0.46301060844071901</v>
      </c>
      <c r="Y734">
        <v>0.39335469931637901</v>
      </c>
      <c r="Z734">
        <v>0.60042171960142199</v>
      </c>
      <c r="AA734">
        <v>1.25772527710812</v>
      </c>
      <c r="AB734">
        <v>1.0242530725207499</v>
      </c>
      <c r="AC734">
        <v>1.2487020449439099</v>
      </c>
      <c r="AD734">
        <v>1.18481412331862</v>
      </c>
      <c r="AE734">
        <v>0.69042746462038895</v>
      </c>
      <c r="AF734">
        <v>0.69475731209355795</v>
      </c>
    </row>
    <row r="735" spans="1:32" x14ac:dyDescent="0.25">
      <c r="A735" t="s">
        <v>4438</v>
      </c>
      <c r="B735" t="s">
        <v>3317</v>
      </c>
      <c r="C735" t="s">
        <v>3235</v>
      </c>
      <c r="D735" t="s">
        <v>3236</v>
      </c>
      <c r="E735">
        <v>12466.8725667121</v>
      </c>
      <c r="F735">
        <v>1.12521282075361E-2</v>
      </c>
      <c r="G735">
        <v>2.09641174259417</v>
      </c>
      <c r="H735">
        <v>-1.0057074048363599</v>
      </c>
      <c r="I735">
        <v>-0.63578116709776999</v>
      </c>
      <c r="J735">
        <v>-0.40018612416159999</v>
      </c>
      <c r="K735">
        <v>-1.2917432665931501</v>
      </c>
      <c r="L735">
        <v>-0.89990079493411301</v>
      </c>
      <c r="M735" t="s">
        <v>3148</v>
      </c>
      <c r="N735" t="s">
        <v>3151</v>
      </c>
      <c r="O735" t="s">
        <v>3155</v>
      </c>
      <c r="P735" t="s">
        <v>3150</v>
      </c>
      <c r="Q735" t="s">
        <v>3150</v>
      </c>
      <c r="R735" t="s">
        <v>3155</v>
      </c>
      <c r="S735" t="s">
        <v>3155</v>
      </c>
      <c r="T735" t="s">
        <v>3152</v>
      </c>
      <c r="U735">
        <v>69</v>
      </c>
      <c r="V735">
        <v>-0.66876263565067995</v>
      </c>
      <c r="W735">
        <v>-0.499464337032268</v>
      </c>
      <c r="X735">
        <v>-0.49003979722208202</v>
      </c>
      <c r="Y735">
        <v>-0.56340081048994695</v>
      </c>
      <c r="Z735">
        <v>-0.78309927674530999</v>
      </c>
      <c r="AA735">
        <v>-0.67131840435990298</v>
      </c>
      <c r="AB735">
        <v>-0.15894632031269601</v>
      </c>
      <c r="AC735">
        <v>1.65141206564377E-2</v>
      </c>
      <c r="AD735">
        <v>-4.8685182601328002E-2</v>
      </c>
      <c r="AE735">
        <v>-0.28860377974665702</v>
      </c>
      <c r="AF735">
        <v>1.12521282075361E-2</v>
      </c>
    </row>
    <row r="736" spans="1:32" x14ac:dyDescent="0.25">
      <c r="A736" t="s">
        <v>4439</v>
      </c>
      <c r="B736" t="s">
        <v>3317</v>
      </c>
      <c r="C736" t="s">
        <v>3237</v>
      </c>
      <c r="D736" t="s">
        <v>3238</v>
      </c>
      <c r="E736">
        <v>10805.742318602401</v>
      </c>
      <c r="F736">
        <v>1.3826721292488799</v>
      </c>
      <c r="G736">
        <v>0.58386070153332303</v>
      </c>
      <c r="H736">
        <v>1.4131187188816401</v>
      </c>
      <c r="I736">
        <v>0.93526534599836697</v>
      </c>
      <c r="J736">
        <v>-0.68617368138696699</v>
      </c>
      <c r="K736">
        <v>-1.4207474154772699</v>
      </c>
      <c r="L736">
        <v>-1.15030177138044</v>
      </c>
      <c r="M736" t="s">
        <v>3151</v>
      </c>
      <c r="N736" t="s">
        <v>3151</v>
      </c>
      <c r="O736" t="s">
        <v>3151</v>
      </c>
      <c r="P736" t="s">
        <v>3149</v>
      </c>
      <c r="Q736" t="s">
        <v>3150</v>
      </c>
      <c r="R736" t="s">
        <v>3155</v>
      </c>
      <c r="S736" t="s">
        <v>3155</v>
      </c>
      <c r="T736" t="s">
        <v>3152</v>
      </c>
      <c r="U736">
        <v>29</v>
      </c>
      <c r="V736">
        <v>-0.17175182202209399</v>
      </c>
      <c r="W736">
        <v>-0.114774966814346</v>
      </c>
      <c r="X736">
        <v>-0.25516339087800399</v>
      </c>
      <c r="Y736">
        <v>-0.20315557021090599</v>
      </c>
      <c r="Z736">
        <v>3.3188609813162899E-2</v>
      </c>
      <c r="AA736">
        <v>0.28565148331811901</v>
      </c>
      <c r="AB736">
        <v>0.39720069135905001</v>
      </c>
      <c r="AC736">
        <v>0.87447461748803101</v>
      </c>
      <c r="AD736">
        <v>1.06946411466095</v>
      </c>
      <c r="AE736">
        <v>0.99594984197356795</v>
      </c>
      <c r="AF736">
        <v>1.3826721292488799</v>
      </c>
    </row>
    <row r="737" spans="1:32" x14ac:dyDescent="0.25">
      <c r="A737" t="s">
        <v>4440</v>
      </c>
      <c r="B737" t="s">
        <v>3317</v>
      </c>
      <c r="C737" t="s">
        <v>3239</v>
      </c>
      <c r="D737" t="s">
        <v>3240</v>
      </c>
      <c r="E737">
        <v>13995.876769991301</v>
      </c>
      <c r="F737">
        <v>-0.15178825065184701</v>
      </c>
      <c r="G737">
        <v>0.85433947687741596</v>
      </c>
      <c r="H737">
        <v>-1.0057074048363599</v>
      </c>
      <c r="I737">
        <v>-0.64980567877571904</v>
      </c>
      <c r="J737">
        <v>0.29505859657620498</v>
      </c>
      <c r="K737">
        <v>-1.06798890398184</v>
      </c>
      <c r="L737">
        <v>0.51532215160152695</v>
      </c>
      <c r="M737" t="s">
        <v>3148</v>
      </c>
      <c r="N737" t="s">
        <v>3151</v>
      </c>
      <c r="O737" t="s">
        <v>3155</v>
      </c>
      <c r="P737" t="s">
        <v>3150</v>
      </c>
      <c r="Q737" t="s">
        <v>3148</v>
      </c>
      <c r="R737" t="s">
        <v>3155</v>
      </c>
      <c r="S737" t="s">
        <v>3149</v>
      </c>
      <c r="T737" t="s">
        <v>3152</v>
      </c>
      <c r="U737">
        <v>72</v>
      </c>
      <c r="V737">
        <v>-0.76076803380975799</v>
      </c>
      <c r="W737">
        <v>-0.81313708783502303</v>
      </c>
      <c r="X737">
        <v>-1.10827193546655</v>
      </c>
      <c r="Y737">
        <v>-0.78113623190061698</v>
      </c>
      <c r="Z737">
        <v>-0.42236860731829101</v>
      </c>
      <c r="AA737">
        <v>-0.114197907736722</v>
      </c>
      <c r="AB737">
        <v>-0.21910655551632099</v>
      </c>
      <c r="AC737">
        <v>-0.254603779632953</v>
      </c>
      <c r="AD737">
        <v>-0.12043410223272499</v>
      </c>
      <c r="AE737">
        <v>-0.36088441081714101</v>
      </c>
      <c r="AF737">
        <v>-0.15178825065184701</v>
      </c>
    </row>
    <row r="738" spans="1:32" x14ac:dyDescent="0.25">
      <c r="A738" t="s">
        <v>4441</v>
      </c>
      <c r="B738" t="s">
        <v>3317</v>
      </c>
      <c r="C738" t="s">
        <v>3241</v>
      </c>
      <c r="D738" t="s">
        <v>3242</v>
      </c>
      <c r="E738">
        <v>5983.2641037209696</v>
      </c>
      <c r="F738">
        <v>0.39613230377134601</v>
      </c>
      <c r="G738">
        <v>1.34120808313631</v>
      </c>
      <c r="H738">
        <v>-0.19943203026369</v>
      </c>
      <c r="I738">
        <v>0.16994380886453</v>
      </c>
      <c r="J738">
        <v>-0.46892553665147402</v>
      </c>
      <c r="K738">
        <v>-1.6013024851053901</v>
      </c>
      <c r="L738">
        <v>-0.96310844306244603</v>
      </c>
      <c r="M738" t="s">
        <v>3149</v>
      </c>
      <c r="N738" t="s">
        <v>3151</v>
      </c>
      <c r="O738" t="s">
        <v>3148</v>
      </c>
      <c r="P738" t="s">
        <v>3148</v>
      </c>
      <c r="Q738" t="s">
        <v>3150</v>
      </c>
      <c r="R738" t="s">
        <v>3155</v>
      </c>
      <c r="S738" t="s">
        <v>3155</v>
      </c>
      <c r="T738" t="s">
        <v>3152</v>
      </c>
      <c r="U738">
        <v>61</v>
      </c>
      <c r="V738">
        <v>0.32868580288823301</v>
      </c>
      <c r="W738">
        <v>0.355921091144623</v>
      </c>
      <c r="X738">
        <v>-0.24982586336488199</v>
      </c>
      <c r="Y738">
        <v>-0.35865214107303101</v>
      </c>
      <c r="Z738">
        <v>-0.49260723497502201</v>
      </c>
      <c r="AA738">
        <v>-0.40816063986158402</v>
      </c>
      <c r="AB738">
        <v>5.2864245121268902E-2</v>
      </c>
      <c r="AC738">
        <v>0.120514655001317</v>
      </c>
      <c r="AD738">
        <v>9.8721405627600206E-2</v>
      </c>
      <c r="AE738">
        <v>-9.7995215978542494E-2</v>
      </c>
      <c r="AF738">
        <v>0.39613230377134601</v>
      </c>
    </row>
    <row r="739" spans="1:32" x14ac:dyDescent="0.25">
      <c r="A739" t="s">
        <v>4442</v>
      </c>
      <c r="B739" t="s">
        <v>3317</v>
      </c>
      <c r="C739" t="s">
        <v>3243</v>
      </c>
      <c r="D739" t="s">
        <v>3244</v>
      </c>
      <c r="E739">
        <v>19689.9103296658</v>
      </c>
      <c r="F739">
        <v>1.32072840255269</v>
      </c>
      <c r="G739">
        <v>-0.358428716653996</v>
      </c>
      <c r="H739">
        <v>-0.23040588118053801</v>
      </c>
      <c r="I739">
        <v>1.33082790712272</v>
      </c>
      <c r="J739">
        <v>-0.50627354881978603</v>
      </c>
      <c r="K739">
        <v>-1.5673855653428801</v>
      </c>
      <c r="L739">
        <v>-0.55407222759832897</v>
      </c>
      <c r="M739" t="s">
        <v>3151</v>
      </c>
      <c r="N739" t="s">
        <v>3150</v>
      </c>
      <c r="O739" t="s">
        <v>3150</v>
      </c>
      <c r="P739" t="s">
        <v>3151</v>
      </c>
      <c r="Q739" t="s">
        <v>3150</v>
      </c>
      <c r="R739" t="s">
        <v>3155</v>
      </c>
      <c r="S739" t="s">
        <v>3150</v>
      </c>
      <c r="T739" t="s">
        <v>3152</v>
      </c>
      <c r="U739">
        <v>32</v>
      </c>
      <c r="V739">
        <v>-0.52506365794669296</v>
      </c>
      <c r="W739">
        <v>-0.61201439237551902</v>
      </c>
      <c r="X739">
        <v>-0.47607923893073301</v>
      </c>
      <c r="Y739">
        <v>-6.8013406561179199E-2</v>
      </c>
      <c r="Z739">
        <v>0.29146994690516498</v>
      </c>
      <c r="AA739">
        <v>0.23373650015282499</v>
      </c>
      <c r="AB739">
        <v>0.49144886559871498</v>
      </c>
      <c r="AC739">
        <v>0.64338176524745205</v>
      </c>
      <c r="AD739">
        <v>0.77738214956234097</v>
      </c>
      <c r="AE739">
        <v>0.66636922967310597</v>
      </c>
      <c r="AF739">
        <v>1.32072840255269</v>
      </c>
    </row>
    <row r="740" spans="1:32" x14ac:dyDescent="0.25">
      <c r="A740" t="s">
        <v>4443</v>
      </c>
      <c r="B740" t="s">
        <v>3317</v>
      </c>
      <c r="C740" t="s">
        <v>3245</v>
      </c>
      <c r="D740" t="s">
        <v>3246</v>
      </c>
      <c r="E740">
        <v>27921.6250146561</v>
      </c>
      <c r="F740">
        <v>1.07879404759445</v>
      </c>
      <c r="G740">
        <v>1.85540622498761</v>
      </c>
      <c r="H740">
        <v>-0.55574808466513903</v>
      </c>
      <c r="I740">
        <v>0.77015880874794396</v>
      </c>
      <c r="J740">
        <v>-1.2530416702251901</v>
      </c>
      <c r="K740">
        <v>-1.7189328835825699</v>
      </c>
      <c r="L740">
        <v>-1.2584520774281001</v>
      </c>
      <c r="M740" t="s">
        <v>3151</v>
      </c>
      <c r="N740" t="s">
        <v>3151</v>
      </c>
      <c r="O740" t="s">
        <v>3150</v>
      </c>
      <c r="P740" t="s">
        <v>3149</v>
      </c>
      <c r="Q740" t="s">
        <v>3155</v>
      </c>
      <c r="R740" t="s">
        <v>3155</v>
      </c>
      <c r="S740" t="s">
        <v>3155</v>
      </c>
      <c r="T740" t="s">
        <v>3152</v>
      </c>
      <c r="U740">
        <v>38</v>
      </c>
      <c r="V740">
        <v>0.147073096622101</v>
      </c>
      <c r="W740">
        <v>5.8579586259412501E-2</v>
      </c>
      <c r="X740">
        <v>-0.56326159837004697</v>
      </c>
      <c r="Y740">
        <v>-0.19680768115386499</v>
      </c>
      <c r="Z740">
        <v>0.192772060606798</v>
      </c>
      <c r="AA740">
        <v>0.45242880246943201</v>
      </c>
      <c r="AB740">
        <v>0.92922706844604597</v>
      </c>
      <c r="AC740">
        <v>1.18251550354905</v>
      </c>
      <c r="AD740">
        <v>1.1291056268946</v>
      </c>
      <c r="AE740">
        <v>0.89148302319692796</v>
      </c>
      <c r="AF740">
        <v>1.07879404759445</v>
      </c>
    </row>
    <row r="741" spans="1:32" x14ac:dyDescent="0.25">
      <c r="A741" t="s">
        <v>4444</v>
      </c>
      <c r="B741" t="s">
        <v>3317</v>
      </c>
      <c r="C741" t="s">
        <v>3247</v>
      </c>
      <c r="D741" t="s">
        <v>3248</v>
      </c>
      <c r="E741">
        <v>1757.19657409502</v>
      </c>
      <c r="F741">
        <v>0.43328563371892098</v>
      </c>
      <c r="G741">
        <v>1.7876866369556601</v>
      </c>
      <c r="H741">
        <v>-0.19943203026369</v>
      </c>
      <c r="I741">
        <v>-0.72472446700099002</v>
      </c>
      <c r="J741">
        <v>-1.36950579428998</v>
      </c>
      <c r="K741">
        <v>-0.42565853627275002</v>
      </c>
      <c r="L741">
        <v>-0.398136967461592</v>
      </c>
      <c r="M741" t="s">
        <v>3149</v>
      </c>
      <c r="N741" t="s">
        <v>3151</v>
      </c>
      <c r="O741" t="s">
        <v>3148</v>
      </c>
      <c r="P741" t="s">
        <v>3150</v>
      </c>
      <c r="Q741" t="s">
        <v>3155</v>
      </c>
      <c r="R741" t="s">
        <v>3150</v>
      </c>
      <c r="S741" t="s">
        <v>3150</v>
      </c>
      <c r="T741" t="s">
        <v>3152</v>
      </c>
      <c r="U741">
        <v>59</v>
      </c>
      <c r="V741">
        <v>0.72599126428284699</v>
      </c>
      <c r="W741">
        <v>0.364771588388416</v>
      </c>
      <c r="X741">
        <v>0.24013945105981599</v>
      </c>
      <c r="Y741">
        <v>0.39418080028810898</v>
      </c>
      <c r="Z741">
        <v>0.19811611940754101</v>
      </c>
      <c r="AA741">
        <v>0.484187287263947</v>
      </c>
      <c r="AB741">
        <v>1.09983597896561</v>
      </c>
      <c r="AC741">
        <v>0.95168219517553398</v>
      </c>
      <c r="AD741">
        <v>0.36599067440414201</v>
      </c>
      <c r="AE741">
        <v>0.29839662601224998</v>
      </c>
      <c r="AF741">
        <v>0.43328563371892098</v>
      </c>
    </row>
    <row r="742" spans="1:32" x14ac:dyDescent="0.25">
      <c r="A742" t="s">
        <v>4445</v>
      </c>
      <c r="B742" t="s">
        <v>3317</v>
      </c>
      <c r="C742" t="s">
        <v>3249</v>
      </c>
      <c r="D742" t="s">
        <v>3250</v>
      </c>
      <c r="E742">
        <v>8036.8208783765403</v>
      </c>
      <c r="F742">
        <v>1.5680825240790801</v>
      </c>
      <c r="G742">
        <v>1.5230739013024299</v>
      </c>
      <c r="H742">
        <v>1.4131187188816401</v>
      </c>
      <c r="I742">
        <v>0.80438749945971</v>
      </c>
      <c r="J742">
        <v>-1.0140330397230499</v>
      </c>
      <c r="K742">
        <v>-1.6292282046022599</v>
      </c>
      <c r="L742">
        <v>0.36198529963385701</v>
      </c>
      <c r="M742" t="s">
        <v>3151</v>
      </c>
      <c r="N742" t="s">
        <v>3151</v>
      </c>
      <c r="O742" t="s">
        <v>3151</v>
      </c>
      <c r="P742" t="s">
        <v>3149</v>
      </c>
      <c r="Q742" t="s">
        <v>3155</v>
      </c>
      <c r="R742" t="s">
        <v>3155</v>
      </c>
      <c r="S742" t="s">
        <v>3149</v>
      </c>
      <c r="T742" t="s">
        <v>3152</v>
      </c>
      <c r="U742">
        <v>22</v>
      </c>
      <c r="V742">
        <v>0.48819716185765599</v>
      </c>
      <c r="W742">
        <v>0.391497256075995</v>
      </c>
      <c r="X742">
        <v>0.25099651801581502</v>
      </c>
      <c r="Y742">
        <v>0.47289494411531702</v>
      </c>
      <c r="Z742">
        <v>0.62892839146556301</v>
      </c>
      <c r="AA742">
        <v>0.96554448166038698</v>
      </c>
      <c r="AB742">
        <v>1.56867810703309</v>
      </c>
      <c r="AC742">
        <v>1.5819184308923799</v>
      </c>
      <c r="AD742">
        <v>1.4602530018804001</v>
      </c>
      <c r="AE742">
        <v>1.54060342996727</v>
      </c>
      <c r="AF742">
        <v>1.5680825240790801</v>
      </c>
    </row>
    <row r="743" spans="1:32" x14ac:dyDescent="0.25">
      <c r="A743" t="s">
        <v>4446</v>
      </c>
      <c r="B743" t="s">
        <v>3317</v>
      </c>
      <c r="C743" t="s">
        <v>3251</v>
      </c>
      <c r="D743" t="s">
        <v>3252</v>
      </c>
      <c r="E743">
        <v>20862.770501824099</v>
      </c>
      <c r="F743">
        <v>4.0603194571249102</v>
      </c>
      <c r="G743">
        <v>3.68156128250657</v>
      </c>
      <c r="H743">
        <v>1.4131187188816401</v>
      </c>
      <c r="I743">
        <v>1.1229104682548099</v>
      </c>
      <c r="J743">
        <v>-1.2782017540872701</v>
      </c>
      <c r="K743">
        <v>-1.63888649365089</v>
      </c>
      <c r="L743">
        <v>-0.41632797254339698</v>
      </c>
      <c r="M743" t="s">
        <v>3151</v>
      </c>
      <c r="N743" t="s">
        <v>3151</v>
      </c>
      <c r="O743" t="s">
        <v>3151</v>
      </c>
      <c r="P743" t="s">
        <v>3151</v>
      </c>
      <c r="Q743" t="s">
        <v>3155</v>
      </c>
      <c r="R743" t="s">
        <v>3155</v>
      </c>
      <c r="S743" t="s">
        <v>3150</v>
      </c>
      <c r="T743" t="s">
        <v>3152</v>
      </c>
      <c r="U743">
        <v>2</v>
      </c>
      <c r="V743">
        <v>2.9976394642075701</v>
      </c>
      <c r="W743">
        <v>2.59877639377462</v>
      </c>
      <c r="X743">
        <v>2.2048997864386499</v>
      </c>
      <c r="Y743">
        <v>1.8042984460551601</v>
      </c>
      <c r="Z743">
        <v>2.4543383091075301</v>
      </c>
      <c r="AA743">
        <v>4.5133303593471599</v>
      </c>
      <c r="AB743">
        <v>5.0605542098941596</v>
      </c>
      <c r="AC743">
        <v>5.9124325843476404</v>
      </c>
      <c r="AD743">
        <v>3.3574775805236898</v>
      </c>
      <c r="AE743">
        <v>2.8542356352895299</v>
      </c>
      <c r="AF743">
        <v>4.0603194571249102</v>
      </c>
    </row>
    <row r="744" spans="1:32" x14ac:dyDescent="0.25">
      <c r="A744" t="s">
        <v>4447</v>
      </c>
      <c r="B744" t="s">
        <v>3317</v>
      </c>
      <c r="C744" t="s">
        <v>3253</v>
      </c>
      <c r="D744" t="s">
        <v>3254</v>
      </c>
      <c r="E744">
        <v>18464.189270308401</v>
      </c>
      <c r="F744">
        <v>1.52990649350076</v>
      </c>
      <c r="G744">
        <v>0.114839915673025</v>
      </c>
      <c r="H744">
        <v>0.60684334430897602</v>
      </c>
      <c r="I744">
        <v>1.0782982417585401</v>
      </c>
      <c r="J744">
        <v>-1.0053711029389001</v>
      </c>
      <c r="K744">
        <v>-1.7732030437969299</v>
      </c>
      <c r="L744">
        <v>-1.0316840298298</v>
      </c>
      <c r="M744" t="s">
        <v>3151</v>
      </c>
      <c r="N744" t="s">
        <v>3149</v>
      </c>
      <c r="O744" t="s">
        <v>3149</v>
      </c>
      <c r="P744" t="s">
        <v>3151</v>
      </c>
      <c r="Q744" t="s">
        <v>3155</v>
      </c>
      <c r="R744" t="s">
        <v>3155</v>
      </c>
      <c r="S744" t="s">
        <v>3155</v>
      </c>
      <c r="T744" t="s">
        <v>3152</v>
      </c>
      <c r="U744">
        <v>24</v>
      </c>
      <c r="V744">
        <v>2.6043996418771299E-2</v>
      </c>
      <c r="W744">
        <v>0.108270587074802</v>
      </c>
      <c r="X744">
        <v>0.10654559695266</v>
      </c>
      <c r="Y744">
        <v>5.2216893511202997E-2</v>
      </c>
      <c r="Z744">
        <v>-0.39148221266035999</v>
      </c>
      <c r="AA744">
        <v>-0.32077354422154902</v>
      </c>
      <c r="AB744">
        <v>9.3160644494067496E-2</v>
      </c>
      <c r="AC744">
        <v>0.48431676555497499</v>
      </c>
      <c r="AD744">
        <v>0.78360432631256005</v>
      </c>
      <c r="AE744">
        <v>0.81064625897063503</v>
      </c>
      <c r="AF744">
        <v>1.52990649350076</v>
      </c>
    </row>
    <row r="745" spans="1:32" x14ac:dyDescent="0.25">
      <c r="A745" t="s">
        <v>4448</v>
      </c>
      <c r="B745" t="s">
        <v>3317</v>
      </c>
      <c r="C745" t="s">
        <v>3255</v>
      </c>
      <c r="D745" t="s">
        <v>3256</v>
      </c>
      <c r="E745">
        <v>9707.7026437736895</v>
      </c>
      <c r="F745">
        <v>0.39262257554836799</v>
      </c>
      <c r="G745">
        <v>-0.33674591894251998</v>
      </c>
      <c r="H745">
        <v>0.60684334430897602</v>
      </c>
      <c r="I745">
        <v>1.18690453485558</v>
      </c>
      <c r="J745">
        <v>-0.54778996943747105</v>
      </c>
      <c r="K745">
        <v>-0.86858247689063595</v>
      </c>
      <c r="L745">
        <v>-3.00862772046794E-2</v>
      </c>
      <c r="M745" t="s">
        <v>3149</v>
      </c>
      <c r="N745" t="s">
        <v>3150</v>
      </c>
      <c r="O745" t="s">
        <v>3149</v>
      </c>
      <c r="P745" t="s">
        <v>3151</v>
      </c>
      <c r="Q745" t="s">
        <v>3150</v>
      </c>
      <c r="R745" t="s">
        <v>3150</v>
      </c>
      <c r="S745" t="s">
        <v>3148</v>
      </c>
      <c r="T745" t="s">
        <v>3152</v>
      </c>
      <c r="U745">
        <v>62</v>
      </c>
      <c r="V745">
        <v>-0.55723079327431801</v>
      </c>
      <c r="W745">
        <v>-0.475571718614057</v>
      </c>
      <c r="X745">
        <v>-1.1729760666637401</v>
      </c>
      <c r="Y745">
        <v>-1.02791784443707</v>
      </c>
      <c r="Z745">
        <v>-0.71494406989950299</v>
      </c>
      <c r="AA745">
        <v>-0.63876858474659604</v>
      </c>
      <c r="AB745">
        <v>-0.82086464174918705</v>
      </c>
      <c r="AC745">
        <v>-0.40722794531898099</v>
      </c>
      <c r="AD745">
        <v>0.24446329889496499</v>
      </c>
      <c r="AE745">
        <v>1.54560972959447E-3</v>
      </c>
      <c r="AF745">
        <v>0.39262257554836799</v>
      </c>
    </row>
    <row r="746" spans="1:32" x14ac:dyDescent="0.25">
      <c r="A746" t="s">
        <v>4449</v>
      </c>
      <c r="B746" t="s">
        <v>3317</v>
      </c>
      <c r="C746" t="s">
        <v>3257</v>
      </c>
      <c r="D746" t="s">
        <v>3258</v>
      </c>
      <c r="E746">
        <v>7726.4051160458303</v>
      </c>
      <c r="F746">
        <v>0.96478646068898199</v>
      </c>
      <c r="G746">
        <v>-9.5023171732789999E-2</v>
      </c>
      <c r="H746">
        <v>0.60684334430897602</v>
      </c>
      <c r="I746">
        <v>1.24085665593946</v>
      </c>
      <c r="J746">
        <v>-0.623644346460687</v>
      </c>
      <c r="K746">
        <v>-1.0960694941552001</v>
      </c>
      <c r="L746">
        <v>0.73117824136167298</v>
      </c>
      <c r="M746" t="s">
        <v>3151</v>
      </c>
      <c r="N746" t="s">
        <v>3148</v>
      </c>
      <c r="O746" t="s">
        <v>3149</v>
      </c>
      <c r="P746" t="s">
        <v>3151</v>
      </c>
      <c r="Q746" t="s">
        <v>3150</v>
      </c>
      <c r="R746" t="s">
        <v>3155</v>
      </c>
      <c r="S746" t="s">
        <v>3149</v>
      </c>
      <c r="T746" t="s">
        <v>3152</v>
      </c>
      <c r="U746">
        <v>41</v>
      </c>
      <c r="V746">
        <v>0.60503940541609602</v>
      </c>
      <c r="W746">
        <v>-5.9348919242796297E-2</v>
      </c>
      <c r="X746">
        <v>0.124519110237419</v>
      </c>
      <c r="Y746">
        <v>0.411912980540176</v>
      </c>
      <c r="Z746">
        <v>0.41494366189430898</v>
      </c>
      <c r="AA746">
        <v>0.97788385749519902</v>
      </c>
      <c r="AB746">
        <v>0.95602535318482496</v>
      </c>
      <c r="AC746">
        <v>1.06285268964466</v>
      </c>
      <c r="AD746">
        <v>0.47838121443393899</v>
      </c>
      <c r="AE746">
        <v>0.57163355787908099</v>
      </c>
      <c r="AF746">
        <v>0.96478646068898199</v>
      </c>
    </row>
    <row r="747" spans="1:32" x14ac:dyDescent="0.25">
      <c r="A747" t="s">
        <v>4450</v>
      </c>
      <c r="B747" t="s">
        <v>3317</v>
      </c>
      <c r="C747" t="s">
        <v>3259</v>
      </c>
      <c r="D747" t="s">
        <v>3260</v>
      </c>
      <c r="E747">
        <v>7801.1443219103603</v>
      </c>
      <c r="F747">
        <v>1.8066118989829401</v>
      </c>
      <c r="G747">
        <v>-0.53249492138151699</v>
      </c>
      <c r="H747">
        <v>0.31100997188253898</v>
      </c>
      <c r="I747">
        <v>1.33895625508956</v>
      </c>
      <c r="J747">
        <v>-1.2345590729264599</v>
      </c>
      <c r="K747">
        <v>-1.61397164590826</v>
      </c>
      <c r="L747">
        <v>1.44954925978327</v>
      </c>
      <c r="M747" t="s">
        <v>3151</v>
      </c>
      <c r="N747" t="s">
        <v>3150</v>
      </c>
      <c r="O747" t="s">
        <v>3148</v>
      </c>
      <c r="P747" t="s">
        <v>3151</v>
      </c>
      <c r="Q747" t="s">
        <v>3155</v>
      </c>
      <c r="R747" t="s">
        <v>3155</v>
      </c>
      <c r="S747" t="s">
        <v>3151</v>
      </c>
      <c r="T747" t="s">
        <v>3152</v>
      </c>
      <c r="U747">
        <v>16</v>
      </c>
      <c r="V747">
        <v>-0.28662534029310699</v>
      </c>
      <c r="W747">
        <v>-0.73477197024307295</v>
      </c>
      <c r="X747">
        <v>-0.84916065293229503</v>
      </c>
      <c r="Y747">
        <v>-0.37035113223374599</v>
      </c>
      <c r="Z747">
        <v>-0.39476471013307302</v>
      </c>
      <c r="AA747">
        <v>0.58316989756444204</v>
      </c>
      <c r="AB747">
        <v>-0.232394850860385</v>
      </c>
      <c r="AC747">
        <v>-0.31675060774210601</v>
      </c>
      <c r="AD747">
        <v>-0.13536577321784701</v>
      </c>
      <c r="AE747">
        <v>0.87620597415503498</v>
      </c>
      <c r="AF747">
        <v>1.8066118989829401</v>
      </c>
    </row>
    <row r="748" spans="1:32" x14ac:dyDescent="0.25">
      <c r="A748" t="s">
        <v>4451</v>
      </c>
      <c r="B748" t="s">
        <v>3317</v>
      </c>
      <c r="C748" t="s">
        <v>3261</v>
      </c>
      <c r="D748" t="s">
        <v>3262</v>
      </c>
      <c r="E748">
        <v>8201.5708751113107</v>
      </c>
      <c r="F748">
        <v>-0.65510268195071997</v>
      </c>
      <c r="G748">
        <v>1.28938667828709</v>
      </c>
      <c r="H748">
        <v>-1.2901583603417199</v>
      </c>
      <c r="I748">
        <v>-1.35084170686528</v>
      </c>
      <c r="J748">
        <v>0.71248876894424096</v>
      </c>
      <c r="K748">
        <v>1.4094007813031499</v>
      </c>
      <c r="L748">
        <v>-0.72809608249116797</v>
      </c>
      <c r="M748" t="s">
        <v>3155</v>
      </c>
      <c r="N748" t="s">
        <v>3151</v>
      </c>
      <c r="O748" t="s">
        <v>3155</v>
      </c>
      <c r="P748" t="s">
        <v>3155</v>
      </c>
      <c r="Q748" t="s">
        <v>3151</v>
      </c>
      <c r="R748" t="s">
        <v>3151</v>
      </c>
      <c r="S748" t="s">
        <v>3150</v>
      </c>
      <c r="T748" t="s">
        <v>3152</v>
      </c>
      <c r="U748">
        <v>75</v>
      </c>
      <c r="V748">
        <v>-0.94775745786890997</v>
      </c>
      <c r="W748">
        <v>-0.73825916897273003</v>
      </c>
      <c r="X748">
        <v>-0.81940492267964704</v>
      </c>
      <c r="Y748">
        <v>-1.1489029645356901</v>
      </c>
      <c r="Z748">
        <v>-1.12241722296256</v>
      </c>
      <c r="AA748">
        <v>-0.99391660467086695</v>
      </c>
      <c r="AB748">
        <v>-0.43686260131336302</v>
      </c>
      <c r="AC748">
        <v>-0.184347590767269</v>
      </c>
      <c r="AD748">
        <v>-0.50240319666421296</v>
      </c>
      <c r="AE748">
        <v>-1.0281259316807001</v>
      </c>
      <c r="AF748">
        <v>-0.65510268195071997</v>
      </c>
    </row>
    <row r="749" spans="1:32" x14ac:dyDescent="0.25">
      <c r="A749" t="s">
        <v>4452</v>
      </c>
      <c r="B749" t="s">
        <v>3317</v>
      </c>
      <c r="C749" t="s">
        <v>3263</v>
      </c>
      <c r="D749" t="s">
        <v>3264</v>
      </c>
      <c r="E749">
        <v>26650.8762888071</v>
      </c>
      <c r="F749">
        <v>-0.18287414354284701</v>
      </c>
      <c r="G749">
        <v>0.10508414682267</v>
      </c>
      <c r="H749">
        <v>-0.44149536582370302</v>
      </c>
      <c r="I749">
        <v>4.3895291196863397E-2</v>
      </c>
      <c r="J749">
        <v>-0.21007618957229801</v>
      </c>
      <c r="K749">
        <v>-2.9530147163746901E-2</v>
      </c>
      <c r="L749">
        <v>-0.78044606213222001</v>
      </c>
      <c r="M749" t="s">
        <v>3148</v>
      </c>
      <c r="N749" t="s">
        <v>3148</v>
      </c>
      <c r="O749" t="s">
        <v>3150</v>
      </c>
      <c r="P749" t="s">
        <v>3148</v>
      </c>
      <c r="Q749" t="s">
        <v>3150</v>
      </c>
      <c r="R749" t="s">
        <v>3148</v>
      </c>
      <c r="S749" t="s">
        <v>3150</v>
      </c>
      <c r="T749" t="s">
        <v>3152</v>
      </c>
      <c r="U749">
        <v>73</v>
      </c>
      <c r="V749">
        <v>-0.29339323498407699</v>
      </c>
      <c r="W749">
        <v>-0.290414650695202</v>
      </c>
      <c r="X749">
        <v>-0.40043976153239902</v>
      </c>
      <c r="Y749">
        <v>-0.64355552408879402</v>
      </c>
      <c r="Z749">
        <v>-0.54449631868384196</v>
      </c>
      <c r="AA749">
        <v>-0.44091316182683898</v>
      </c>
      <c r="AB749">
        <v>-0.24245693556884201</v>
      </c>
      <c r="AC749">
        <v>-0.175140596689911</v>
      </c>
      <c r="AD749">
        <v>-0.20087279485605999</v>
      </c>
      <c r="AE749">
        <v>-0.472786450086988</v>
      </c>
      <c r="AF749">
        <v>-0.18287414354284701</v>
      </c>
    </row>
    <row r="750" spans="1:32" x14ac:dyDescent="0.25">
      <c r="A750" t="s">
        <v>4453</v>
      </c>
      <c r="B750" t="s">
        <v>3317</v>
      </c>
      <c r="C750" t="s">
        <v>3265</v>
      </c>
      <c r="D750" t="s">
        <v>3266</v>
      </c>
      <c r="E750">
        <v>21473.360720481</v>
      </c>
      <c r="F750">
        <v>1.28496385863959</v>
      </c>
      <c r="G750">
        <v>0.69107318704381804</v>
      </c>
      <c r="H750">
        <v>-0.19943203026369</v>
      </c>
      <c r="I750">
        <v>1.0274292305313399</v>
      </c>
      <c r="J750">
        <v>-1.23458448922217</v>
      </c>
      <c r="K750">
        <v>-1.05553670674431</v>
      </c>
      <c r="L750">
        <v>-0.26866601553522601</v>
      </c>
      <c r="M750" t="s">
        <v>3151</v>
      </c>
      <c r="N750" t="s">
        <v>3151</v>
      </c>
      <c r="O750" t="s">
        <v>3148</v>
      </c>
      <c r="P750" t="s">
        <v>3151</v>
      </c>
      <c r="Q750" t="s">
        <v>3155</v>
      </c>
      <c r="R750" t="s">
        <v>3150</v>
      </c>
      <c r="S750" t="s">
        <v>3148</v>
      </c>
      <c r="T750" t="s">
        <v>3152</v>
      </c>
      <c r="U750">
        <v>33</v>
      </c>
      <c r="V750">
        <v>0.95631859967923305</v>
      </c>
      <c r="W750">
        <v>0.83117525073952903</v>
      </c>
      <c r="X750">
        <v>0.70421986602882802</v>
      </c>
      <c r="Y750">
        <v>0.60049238512498304</v>
      </c>
      <c r="Z750">
        <v>0.94653274675438404</v>
      </c>
      <c r="AA750">
        <v>0.83134722140925299</v>
      </c>
      <c r="AB750">
        <v>0.89434167446797597</v>
      </c>
      <c r="AC750">
        <v>1.0691421305098401</v>
      </c>
      <c r="AD750">
        <v>1.0707799767968</v>
      </c>
      <c r="AE750">
        <v>0.77856458771913195</v>
      </c>
      <c r="AF750">
        <v>1.28496385863959</v>
      </c>
    </row>
    <row r="751" spans="1:32" x14ac:dyDescent="0.25">
      <c r="A751" t="s">
        <v>4454</v>
      </c>
      <c r="B751" t="s">
        <v>3317</v>
      </c>
      <c r="C751" t="s">
        <v>3267</v>
      </c>
      <c r="D751" t="s">
        <v>3268</v>
      </c>
      <c r="E751">
        <v>10702.059513082801</v>
      </c>
      <c r="F751">
        <v>0.68523400391526801</v>
      </c>
      <c r="G751">
        <v>-0.701742085532292</v>
      </c>
      <c r="H751">
        <v>-0.19943203026369</v>
      </c>
      <c r="I751">
        <v>1.36259441314422</v>
      </c>
      <c r="J751">
        <v>-1.3482715803177601</v>
      </c>
      <c r="K751">
        <v>-0.44083691164387401</v>
      </c>
      <c r="L751">
        <v>-0.18233013729929401</v>
      </c>
      <c r="M751" t="s">
        <v>3151</v>
      </c>
      <c r="N751" t="s">
        <v>3155</v>
      </c>
      <c r="O751" t="s">
        <v>3148</v>
      </c>
      <c r="P751" t="s">
        <v>3151</v>
      </c>
      <c r="Q751" t="s">
        <v>3155</v>
      </c>
      <c r="R751" t="s">
        <v>3150</v>
      </c>
      <c r="S751" t="s">
        <v>3148</v>
      </c>
      <c r="T751" t="s">
        <v>3152</v>
      </c>
      <c r="U751">
        <v>52</v>
      </c>
      <c r="V751">
        <v>0.41489160810462999</v>
      </c>
      <c r="W751">
        <v>-0.81157508121665001</v>
      </c>
      <c r="X751">
        <v>-0.62574171173794502</v>
      </c>
      <c r="Y751">
        <v>-0.490915344845329</v>
      </c>
      <c r="Z751">
        <v>7.5473545578189803E-3</v>
      </c>
      <c r="AA751">
        <v>0.245791403886162</v>
      </c>
      <c r="AB751">
        <v>0.87482455276141302</v>
      </c>
      <c r="AC751">
        <v>1.9447602551498699</v>
      </c>
      <c r="AD751">
        <v>1.2995285286693601</v>
      </c>
      <c r="AE751">
        <v>0.172384518909526</v>
      </c>
      <c r="AF751">
        <v>0.68523400391526801</v>
      </c>
    </row>
    <row r="752" spans="1:32" x14ac:dyDescent="0.25">
      <c r="A752" t="s">
        <v>4455</v>
      </c>
      <c r="B752" t="s">
        <v>3317</v>
      </c>
      <c r="C752" t="s">
        <v>3269</v>
      </c>
      <c r="D752" t="s">
        <v>3270</v>
      </c>
      <c r="E752">
        <v>30162.026971705902</v>
      </c>
      <c r="F752">
        <v>0.87476684269585703</v>
      </c>
      <c r="G752">
        <v>1.4731106447845901</v>
      </c>
      <c r="H752">
        <v>-3.6208051816325103E-2</v>
      </c>
      <c r="I752">
        <v>0.41510594418547903</v>
      </c>
      <c r="J752">
        <v>-1.2665998101278499</v>
      </c>
      <c r="K752">
        <v>-1.3507578633514601</v>
      </c>
      <c r="L752">
        <v>-0.97546596109665695</v>
      </c>
      <c r="M752" t="s">
        <v>3151</v>
      </c>
      <c r="N752" t="s">
        <v>3151</v>
      </c>
      <c r="O752" t="s">
        <v>3148</v>
      </c>
      <c r="P752" t="s">
        <v>3148</v>
      </c>
      <c r="Q752" t="s">
        <v>3155</v>
      </c>
      <c r="R752" t="s">
        <v>3155</v>
      </c>
      <c r="S752" t="s">
        <v>3155</v>
      </c>
      <c r="T752" t="s">
        <v>3152</v>
      </c>
      <c r="U752">
        <v>43</v>
      </c>
      <c r="V752">
        <v>0.71282953796951498</v>
      </c>
      <c r="W752">
        <v>0.779422087681928</v>
      </c>
      <c r="X752">
        <v>0.53531136063633</v>
      </c>
      <c r="Y752">
        <v>0.60086416166800005</v>
      </c>
      <c r="Z752">
        <v>0.43546637940626698</v>
      </c>
      <c r="AA752">
        <v>0.71315193801732601</v>
      </c>
      <c r="AB752">
        <v>1.1570227960800199</v>
      </c>
      <c r="AC752">
        <v>1.3806011620576599</v>
      </c>
      <c r="AD752">
        <v>0.87270460003175798</v>
      </c>
      <c r="AE752">
        <v>0.33738295812165803</v>
      </c>
      <c r="AF752">
        <v>0.87476684269585703</v>
      </c>
    </row>
    <row r="753" spans="1:32" x14ac:dyDescent="0.25">
      <c r="A753" t="s">
        <v>4456</v>
      </c>
      <c r="B753" t="s">
        <v>3317</v>
      </c>
      <c r="C753" t="s">
        <v>3271</v>
      </c>
      <c r="D753" t="s">
        <v>3272</v>
      </c>
      <c r="E753">
        <v>4242.00693473704</v>
      </c>
      <c r="F753">
        <v>0.87359002069078096</v>
      </c>
      <c r="G753">
        <v>0.80566197499743797</v>
      </c>
      <c r="H753">
        <v>1.1154837235050901</v>
      </c>
      <c r="I753">
        <v>0.36649966461671402</v>
      </c>
      <c r="J753">
        <v>-0.64259103843776999</v>
      </c>
      <c r="K753">
        <v>1.4301892331366099</v>
      </c>
      <c r="L753">
        <v>-0.124621249769219</v>
      </c>
      <c r="M753" t="s">
        <v>3151</v>
      </c>
      <c r="N753" t="s">
        <v>3151</v>
      </c>
      <c r="O753" t="s">
        <v>3151</v>
      </c>
      <c r="P753" t="s">
        <v>3148</v>
      </c>
      <c r="Q753" t="s">
        <v>3150</v>
      </c>
      <c r="R753" t="s">
        <v>3151</v>
      </c>
      <c r="S753" t="s">
        <v>3148</v>
      </c>
      <c r="T753" t="s">
        <v>3152</v>
      </c>
      <c r="U753">
        <v>44</v>
      </c>
      <c r="V753">
        <v>0.76309987541700297</v>
      </c>
      <c r="W753">
        <v>0.49487278261841999</v>
      </c>
      <c r="X753">
        <v>0.43434271363759103</v>
      </c>
      <c r="Y753">
        <v>0.54792881933105997</v>
      </c>
      <c r="Z753">
        <v>0.27456366081697797</v>
      </c>
      <c r="AA753">
        <v>0.39804323536639002</v>
      </c>
      <c r="AB753">
        <v>0.99340337374007204</v>
      </c>
      <c r="AC753">
        <v>0.99883721668904901</v>
      </c>
      <c r="AD753">
        <v>0.68423397992397605</v>
      </c>
      <c r="AE753">
        <v>0.51784117498733395</v>
      </c>
      <c r="AF753">
        <v>0.87359002069078096</v>
      </c>
    </row>
    <row r="754" spans="1:32" x14ac:dyDescent="0.25">
      <c r="A754" t="s">
        <v>4457</v>
      </c>
      <c r="B754" t="s">
        <v>3317</v>
      </c>
      <c r="C754" t="s">
        <v>3273</v>
      </c>
      <c r="D754" t="s">
        <v>3274</v>
      </c>
      <c r="E754">
        <v>11164.6318769311</v>
      </c>
      <c r="F754">
        <v>0.78303662261568197</v>
      </c>
      <c r="G754">
        <v>1.95553437360468</v>
      </c>
      <c r="H754">
        <v>0.25489280395986202</v>
      </c>
      <c r="I754">
        <v>-1.0057077804012899</v>
      </c>
      <c r="J754">
        <v>-0.47931510590320398</v>
      </c>
      <c r="K754">
        <v>1.50252385308582</v>
      </c>
      <c r="L754">
        <v>-0.87672204970500101</v>
      </c>
      <c r="M754" t="s">
        <v>3151</v>
      </c>
      <c r="N754" t="s">
        <v>3151</v>
      </c>
      <c r="O754" t="s">
        <v>3148</v>
      </c>
      <c r="P754" t="s">
        <v>3155</v>
      </c>
      <c r="Q754" t="s">
        <v>3150</v>
      </c>
      <c r="R754" t="s">
        <v>3151</v>
      </c>
      <c r="S754" t="s">
        <v>3155</v>
      </c>
      <c r="T754" t="s">
        <v>3152</v>
      </c>
      <c r="U754">
        <v>48</v>
      </c>
      <c r="V754">
        <v>0.63016415589214503</v>
      </c>
      <c r="W754">
        <v>0.43127751169230299</v>
      </c>
      <c r="X754">
        <v>-7.9409978321903704E-2</v>
      </c>
      <c r="Y754">
        <v>0.208296648034832</v>
      </c>
      <c r="Z754">
        <v>0.60328789647437397</v>
      </c>
      <c r="AA754">
        <v>0.61476117266775598</v>
      </c>
      <c r="AB754">
        <v>0.67039634514464896</v>
      </c>
      <c r="AC754">
        <v>0.88690792177010203</v>
      </c>
      <c r="AD754">
        <v>0.877126863383897</v>
      </c>
      <c r="AE754">
        <v>0.43571819866852302</v>
      </c>
      <c r="AF754">
        <v>0.78303662261568197</v>
      </c>
    </row>
    <row r="755" spans="1:32" x14ac:dyDescent="0.25">
      <c r="A755" t="s">
        <v>4458</v>
      </c>
      <c r="B755" t="s">
        <v>3317</v>
      </c>
      <c r="C755" t="s">
        <v>3275</v>
      </c>
      <c r="D755" t="s">
        <v>3276</v>
      </c>
      <c r="E755">
        <v>11493.3163883651</v>
      </c>
      <c r="F755">
        <v>0.62393859223738501</v>
      </c>
      <c r="G755">
        <v>0.64312643173193995</v>
      </c>
      <c r="H755">
        <v>-1.14171543955613</v>
      </c>
      <c r="I755">
        <v>0.22014361970173399</v>
      </c>
      <c r="J755">
        <v>-0.284274471577042</v>
      </c>
      <c r="K755">
        <v>0.96375015074595305</v>
      </c>
      <c r="L755">
        <v>-0.82815796557844801</v>
      </c>
      <c r="M755" t="s">
        <v>3151</v>
      </c>
      <c r="N755" t="s">
        <v>3151</v>
      </c>
      <c r="O755" t="s">
        <v>3155</v>
      </c>
      <c r="P755" t="s">
        <v>3148</v>
      </c>
      <c r="Q755" t="s">
        <v>3150</v>
      </c>
      <c r="R755" t="s">
        <v>3149</v>
      </c>
      <c r="S755" t="s">
        <v>3155</v>
      </c>
      <c r="T755" t="s">
        <v>3152</v>
      </c>
      <c r="U755">
        <v>53</v>
      </c>
      <c r="V755">
        <v>0.24406717803906</v>
      </c>
      <c r="W755">
        <v>0.23164887698595399</v>
      </c>
      <c r="X755">
        <v>0.146681172525298</v>
      </c>
      <c r="Y755">
        <v>-0.15122209612148399</v>
      </c>
      <c r="Z755">
        <v>-6.7688418191636596E-2</v>
      </c>
      <c r="AA755">
        <v>0.202207498689816</v>
      </c>
      <c r="AB755">
        <v>0.51251070906290597</v>
      </c>
      <c r="AC755">
        <v>0.81541401998236196</v>
      </c>
      <c r="AD755">
        <v>0.68631591367138001</v>
      </c>
      <c r="AE755">
        <v>0.19625502352805499</v>
      </c>
      <c r="AF755">
        <v>0.62393859223738501</v>
      </c>
    </row>
    <row r="756" spans="1:32" x14ac:dyDescent="0.25">
      <c r="A756" t="s">
        <v>4459</v>
      </c>
      <c r="B756" t="s">
        <v>3317</v>
      </c>
      <c r="C756" t="s">
        <v>3277</v>
      </c>
      <c r="D756" t="s">
        <v>3278</v>
      </c>
      <c r="E756">
        <v>1566.08752602407</v>
      </c>
      <c r="F756">
        <v>0.92705043680605903</v>
      </c>
      <c r="G756">
        <v>0.73656260424387099</v>
      </c>
      <c r="H756">
        <v>-1.0057074048363599</v>
      </c>
      <c r="I756">
        <v>-1.12395761576132</v>
      </c>
      <c r="J756">
        <v>-1.1678301505106701</v>
      </c>
      <c r="K756">
        <v>-0.47113949051969201</v>
      </c>
      <c r="L756">
        <v>-0.23641317605847301</v>
      </c>
      <c r="M756" t="s">
        <v>3151</v>
      </c>
      <c r="N756" t="s">
        <v>3151</v>
      </c>
      <c r="O756" t="s">
        <v>3155</v>
      </c>
      <c r="P756" t="s">
        <v>3155</v>
      </c>
      <c r="Q756" t="s">
        <v>3155</v>
      </c>
      <c r="R756" t="s">
        <v>3150</v>
      </c>
      <c r="S756" t="s">
        <v>3148</v>
      </c>
      <c r="T756" t="s">
        <v>3152</v>
      </c>
      <c r="U756">
        <v>42</v>
      </c>
      <c r="V756">
        <v>1.3461262930314499</v>
      </c>
      <c r="W756">
        <v>0.47145976853271199</v>
      </c>
      <c r="X756">
        <v>1.4419325434885399</v>
      </c>
      <c r="Y756">
        <v>1.5874200380316801</v>
      </c>
      <c r="Z756">
        <v>1.1054222342014599</v>
      </c>
      <c r="AA756">
        <v>0.69593316878897105</v>
      </c>
      <c r="AB756">
        <v>0.75838958715138205</v>
      </c>
      <c r="AC756">
        <v>0.801785819917051</v>
      </c>
      <c r="AD756">
        <v>0.14243074367309699</v>
      </c>
      <c r="AE756">
        <v>0.117693979048949</v>
      </c>
      <c r="AF756">
        <v>0.92705043680605903</v>
      </c>
    </row>
    <row r="757" spans="1:32" x14ac:dyDescent="0.25">
      <c r="A757" t="s">
        <v>4460</v>
      </c>
      <c r="B757" t="s">
        <v>3317</v>
      </c>
      <c r="C757" t="s">
        <v>3279</v>
      </c>
      <c r="D757" t="s">
        <v>3280</v>
      </c>
      <c r="E757">
        <v>3151.0597644904601</v>
      </c>
      <c r="F757">
        <v>0.80338679315191697</v>
      </c>
      <c r="G757">
        <v>0.33248786535438302</v>
      </c>
      <c r="H757">
        <v>1.4131187188816401</v>
      </c>
      <c r="I757">
        <v>-1.2013157553273801</v>
      </c>
      <c r="J757">
        <v>-0.89837037942610198</v>
      </c>
      <c r="K757">
        <v>0.36764378873528297</v>
      </c>
      <c r="L757">
        <v>-1.1695014219186901</v>
      </c>
      <c r="M757" t="s">
        <v>3151</v>
      </c>
      <c r="N757" t="s">
        <v>3149</v>
      </c>
      <c r="O757" t="s">
        <v>3151</v>
      </c>
      <c r="P757" t="s">
        <v>3155</v>
      </c>
      <c r="Q757" t="s">
        <v>3155</v>
      </c>
      <c r="R757" t="s">
        <v>3148</v>
      </c>
      <c r="S757" t="s">
        <v>3155</v>
      </c>
      <c r="T757" t="s">
        <v>3152</v>
      </c>
      <c r="U757">
        <v>47</v>
      </c>
      <c r="V757">
        <v>0.47588457360887398</v>
      </c>
      <c r="W757">
        <v>0.59179636399744495</v>
      </c>
      <c r="X757">
        <v>0.85371541396399397</v>
      </c>
      <c r="Y757">
        <v>1.1250251653707899</v>
      </c>
      <c r="Z757">
        <v>0.67278430845637105</v>
      </c>
      <c r="AA757">
        <v>0.56889029078590403</v>
      </c>
      <c r="AB757">
        <v>0.66026582884526697</v>
      </c>
      <c r="AC757">
        <v>0.84236684248980298</v>
      </c>
      <c r="AD757">
        <v>1.1689370229623199</v>
      </c>
      <c r="AE757">
        <v>0.94571606516022799</v>
      </c>
      <c r="AF757">
        <v>0.80338679315191697</v>
      </c>
    </row>
    <row r="758" spans="1:32" x14ac:dyDescent="0.25">
      <c r="A758" t="s">
        <v>4461</v>
      </c>
      <c r="B758" t="s">
        <v>3317</v>
      </c>
      <c r="C758" t="s">
        <v>3281</v>
      </c>
      <c r="D758" t="s">
        <v>3282</v>
      </c>
      <c r="E758">
        <v>4638.8670293435198</v>
      </c>
      <c r="F758">
        <v>1.33730687121534</v>
      </c>
      <c r="G758">
        <v>1.48296661697993</v>
      </c>
      <c r="H758">
        <v>-1.81198277940902</v>
      </c>
      <c r="I758">
        <v>-0.95958269366007698</v>
      </c>
      <c r="J758">
        <v>-0.30852548947444403</v>
      </c>
      <c r="K758">
        <v>-7.7421142052116906E-2</v>
      </c>
      <c r="L758">
        <v>0.45306936246305901</v>
      </c>
      <c r="M758" t="s">
        <v>3151</v>
      </c>
      <c r="N758" t="s">
        <v>3151</v>
      </c>
      <c r="O758" t="s">
        <v>3155</v>
      </c>
      <c r="P758" t="s">
        <v>3155</v>
      </c>
      <c r="Q758" t="s">
        <v>3150</v>
      </c>
      <c r="R758" t="s">
        <v>3148</v>
      </c>
      <c r="S758" t="s">
        <v>3149</v>
      </c>
      <c r="T758" t="s">
        <v>3152</v>
      </c>
      <c r="U758">
        <v>31</v>
      </c>
      <c r="V758">
        <v>1.13013812814193</v>
      </c>
      <c r="W758">
        <v>1.2425886971329401</v>
      </c>
      <c r="X758">
        <v>1.3224472541341099</v>
      </c>
      <c r="Y758">
        <v>1.43626355717746</v>
      </c>
      <c r="Z758">
        <v>1.43391933361361</v>
      </c>
      <c r="AA758">
        <v>0.93729598486966603</v>
      </c>
      <c r="AB758">
        <v>0.81700751915375003</v>
      </c>
      <c r="AC758">
        <v>1.18142676486368</v>
      </c>
      <c r="AD758">
        <v>0.95743692128921298</v>
      </c>
      <c r="AE758">
        <v>0.51070301974746701</v>
      </c>
      <c r="AF758">
        <v>1.33730687121534</v>
      </c>
    </row>
    <row r="759" spans="1:32" x14ac:dyDescent="0.25">
      <c r="A759" t="s">
        <v>4462</v>
      </c>
      <c r="B759" t="s">
        <v>3317</v>
      </c>
      <c r="C759" t="s">
        <v>3283</v>
      </c>
      <c r="D759" t="s">
        <v>3284</v>
      </c>
      <c r="E759">
        <v>13186.4556987621</v>
      </c>
      <c r="F759">
        <v>1.5913693473585799</v>
      </c>
      <c r="G759">
        <v>0.48546608792983398</v>
      </c>
      <c r="H759">
        <v>-1.0057074048363599</v>
      </c>
      <c r="I759">
        <v>0.71722922308364201</v>
      </c>
      <c r="J759">
        <v>-0.35265693343076499</v>
      </c>
      <c r="K759">
        <v>0.95693299148425204</v>
      </c>
      <c r="L759">
        <v>6.3086873731066306E-2</v>
      </c>
      <c r="M759" t="s">
        <v>3151</v>
      </c>
      <c r="N759" t="s">
        <v>3149</v>
      </c>
      <c r="O759" t="s">
        <v>3155</v>
      </c>
      <c r="P759" t="s">
        <v>3149</v>
      </c>
      <c r="Q759" t="s">
        <v>3150</v>
      </c>
      <c r="R759" t="s">
        <v>3149</v>
      </c>
      <c r="S759" t="s">
        <v>3148</v>
      </c>
      <c r="T759" t="s">
        <v>3152</v>
      </c>
      <c r="U759">
        <v>20</v>
      </c>
      <c r="V759">
        <v>0.84316047357119095</v>
      </c>
      <c r="W759">
        <v>1.03818255042574</v>
      </c>
      <c r="X759">
        <v>1.1466090578316599</v>
      </c>
      <c r="Y759">
        <v>0.88920356280093504</v>
      </c>
      <c r="Z759">
        <v>0.94629808841338303</v>
      </c>
      <c r="AA759">
        <v>1.41874215922387</v>
      </c>
      <c r="AB759">
        <v>1.69822644182492</v>
      </c>
      <c r="AC759">
        <v>1.8410168863735099</v>
      </c>
      <c r="AD759">
        <v>2.05033391374403</v>
      </c>
      <c r="AE759">
        <v>1.7313048065604</v>
      </c>
      <c r="AF759">
        <v>1.5913693473585799</v>
      </c>
    </row>
    <row r="760" spans="1:32" x14ac:dyDescent="0.25">
      <c r="A760" t="s">
        <v>4463</v>
      </c>
      <c r="B760" t="s">
        <v>3317</v>
      </c>
      <c r="C760" t="s">
        <v>3285</v>
      </c>
      <c r="D760" t="s">
        <v>3286</v>
      </c>
      <c r="E760">
        <v>16191.6630816781</v>
      </c>
      <c r="F760">
        <v>0.87269617621518003</v>
      </c>
      <c r="G760">
        <v>0.39809314576360999</v>
      </c>
      <c r="H760">
        <v>-1.0057074048363599</v>
      </c>
      <c r="I760">
        <v>-5.5461989401675002E-2</v>
      </c>
      <c r="J760">
        <v>0.69304100133806701</v>
      </c>
      <c r="K760">
        <v>-0.91369908991665905</v>
      </c>
      <c r="L760">
        <v>0.47306391655024699</v>
      </c>
      <c r="M760" t="s">
        <v>3151</v>
      </c>
      <c r="N760" t="s">
        <v>3149</v>
      </c>
      <c r="O760" t="s">
        <v>3155</v>
      </c>
      <c r="P760" t="s">
        <v>3148</v>
      </c>
      <c r="Q760" t="s">
        <v>3151</v>
      </c>
      <c r="R760" t="s">
        <v>3150</v>
      </c>
      <c r="S760" t="s">
        <v>3149</v>
      </c>
      <c r="T760" t="s">
        <v>3152</v>
      </c>
      <c r="U760">
        <v>45</v>
      </c>
      <c r="V760">
        <v>0.60114292678720105</v>
      </c>
      <c r="W760">
        <v>0.69471735738048201</v>
      </c>
      <c r="X760">
        <v>1.1834693598328301</v>
      </c>
      <c r="Y760">
        <v>1.1288445168599099</v>
      </c>
      <c r="Z760">
        <v>0.93629334363612204</v>
      </c>
      <c r="AA760">
        <v>1.1964410633546501</v>
      </c>
      <c r="AB760">
        <v>1.71484336711232</v>
      </c>
      <c r="AC760">
        <v>1.7518190108079199</v>
      </c>
      <c r="AD760">
        <v>1.4972621865722999</v>
      </c>
      <c r="AE760">
        <v>0.15022128229473999</v>
      </c>
      <c r="AF760">
        <v>0.87269617621518003</v>
      </c>
    </row>
    <row r="761" spans="1:32" x14ac:dyDescent="0.25">
      <c r="A761" t="s">
        <v>4464</v>
      </c>
      <c r="B761" t="s">
        <v>3317</v>
      </c>
      <c r="C761" t="s">
        <v>3287</v>
      </c>
      <c r="D761" t="s">
        <v>3288</v>
      </c>
      <c r="E761">
        <v>7637.0406040227099</v>
      </c>
      <c r="F761">
        <v>-2.2815036811714199E-3</v>
      </c>
      <c r="G761">
        <v>1.06781789885498</v>
      </c>
      <c r="H761">
        <v>-1.81198277940902</v>
      </c>
      <c r="I761">
        <v>-8.6686076609384599E-2</v>
      </c>
      <c r="J761">
        <v>-0.616261428998644</v>
      </c>
      <c r="K761">
        <v>0.457026071265489</v>
      </c>
      <c r="L761">
        <v>3.5532437973345897E-2</v>
      </c>
      <c r="M761" t="s">
        <v>3148</v>
      </c>
      <c r="N761" t="s">
        <v>3151</v>
      </c>
      <c r="O761" t="s">
        <v>3155</v>
      </c>
      <c r="P761" t="s">
        <v>3148</v>
      </c>
      <c r="Q761" t="s">
        <v>3150</v>
      </c>
      <c r="R761" t="s">
        <v>3149</v>
      </c>
      <c r="S761" t="s">
        <v>3148</v>
      </c>
      <c r="T761" t="s">
        <v>3152</v>
      </c>
      <c r="U761">
        <v>70</v>
      </c>
      <c r="V761">
        <v>4.5786867085259003E-2</v>
      </c>
      <c r="W761">
        <v>-5.9357903401674197E-2</v>
      </c>
      <c r="X761">
        <v>-0.109145554570079</v>
      </c>
      <c r="Y761">
        <v>-0.27326093530425899</v>
      </c>
      <c r="Z761">
        <v>-0.590633166065899</v>
      </c>
      <c r="AA761">
        <v>8.9952815081374093E-2</v>
      </c>
      <c r="AB761">
        <v>0.25361925718792899</v>
      </c>
      <c r="AC761">
        <v>-0.15840271498188899</v>
      </c>
      <c r="AD761">
        <v>-0.39402673358505302</v>
      </c>
      <c r="AE761">
        <v>-0.312945408205834</v>
      </c>
      <c r="AF761">
        <v>-2.2815036811714199E-3</v>
      </c>
    </row>
    <row r="762" spans="1:32" x14ac:dyDescent="0.25">
      <c r="A762" t="s">
        <v>4465</v>
      </c>
      <c r="B762" t="s">
        <v>3317</v>
      </c>
      <c r="C762" t="s">
        <v>3289</v>
      </c>
      <c r="D762" t="s">
        <v>3290</v>
      </c>
      <c r="E762">
        <v>34743.633383730703</v>
      </c>
      <c r="F762">
        <v>8.4487668258315204E-2</v>
      </c>
      <c r="G762">
        <v>-0.52984816819482405</v>
      </c>
      <c r="H762">
        <v>-1.64825382819935</v>
      </c>
      <c r="I762">
        <v>0.187028272039059</v>
      </c>
      <c r="J762">
        <v>0.42919728325060902</v>
      </c>
      <c r="K762">
        <v>0.54940963575837998</v>
      </c>
      <c r="L762">
        <v>0.329872476382705</v>
      </c>
      <c r="M762" t="s">
        <v>3148</v>
      </c>
      <c r="N762" t="s">
        <v>3150</v>
      </c>
      <c r="O762" t="s">
        <v>3155</v>
      </c>
      <c r="P762" t="s">
        <v>3148</v>
      </c>
      <c r="Q762" t="s">
        <v>3149</v>
      </c>
      <c r="R762" t="s">
        <v>3149</v>
      </c>
      <c r="S762" t="s">
        <v>3149</v>
      </c>
      <c r="T762" t="s">
        <v>3152</v>
      </c>
      <c r="U762">
        <v>66</v>
      </c>
      <c r="V762">
        <v>-0.87291975036724501</v>
      </c>
      <c r="W762">
        <v>-0.73783131238500699</v>
      </c>
      <c r="X762">
        <v>-0.85169062899557602</v>
      </c>
      <c r="Y762">
        <v>-1.1412660202632301</v>
      </c>
      <c r="Z762">
        <v>-1.1037538927255901</v>
      </c>
      <c r="AA762">
        <v>-0.89226058117184603</v>
      </c>
      <c r="AB762">
        <v>-0.337810276387219</v>
      </c>
      <c r="AC762">
        <v>-0.23724963937160501</v>
      </c>
      <c r="AD762">
        <v>-0.12699314555619401</v>
      </c>
      <c r="AE762">
        <v>-0.121342205681422</v>
      </c>
      <c r="AF762">
        <v>8.4487668258315204E-2</v>
      </c>
    </row>
    <row r="763" spans="1:32" x14ac:dyDescent="0.25">
      <c r="A763" t="s">
        <v>4466</v>
      </c>
      <c r="B763" t="s">
        <v>3317</v>
      </c>
      <c r="C763" t="s">
        <v>3291</v>
      </c>
      <c r="D763" t="s">
        <v>3292</v>
      </c>
      <c r="E763">
        <v>699.22925128141799</v>
      </c>
      <c r="F763">
        <v>-0.89768009913144198</v>
      </c>
      <c r="G763">
        <v>0.26028861101720402</v>
      </c>
      <c r="H763">
        <v>-1.0057074048363599</v>
      </c>
      <c r="I763">
        <v>-2.14623967502633</v>
      </c>
      <c r="J763">
        <v>1.91247194043518E-2</v>
      </c>
      <c r="K763">
        <v>-0.80135119763191698</v>
      </c>
      <c r="L763">
        <v>-0.62296356543242204</v>
      </c>
      <c r="M763" t="s">
        <v>3155</v>
      </c>
      <c r="N763" t="s">
        <v>3149</v>
      </c>
      <c r="O763" t="s">
        <v>3155</v>
      </c>
      <c r="P763" t="s">
        <v>3155</v>
      </c>
      <c r="Q763" t="s">
        <v>3148</v>
      </c>
      <c r="R763" t="s">
        <v>3150</v>
      </c>
      <c r="S763" t="s">
        <v>3150</v>
      </c>
      <c r="T763" t="s">
        <v>3152</v>
      </c>
      <c r="U763">
        <v>76</v>
      </c>
      <c r="V763">
        <v>-0.78801737610812495</v>
      </c>
      <c r="W763">
        <v>-6.3643098004499701E-2</v>
      </c>
      <c r="X763">
        <v>-0.38676587764416798</v>
      </c>
      <c r="Y763">
        <v>-1.0895895646181999</v>
      </c>
      <c r="Z763">
        <v>-1.1769882541091501</v>
      </c>
      <c r="AA763">
        <v>-1.06270989382292</v>
      </c>
      <c r="AB763">
        <v>-0.74130204527465604</v>
      </c>
      <c r="AC763">
        <v>-0.377247951602871</v>
      </c>
      <c r="AD763">
        <v>-0.14003656725981201</v>
      </c>
      <c r="AE763">
        <v>-0.27288165665962799</v>
      </c>
      <c r="AF763">
        <v>-0.89768009913144198</v>
      </c>
    </row>
    <row r="764" spans="1:32" x14ac:dyDescent="0.25">
      <c r="A764" t="s">
        <v>4467</v>
      </c>
      <c r="B764" t="s">
        <v>3317</v>
      </c>
      <c r="C764" t="s">
        <v>3293</v>
      </c>
      <c r="D764" t="s">
        <v>3294</v>
      </c>
      <c r="E764">
        <v>6007.7377922528103</v>
      </c>
      <c r="F764">
        <v>-0.46516807557394402</v>
      </c>
      <c r="G764">
        <v>-6.2914887416705007E-2</v>
      </c>
      <c r="H764">
        <v>0.66630443889995705</v>
      </c>
      <c r="I764">
        <v>-0.85642057881718703</v>
      </c>
      <c r="J764">
        <v>-0.79098078293236895</v>
      </c>
      <c r="K764">
        <v>-1.31810524738878</v>
      </c>
      <c r="L764">
        <v>-0.80664937340166198</v>
      </c>
      <c r="M764" t="s">
        <v>3150</v>
      </c>
      <c r="N764" t="s">
        <v>3148</v>
      </c>
      <c r="O764" t="s">
        <v>3149</v>
      </c>
      <c r="P764" t="s">
        <v>3155</v>
      </c>
      <c r="Q764" t="s">
        <v>3155</v>
      </c>
      <c r="R764" t="s">
        <v>3155</v>
      </c>
      <c r="S764" t="s">
        <v>3155</v>
      </c>
      <c r="T764" t="s">
        <v>3152</v>
      </c>
      <c r="U764">
        <v>74</v>
      </c>
      <c r="V764">
        <v>-8.1466413097485896E-2</v>
      </c>
      <c r="W764">
        <v>3.9325080063517303E-3</v>
      </c>
      <c r="X764">
        <v>8.4218317533599693E-2</v>
      </c>
      <c r="Y764">
        <v>-0.32544952927012999</v>
      </c>
      <c r="Z764">
        <v>-0.76640577063362703</v>
      </c>
      <c r="AA764">
        <v>-0.19294710443996499</v>
      </c>
      <c r="AB764">
        <v>-4.4424654572797796E-3</v>
      </c>
      <c r="AC764">
        <v>-0.34803107242860798</v>
      </c>
      <c r="AD764">
        <v>-0.13540397955459499</v>
      </c>
      <c r="AE764">
        <v>-0.12533273598116701</v>
      </c>
      <c r="AF764">
        <v>-0.46516807557394402</v>
      </c>
    </row>
    <row r="765" spans="1:32" x14ac:dyDescent="0.25">
      <c r="A765" t="s">
        <v>4468</v>
      </c>
      <c r="B765" t="s">
        <v>3317</v>
      </c>
      <c r="C765" t="s">
        <v>3295</v>
      </c>
      <c r="D765" t="s">
        <v>3296</v>
      </c>
      <c r="E765">
        <v>9915.0157023648699</v>
      </c>
      <c r="F765">
        <v>-1.42807084786384</v>
      </c>
      <c r="G765">
        <v>8.2029013579704199E-2</v>
      </c>
      <c r="H765">
        <v>0.30217022782693898</v>
      </c>
      <c r="I765">
        <v>-1.4079269289823999</v>
      </c>
      <c r="J765">
        <v>0.108677131611326</v>
      </c>
      <c r="K765">
        <v>-0.47008979957200597</v>
      </c>
      <c r="L765">
        <v>-8.1314304186692499E-2</v>
      </c>
      <c r="M765" t="s">
        <v>3155</v>
      </c>
      <c r="N765" t="s">
        <v>3148</v>
      </c>
      <c r="O765" t="s">
        <v>3148</v>
      </c>
      <c r="P765" t="s">
        <v>3155</v>
      </c>
      <c r="Q765" t="s">
        <v>3148</v>
      </c>
      <c r="R765" t="s">
        <v>3150</v>
      </c>
      <c r="S765" t="s">
        <v>3148</v>
      </c>
      <c r="T765" t="s">
        <v>3152</v>
      </c>
      <c r="U765">
        <v>77</v>
      </c>
      <c r="V765">
        <v>-0.77045268860468197</v>
      </c>
      <c r="W765">
        <v>-0.69325759011284005</v>
      </c>
      <c r="X765">
        <v>-1.2077112191066299</v>
      </c>
      <c r="Y765">
        <v>-1.25199750179055</v>
      </c>
      <c r="Z765">
        <v>-1.1861774624655499</v>
      </c>
      <c r="AA765">
        <v>-1.20563298902301</v>
      </c>
      <c r="AB765">
        <v>-1.0817435049011801</v>
      </c>
      <c r="AC765">
        <v>-1.1929103750685599</v>
      </c>
      <c r="AD765">
        <v>-1.44366367380775</v>
      </c>
      <c r="AE765">
        <v>-1.54647041339474</v>
      </c>
      <c r="AF765">
        <v>-1.42807084786384</v>
      </c>
    </row>
    <row r="766" spans="1:32" x14ac:dyDescent="0.25">
      <c r="A766" t="s">
        <v>4469</v>
      </c>
      <c r="B766" t="s">
        <v>3317</v>
      </c>
      <c r="C766" t="s">
        <v>3297</v>
      </c>
      <c r="D766" t="s">
        <v>3298</v>
      </c>
      <c r="E766">
        <v>18919.0280625905</v>
      </c>
      <c r="F766">
        <v>1.1429378211005301</v>
      </c>
      <c r="G766">
        <v>-4.6909273562280602E-3</v>
      </c>
      <c r="H766">
        <v>1.4131187188816401</v>
      </c>
      <c r="I766">
        <v>1.0575299094616899</v>
      </c>
      <c r="J766">
        <v>-0.30529736841842903</v>
      </c>
      <c r="K766">
        <v>0.66187192996393296</v>
      </c>
      <c r="L766">
        <v>-1.01294485284665</v>
      </c>
      <c r="M766" t="s">
        <v>3151</v>
      </c>
      <c r="N766" t="s">
        <v>3148</v>
      </c>
      <c r="O766" t="s">
        <v>3151</v>
      </c>
      <c r="P766" t="s">
        <v>3151</v>
      </c>
      <c r="Q766" t="s">
        <v>3150</v>
      </c>
      <c r="R766" t="s">
        <v>3149</v>
      </c>
      <c r="S766" t="s">
        <v>3155</v>
      </c>
      <c r="T766" t="s">
        <v>3152</v>
      </c>
      <c r="U766">
        <v>35</v>
      </c>
      <c r="V766">
        <v>0.31600540193016902</v>
      </c>
      <c r="W766">
        <v>-9.5019059445478699E-2</v>
      </c>
      <c r="X766">
        <v>-0.320624045986169</v>
      </c>
      <c r="Y766">
        <v>-0.40891505584809001</v>
      </c>
      <c r="Z766">
        <v>-0.37137699431019799</v>
      </c>
      <c r="AA766">
        <v>-0.223587225742991</v>
      </c>
      <c r="AB766">
        <v>7.4358991421585696E-2</v>
      </c>
      <c r="AC766">
        <v>0.59511925905843499</v>
      </c>
      <c r="AD766">
        <v>0.93932451653428894</v>
      </c>
      <c r="AE766">
        <v>1.0043996503222601</v>
      </c>
      <c r="AF766">
        <v>1.1429378211005301</v>
      </c>
    </row>
    <row r="767" spans="1:32" x14ac:dyDescent="0.25">
      <c r="A767" t="s">
        <v>4470</v>
      </c>
      <c r="B767" t="s">
        <v>3317</v>
      </c>
      <c r="C767" t="s">
        <v>3299</v>
      </c>
      <c r="D767" t="s">
        <v>3300</v>
      </c>
      <c r="E767">
        <v>17741.509461946</v>
      </c>
      <c r="F767">
        <v>1.52449404646147</v>
      </c>
      <c r="G767">
        <v>-0.340148805930022</v>
      </c>
      <c r="H767">
        <v>1.4131187188816401</v>
      </c>
      <c r="I767">
        <v>1.36082596452975</v>
      </c>
      <c r="J767">
        <v>-0.14696967392866001</v>
      </c>
      <c r="K767">
        <v>0.391194362865459</v>
      </c>
      <c r="L767">
        <v>-0.859590848156077</v>
      </c>
      <c r="M767" t="s">
        <v>3151</v>
      </c>
      <c r="N767" t="s">
        <v>3150</v>
      </c>
      <c r="O767" t="s">
        <v>3151</v>
      </c>
      <c r="P767" t="s">
        <v>3151</v>
      </c>
      <c r="Q767" t="s">
        <v>3148</v>
      </c>
      <c r="R767" t="s">
        <v>3148</v>
      </c>
      <c r="S767" t="s">
        <v>3155</v>
      </c>
      <c r="T767" t="s">
        <v>3152</v>
      </c>
      <c r="U767">
        <v>25</v>
      </c>
      <c r="V767">
        <v>1.41252672347976</v>
      </c>
      <c r="W767">
        <v>0.57754598145468095</v>
      </c>
      <c r="X767">
        <v>-6.83309041377506E-2</v>
      </c>
      <c r="Y767">
        <v>-0.45280748613552602</v>
      </c>
      <c r="Z767">
        <v>-0.90044805355028801</v>
      </c>
      <c r="AA767">
        <v>-0.93221428308991805</v>
      </c>
      <c r="AB767">
        <v>-0.51883061788218898</v>
      </c>
      <c r="AC767">
        <v>0.63128508658302196</v>
      </c>
      <c r="AD767">
        <v>0.65887067222584395</v>
      </c>
      <c r="AE767">
        <v>0.99840599326036095</v>
      </c>
      <c r="AF767">
        <v>1.52449404646147</v>
      </c>
    </row>
    <row r="768" spans="1:32" x14ac:dyDescent="0.25">
      <c r="A768" t="s">
        <v>4471</v>
      </c>
      <c r="B768" t="s">
        <v>3317</v>
      </c>
      <c r="C768" t="s">
        <v>3301</v>
      </c>
      <c r="D768" t="s">
        <v>3302</v>
      </c>
      <c r="E768">
        <v>9677.6439732161998</v>
      </c>
      <c r="F768">
        <v>1.0945197719878099</v>
      </c>
      <c r="G768">
        <v>-0.36528720798549003</v>
      </c>
      <c r="H768">
        <v>1.4131187188816401</v>
      </c>
      <c r="I768">
        <v>1.0336006162125899</v>
      </c>
      <c r="J768">
        <v>-0.62958154423381596</v>
      </c>
      <c r="K768">
        <v>-0.113015019579764</v>
      </c>
      <c r="L768">
        <v>-0.452467752381153</v>
      </c>
      <c r="M768" t="s">
        <v>3151</v>
      </c>
      <c r="N768" t="s">
        <v>3150</v>
      </c>
      <c r="O768" t="s">
        <v>3151</v>
      </c>
      <c r="P768" t="s">
        <v>3151</v>
      </c>
      <c r="Q768" t="s">
        <v>3150</v>
      </c>
      <c r="R768" t="s">
        <v>3148</v>
      </c>
      <c r="S768" t="s">
        <v>3150</v>
      </c>
      <c r="T768" t="s">
        <v>3152</v>
      </c>
      <c r="U768">
        <v>37</v>
      </c>
      <c r="V768">
        <v>0.29888268548356101</v>
      </c>
      <c r="W768">
        <v>0.448949150853096</v>
      </c>
      <c r="X768">
        <v>0.32052981266144398</v>
      </c>
      <c r="Y768">
        <v>-0.34744885094523997</v>
      </c>
      <c r="Z768">
        <v>-0.50501401824638503</v>
      </c>
      <c r="AA768">
        <v>-0.20258544066689699</v>
      </c>
      <c r="AB768">
        <v>4.2523269927586801E-2</v>
      </c>
      <c r="AC768">
        <v>0.61083189081398004</v>
      </c>
      <c r="AD768">
        <v>0.97767731372651401</v>
      </c>
      <c r="AE768">
        <v>0.75372313718199901</v>
      </c>
      <c r="AF768">
        <v>1.0945197719878099</v>
      </c>
    </row>
    <row r="769" spans="1:32" x14ac:dyDescent="0.25">
      <c r="A769" t="s">
        <v>4472</v>
      </c>
      <c r="B769" t="s">
        <v>3317</v>
      </c>
      <c r="C769" t="s">
        <v>3303</v>
      </c>
      <c r="D769" t="s">
        <v>3304</v>
      </c>
      <c r="E769">
        <v>10935.9536973738</v>
      </c>
      <c r="F769">
        <v>1.0046376794283201</v>
      </c>
      <c r="G769">
        <v>0.36120057986651499</v>
      </c>
      <c r="H769">
        <v>1.4131187188816401</v>
      </c>
      <c r="I769">
        <v>0.75312562261964</v>
      </c>
      <c r="J769">
        <v>-0.43062714887741699</v>
      </c>
      <c r="K769">
        <v>-1.2972316442451299</v>
      </c>
      <c r="L769">
        <v>-1.17887840844102</v>
      </c>
      <c r="M769" t="s">
        <v>3151</v>
      </c>
      <c r="N769" t="s">
        <v>3149</v>
      </c>
      <c r="O769" t="s">
        <v>3151</v>
      </c>
      <c r="P769" t="s">
        <v>3149</v>
      </c>
      <c r="Q769" t="s">
        <v>3150</v>
      </c>
      <c r="R769" t="s">
        <v>3155</v>
      </c>
      <c r="S769" t="s">
        <v>3155</v>
      </c>
      <c r="T769" t="s">
        <v>3152</v>
      </c>
      <c r="U769">
        <v>40</v>
      </c>
      <c r="V769">
        <v>0.13469358434850501</v>
      </c>
      <c r="W769">
        <v>-0.368215693133365</v>
      </c>
      <c r="X769">
        <v>1.16445360013773E-2</v>
      </c>
      <c r="Y769">
        <v>-0.28197192357887302</v>
      </c>
      <c r="Z769">
        <v>-0.52458938023962198</v>
      </c>
      <c r="AA769">
        <v>-0.36700824871516102</v>
      </c>
      <c r="AB769">
        <v>-0.25343874025240798</v>
      </c>
      <c r="AC769">
        <v>0.33001505902801598</v>
      </c>
      <c r="AD769">
        <v>0.169597550849339</v>
      </c>
      <c r="AE769">
        <v>0.145761321932565</v>
      </c>
      <c r="AF769">
        <v>1.0046376794283201</v>
      </c>
    </row>
    <row r="770" spans="1:32" x14ac:dyDescent="0.25">
      <c r="A770" t="s">
        <v>4473</v>
      </c>
      <c r="B770" t="s">
        <v>3317</v>
      </c>
      <c r="C770" t="s">
        <v>3305</v>
      </c>
      <c r="D770" t="s">
        <v>3306</v>
      </c>
      <c r="E770">
        <v>11131.0973032453</v>
      </c>
      <c r="F770">
        <v>7.6660119739104304E-2</v>
      </c>
      <c r="G770">
        <v>0.45944270958450401</v>
      </c>
      <c r="H770">
        <v>-0.67663669653294101</v>
      </c>
      <c r="I770">
        <v>-0.108652789036085</v>
      </c>
      <c r="J770">
        <v>0.42554024235045101</v>
      </c>
      <c r="K770">
        <v>-0.74194613710414703</v>
      </c>
      <c r="L770">
        <v>-0.78739909599800895</v>
      </c>
      <c r="M770" t="s">
        <v>3148</v>
      </c>
      <c r="N770" t="s">
        <v>3149</v>
      </c>
      <c r="O770" t="s">
        <v>3150</v>
      </c>
      <c r="P770" t="s">
        <v>3150</v>
      </c>
      <c r="Q770" t="s">
        <v>3149</v>
      </c>
      <c r="R770" t="s">
        <v>3150</v>
      </c>
      <c r="S770" t="s">
        <v>3150</v>
      </c>
      <c r="T770" t="s">
        <v>3152</v>
      </c>
      <c r="U770">
        <v>67</v>
      </c>
      <c r="V770">
        <v>-0.20325490812289901</v>
      </c>
      <c r="W770">
        <v>-2.5588851024441799E-2</v>
      </c>
      <c r="X770">
        <v>5.9556252760084001E-3</v>
      </c>
      <c r="Y770">
        <v>-4.8511776830224403E-2</v>
      </c>
      <c r="Z770">
        <v>-0.13838716483795699</v>
      </c>
      <c r="AA770">
        <v>-0.22025482877816999</v>
      </c>
      <c r="AB770">
        <v>4.5243343224983197E-2</v>
      </c>
      <c r="AC770">
        <v>0.41352520172549301</v>
      </c>
      <c r="AD770">
        <v>8.5345299263463195E-2</v>
      </c>
      <c r="AE770">
        <v>-0.32383429683753701</v>
      </c>
      <c r="AF770">
        <v>7.6660119739104304E-2</v>
      </c>
    </row>
    <row r="771" spans="1:32" x14ac:dyDescent="0.25">
      <c r="A771" t="s">
        <v>4474</v>
      </c>
      <c r="B771" t="s">
        <v>3317</v>
      </c>
      <c r="C771" t="s">
        <v>3307</v>
      </c>
      <c r="D771" t="s">
        <v>3308</v>
      </c>
      <c r="E771">
        <v>4491.93545364906</v>
      </c>
      <c r="F771">
        <v>1.3732392436519401</v>
      </c>
      <c r="G771">
        <v>1.1469296635194799</v>
      </c>
      <c r="H771">
        <v>-1.0057074048363599</v>
      </c>
      <c r="I771">
        <v>0.61118749788101101</v>
      </c>
      <c r="J771">
        <v>-0.74295901244231499</v>
      </c>
      <c r="K771">
        <v>-1.4318873175590601</v>
      </c>
      <c r="L771">
        <v>-0.82523097698214898</v>
      </c>
      <c r="M771" t="s">
        <v>3151</v>
      </c>
      <c r="N771" t="s">
        <v>3151</v>
      </c>
      <c r="O771" t="s">
        <v>3155</v>
      </c>
      <c r="P771" t="s">
        <v>3149</v>
      </c>
      <c r="Q771" t="s">
        <v>3155</v>
      </c>
      <c r="R771" t="s">
        <v>3155</v>
      </c>
      <c r="S771" t="s">
        <v>3155</v>
      </c>
      <c r="T771" t="s">
        <v>3152</v>
      </c>
      <c r="U771">
        <v>30</v>
      </c>
      <c r="V771">
        <v>0.40639663596247699</v>
      </c>
      <c r="W771">
        <v>0.78000011362303001</v>
      </c>
      <c r="X771">
        <v>0.780955844717934</v>
      </c>
      <c r="Y771">
        <v>0.107853313927727</v>
      </c>
      <c r="Z771">
        <v>-8.3863330468956901E-2</v>
      </c>
      <c r="AA771">
        <v>0.69324229932821002</v>
      </c>
      <c r="AB771">
        <v>0.84472649620821305</v>
      </c>
      <c r="AC771">
        <v>0.96459091582025303</v>
      </c>
      <c r="AD771">
        <v>0.69393845809924704</v>
      </c>
      <c r="AE771">
        <v>0.44452307401556701</v>
      </c>
      <c r="AF771">
        <v>1.3732392436519401</v>
      </c>
    </row>
    <row r="772" spans="1:32" x14ac:dyDescent="0.25">
      <c r="A772" t="s">
        <v>4475</v>
      </c>
      <c r="B772" t="s">
        <v>3318</v>
      </c>
      <c r="C772" t="s">
        <v>3146</v>
      </c>
      <c r="D772" t="s">
        <v>3147</v>
      </c>
      <c r="E772">
        <v>679.77923731160104</v>
      </c>
      <c r="F772">
        <v>0.49962571536686101</v>
      </c>
      <c r="G772">
        <v>2.18519715015983</v>
      </c>
      <c r="H772">
        <v>0.70869869193671198</v>
      </c>
      <c r="I772">
        <v>-3.0346441983622598E-2</v>
      </c>
      <c r="J772">
        <v>0.32660158176660598</v>
      </c>
      <c r="K772">
        <v>0.84994834595524105</v>
      </c>
      <c r="L772">
        <v>0.94311698626191598</v>
      </c>
      <c r="M772" t="s">
        <v>3149</v>
      </c>
      <c r="N772" t="s">
        <v>3151</v>
      </c>
      <c r="O772" t="s">
        <v>3149</v>
      </c>
      <c r="P772" t="s">
        <v>3148</v>
      </c>
      <c r="Q772" t="s">
        <v>3149</v>
      </c>
      <c r="R772" t="s">
        <v>3149</v>
      </c>
      <c r="S772" t="s">
        <v>3151</v>
      </c>
      <c r="T772" t="s">
        <v>3152</v>
      </c>
      <c r="U772">
        <v>50</v>
      </c>
      <c r="V772">
        <v>5.8593566299085999E-2</v>
      </c>
      <c r="W772">
        <v>5.0039165704772501E-2</v>
      </c>
      <c r="X772">
        <v>0.13483957249324799</v>
      </c>
      <c r="Y772">
        <v>8.1524388204958595E-2</v>
      </c>
      <c r="Z772">
        <v>-0.39443168880770102</v>
      </c>
      <c r="AA772">
        <v>0.29547389958574</v>
      </c>
      <c r="AB772">
        <v>0.98877571975022505</v>
      </c>
      <c r="AC772">
        <v>0.58824360445610202</v>
      </c>
      <c r="AD772">
        <v>0.209972281833921</v>
      </c>
      <c r="AE772">
        <v>7.3670302292494399E-3</v>
      </c>
      <c r="AF772">
        <v>0.49962571536686101</v>
      </c>
    </row>
    <row r="773" spans="1:32" x14ac:dyDescent="0.25">
      <c r="A773" t="s">
        <v>4476</v>
      </c>
      <c r="B773" t="s">
        <v>3318</v>
      </c>
      <c r="C773" t="s">
        <v>3153</v>
      </c>
      <c r="D773" t="s">
        <v>3154</v>
      </c>
      <c r="E773">
        <v>1226.3868640271301</v>
      </c>
      <c r="F773">
        <v>0.26798805610736198</v>
      </c>
      <c r="G773">
        <v>5.41908605389267</v>
      </c>
      <c r="H773">
        <v>-0.62322767693109304</v>
      </c>
      <c r="I773">
        <v>-1.4423388541314699</v>
      </c>
      <c r="J773">
        <v>0.65222188975027195</v>
      </c>
      <c r="K773">
        <v>0.53860786301692098</v>
      </c>
      <c r="L773">
        <v>0.52762521556991604</v>
      </c>
      <c r="M773" t="s">
        <v>3149</v>
      </c>
      <c r="N773" t="s">
        <v>3151</v>
      </c>
      <c r="O773" t="s">
        <v>3150</v>
      </c>
      <c r="P773" t="s">
        <v>3155</v>
      </c>
      <c r="Q773" t="s">
        <v>3151</v>
      </c>
      <c r="R773" t="s">
        <v>3149</v>
      </c>
      <c r="S773" t="s">
        <v>3149</v>
      </c>
      <c r="T773" t="s">
        <v>3152</v>
      </c>
      <c r="U773">
        <v>57</v>
      </c>
      <c r="V773">
        <v>9.3916433692423695E-2</v>
      </c>
      <c r="W773">
        <v>-4.26872903168782E-2</v>
      </c>
      <c r="X773">
        <v>5.3081922092159603E-2</v>
      </c>
      <c r="Y773">
        <v>-0.73157368493732</v>
      </c>
      <c r="Z773">
        <v>-0.77197166482313695</v>
      </c>
      <c r="AA773">
        <v>-0.48740041281809898</v>
      </c>
      <c r="AB773">
        <v>-0.13255105258563599</v>
      </c>
      <c r="AC773">
        <v>-0.114688929365732</v>
      </c>
      <c r="AD773">
        <v>-0.23297864738202001</v>
      </c>
      <c r="AE773">
        <v>1.87388970453767E-2</v>
      </c>
      <c r="AF773">
        <v>0.26798805610736198</v>
      </c>
    </row>
    <row r="774" spans="1:32" x14ac:dyDescent="0.25">
      <c r="A774" t="s">
        <v>4477</v>
      </c>
      <c r="B774" t="s">
        <v>3318</v>
      </c>
      <c r="C774" t="s">
        <v>3156</v>
      </c>
      <c r="D774" t="s">
        <v>3157</v>
      </c>
      <c r="E774">
        <v>541.21458146327905</v>
      </c>
      <c r="F774">
        <v>0.27885008470949002</v>
      </c>
      <c r="M774" t="s">
        <v>3160</v>
      </c>
      <c r="N774" t="s">
        <v>3160</v>
      </c>
      <c r="O774" t="s">
        <v>3160</v>
      </c>
      <c r="P774" t="s">
        <v>3160</v>
      </c>
      <c r="Q774" t="s">
        <v>3160</v>
      </c>
      <c r="R774" t="s">
        <v>3160</v>
      </c>
      <c r="S774" t="s">
        <v>3160</v>
      </c>
      <c r="T774" t="s">
        <v>3180</v>
      </c>
      <c r="U774">
        <v>56</v>
      </c>
      <c r="V774">
        <v>-0.44007529108235199</v>
      </c>
      <c r="W774">
        <v>-0.340685443440984</v>
      </c>
      <c r="X774">
        <v>-4.8802201789568102E-2</v>
      </c>
      <c r="Y774">
        <v>-0.54153280030692696</v>
      </c>
      <c r="Z774">
        <v>-0.54803464750413999</v>
      </c>
      <c r="AA774">
        <v>-0.70866529571539205</v>
      </c>
      <c r="AB774">
        <v>-0.23178924688375799</v>
      </c>
      <c r="AC774">
        <v>0.30800428951812198</v>
      </c>
      <c r="AD774">
        <v>0.25947351642895</v>
      </c>
      <c r="AE774">
        <v>7.9313472998089496E-2</v>
      </c>
      <c r="AF774">
        <v>0.27885008470949002</v>
      </c>
    </row>
    <row r="775" spans="1:32" x14ac:dyDescent="0.25">
      <c r="A775" t="s">
        <v>4478</v>
      </c>
      <c r="B775" t="s">
        <v>3318</v>
      </c>
      <c r="C775" t="s">
        <v>3158</v>
      </c>
      <c r="D775" t="s">
        <v>3159</v>
      </c>
      <c r="E775">
        <v>10.891452332726301</v>
      </c>
      <c r="F775">
        <v>3.4556293042655298E-2</v>
      </c>
      <c r="M775" t="s">
        <v>3160</v>
      </c>
      <c r="N775" t="s">
        <v>3160</v>
      </c>
      <c r="O775" t="s">
        <v>3160</v>
      </c>
      <c r="P775" t="s">
        <v>3160</v>
      </c>
      <c r="Q775" t="s">
        <v>3160</v>
      </c>
      <c r="R775" t="s">
        <v>3160</v>
      </c>
      <c r="S775" t="s">
        <v>3160</v>
      </c>
      <c r="T775" t="s">
        <v>3161</v>
      </c>
      <c r="U775">
        <v>64</v>
      </c>
      <c r="V775">
        <v>0.66323994845683298</v>
      </c>
      <c r="W775">
        <v>0.86290739753670698</v>
      </c>
      <c r="X775">
        <v>1.1686979682632099</v>
      </c>
      <c r="Y775">
        <v>1.71250693161956</v>
      </c>
      <c r="Z775">
        <v>1.1868631029146699</v>
      </c>
      <c r="AA775">
        <v>-0.433855934248908</v>
      </c>
      <c r="AB775">
        <v>-0.20627278016634201</v>
      </c>
      <c r="AC775">
        <v>-0.63853819071615403</v>
      </c>
      <c r="AD775">
        <v>-1.10528762481257</v>
      </c>
      <c r="AE775">
        <v>-1.6535649691564001</v>
      </c>
      <c r="AF775">
        <v>3.4556293042655298E-2</v>
      </c>
    </row>
    <row r="776" spans="1:32" x14ac:dyDescent="0.25">
      <c r="A776" t="s">
        <v>4479</v>
      </c>
      <c r="B776" t="s">
        <v>3318</v>
      </c>
      <c r="C776" t="s">
        <v>3162</v>
      </c>
      <c r="D776" t="s">
        <v>3163</v>
      </c>
      <c r="E776">
        <v>1673.9104734026901</v>
      </c>
      <c r="F776">
        <v>0.65695442072226695</v>
      </c>
      <c r="G776">
        <v>2.6149957359032401</v>
      </c>
      <c r="H776">
        <v>-1.4116298813786201</v>
      </c>
      <c r="I776">
        <v>-0.34772910221348302</v>
      </c>
      <c r="J776">
        <v>0.68548523753812696</v>
      </c>
      <c r="K776">
        <v>0.567617393267137</v>
      </c>
      <c r="L776">
        <v>0.342425146883783</v>
      </c>
      <c r="M776" t="s">
        <v>3151</v>
      </c>
      <c r="N776" t="s">
        <v>3151</v>
      </c>
      <c r="O776" t="s">
        <v>3155</v>
      </c>
      <c r="P776" t="s">
        <v>3150</v>
      </c>
      <c r="Q776" t="s">
        <v>3151</v>
      </c>
      <c r="R776" t="s">
        <v>3149</v>
      </c>
      <c r="S776" t="s">
        <v>3149</v>
      </c>
      <c r="T776" t="s">
        <v>3152</v>
      </c>
      <c r="U776">
        <v>46</v>
      </c>
      <c r="V776">
        <v>0.20210761755887099</v>
      </c>
      <c r="W776">
        <v>0.35943022498459598</v>
      </c>
      <c r="X776">
        <v>-0.266098448626229</v>
      </c>
      <c r="Y776">
        <v>-0.49729283812731001</v>
      </c>
      <c r="Z776">
        <v>-0.69164978013946599</v>
      </c>
      <c r="AA776">
        <v>-0.60285071452447903</v>
      </c>
      <c r="AB776">
        <v>-0.28989157399063198</v>
      </c>
      <c r="AC776">
        <v>0.54972814872248699</v>
      </c>
      <c r="AD776">
        <v>1.26554042144655</v>
      </c>
      <c r="AE776">
        <v>0.71799029840544404</v>
      </c>
      <c r="AF776">
        <v>0.65695442072226695</v>
      </c>
    </row>
    <row r="777" spans="1:32" x14ac:dyDescent="0.25">
      <c r="A777" t="s">
        <v>4480</v>
      </c>
      <c r="B777" t="s">
        <v>3318</v>
      </c>
      <c r="C777" t="s">
        <v>3164</v>
      </c>
      <c r="D777" t="s">
        <v>3165</v>
      </c>
      <c r="E777">
        <v>789.87887713130897</v>
      </c>
      <c r="F777">
        <v>2.0923418958403901</v>
      </c>
      <c r="G777">
        <v>2.1362397267557802</v>
      </c>
      <c r="H777">
        <v>-1.0057074048363599</v>
      </c>
      <c r="I777">
        <v>1.12090875166341</v>
      </c>
      <c r="J777">
        <v>1.1829443663700301</v>
      </c>
      <c r="K777">
        <v>1.09867223464102</v>
      </c>
      <c r="L777">
        <v>1.3214198495459499</v>
      </c>
      <c r="M777" t="s">
        <v>3151</v>
      </c>
      <c r="N777" t="s">
        <v>3151</v>
      </c>
      <c r="O777" t="s">
        <v>3155</v>
      </c>
      <c r="P777" t="s">
        <v>3151</v>
      </c>
      <c r="Q777" t="s">
        <v>3151</v>
      </c>
      <c r="R777" t="s">
        <v>3151</v>
      </c>
      <c r="S777" t="s">
        <v>3151</v>
      </c>
      <c r="T777" t="s">
        <v>3152</v>
      </c>
      <c r="U777">
        <v>9</v>
      </c>
      <c r="V777">
        <v>0.86037865614209796</v>
      </c>
      <c r="W777">
        <v>0.76904786335738995</v>
      </c>
      <c r="X777">
        <v>0.149593385398026</v>
      </c>
      <c r="Y777">
        <v>0.31554376788437399</v>
      </c>
      <c r="Z777">
        <v>-0.11392868724177201</v>
      </c>
      <c r="AA777">
        <v>-0.63010277521941804</v>
      </c>
      <c r="AB777">
        <v>-0.47514774481463501</v>
      </c>
      <c r="AC777">
        <v>0.59639276977198297</v>
      </c>
      <c r="AD777">
        <v>1.1234030958849499</v>
      </c>
      <c r="AE777">
        <v>1.32019553796573</v>
      </c>
      <c r="AF777">
        <v>2.0923418958403901</v>
      </c>
    </row>
    <row r="778" spans="1:32" x14ac:dyDescent="0.25">
      <c r="A778" t="s">
        <v>4481</v>
      </c>
      <c r="B778" t="s">
        <v>3318</v>
      </c>
      <c r="C778" t="s">
        <v>3166</v>
      </c>
      <c r="D778" t="s">
        <v>3167</v>
      </c>
      <c r="E778">
        <v>2390.7253761567799</v>
      </c>
      <c r="F778">
        <v>1.1044634037207399</v>
      </c>
      <c r="G778">
        <v>1.55319710773381</v>
      </c>
      <c r="H778">
        <v>0.75865857222391198</v>
      </c>
      <c r="I778">
        <v>0.230189336141877</v>
      </c>
      <c r="J778">
        <v>0.45495133884359801</v>
      </c>
      <c r="K778">
        <v>0.41883920985053502</v>
      </c>
      <c r="L778">
        <v>0.61799933408213803</v>
      </c>
      <c r="M778" t="s">
        <v>3151</v>
      </c>
      <c r="N778" t="s">
        <v>3151</v>
      </c>
      <c r="O778" t="s">
        <v>3149</v>
      </c>
      <c r="P778" t="s">
        <v>3148</v>
      </c>
      <c r="Q778" t="s">
        <v>3149</v>
      </c>
      <c r="R778" t="s">
        <v>3149</v>
      </c>
      <c r="S778" t="s">
        <v>3149</v>
      </c>
      <c r="T778" t="s">
        <v>3152</v>
      </c>
      <c r="U778">
        <v>29</v>
      </c>
      <c r="V778">
        <v>0.201368884147273</v>
      </c>
      <c r="W778">
        <v>0.438104451316359</v>
      </c>
      <c r="X778">
        <v>0.82809018656355704</v>
      </c>
      <c r="Y778">
        <v>0.17083868434671101</v>
      </c>
      <c r="Z778">
        <v>-1.09984890592396</v>
      </c>
      <c r="AA778">
        <v>-1.0135333171110601</v>
      </c>
      <c r="AB778">
        <v>-0.15891481936684501</v>
      </c>
      <c r="AC778">
        <v>0.86714361867962397</v>
      </c>
      <c r="AD778">
        <v>1.1808774358318199</v>
      </c>
      <c r="AE778">
        <v>0.98788160776548495</v>
      </c>
      <c r="AF778">
        <v>1.1044634037207399</v>
      </c>
    </row>
    <row r="779" spans="1:32" x14ac:dyDescent="0.25">
      <c r="A779" t="s">
        <v>4482</v>
      </c>
      <c r="B779" t="s">
        <v>3318</v>
      </c>
      <c r="C779" t="s">
        <v>3168</v>
      </c>
      <c r="D779" t="s">
        <v>3169</v>
      </c>
      <c r="E779">
        <v>921.05379439160401</v>
      </c>
      <c r="F779">
        <v>1.0483573934496799</v>
      </c>
      <c r="G779">
        <v>3.4797703430282301</v>
      </c>
      <c r="H779">
        <v>-1.81198277940902</v>
      </c>
      <c r="I779">
        <v>0.226273224639714</v>
      </c>
      <c r="J779">
        <v>0.25921413709397101</v>
      </c>
      <c r="K779">
        <v>0.103998756316992</v>
      </c>
      <c r="L779">
        <v>0.16716237126623401</v>
      </c>
      <c r="M779" t="s">
        <v>3151</v>
      </c>
      <c r="N779" t="s">
        <v>3151</v>
      </c>
      <c r="O779" t="s">
        <v>3155</v>
      </c>
      <c r="P779" t="s">
        <v>3148</v>
      </c>
      <c r="Q779" t="s">
        <v>3148</v>
      </c>
      <c r="R779" t="s">
        <v>3148</v>
      </c>
      <c r="S779" t="s">
        <v>3149</v>
      </c>
      <c r="T779" t="s">
        <v>3152</v>
      </c>
      <c r="U779">
        <v>31</v>
      </c>
      <c r="V779">
        <v>0.28463658175150403</v>
      </c>
      <c r="W779">
        <v>0.212762413514136</v>
      </c>
      <c r="X779">
        <v>-0.29286242513070498</v>
      </c>
      <c r="Y779">
        <v>-6.0005497262309001E-3</v>
      </c>
      <c r="Z779">
        <v>-5.7138068635914597E-3</v>
      </c>
      <c r="AA779">
        <v>0.29381459342052502</v>
      </c>
      <c r="AB779">
        <v>0.43171958093345397</v>
      </c>
      <c r="AC779">
        <v>0.77639210855103702</v>
      </c>
      <c r="AD779">
        <v>1.2224185200806299</v>
      </c>
      <c r="AE779">
        <v>0.83635945392164401</v>
      </c>
      <c r="AF779">
        <v>1.0483573934496799</v>
      </c>
    </row>
    <row r="780" spans="1:32" x14ac:dyDescent="0.25">
      <c r="A780" t="s">
        <v>4483</v>
      </c>
      <c r="B780" t="s">
        <v>3318</v>
      </c>
      <c r="C780" t="s">
        <v>3170</v>
      </c>
      <c r="D780" t="s">
        <v>3171</v>
      </c>
      <c r="E780">
        <v>1894.49034093767</v>
      </c>
      <c r="F780">
        <v>1.57354623864347</v>
      </c>
      <c r="G780">
        <v>4.6136122557400299</v>
      </c>
      <c r="H780">
        <v>1.07680043315397</v>
      </c>
      <c r="I780">
        <v>-0.36778501130499502</v>
      </c>
      <c r="J780">
        <v>0.22935535694207099</v>
      </c>
      <c r="K780">
        <v>0.40315621901541898</v>
      </c>
      <c r="L780">
        <v>0.13456957658299301</v>
      </c>
      <c r="M780" t="s">
        <v>3151</v>
      </c>
      <c r="N780" t="s">
        <v>3151</v>
      </c>
      <c r="O780" t="s">
        <v>3151</v>
      </c>
      <c r="P780" t="s">
        <v>3150</v>
      </c>
      <c r="Q780" t="s">
        <v>3148</v>
      </c>
      <c r="R780" t="s">
        <v>3148</v>
      </c>
      <c r="S780" t="s">
        <v>3149</v>
      </c>
      <c r="T780" t="s">
        <v>3152</v>
      </c>
      <c r="U780">
        <v>17</v>
      </c>
      <c r="V780">
        <v>1.2449348040550201</v>
      </c>
      <c r="W780">
        <v>1.6614397262915701</v>
      </c>
      <c r="X780">
        <v>1.06469596630609</v>
      </c>
      <c r="Y780">
        <v>0.46842769241327697</v>
      </c>
      <c r="Z780">
        <v>0.483471811070045</v>
      </c>
      <c r="AA780">
        <v>0.35969670417711902</v>
      </c>
      <c r="AB780">
        <v>0.82509937700842395</v>
      </c>
      <c r="AC780">
        <v>1.0830352410442801</v>
      </c>
      <c r="AD780">
        <v>1.21577073263279</v>
      </c>
      <c r="AE780">
        <v>1.2527953741118101</v>
      </c>
      <c r="AF780">
        <v>1.57354623864347</v>
      </c>
    </row>
    <row r="781" spans="1:32" x14ac:dyDescent="0.25">
      <c r="A781" t="s">
        <v>4484</v>
      </c>
      <c r="B781" t="s">
        <v>3318</v>
      </c>
      <c r="C781" t="s">
        <v>3172</v>
      </c>
      <c r="D781" t="s">
        <v>3173</v>
      </c>
      <c r="E781">
        <v>1055.2066635638</v>
      </c>
      <c r="F781">
        <v>0.97911503872338901</v>
      </c>
      <c r="G781">
        <v>2.0469109398438698</v>
      </c>
      <c r="H781">
        <v>-0.19943203026369</v>
      </c>
      <c r="I781">
        <v>0.43989069404363901</v>
      </c>
      <c r="J781">
        <v>1.1753090044707999</v>
      </c>
      <c r="K781">
        <v>0.13366558525916</v>
      </c>
      <c r="L781">
        <v>0.58261880986763104</v>
      </c>
      <c r="M781" t="s">
        <v>3151</v>
      </c>
      <c r="N781" t="s">
        <v>3151</v>
      </c>
      <c r="O781" t="s">
        <v>3148</v>
      </c>
      <c r="P781" t="s">
        <v>3148</v>
      </c>
      <c r="Q781" t="s">
        <v>3151</v>
      </c>
      <c r="R781" t="s">
        <v>3148</v>
      </c>
      <c r="S781" t="s">
        <v>3149</v>
      </c>
      <c r="T781" t="s">
        <v>3152</v>
      </c>
      <c r="U781">
        <v>36</v>
      </c>
      <c r="V781">
        <v>-0.58043032774655701</v>
      </c>
      <c r="W781">
        <v>-0.52565989828547499</v>
      </c>
      <c r="X781">
        <v>0.13916757765691801</v>
      </c>
      <c r="Y781">
        <v>-0.41707846534145099</v>
      </c>
      <c r="Z781">
        <v>-0.56360664052769904</v>
      </c>
      <c r="AA781">
        <v>-0.239285956958738</v>
      </c>
      <c r="AB781">
        <v>-0.15116750496617501</v>
      </c>
      <c r="AC781">
        <v>0.44013087335432299</v>
      </c>
      <c r="AD781">
        <v>1.0003855777775601</v>
      </c>
      <c r="AE781">
        <v>0.68909334509776199</v>
      </c>
      <c r="AF781">
        <v>0.97911503872338901</v>
      </c>
    </row>
    <row r="782" spans="1:32" x14ac:dyDescent="0.25">
      <c r="A782" t="s">
        <v>4485</v>
      </c>
      <c r="B782" t="s">
        <v>3318</v>
      </c>
      <c r="C782" t="s">
        <v>3174</v>
      </c>
      <c r="D782" t="s">
        <v>3175</v>
      </c>
      <c r="E782">
        <v>2653.8101116789799</v>
      </c>
      <c r="F782">
        <v>1.7292655841308899</v>
      </c>
      <c r="G782">
        <v>0.48451578196716799</v>
      </c>
      <c r="H782">
        <v>1.0090032267082201</v>
      </c>
      <c r="I782">
        <v>1.0805899972059601</v>
      </c>
      <c r="J782">
        <v>-0.895911074372997</v>
      </c>
      <c r="K782">
        <v>-2.80351830320529E-2</v>
      </c>
      <c r="L782">
        <v>-0.17394309223564899</v>
      </c>
      <c r="M782" t="s">
        <v>3151</v>
      </c>
      <c r="N782" t="s">
        <v>3149</v>
      </c>
      <c r="O782" t="s">
        <v>3149</v>
      </c>
      <c r="P782" t="s">
        <v>3151</v>
      </c>
      <c r="Q782" t="s">
        <v>3155</v>
      </c>
      <c r="R782" t="s">
        <v>3148</v>
      </c>
      <c r="S782" t="s">
        <v>3148</v>
      </c>
      <c r="T782" t="s">
        <v>3152</v>
      </c>
      <c r="U782">
        <v>14</v>
      </c>
      <c r="V782">
        <v>0.62550458981324197</v>
      </c>
      <c r="W782">
        <v>0.44489083298932303</v>
      </c>
      <c r="X782">
        <v>0.45524524590551801</v>
      </c>
      <c r="Y782">
        <v>0.56427632703803099</v>
      </c>
      <c r="Z782">
        <v>0.73488040512198904</v>
      </c>
      <c r="AA782">
        <v>0.332311492084569</v>
      </c>
      <c r="AB782">
        <v>0.98319221704967097</v>
      </c>
      <c r="AC782">
        <v>1.03523100158855</v>
      </c>
      <c r="AD782">
        <v>1.4344562109413199</v>
      </c>
      <c r="AE782">
        <v>1.62019878515831</v>
      </c>
      <c r="AF782">
        <v>1.7292655841308899</v>
      </c>
    </row>
    <row r="783" spans="1:32" x14ac:dyDescent="0.25">
      <c r="A783" t="s">
        <v>4486</v>
      </c>
      <c r="B783" t="s">
        <v>3318</v>
      </c>
      <c r="C783" t="s">
        <v>3176</v>
      </c>
      <c r="D783" t="s">
        <v>3177</v>
      </c>
      <c r="E783">
        <v>988.98957369505797</v>
      </c>
      <c r="F783">
        <v>2.78908744263261</v>
      </c>
      <c r="G783">
        <v>5.5788930534367704</v>
      </c>
      <c r="H783">
        <v>0.70220250406775497</v>
      </c>
      <c r="I783">
        <v>0.62722396676850101</v>
      </c>
      <c r="J783">
        <v>-1.05863027338439</v>
      </c>
      <c r="K783">
        <v>-1.42197674103297</v>
      </c>
      <c r="L783">
        <v>2.1009567695467499E-3</v>
      </c>
      <c r="M783" t="s">
        <v>3151</v>
      </c>
      <c r="N783" t="s">
        <v>3151</v>
      </c>
      <c r="O783" t="s">
        <v>3149</v>
      </c>
      <c r="P783" t="s">
        <v>3149</v>
      </c>
      <c r="Q783" t="s">
        <v>3155</v>
      </c>
      <c r="R783" t="s">
        <v>3155</v>
      </c>
      <c r="S783" t="s">
        <v>3148</v>
      </c>
      <c r="T783" t="s">
        <v>3152</v>
      </c>
      <c r="U783">
        <v>3</v>
      </c>
      <c r="V783">
        <v>1.79649720043467</v>
      </c>
      <c r="W783">
        <v>1.3499076898451099</v>
      </c>
      <c r="X783">
        <v>0.56227831405542705</v>
      </c>
      <c r="Y783">
        <v>0.73390040381965704</v>
      </c>
      <c r="Z783">
        <v>1.38566115189546</v>
      </c>
      <c r="AA783">
        <v>0.66261258405243595</v>
      </c>
      <c r="AB783">
        <v>1.7390690360786001</v>
      </c>
      <c r="AC783">
        <v>3.13397016956189</v>
      </c>
      <c r="AD783">
        <v>2.0713086649233001</v>
      </c>
      <c r="AE783">
        <v>1.53460281016612</v>
      </c>
      <c r="AF783">
        <v>2.78908744263261</v>
      </c>
    </row>
    <row r="784" spans="1:32" x14ac:dyDescent="0.25">
      <c r="A784" t="s">
        <v>4487</v>
      </c>
      <c r="B784" t="s">
        <v>3318</v>
      </c>
      <c r="C784" t="s">
        <v>3178</v>
      </c>
      <c r="D784" t="s">
        <v>3179</v>
      </c>
      <c r="E784">
        <v>294.771719603485</v>
      </c>
      <c r="F784">
        <v>1.0297485210981701</v>
      </c>
      <c r="M784" t="s">
        <v>3160</v>
      </c>
      <c r="N784" t="s">
        <v>3160</v>
      </c>
      <c r="O784" t="s">
        <v>3160</v>
      </c>
      <c r="P784" t="s">
        <v>3160</v>
      </c>
      <c r="Q784" t="s">
        <v>3160</v>
      </c>
      <c r="R784" t="s">
        <v>3160</v>
      </c>
      <c r="S784" t="s">
        <v>3160</v>
      </c>
      <c r="T784" t="s">
        <v>3180</v>
      </c>
      <c r="U784">
        <v>33</v>
      </c>
      <c r="V784">
        <v>-0.15006168533345501</v>
      </c>
      <c r="W784">
        <v>-0.58946627547730401</v>
      </c>
      <c r="X784">
        <v>-0.22553190512818699</v>
      </c>
      <c r="Y784">
        <v>-0.20485066511611399</v>
      </c>
      <c r="Z784">
        <v>-0.347352566425289</v>
      </c>
      <c r="AA784">
        <v>-0.30477801962199003</v>
      </c>
      <c r="AB784">
        <v>-0.49995292832312699</v>
      </c>
      <c r="AC784">
        <v>0.29383395785893401</v>
      </c>
      <c r="AD784">
        <v>0.76116363292798195</v>
      </c>
      <c r="AE784">
        <v>0.32665543762261501</v>
      </c>
      <c r="AF784">
        <v>1.0297485210981701</v>
      </c>
    </row>
    <row r="785" spans="1:32" x14ac:dyDescent="0.25">
      <c r="A785" t="s">
        <v>4488</v>
      </c>
      <c r="B785" t="s">
        <v>3318</v>
      </c>
      <c r="C785" t="s">
        <v>3181</v>
      </c>
      <c r="D785" t="s">
        <v>3182</v>
      </c>
      <c r="E785">
        <v>415.62052343101197</v>
      </c>
      <c r="F785">
        <v>1.03675247586386</v>
      </c>
      <c r="G785">
        <v>1.14009370662655</v>
      </c>
      <c r="H785">
        <v>1.4131187188816401</v>
      </c>
      <c r="I785">
        <v>0.82669994498950095</v>
      </c>
      <c r="J785">
        <v>0.52353588904864201</v>
      </c>
      <c r="K785">
        <v>0.81259917767033096</v>
      </c>
      <c r="L785">
        <v>-0.46363840063600797</v>
      </c>
      <c r="M785" t="s">
        <v>3151</v>
      </c>
      <c r="N785" t="s">
        <v>3151</v>
      </c>
      <c r="O785" t="s">
        <v>3151</v>
      </c>
      <c r="P785" t="s">
        <v>3149</v>
      </c>
      <c r="Q785" t="s">
        <v>3149</v>
      </c>
      <c r="R785" t="s">
        <v>3149</v>
      </c>
      <c r="S785" t="s">
        <v>3150</v>
      </c>
      <c r="T785" t="s">
        <v>3152</v>
      </c>
      <c r="U785">
        <v>32</v>
      </c>
      <c r="V785">
        <v>0.80088256244606404</v>
      </c>
      <c r="W785">
        <v>1.00326170301687</v>
      </c>
      <c r="X785">
        <v>1.3132420577941</v>
      </c>
      <c r="Y785">
        <v>0.13876877721389799</v>
      </c>
      <c r="Z785">
        <v>-0.10487409232209199</v>
      </c>
      <c r="AA785">
        <v>-2.7003866980004999E-2</v>
      </c>
      <c r="AB785">
        <v>0.76780833994384901</v>
      </c>
      <c r="AC785">
        <v>1.8908756496408401</v>
      </c>
      <c r="AD785">
        <v>1.08253931662519</v>
      </c>
      <c r="AE785">
        <v>0.41192959486892899</v>
      </c>
      <c r="AF785">
        <v>1.03675247586386</v>
      </c>
    </row>
    <row r="786" spans="1:32" x14ac:dyDescent="0.25">
      <c r="A786" t="s">
        <v>4489</v>
      </c>
      <c r="B786" t="s">
        <v>3318</v>
      </c>
      <c r="C786" t="s">
        <v>3183</v>
      </c>
      <c r="D786" t="s">
        <v>3184</v>
      </c>
      <c r="E786">
        <v>1184.29059463101</v>
      </c>
      <c r="F786">
        <v>2.7759051959074799</v>
      </c>
      <c r="M786" t="s">
        <v>3160</v>
      </c>
      <c r="N786" t="s">
        <v>3160</v>
      </c>
      <c r="O786" t="s">
        <v>3160</v>
      </c>
      <c r="P786" t="s">
        <v>3160</v>
      </c>
      <c r="Q786" t="s">
        <v>3160</v>
      </c>
      <c r="R786" t="s">
        <v>3160</v>
      </c>
      <c r="S786" t="s">
        <v>3160</v>
      </c>
      <c r="T786" t="s">
        <v>3180</v>
      </c>
      <c r="U786">
        <v>4</v>
      </c>
      <c r="V786">
        <v>0.91820311086309303</v>
      </c>
      <c r="W786">
        <v>0.89977992031466303</v>
      </c>
      <c r="X786">
        <v>0.64581120636787703</v>
      </c>
      <c r="Y786">
        <v>-2.3268544461452E-2</v>
      </c>
      <c r="Z786">
        <v>8.8453915096035202E-2</v>
      </c>
      <c r="AA786">
        <v>1.1273332001863301</v>
      </c>
      <c r="AB786">
        <v>1.86699265267368</v>
      </c>
      <c r="AC786">
        <v>1.8493248706240499</v>
      </c>
      <c r="AD786">
        <v>1.99115113664817</v>
      </c>
      <c r="AE786">
        <v>1.8162739987504499</v>
      </c>
      <c r="AF786">
        <v>2.7759051959074799</v>
      </c>
    </row>
    <row r="787" spans="1:32" x14ac:dyDescent="0.25">
      <c r="A787" t="s">
        <v>4490</v>
      </c>
      <c r="B787" t="s">
        <v>3318</v>
      </c>
      <c r="C787" t="s">
        <v>3185</v>
      </c>
      <c r="D787" t="s">
        <v>3186</v>
      </c>
      <c r="E787">
        <v>335.373724917902</v>
      </c>
      <c r="F787">
        <v>1.6896292614897199</v>
      </c>
      <c r="G787">
        <v>3.5819687659091199</v>
      </c>
      <c r="H787">
        <v>-1.0057074048363599</v>
      </c>
      <c r="I787">
        <v>0.75537585534385498</v>
      </c>
      <c r="J787">
        <v>-0.341160957570325</v>
      </c>
      <c r="K787">
        <v>1.3405319555880699</v>
      </c>
      <c r="L787">
        <v>0.45319449948958301</v>
      </c>
      <c r="M787" t="s">
        <v>3151</v>
      </c>
      <c r="N787" t="s">
        <v>3151</v>
      </c>
      <c r="O787" t="s">
        <v>3155</v>
      </c>
      <c r="P787" t="s">
        <v>3149</v>
      </c>
      <c r="Q787" t="s">
        <v>3150</v>
      </c>
      <c r="R787" t="s">
        <v>3151</v>
      </c>
      <c r="S787" t="s">
        <v>3149</v>
      </c>
      <c r="T787" t="s">
        <v>3152</v>
      </c>
      <c r="U787">
        <v>15</v>
      </c>
      <c r="V787">
        <v>1.0425721400402099</v>
      </c>
      <c r="W787">
        <v>1.2688134203704799</v>
      </c>
      <c r="X787">
        <v>1.8580178563488401</v>
      </c>
      <c r="Y787">
        <v>0.29106089201087498</v>
      </c>
      <c r="Z787">
        <v>2.6703374868199001E-2</v>
      </c>
      <c r="AA787">
        <v>0.70730096514497198</v>
      </c>
      <c r="AB787">
        <v>1.7210392535164001</v>
      </c>
      <c r="AC787">
        <v>1.1424917953868501</v>
      </c>
      <c r="AD787">
        <v>1.37482615074439</v>
      </c>
      <c r="AE787">
        <v>1.1231544823339401</v>
      </c>
      <c r="AF787">
        <v>1.6896292614897199</v>
      </c>
    </row>
    <row r="788" spans="1:32" x14ac:dyDescent="0.25">
      <c r="A788" t="s">
        <v>4491</v>
      </c>
      <c r="B788" t="s">
        <v>3318</v>
      </c>
      <c r="C788" t="s">
        <v>3187</v>
      </c>
      <c r="D788" t="s">
        <v>3188</v>
      </c>
      <c r="E788">
        <v>678.18201939575602</v>
      </c>
      <c r="F788">
        <v>3.3169748973214399</v>
      </c>
      <c r="G788">
        <v>3.4918658858819498</v>
      </c>
      <c r="H788">
        <v>0.77876804523221099</v>
      </c>
      <c r="I788">
        <v>0.73397223722739202</v>
      </c>
      <c r="J788">
        <v>1.9630637480884498E-2</v>
      </c>
      <c r="K788">
        <v>1.1207523512592401</v>
      </c>
      <c r="L788">
        <v>0.154809221210258</v>
      </c>
      <c r="M788" t="s">
        <v>3151</v>
      </c>
      <c r="N788" t="s">
        <v>3151</v>
      </c>
      <c r="O788" t="s">
        <v>3149</v>
      </c>
      <c r="P788" t="s">
        <v>3149</v>
      </c>
      <c r="Q788" t="s">
        <v>3148</v>
      </c>
      <c r="R788" t="s">
        <v>3151</v>
      </c>
      <c r="S788" t="s">
        <v>3149</v>
      </c>
      <c r="T788" t="s">
        <v>3152</v>
      </c>
      <c r="U788">
        <v>2</v>
      </c>
      <c r="V788">
        <v>1.6063411302094699</v>
      </c>
      <c r="W788">
        <v>2.0355003019182001</v>
      </c>
      <c r="X788">
        <v>1.78430571641117</v>
      </c>
      <c r="Y788">
        <v>0.37660834007583899</v>
      </c>
      <c r="Z788">
        <v>-0.63545332347726902</v>
      </c>
      <c r="AA788">
        <v>-0.64011915397944197</v>
      </c>
      <c r="AB788">
        <v>2.10632004552473</v>
      </c>
      <c r="AC788">
        <v>2.47662516256475</v>
      </c>
      <c r="AD788">
        <v>1.909231753559</v>
      </c>
      <c r="AE788">
        <v>1.7967710607673899</v>
      </c>
      <c r="AF788">
        <v>3.3169748973214399</v>
      </c>
    </row>
    <row r="789" spans="1:32" x14ac:dyDescent="0.25">
      <c r="A789" t="s">
        <v>4492</v>
      </c>
      <c r="B789" t="s">
        <v>3318</v>
      </c>
      <c r="C789" t="s">
        <v>3189</v>
      </c>
      <c r="D789" t="s">
        <v>3190</v>
      </c>
      <c r="E789">
        <v>1053.2623015808699</v>
      </c>
      <c r="F789">
        <v>2.0936292707713902</v>
      </c>
      <c r="G789">
        <v>0.83069887035549095</v>
      </c>
      <c r="H789">
        <v>1.2453939931485001</v>
      </c>
      <c r="I789">
        <v>1.0362824151324299</v>
      </c>
      <c r="J789">
        <v>0.10175461317473</v>
      </c>
      <c r="K789">
        <v>1.1094541331294501</v>
      </c>
      <c r="L789">
        <v>0.274683852450744</v>
      </c>
      <c r="M789" t="s">
        <v>3151</v>
      </c>
      <c r="N789" t="s">
        <v>3151</v>
      </c>
      <c r="O789" t="s">
        <v>3151</v>
      </c>
      <c r="P789" t="s">
        <v>3151</v>
      </c>
      <c r="Q789" t="s">
        <v>3148</v>
      </c>
      <c r="R789" t="s">
        <v>3151</v>
      </c>
      <c r="S789" t="s">
        <v>3149</v>
      </c>
      <c r="T789" t="s">
        <v>3152</v>
      </c>
      <c r="U789">
        <v>8</v>
      </c>
      <c r="V789">
        <v>1.7525459511439001</v>
      </c>
      <c r="W789">
        <v>1.8710336993866601</v>
      </c>
      <c r="X789">
        <v>1.70897044109045</v>
      </c>
      <c r="Y789">
        <v>0.85933866195665698</v>
      </c>
      <c r="Z789">
        <v>0.74347798977028301</v>
      </c>
      <c r="AA789">
        <v>1.4617565245116999</v>
      </c>
      <c r="AB789">
        <v>1.65205652128451</v>
      </c>
      <c r="AC789">
        <v>1.84222998186764</v>
      </c>
      <c r="AD789">
        <v>1.8094011166398301</v>
      </c>
      <c r="AE789">
        <v>1.64477159652678</v>
      </c>
      <c r="AF789">
        <v>2.0936292707713902</v>
      </c>
    </row>
    <row r="790" spans="1:32" x14ac:dyDescent="0.25">
      <c r="A790" t="s">
        <v>4493</v>
      </c>
      <c r="B790" t="s">
        <v>3318</v>
      </c>
      <c r="C790" t="s">
        <v>3191</v>
      </c>
      <c r="D790" t="s">
        <v>3192</v>
      </c>
      <c r="E790">
        <v>1050.26968954673</v>
      </c>
      <c r="F790">
        <v>1.54879289601401</v>
      </c>
      <c r="G790">
        <v>2.06528741112409</v>
      </c>
      <c r="H790">
        <v>-1.0057074048363599</v>
      </c>
      <c r="I790">
        <v>0.648957940200525</v>
      </c>
      <c r="J790">
        <v>-0.313521648476426</v>
      </c>
      <c r="K790">
        <v>0.975390643926761</v>
      </c>
      <c r="L790">
        <v>0.37027521492904902</v>
      </c>
      <c r="M790" t="s">
        <v>3151</v>
      </c>
      <c r="N790" t="s">
        <v>3151</v>
      </c>
      <c r="O790" t="s">
        <v>3155</v>
      </c>
      <c r="P790" t="s">
        <v>3149</v>
      </c>
      <c r="Q790" t="s">
        <v>3150</v>
      </c>
      <c r="R790" t="s">
        <v>3149</v>
      </c>
      <c r="S790" t="s">
        <v>3149</v>
      </c>
      <c r="T790" t="s">
        <v>3152</v>
      </c>
      <c r="U790">
        <v>18</v>
      </c>
      <c r="V790">
        <v>0.44902262938280701</v>
      </c>
      <c r="W790">
        <v>0.98394699517897699</v>
      </c>
      <c r="X790">
        <v>0.44480963534485901</v>
      </c>
      <c r="Y790">
        <v>0.342667265160915</v>
      </c>
      <c r="Z790">
        <v>1.0091243030088699</v>
      </c>
      <c r="AA790">
        <v>0.97455607235550601</v>
      </c>
      <c r="AB790">
        <v>0.36873126606267698</v>
      </c>
      <c r="AC790">
        <v>1.48106375140059</v>
      </c>
      <c r="AD790">
        <v>1.3165215599942499</v>
      </c>
      <c r="AE790">
        <v>0.94097280026101404</v>
      </c>
      <c r="AF790">
        <v>1.54879289601401</v>
      </c>
    </row>
    <row r="791" spans="1:32" x14ac:dyDescent="0.25">
      <c r="A791" t="s">
        <v>4494</v>
      </c>
      <c r="B791" t="s">
        <v>3318</v>
      </c>
      <c r="C791" t="s">
        <v>3193</v>
      </c>
      <c r="D791" t="s">
        <v>3194</v>
      </c>
      <c r="E791">
        <v>646.97150395072799</v>
      </c>
      <c r="F791">
        <v>0.81183467657098396</v>
      </c>
      <c r="G791">
        <v>2.6336897751186701</v>
      </c>
      <c r="H791">
        <v>0.48730490849305402</v>
      </c>
      <c r="I791">
        <v>0.69249376419616404</v>
      </c>
      <c r="J791">
        <v>0.31158135849324398</v>
      </c>
      <c r="K791">
        <v>0.81541577690927003</v>
      </c>
      <c r="L791">
        <v>0.76903294070322903</v>
      </c>
      <c r="M791" t="s">
        <v>3151</v>
      </c>
      <c r="N791" t="s">
        <v>3151</v>
      </c>
      <c r="O791" t="s">
        <v>3149</v>
      </c>
      <c r="P791" t="s">
        <v>3149</v>
      </c>
      <c r="Q791" t="s">
        <v>3149</v>
      </c>
      <c r="R791" t="s">
        <v>3149</v>
      </c>
      <c r="S791" t="s">
        <v>3151</v>
      </c>
      <c r="T791" t="s">
        <v>3152</v>
      </c>
      <c r="U791">
        <v>39</v>
      </c>
      <c r="V791">
        <v>0.48701591838437303</v>
      </c>
      <c r="W791">
        <v>0.92393567822037503</v>
      </c>
      <c r="X791">
        <v>0.36175828182742897</v>
      </c>
      <c r="Y791">
        <v>-1.4220256692634801</v>
      </c>
      <c r="Z791">
        <v>0.21354588510258099</v>
      </c>
      <c r="AA791">
        <v>0.54540182713519803</v>
      </c>
      <c r="AB791">
        <v>0.74318088955129302</v>
      </c>
      <c r="AC791">
        <v>0.773000479243793</v>
      </c>
      <c r="AD791">
        <v>0.139584581433009</v>
      </c>
      <c r="AE791">
        <v>-0.365911533876286</v>
      </c>
      <c r="AF791">
        <v>0.81183467657098396</v>
      </c>
    </row>
    <row r="792" spans="1:32" x14ac:dyDescent="0.25">
      <c r="A792" t="s">
        <v>4495</v>
      </c>
      <c r="B792" t="s">
        <v>3318</v>
      </c>
      <c r="C792" t="s">
        <v>3195</v>
      </c>
      <c r="D792" t="s">
        <v>3196</v>
      </c>
      <c r="E792">
        <v>1482.4929912022001</v>
      </c>
      <c r="F792">
        <v>3.9327943097938398</v>
      </c>
      <c r="G792">
        <v>5.9914616893111401E-2</v>
      </c>
      <c r="H792">
        <v>0.46851445474303599</v>
      </c>
      <c r="I792">
        <v>1.2882612476147699</v>
      </c>
      <c r="J792">
        <v>-0.68202670263093801</v>
      </c>
      <c r="K792">
        <v>-0.64715836947560801</v>
      </c>
      <c r="L792">
        <v>1.6348111981973601</v>
      </c>
      <c r="M792" t="s">
        <v>3151</v>
      </c>
      <c r="N792" t="s">
        <v>3148</v>
      </c>
      <c r="O792" t="s">
        <v>3148</v>
      </c>
      <c r="P792" t="s">
        <v>3151</v>
      </c>
      <c r="Q792" t="s">
        <v>3150</v>
      </c>
      <c r="R792" t="s">
        <v>3150</v>
      </c>
      <c r="S792" t="s">
        <v>3151</v>
      </c>
      <c r="T792" t="s">
        <v>3152</v>
      </c>
      <c r="U792">
        <v>1</v>
      </c>
      <c r="V792">
        <v>0.302053500420842</v>
      </c>
      <c r="W792">
        <v>2.2102775513851598E-2</v>
      </c>
      <c r="X792">
        <v>1.6695967223536099</v>
      </c>
      <c r="Y792">
        <v>1.2965509251382601</v>
      </c>
      <c r="Z792">
        <v>1.6348112118265301</v>
      </c>
      <c r="AA792">
        <v>0.15007215012445399</v>
      </c>
      <c r="AB792">
        <v>1.75103043837994</v>
      </c>
      <c r="AC792">
        <v>2.2311325148754499</v>
      </c>
      <c r="AD792">
        <v>0.65445832750197297</v>
      </c>
      <c r="AE792">
        <v>0.58183468733603905</v>
      </c>
      <c r="AF792">
        <v>3.9327943097938398</v>
      </c>
    </row>
    <row r="793" spans="1:32" x14ac:dyDescent="0.25">
      <c r="A793" t="s">
        <v>4496</v>
      </c>
      <c r="B793" t="s">
        <v>3318</v>
      </c>
      <c r="C793" t="s">
        <v>3197</v>
      </c>
      <c r="D793" t="s">
        <v>3198</v>
      </c>
      <c r="E793">
        <v>1460.7805482793001</v>
      </c>
      <c r="F793">
        <v>0.58478164698206103</v>
      </c>
      <c r="G793">
        <v>2.42668727138541</v>
      </c>
      <c r="H793">
        <v>-1.7047548034562601</v>
      </c>
      <c r="I793">
        <v>1.80399126731654E-2</v>
      </c>
      <c r="J793">
        <v>0.609208274986757</v>
      </c>
      <c r="K793">
        <v>1.1012188163638801</v>
      </c>
      <c r="L793">
        <v>0.95043864078613505</v>
      </c>
      <c r="M793" t="s">
        <v>3151</v>
      </c>
      <c r="N793" t="s">
        <v>3151</v>
      </c>
      <c r="O793" t="s">
        <v>3155</v>
      </c>
      <c r="P793" t="s">
        <v>3148</v>
      </c>
      <c r="Q793" t="s">
        <v>3151</v>
      </c>
      <c r="R793" t="s">
        <v>3151</v>
      </c>
      <c r="S793" t="s">
        <v>3151</v>
      </c>
      <c r="T793" t="s">
        <v>3152</v>
      </c>
      <c r="U793">
        <v>47</v>
      </c>
      <c r="V793">
        <v>-0.82808887629595096</v>
      </c>
      <c r="W793">
        <v>0.37503364310748999</v>
      </c>
      <c r="X793">
        <v>-0.154950794226344</v>
      </c>
      <c r="Y793">
        <v>0.80213880232526202</v>
      </c>
      <c r="Z793">
        <v>-0.351309264147043</v>
      </c>
      <c r="AA793">
        <v>-0.60307045158765504</v>
      </c>
      <c r="AB793">
        <v>-0.77755592541026197</v>
      </c>
      <c r="AC793">
        <v>0.477063448411228</v>
      </c>
      <c r="AD793">
        <v>0.35877944349583202</v>
      </c>
      <c r="AE793">
        <v>-3.8453818133420501E-3</v>
      </c>
      <c r="AF793">
        <v>0.58478164698206103</v>
      </c>
    </row>
    <row r="794" spans="1:32" x14ac:dyDescent="0.25">
      <c r="A794" t="s">
        <v>4497</v>
      </c>
      <c r="B794" t="s">
        <v>3318</v>
      </c>
      <c r="C794" t="s">
        <v>3199</v>
      </c>
      <c r="D794" t="s">
        <v>3200</v>
      </c>
      <c r="E794">
        <v>2220.0499930996798</v>
      </c>
      <c r="F794">
        <v>1.1551897404170099</v>
      </c>
      <c r="G794">
        <v>0.39296032499260303</v>
      </c>
      <c r="H794">
        <v>-0.47236641626318698</v>
      </c>
      <c r="I794">
        <v>1.0934212128151</v>
      </c>
      <c r="J794">
        <v>-0.102068896370978</v>
      </c>
      <c r="K794">
        <v>1.24364506433572</v>
      </c>
      <c r="L794">
        <v>0.987953057669686</v>
      </c>
      <c r="M794" t="s">
        <v>3151</v>
      </c>
      <c r="N794" t="s">
        <v>3149</v>
      </c>
      <c r="O794" t="s">
        <v>3150</v>
      </c>
      <c r="P794" t="s">
        <v>3151</v>
      </c>
      <c r="Q794" t="s">
        <v>3148</v>
      </c>
      <c r="R794" t="s">
        <v>3151</v>
      </c>
      <c r="S794" t="s">
        <v>3151</v>
      </c>
      <c r="T794" t="s">
        <v>3152</v>
      </c>
      <c r="U794">
        <v>28</v>
      </c>
      <c r="V794">
        <v>1.1864503364510499</v>
      </c>
      <c r="W794">
        <v>1.11038251728162</v>
      </c>
      <c r="X794">
        <v>0.37714634257452301</v>
      </c>
      <c r="Y794">
        <v>0.20055730246290801</v>
      </c>
      <c r="Z794">
        <v>8.5430056900332701E-2</v>
      </c>
      <c r="AA794">
        <v>-0.55800892875013197</v>
      </c>
      <c r="AB794">
        <v>0.32005933768095102</v>
      </c>
      <c r="AC794">
        <v>1.11420185180625</v>
      </c>
      <c r="AD794">
        <v>1.63234814120111</v>
      </c>
      <c r="AE794">
        <v>1.0898791117306701</v>
      </c>
      <c r="AF794">
        <v>1.1551897404170099</v>
      </c>
    </row>
    <row r="795" spans="1:32" x14ac:dyDescent="0.25">
      <c r="A795" t="s">
        <v>4498</v>
      </c>
      <c r="B795" t="s">
        <v>3318</v>
      </c>
      <c r="C795" t="s">
        <v>3201</v>
      </c>
      <c r="D795" t="s">
        <v>3202</v>
      </c>
      <c r="E795">
        <v>1683.63151586598</v>
      </c>
      <c r="F795">
        <v>0.97571320055740696</v>
      </c>
      <c r="M795" t="s">
        <v>3160</v>
      </c>
      <c r="N795" t="s">
        <v>3160</v>
      </c>
      <c r="O795" t="s">
        <v>3160</v>
      </c>
      <c r="P795" t="s">
        <v>3160</v>
      </c>
      <c r="Q795" t="s">
        <v>3160</v>
      </c>
      <c r="R795" t="s">
        <v>3160</v>
      </c>
      <c r="S795" t="s">
        <v>3160</v>
      </c>
      <c r="T795" t="s">
        <v>3180</v>
      </c>
      <c r="U795">
        <v>37</v>
      </c>
      <c r="V795">
        <v>0.17633004951735301</v>
      </c>
      <c r="W795">
        <v>0.13226170418484601</v>
      </c>
      <c r="X795">
        <v>1.91621012611327E-2</v>
      </c>
      <c r="Y795">
        <v>-4.89715207320396E-2</v>
      </c>
      <c r="Z795">
        <v>-0.19055451613159399</v>
      </c>
      <c r="AA795">
        <v>0.121364455178108</v>
      </c>
      <c r="AB795">
        <v>0.96708453760201296</v>
      </c>
      <c r="AC795">
        <v>1.83086853106183</v>
      </c>
      <c r="AD795">
        <v>1.63540099353332</v>
      </c>
      <c r="AE795">
        <v>1.5453469291256801</v>
      </c>
      <c r="AF795">
        <v>0.97571320055740696</v>
      </c>
    </row>
    <row r="796" spans="1:32" x14ac:dyDescent="0.25">
      <c r="A796" t="s">
        <v>4499</v>
      </c>
      <c r="B796" t="s">
        <v>3318</v>
      </c>
      <c r="C796" t="s">
        <v>3203</v>
      </c>
      <c r="D796" t="s">
        <v>3204</v>
      </c>
      <c r="E796">
        <v>41.002691792616098</v>
      </c>
      <c r="F796">
        <v>-0.187101484039882</v>
      </c>
      <c r="G796">
        <v>25.981627840457801</v>
      </c>
      <c r="H796">
        <v>0.60684334430897602</v>
      </c>
      <c r="I796">
        <v>-7.76325920486057</v>
      </c>
      <c r="J796">
        <v>1.2727858711948601</v>
      </c>
      <c r="K796">
        <v>1.56880728941309</v>
      </c>
      <c r="L796">
        <v>0.84196700769736799</v>
      </c>
      <c r="M796" t="s">
        <v>3148</v>
      </c>
      <c r="N796" t="s">
        <v>3151</v>
      </c>
      <c r="O796" t="s">
        <v>3149</v>
      </c>
      <c r="P796" t="s">
        <v>3155</v>
      </c>
      <c r="Q796" t="s">
        <v>3151</v>
      </c>
      <c r="R796" t="s">
        <v>3151</v>
      </c>
      <c r="S796" t="s">
        <v>3151</v>
      </c>
      <c r="T796" t="s">
        <v>3152</v>
      </c>
      <c r="U796">
        <v>67</v>
      </c>
      <c r="V796">
        <v>-0.24179047662064301</v>
      </c>
      <c r="W796">
        <v>-0.31964867181665002</v>
      </c>
      <c r="X796">
        <v>-0.50253719411384801</v>
      </c>
      <c r="Y796">
        <v>-1.12489032491906</v>
      </c>
      <c r="Z796">
        <v>-1.03480613199184</v>
      </c>
      <c r="AA796">
        <v>-0.19370272059049501</v>
      </c>
      <c r="AB796">
        <v>1.38443538020969</v>
      </c>
      <c r="AC796">
        <v>0.63025787435451297</v>
      </c>
      <c r="AD796">
        <v>0.98836361703669495</v>
      </c>
      <c r="AE796">
        <v>0.42098332643810898</v>
      </c>
      <c r="AF796">
        <v>-0.187101484039882</v>
      </c>
    </row>
    <row r="797" spans="1:32" x14ac:dyDescent="0.25">
      <c r="A797" t="s">
        <v>4500</v>
      </c>
      <c r="B797" t="s">
        <v>3318</v>
      </c>
      <c r="C797" t="s">
        <v>3205</v>
      </c>
      <c r="D797" t="s">
        <v>3206</v>
      </c>
      <c r="E797">
        <v>331.973054826809</v>
      </c>
      <c r="F797">
        <v>0.427654327183839</v>
      </c>
      <c r="M797" t="s">
        <v>3160</v>
      </c>
      <c r="N797" t="s">
        <v>3160</v>
      </c>
      <c r="O797" t="s">
        <v>3160</v>
      </c>
      <c r="P797" t="s">
        <v>3160</v>
      </c>
      <c r="Q797" t="s">
        <v>3160</v>
      </c>
      <c r="R797" t="s">
        <v>3160</v>
      </c>
      <c r="S797" t="s">
        <v>3160</v>
      </c>
      <c r="T797" t="s">
        <v>3180</v>
      </c>
      <c r="U797">
        <v>55</v>
      </c>
      <c r="V797">
        <v>0.29824695291596598</v>
      </c>
      <c r="W797">
        <v>0.59633184417900797</v>
      </c>
      <c r="X797">
        <v>0.38143932787200702</v>
      </c>
      <c r="Y797">
        <v>0.10469055655562599</v>
      </c>
      <c r="Z797">
        <v>0.29381292135250198</v>
      </c>
      <c r="AA797">
        <v>0.209310887109285</v>
      </c>
      <c r="AB797">
        <v>0.28613823647345199</v>
      </c>
      <c r="AC797">
        <v>0.881311325650036</v>
      </c>
      <c r="AD797">
        <v>1.2584004203624499</v>
      </c>
      <c r="AE797">
        <v>0.76717178940269704</v>
      </c>
      <c r="AF797">
        <v>0.427654327183839</v>
      </c>
    </row>
    <row r="798" spans="1:32" x14ac:dyDescent="0.25">
      <c r="A798" t="s">
        <v>4501</v>
      </c>
      <c r="B798" t="s">
        <v>3318</v>
      </c>
      <c r="C798" t="s">
        <v>3207</v>
      </c>
      <c r="D798" t="s">
        <v>3208</v>
      </c>
      <c r="E798">
        <v>163.35841757980799</v>
      </c>
      <c r="F798">
        <v>1.2993816759372201</v>
      </c>
      <c r="M798" t="s">
        <v>3160</v>
      </c>
      <c r="N798" t="s">
        <v>3160</v>
      </c>
      <c r="O798" t="s">
        <v>3160</v>
      </c>
      <c r="P798" t="s">
        <v>3160</v>
      </c>
      <c r="Q798" t="s">
        <v>3160</v>
      </c>
      <c r="R798" t="s">
        <v>3160</v>
      </c>
      <c r="S798" t="s">
        <v>3160</v>
      </c>
      <c r="T798" t="s">
        <v>3180</v>
      </c>
      <c r="U798">
        <v>22</v>
      </c>
      <c r="V798">
        <v>0.30395635875384602</v>
      </c>
      <c r="W798">
        <v>1.24081639754997</v>
      </c>
      <c r="X798">
        <v>0.45759033160505103</v>
      </c>
      <c r="Y798">
        <v>0.33137220516976401</v>
      </c>
      <c r="Z798">
        <v>0.26193444775657598</v>
      </c>
      <c r="AA798">
        <v>0.15470883260679899</v>
      </c>
      <c r="AB798">
        <v>0.87668405360927704</v>
      </c>
      <c r="AC798">
        <v>0.79703215679369899</v>
      </c>
      <c r="AD798">
        <v>0.86252405691415901</v>
      </c>
      <c r="AE798">
        <v>0.98846543921042496</v>
      </c>
      <c r="AF798">
        <v>1.2993816759372201</v>
      </c>
    </row>
    <row r="799" spans="1:32" x14ac:dyDescent="0.25">
      <c r="A799" t="s">
        <v>4502</v>
      </c>
      <c r="B799" t="s">
        <v>3318</v>
      </c>
      <c r="C799" t="s">
        <v>3209</v>
      </c>
      <c r="D799" t="s">
        <v>3210</v>
      </c>
      <c r="E799">
        <v>568.67777283744601</v>
      </c>
      <c r="F799">
        <v>2.1598541015746502</v>
      </c>
      <c r="M799" t="s">
        <v>3160</v>
      </c>
      <c r="N799" t="s">
        <v>3160</v>
      </c>
      <c r="O799" t="s">
        <v>3160</v>
      </c>
      <c r="P799" t="s">
        <v>3160</v>
      </c>
      <c r="Q799" t="s">
        <v>3160</v>
      </c>
      <c r="R799" t="s">
        <v>3160</v>
      </c>
      <c r="S799" t="s">
        <v>3160</v>
      </c>
      <c r="T799" t="s">
        <v>3180</v>
      </c>
      <c r="U799">
        <v>7</v>
      </c>
      <c r="V799">
        <v>1.13755764144717</v>
      </c>
      <c r="W799">
        <v>0.848311389368826</v>
      </c>
      <c r="X799">
        <v>1.1516427332667001</v>
      </c>
      <c r="Y799">
        <v>0.39872122827927098</v>
      </c>
      <c r="Z799">
        <v>8.4819434489985801E-3</v>
      </c>
      <c r="AA799">
        <v>0.723931551363035</v>
      </c>
      <c r="AB799">
        <v>0.90118699871910402</v>
      </c>
      <c r="AC799">
        <v>1.30810363724409</v>
      </c>
      <c r="AD799">
        <v>1.6408748116401499</v>
      </c>
      <c r="AE799">
        <v>1.6701884767075199</v>
      </c>
      <c r="AF799">
        <v>2.1598541015746502</v>
      </c>
    </row>
    <row r="800" spans="1:32" x14ac:dyDescent="0.25">
      <c r="A800" t="s">
        <v>4503</v>
      </c>
      <c r="B800" t="s">
        <v>3318</v>
      </c>
      <c r="C800" t="s">
        <v>3211</v>
      </c>
      <c r="D800" t="s">
        <v>3212</v>
      </c>
      <c r="E800">
        <v>159.76923639864199</v>
      </c>
      <c r="F800">
        <v>1.3930886310301001</v>
      </c>
      <c r="M800" t="s">
        <v>3160</v>
      </c>
      <c r="N800" t="s">
        <v>3160</v>
      </c>
      <c r="O800" t="s">
        <v>3160</v>
      </c>
      <c r="P800" t="s">
        <v>3160</v>
      </c>
      <c r="Q800" t="s">
        <v>3160</v>
      </c>
      <c r="R800" t="s">
        <v>3160</v>
      </c>
      <c r="S800" t="s">
        <v>3160</v>
      </c>
      <c r="T800" t="s">
        <v>3180</v>
      </c>
      <c r="U800">
        <v>21</v>
      </c>
      <c r="V800">
        <v>0.66493846848483096</v>
      </c>
      <c r="W800">
        <v>0.74367574437921602</v>
      </c>
      <c r="X800">
        <v>1.1589928786479899</v>
      </c>
      <c r="Y800">
        <v>0.80819453365984695</v>
      </c>
      <c r="Z800">
        <v>-0.18265734031707201</v>
      </c>
      <c r="AA800">
        <v>-0.36128146725093502</v>
      </c>
      <c r="AB800">
        <v>0.50345580188526595</v>
      </c>
      <c r="AC800">
        <v>0.88814663419206297</v>
      </c>
      <c r="AD800">
        <v>0.53689001651492296</v>
      </c>
      <c r="AE800">
        <v>0.67564171775432003</v>
      </c>
      <c r="AF800">
        <v>1.3930886310301001</v>
      </c>
    </row>
    <row r="801" spans="1:32" x14ac:dyDescent="0.25">
      <c r="A801" t="s">
        <v>4504</v>
      </c>
      <c r="B801" t="s">
        <v>3318</v>
      </c>
      <c r="C801" t="s">
        <v>3213</v>
      </c>
      <c r="D801" t="s">
        <v>3214</v>
      </c>
      <c r="E801">
        <v>181.26941423837499</v>
      </c>
      <c r="F801">
        <v>0.470222403983236</v>
      </c>
      <c r="M801" t="s">
        <v>3160</v>
      </c>
      <c r="N801" t="s">
        <v>3160</v>
      </c>
      <c r="O801" t="s">
        <v>3160</v>
      </c>
      <c r="P801" t="s">
        <v>3160</v>
      </c>
      <c r="Q801" t="s">
        <v>3160</v>
      </c>
      <c r="R801" t="s">
        <v>3160</v>
      </c>
      <c r="S801" t="s">
        <v>3160</v>
      </c>
      <c r="T801" t="s">
        <v>3180</v>
      </c>
      <c r="U801">
        <v>51</v>
      </c>
      <c r="V801">
        <v>0.27255218331038999</v>
      </c>
      <c r="W801">
        <v>0.83773819408925998</v>
      </c>
      <c r="X801">
        <v>0.23020359053376699</v>
      </c>
      <c r="Y801">
        <v>0.17008677624406501</v>
      </c>
      <c r="Z801">
        <v>0.87131084875562603</v>
      </c>
      <c r="AA801">
        <v>0.53203347326586004</v>
      </c>
      <c r="AB801">
        <v>0.32332086695172102</v>
      </c>
      <c r="AC801">
        <v>0.55747387101699597</v>
      </c>
      <c r="AD801">
        <v>0.34497786251828499</v>
      </c>
      <c r="AE801">
        <v>7.5205816896207894E-2</v>
      </c>
      <c r="AF801">
        <v>0.470222403983236</v>
      </c>
    </row>
    <row r="802" spans="1:32" x14ac:dyDescent="0.25">
      <c r="A802" t="s">
        <v>4505</v>
      </c>
      <c r="B802" t="s">
        <v>3318</v>
      </c>
      <c r="C802" t="s">
        <v>3215</v>
      </c>
      <c r="D802" t="s">
        <v>3216</v>
      </c>
      <c r="E802">
        <v>1598.18036309484</v>
      </c>
      <c r="F802">
        <v>1.28966968694107</v>
      </c>
      <c r="G802">
        <v>1.9396057403651299</v>
      </c>
      <c r="H802">
        <v>0.529966730683882</v>
      </c>
      <c r="I802">
        <v>0.103546466865889</v>
      </c>
      <c r="J802">
        <v>0.16889306214640201</v>
      </c>
      <c r="K802">
        <v>0.27116601382864802</v>
      </c>
      <c r="L802">
        <v>0.22430004731855399</v>
      </c>
      <c r="M802" t="s">
        <v>3151</v>
      </c>
      <c r="N802" t="s">
        <v>3151</v>
      </c>
      <c r="O802" t="s">
        <v>3149</v>
      </c>
      <c r="P802" t="s">
        <v>3148</v>
      </c>
      <c r="Q802" t="s">
        <v>3148</v>
      </c>
      <c r="R802" t="s">
        <v>3148</v>
      </c>
      <c r="S802" t="s">
        <v>3149</v>
      </c>
      <c r="T802" t="s">
        <v>3152</v>
      </c>
      <c r="U802">
        <v>23</v>
      </c>
      <c r="V802">
        <v>0.33499336498546101</v>
      </c>
      <c r="W802">
        <v>0.44223818147626898</v>
      </c>
      <c r="X802">
        <v>0.23028483799803501</v>
      </c>
      <c r="Y802">
        <v>-0.17629192800399901</v>
      </c>
      <c r="Z802">
        <v>-1.44842523337842E-3</v>
      </c>
      <c r="AA802">
        <v>0.39463110838606202</v>
      </c>
      <c r="AB802">
        <v>0.76522028516621299</v>
      </c>
      <c r="AC802">
        <v>1.11290529289032</v>
      </c>
      <c r="AD802">
        <v>1.25937225396064</v>
      </c>
      <c r="AE802">
        <v>0.85362795305838501</v>
      </c>
      <c r="AF802">
        <v>1.28966968694107</v>
      </c>
    </row>
    <row r="803" spans="1:32" x14ac:dyDescent="0.25">
      <c r="A803" t="s">
        <v>4506</v>
      </c>
      <c r="B803" t="s">
        <v>3318</v>
      </c>
      <c r="C803" t="s">
        <v>3217</v>
      </c>
      <c r="D803" t="s">
        <v>3218</v>
      </c>
      <c r="E803">
        <v>1040.9559096370001</v>
      </c>
      <c r="F803">
        <v>2.3285844013962</v>
      </c>
      <c r="G803">
        <v>2.07163363939818</v>
      </c>
      <c r="H803">
        <v>1.4131187188816401</v>
      </c>
      <c r="I803">
        <v>0.56515727166528595</v>
      </c>
      <c r="J803">
        <v>-0.57526186379142996</v>
      </c>
      <c r="K803">
        <v>0.46863575318026401</v>
      </c>
      <c r="L803">
        <v>-0.17672460857577699</v>
      </c>
      <c r="M803" t="s">
        <v>3151</v>
      </c>
      <c r="N803" t="s">
        <v>3151</v>
      </c>
      <c r="O803" t="s">
        <v>3151</v>
      </c>
      <c r="P803" t="s">
        <v>3149</v>
      </c>
      <c r="Q803" t="s">
        <v>3150</v>
      </c>
      <c r="R803" t="s">
        <v>3149</v>
      </c>
      <c r="S803" t="s">
        <v>3148</v>
      </c>
      <c r="T803" t="s">
        <v>3152</v>
      </c>
      <c r="U803">
        <v>6</v>
      </c>
      <c r="V803">
        <v>1.7760507688501701</v>
      </c>
      <c r="W803">
        <v>1.93364939191883</v>
      </c>
      <c r="X803">
        <v>0.55898337232018303</v>
      </c>
      <c r="Y803">
        <v>0.81912621645759098</v>
      </c>
      <c r="Z803">
        <v>1.3432404698103999</v>
      </c>
      <c r="AA803">
        <v>0.94312411685537501</v>
      </c>
      <c r="AB803">
        <v>1.3241164246508299</v>
      </c>
      <c r="AC803">
        <v>2.1834126268200702</v>
      </c>
      <c r="AD803">
        <v>2.1749458774203401</v>
      </c>
      <c r="AE803">
        <v>1.84181247508895</v>
      </c>
      <c r="AF803">
        <v>2.3285844013962</v>
      </c>
    </row>
    <row r="804" spans="1:32" x14ac:dyDescent="0.25">
      <c r="A804" t="s">
        <v>4507</v>
      </c>
      <c r="B804" t="s">
        <v>3318</v>
      </c>
      <c r="C804" t="s">
        <v>3219</v>
      </c>
      <c r="D804" t="s">
        <v>3220</v>
      </c>
      <c r="E804">
        <v>3448.3258680333902</v>
      </c>
      <c r="F804">
        <v>1.94671284047224</v>
      </c>
      <c r="G804">
        <v>1.40259088527051</v>
      </c>
      <c r="H804">
        <v>2.5114430686971601E-2</v>
      </c>
      <c r="I804">
        <v>1.0052107292461401</v>
      </c>
      <c r="J804">
        <v>-0.66848054174443094</v>
      </c>
      <c r="K804">
        <v>-0.458980036704489</v>
      </c>
      <c r="L804">
        <v>-9.2709970244797997E-3</v>
      </c>
      <c r="M804" t="s">
        <v>3151</v>
      </c>
      <c r="N804" t="s">
        <v>3151</v>
      </c>
      <c r="O804" t="s">
        <v>3148</v>
      </c>
      <c r="P804" t="s">
        <v>3151</v>
      </c>
      <c r="Q804" t="s">
        <v>3150</v>
      </c>
      <c r="R804" t="s">
        <v>3150</v>
      </c>
      <c r="S804" t="s">
        <v>3148</v>
      </c>
      <c r="T804" t="s">
        <v>3152</v>
      </c>
      <c r="U804">
        <v>10</v>
      </c>
      <c r="V804">
        <v>0.30840654087428199</v>
      </c>
      <c r="W804">
        <v>0.392261830376336</v>
      </c>
      <c r="X804">
        <v>-4.2654211300447803E-2</v>
      </c>
      <c r="Y804">
        <v>-0.56337770791386299</v>
      </c>
      <c r="Z804">
        <v>-0.37451373599409199</v>
      </c>
      <c r="AA804">
        <v>0.281462467230566</v>
      </c>
      <c r="AB804">
        <v>-0.101224348189456</v>
      </c>
      <c r="AC804">
        <v>1.48351606264578</v>
      </c>
      <c r="AD804">
        <v>0.48454753619477597</v>
      </c>
      <c r="AE804">
        <v>0.18604241705121999</v>
      </c>
      <c r="AF804">
        <v>1.94671284047224</v>
      </c>
    </row>
    <row r="805" spans="1:32" x14ac:dyDescent="0.25">
      <c r="A805" t="s">
        <v>4508</v>
      </c>
      <c r="B805" t="s">
        <v>3318</v>
      </c>
      <c r="C805" t="s">
        <v>3221</v>
      </c>
      <c r="D805" t="s">
        <v>3222</v>
      </c>
      <c r="E805">
        <v>1418.9832391039299</v>
      </c>
      <c r="F805">
        <v>1.0063048233118701</v>
      </c>
      <c r="G805">
        <v>1.28966412614629</v>
      </c>
      <c r="H805">
        <v>-0.203776600683407</v>
      </c>
      <c r="I805">
        <v>0.85474280557173099</v>
      </c>
      <c r="J805">
        <v>-1.2459127580539699</v>
      </c>
      <c r="K805">
        <v>-1.5807466485074799</v>
      </c>
      <c r="L805">
        <v>-0.74298196976764996</v>
      </c>
      <c r="M805" t="s">
        <v>3151</v>
      </c>
      <c r="N805" t="s">
        <v>3151</v>
      </c>
      <c r="O805" t="s">
        <v>3148</v>
      </c>
      <c r="P805" t="s">
        <v>3149</v>
      </c>
      <c r="Q805" t="s">
        <v>3155</v>
      </c>
      <c r="R805" t="s">
        <v>3155</v>
      </c>
      <c r="S805" t="s">
        <v>3150</v>
      </c>
      <c r="T805" t="s">
        <v>3152</v>
      </c>
      <c r="U805">
        <v>34</v>
      </c>
      <c r="V805">
        <v>1.01035957389685</v>
      </c>
      <c r="W805">
        <v>1.00028088327537</v>
      </c>
      <c r="X805">
        <v>0.743218409362566</v>
      </c>
      <c r="Y805">
        <v>3.8142984149877698E-2</v>
      </c>
      <c r="Z805">
        <v>-1.1407932034124399</v>
      </c>
      <c r="AA805">
        <v>-0.87838757509548304</v>
      </c>
      <c r="AB805">
        <v>0.55226137544981302</v>
      </c>
      <c r="AC805">
        <v>1.49978821666013</v>
      </c>
      <c r="AD805">
        <v>1.45440719693544</v>
      </c>
      <c r="AE805">
        <v>1.0910474771286001</v>
      </c>
      <c r="AF805">
        <v>1.0063048233118701</v>
      </c>
    </row>
    <row r="806" spans="1:32" x14ac:dyDescent="0.25">
      <c r="A806" t="s">
        <v>4509</v>
      </c>
      <c r="B806" t="s">
        <v>3318</v>
      </c>
      <c r="C806" t="s">
        <v>3223</v>
      </c>
      <c r="D806" t="s">
        <v>3224</v>
      </c>
      <c r="E806">
        <v>1824.40374723116</v>
      </c>
      <c r="F806">
        <v>0.47010964029923802</v>
      </c>
      <c r="G806">
        <v>3.02757888439363</v>
      </c>
      <c r="H806">
        <v>-1.81198277940902</v>
      </c>
      <c r="I806">
        <v>0.21363306807594001</v>
      </c>
      <c r="J806">
        <v>0.95247576912677101</v>
      </c>
      <c r="K806">
        <v>0.83643285500078202</v>
      </c>
      <c r="L806">
        <v>-0.766367213824654</v>
      </c>
      <c r="M806" t="s">
        <v>3149</v>
      </c>
      <c r="N806" t="s">
        <v>3151</v>
      </c>
      <c r="O806" t="s">
        <v>3155</v>
      </c>
      <c r="P806" t="s">
        <v>3148</v>
      </c>
      <c r="Q806" t="s">
        <v>3151</v>
      </c>
      <c r="R806" t="s">
        <v>3149</v>
      </c>
      <c r="S806" t="s">
        <v>3150</v>
      </c>
      <c r="T806" t="s">
        <v>3152</v>
      </c>
      <c r="U806">
        <v>52</v>
      </c>
      <c r="V806">
        <v>-0.95639950612818303</v>
      </c>
      <c r="W806">
        <v>-1.2993154483910001</v>
      </c>
      <c r="X806">
        <v>-0.64529641830407003</v>
      </c>
      <c r="Y806">
        <v>-0.81152178655739204</v>
      </c>
      <c r="Z806">
        <v>-0.97337153939909804</v>
      </c>
      <c r="AA806">
        <v>-0.78067718117005303</v>
      </c>
      <c r="AB806">
        <v>-0.49730646761869302</v>
      </c>
      <c r="AC806">
        <v>2.94507586369143E-2</v>
      </c>
      <c r="AD806">
        <v>-0.32640843407380499</v>
      </c>
      <c r="AE806">
        <v>-0.93269222917635397</v>
      </c>
      <c r="AF806">
        <v>0.47010964029923802</v>
      </c>
    </row>
    <row r="807" spans="1:32" x14ac:dyDescent="0.25">
      <c r="A807" t="s">
        <v>4510</v>
      </c>
      <c r="B807" t="s">
        <v>3318</v>
      </c>
      <c r="C807" t="s">
        <v>3225</v>
      </c>
      <c r="D807" t="s">
        <v>3226</v>
      </c>
      <c r="E807">
        <v>2599.8880284567699</v>
      </c>
      <c r="F807">
        <v>8.1058000993918106E-2</v>
      </c>
      <c r="G807">
        <v>0.419325997332612</v>
      </c>
      <c r="H807">
        <v>-1.2226678656671801</v>
      </c>
      <c r="I807">
        <v>0.38923283620932497</v>
      </c>
      <c r="J807">
        <v>0.60760141758013897</v>
      </c>
      <c r="K807">
        <v>0.54544414252553497</v>
      </c>
      <c r="L807">
        <v>-0.32579740192135298</v>
      </c>
      <c r="M807" t="s">
        <v>3148</v>
      </c>
      <c r="N807" t="s">
        <v>3149</v>
      </c>
      <c r="O807" t="s">
        <v>3155</v>
      </c>
      <c r="P807" t="s">
        <v>3148</v>
      </c>
      <c r="Q807" t="s">
        <v>3151</v>
      </c>
      <c r="R807" t="s">
        <v>3149</v>
      </c>
      <c r="S807" t="s">
        <v>3148</v>
      </c>
      <c r="T807" t="s">
        <v>3152</v>
      </c>
      <c r="U807">
        <v>62</v>
      </c>
      <c r="V807">
        <v>-0.63765422963840102</v>
      </c>
      <c r="W807">
        <v>-1.19371784352913</v>
      </c>
      <c r="X807">
        <v>-0.95499412526046501</v>
      </c>
      <c r="Y807">
        <v>-0.82349416258063202</v>
      </c>
      <c r="Z807">
        <v>-0.72691173397937403</v>
      </c>
      <c r="AA807">
        <v>-0.23480667920578299</v>
      </c>
      <c r="AB807">
        <v>0.14057103476722799</v>
      </c>
      <c r="AC807">
        <v>-0.18067219377347299</v>
      </c>
      <c r="AD807">
        <v>0.233166925898977</v>
      </c>
      <c r="AE807">
        <v>-0.121250035199176</v>
      </c>
      <c r="AF807">
        <v>8.1058000993918106E-2</v>
      </c>
    </row>
    <row r="808" spans="1:32" x14ac:dyDescent="0.25">
      <c r="A808" t="s">
        <v>4511</v>
      </c>
      <c r="B808" t="s">
        <v>3318</v>
      </c>
      <c r="C808" t="s">
        <v>3227</v>
      </c>
      <c r="D808" t="s">
        <v>3228</v>
      </c>
      <c r="E808">
        <v>6778.7143709215097</v>
      </c>
      <c r="F808">
        <v>0.80426214681665797</v>
      </c>
      <c r="G808">
        <v>1.48242019658538</v>
      </c>
      <c r="H808">
        <v>-0.54506921238286798</v>
      </c>
      <c r="I808">
        <v>0.44600271818944498</v>
      </c>
      <c r="J808">
        <v>0.71870538978604703</v>
      </c>
      <c r="K808">
        <v>0.98934402962659196</v>
      </c>
      <c r="L808">
        <v>0.826987168302733</v>
      </c>
      <c r="M808" t="s">
        <v>3151</v>
      </c>
      <c r="N808" t="s">
        <v>3151</v>
      </c>
      <c r="O808" t="s">
        <v>3150</v>
      </c>
      <c r="P808" t="s">
        <v>3148</v>
      </c>
      <c r="Q808" t="s">
        <v>3151</v>
      </c>
      <c r="R808" t="s">
        <v>3151</v>
      </c>
      <c r="S808" t="s">
        <v>3151</v>
      </c>
      <c r="T808" t="s">
        <v>3152</v>
      </c>
      <c r="U808">
        <v>40</v>
      </c>
      <c r="V808">
        <v>-0.219846750680492</v>
      </c>
      <c r="W808">
        <v>-7.8300684212633295E-2</v>
      </c>
      <c r="X808">
        <v>-0.43233101223748899</v>
      </c>
      <c r="Y808">
        <v>-0.619667468185226</v>
      </c>
      <c r="Z808">
        <v>-0.35422294477976402</v>
      </c>
      <c r="AA808">
        <v>-8.4606207026858601E-2</v>
      </c>
      <c r="AB808">
        <v>0.41390401116174003</v>
      </c>
      <c r="AC808">
        <v>0.50979488827134201</v>
      </c>
      <c r="AD808">
        <v>0.69231387566256097</v>
      </c>
      <c r="AE808">
        <v>0.32484558278824499</v>
      </c>
      <c r="AF808">
        <v>0.80426214681665797</v>
      </c>
    </row>
    <row r="809" spans="1:32" x14ac:dyDescent="0.25">
      <c r="A809" t="s">
        <v>4512</v>
      </c>
      <c r="B809" t="s">
        <v>3318</v>
      </c>
      <c r="C809" t="s">
        <v>3229</v>
      </c>
      <c r="D809" t="s">
        <v>3230</v>
      </c>
      <c r="E809">
        <v>1085.1352435772001</v>
      </c>
      <c r="F809">
        <v>1.1664317767997601</v>
      </c>
      <c r="G809">
        <v>2.2162665921740201</v>
      </c>
      <c r="H809">
        <v>-0.85926627501180797</v>
      </c>
      <c r="I809">
        <v>1.0937054382437099</v>
      </c>
      <c r="J809">
        <v>8.7109184925726904E-2</v>
      </c>
      <c r="K809">
        <v>-0.44633010724226102</v>
      </c>
      <c r="L809">
        <v>0.37357112379088903</v>
      </c>
      <c r="M809" t="s">
        <v>3151</v>
      </c>
      <c r="N809" t="s">
        <v>3151</v>
      </c>
      <c r="O809" t="s">
        <v>3150</v>
      </c>
      <c r="P809" t="s">
        <v>3151</v>
      </c>
      <c r="Q809" t="s">
        <v>3148</v>
      </c>
      <c r="R809" t="s">
        <v>3150</v>
      </c>
      <c r="S809" t="s">
        <v>3149</v>
      </c>
      <c r="T809" t="s">
        <v>3152</v>
      </c>
      <c r="U809">
        <v>27</v>
      </c>
      <c r="V809">
        <v>0.31153485064448699</v>
      </c>
      <c r="W809">
        <v>-4.0963139308879903E-2</v>
      </c>
      <c r="X809">
        <v>-0.15550900489423899</v>
      </c>
      <c r="Y809">
        <v>0.27708273496486202</v>
      </c>
      <c r="Z809">
        <v>-0.32536343449586203</v>
      </c>
      <c r="AA809">
        <v>-1.03836983198593</v>
      </c>
      <c r="AB809">
        <v>0.84486800361513203</v>
      </c>
      <c r="AC809">
        <v>1.19830240210656</v>
      </c>
      <c r="AD809">
        <v>0.90042117019969004</v>
      </c>
      <c r="AE809">
        <v>-0.951060648689668</v>
      </c>
      <c r="AF809">
        <v>1.1664317767997601</v>
      </c>
    </row>
    <row r="810" spans="1:32" x14ac:dyDescent="0.25">
      <c r="A810" t="s">
        <v>4513</v>
      </c>
      <c r="B810" t="s">
        <v>3318</v>
      </c>
      <c r="C810" t="s">
        <v>3231</v>
      </c>
      <c r="D810" t="s">
        <v>3232</v>
      </c>
      <c r="E810">
        <v>1611.3838805457599</v>
      </c>
      <c r="F810">
        <v>0.67467626487076204</v>
      </c>
      <c r="G810">
        <v>0.26509320204020798</v>
      </c>
      <c r="H810">
        <v>-0.44485590650072299</v>
      </c>
      <c r="I810">
        <v>0.49127165627014102</v>
      </c>
      <c r="J810">
        <v>1.0459839551899301E-2</v>
      </c>
      <c r="K810">
        <v>-0.55865754897961395</v>
      </c>
      <c r="L810">
        <v>1.9641338274736402E-2</v>
      </c>
      <c r="M810" t="s">
        <v>3151</v>
      </c>
      <c r="N810" t="s">
        <v>3149</v>
      </c>
      <c r="O810" t="s">
        <v>3150</v>
      </c>
      <c r="P810" t="s">
        <v>3148</v>
      </c>
      <c r="Q810" t="s">
        <v>3148</v>
      </c>
      <c r="R810" t="s">
        <v>3150</v>
      </c>
      <c r="S810" t="s">
        <v>3148</v>
      </c>
      <c r="T810" t="s">
        <v>3152</v>
      </c>
      <c r="U810">
        <v>45</v>
      </c>
      <c r="V810">
        <v>-1.16769269705437</v>
      </c>
      <c r="W810">
        <v>-0.377959041748474</v>
      </c>
      <c r="X810">
        <v>-0.17360500969062201</v>
      </c>
      <c r="Y810">
        <v>-0.75133643386649196</v>
      </c>
      <c r="Z810">
        <v>-0.69690469579622605</v>
      </c>
      <c r="AA810">
        <v>-0.85342810620529796</v>
      </c>
      <c r="AB810">
        <v>-1.0349488440189101</v>
      </c>
      <c r="AC810">
        <v>0.88690914361763695</v>
      </c>
      <c r="AD810">
        <v>1.0080053463099601</v>
      </c>
      <c r="AE810">
        <v>-0.21888463255744001</v>
      </c>
      <c r="AF810">
        <v>0.67467626487076204</v>
      </c>
    </row>
    <row r="811" spans="1:32" x14ac:dyDescent="0.25">
      <c r="A811" t="s">
        <v>4514</v>
      </c>
      <c r="B811" t="s">
        <v>3318</v>
      </c>
      <c r="C811" t="s">
        <v>3233</v>
      </c>
      <c r="D811" t="s">
        <v>3234</v>
      </c>
      <c r="E811">
        <v>512.99097904211499</v>
      </c>
      <c r="F811">
        <v>0.46786084820784601</v>
      </c>
      <c r="M811" t="s">
        <v>3160</v>
      </c>
      <c r="N811" t="s">
        <v>3160</v>
      </c>
      <c r="O811" t="s">
        <v>3160</v>
      </c>
      <c r="P811" t="s">
        <v>3160</v>
      </c>
      <c r="Q811" t="s">
        <v>3160</v>
      </c>
      <c r="R811" t="s">
        <v>3160</v>
      </c>
      <c r="S811" t="s">
        <v>3160</v>
      </c>
      <c r="T811" t="s">
        <v>3180</v>
      </c>
      <c r="U811">
        <v>53</v>
      </c>
      <c r="V811">
        <v>0.22280244447630601</v>
      </c>
      <c r="W811">
        <v>0.26805478813558198</v>
      </c>
      <c r="X811">
        <v>0.53229735228338904</v>
      </c>
      <c r="Y811">
        <v>8.7787347470239894E-3</v>
      </c>
      <c r="Z811">
        <v>-8.4752168801283098E-2</v>
      </c>
      <c r="AA811">
        <v>0.71663230548635504</v>
      </c>
      <c r="AB811">
        <v>0.934269298557862</v>
      </c>
      <c r="AC811">
        <v>0.85384053721026898</v>
      </c>
      <c r="AD811">
        <v>0.68322980315332904</v>
      </c>
      <c r="AE811">
        <v>0.41503066968255897</v>
      </c>
      <c r="AF811">
        <v>0.46786084820784601</v>
      </c>
    </row>
    <row r="812" spans="1:32" x14ac:dyDescent="0.25">
      <c r="A812" t="s">
        <v>4515</v>
      </c>
      <c r="B812" t="s">
        <v>3318</v>
      </c>
      <c r="C812" t="s">
        <v>3235</v>
      </c>
      <c r="D812" t="s">
        <v>3236</v>
      </c>
      <c r="E812">
        <v>2842.4009529991299</v>
      </c>
      <c r="F812">
        <v>-0.14356751588661301</v>
      </c>
      <c r="G812">
        <v>1.2397085848106699</v>
      </c>
      <c r="H812">
        <v>-1.0057074048363599</v>
      </c>
      <c r="I812">
        <v>-0.68783028762202203</v>
      </c>
      <c r="J812">
        <v>0.16366127385681201</v>
      </c>
      <c r="K812">
        <v>-1.2917432665931501</v>
      </c>
      <c r="L812">
        <v>-0.89990079493411301</v>
      </c>
      <c r="M812" t="s">
        <v>3148</v>
      </c>
      <c r="N812" t="s">
        <v>3151</v>
      </c>
      <c r="O812" t="s">
        <v>3155</v>
      </c>
      <c r="P812" t="s">
        <v>3150</v>
      </c>
      <c r="Q812" t="s">
        <v>3148</v>
      </c>
      <c r="R812" t="s">
        <v>3155</v>
      </c>
      <c r="S812" t="s">
        <v>3155</v>
      </c>
      <c r="T812" t="s">
        <v>3152</v>
      </c>
      <c r="U812">
        <v>66</v>
      </c>
      <c r="V812">
        <v>-0.67640281583586803</v>
      </c>
      <c r="W812">
        <v>-0.52073200618325699</v>
      </c>
      <c r="X812">
        <v>-0.42447879436995001</v>
      </c>
      <c r="Y812">
        <v>-0.82830315383275999</v>
      </c>
      <c r="Z812">
        <v>-0.69804300432648503</v>
      </c>
      <c r="AA812">
        <v>-0.51671744726106805</v>
      </c>
      <c r="AB812">
        <v>-0.347642957771093</v>
      </c>
      <c r="AC812">
        <v>-2.6837377662684701E-2</v>
      </c>
      <c r="AD812">
        <v>2.5936113855551401E-2</v>
      </c>
      <c r="AE812">
        <v>-0.260350492825832</v>
      </c>
      <c r="AF812">
        <v>-0.14356751588661301</v>
      </c>
    </row>
    <row r="813" spans="1:32" x14ac:dyDescent="0.25">
      <c r="A813" t="s">
        <v>4516</v>
      </c>
      <c r="B813" t="s">
        <v>3318</v>
      </c>
      <c r="C813" t="s">
        <v>3237</v>
      </c>
      <c r="D813" t="s">
        <v>3238</v>
      </c>
      <c r="E813">
        <v>2282.1332783794601</v>
      </c>
      <c r="F813">
        <v>1.0662710028814699</v>
      </c>
      <c r="G813">
        <v>4.8666752035397799E-4</v>
      </c>
      <c r="H813">
        <v>1.4131187188816401</v>
      </c>
      <c r="I813">
        <v>0.97117415437186605</v>
      </c>
      <c r="J813">
        <v>-0.62061077842549595</v>
      </c>
      <c r="K813">
        <v>-1.4207474154772699</v>
      </c>
      <c r="L813">
        <v>-1.15030177138044</v>
      </c>
      <c r="M813" t="s">
        <v>3151</v>
      </c>
      <c r="N813" t="s">
        <v>3148</v>
      </c>
      <c r="O813" t="s">
        <v>3151</v>
      </c>
      <c r="P813" t="s">
        <v>3151</v>
      </c>
      <c r="Q813" t="s">
        <v>3150</v>
      </c>
      <c r="R813" t="s">
        <v>3155</v>
      </c>
      <c r="S813" t="s">
        <v>3155</v>
      </c>
      <c r="T813" t="s">
        <v>3152</v>
      </c>
      <c r="U813">
        <v>30</v>
      </c>
      <c r="V813">
        <v>-0.12364709560333401</v>
      </c>
      <c r="W813">
        <v>0.15176096812542</v>
      </c>
      <c r="X813">
        <v>-0.18647172452015501</v>
      </c>
      <c r="Y813">
        <v>0.26015591980879299</v>
      </c>
      <c r="Z813">
        <v>-2.2520568141719901E-2</v>
      </c>
      <c r="AA813">
        <v>-0.40915504998405999</v>
      </c>
      <c r="AB813">
        <v>0.40987148851405197</v>
      </c>
      <c r="AC813">
        <v>0.31739916286751702</v>
      </c>
      <c r="AD813">
        <v>0.27364093264978301</v>
      </c>
      <c r="AE813">
        <v>1.1787866039477199</v>
      </c>
      <c r="AF813">
        <v>1.0662710028814699</v>
      </c>
    </row>
    <row r="814" spans="1:32" x14ac:dyDescent="0.25">
      <c r="A814" t="s">
        <v>4517</v>
      </c>
      <c r="B814" t="s">
        <v>3318</v>
      </c>
      <c r="C814" t="s">
        <v>3239</v>
      </c>
      <c r="D814" t="s">
        <v>3240</v>
      </c>
      <c r="E814">
        <v>2243.0182731873001</v>
      </c>
      <c r="F814">
        <v>-0.562789759098553</v>
      </c>
      <c r="G814">
        <v>1.2969996734054901</v>
      </c>
      <c r="H814">
        <v>-1.0057074048363599</v>
      </c>
      <c r="I814">
        <v>-1.16000917375891</v>
      </c>
      <c r="J814">
        <v>0.287025779225002</v>
      </c>
      <c r="K814">
        <v>-1.0203798763726399</v>
      </c>
      <c r="L814">
        <v>0.37296106051287597</v>
      </c>
      <c r="M814" t="s">
        <v>3150</v>
      </c>
      <c r="N814" t="s">
        <v>3151</v>
      </c>
      <c r="O814" t="s">
        <v>3155</v>
      </c>
      <c r="P814" t="s">
        <v>3155</v>
      </c>
      <c r="Q814" t="s">
        <v>3148</v>
      </c>
      <c r="R814" t="s">
        <v>3150</v>
      </c>
      <c r="S814" t="s">
        <v>3149</v>
      </c>
      <c r="T814" t="s">
        <v>3152</v>
      </c>
      <c r="U814">
        <v>72</v>
      </c>
      <c r="V814">
        <v>-0.71679755036162196</v>
      </c>
      <c r="W814">
        <v>-0.69430368250006802</v>
      </c>
      <c r="X814">
        <v>-1.2802871757998999</v>
      </c>
      <c r="Y814">
        <v>-1.5192744907062601</v>
      </c>
      <c r="Z814">
        <v>-0.97371355752284505</v>
      </c>
      <c r="AA814">
        <v>-0.72352417503759303</v>
      </c>
      <c r="AB814">
        <v>-0.97667168754290801</v>
      </c>
      <c r="AC814">
        <v>-0.697037059216705</v>
      </c>
      <c r="AD814">
        <v>-0.51079826311846899</v>
      </c>
      <c r="AE814">
        <v>-0.71796380825990402</v>
      </c>
      <c r="AF814">
        <v>-0.562789759098553</v>
      </c>
    </row>
    <row r="815" spans="1:32" x14ac:dyDescent="0.25">
      <c r="A815" t="s">
        <v>4518</v>
      </c>
      <c r="B815" t="s">
        <v>3318</v>
      </c>
      <c r="C815" t="s">
        <v>3241</v>
      </c>
      <c r="D815" t="s">
        <v>3242</v>
      </c>
      <c r="E815">
        <v>964.12672649123101</v>
      </c>
      <c r="F815">
        <v>6.5343238330761E-2</v>
      </c>
      <c r="G815">
        <v>0.60803379220554099</v>
      </c>
      <c r="H815">
        <v>-0.19943203026369</v>
      </c>
      <c r="I815">
        <v>1.96135232357528E-2</v>
      </c>
      <c r="J815">
        <v>-0.362384530902435</v>
      </c>
      <c r="K815">
        <v>-1.6013024851053901</v>
      </c>
      <c r="L815">
        <v>-0.96310844306244603</v>
      </c>
      <c r="M815" t="s">
        <v>3148</v>
      </c>
      <c r="N815" t="s">
        <v>3151</v>
      </c>
      <c r="O815" t="s">
        <v>3148</v>
      </c>
      <c r="P815" t="s">
        <v>3148</v>
      </c>
      <c r="Q815" t="s">
        <v>3150</v>
      </c>
      <c r="R815" t="s">
        <v>3155</v>
      </c>
      <c r="S815" t="s">
        <v>3155</v>
      </c>
      <c r="T815" t="s">
        <v>3152</v>
      </c>
      <c r="U815">
        <v>63</v>
      </c>
      <c r="V815">
        <v>-0.86926991922498797</v>
      </c>
      <c r="W815">
        <v>-0.172766546091882</v>
      </c>
      <c r="X815">
        <v>-0.29428146361556201</v>
      </c>
      <c r="Y815">
        <v>-0.49079671722204898</v>
      </c>
      <c r="Z815">
        <v>-9.7369655870440705E-2</v>
      </c>
      <c r="AA815">
        <v>-0.44581597085149399</v>
      </c>
      <c r="AB815">
        <v>-1.22816006167851</v>
      </c>
      <c r="AC815">
        <v>-0.68585461030171002</v>
      </c>
      <c r="AD815">
        <v>-0.88350479480964395</v>
      </c>
      <c r="AE815">
        <v>-1.01628071753912</v>
      </c>
      <c r="AF815">
        <v>6.5343238330761E-2</v>
      </c>
    </row>
    <row r="816" spans="1:32" x14ac:dyDescent="0.25">
      <c r="A816" t="s">
        <v>4519</v>
      </c>
      <c r="B816" t="s">
        <v>3318</v>
      </c>
      <c r="C816" t="s">
        <v>3243</v>
      </c>
      <c r="D816" t="s">
        <v>3244</v>
      </c>
      <c r="E816">
        <v>2840.3497738012502</v>
      </c>
      <c r="F816">
        <v>0.25728854191385903</v>
      </c>
      <c r="G816">
        <v>-0.77846862566753605</v>
      </c>
      <c r="H816">
        <v>-0.165439217637947</v>
      </c>
      <c r="I816">
        <v>1.34120572957186</v>
      </c>
      <c r="J816">
        <v>-0.81452466134742996</v>
      </c>
      <c r="K816">
        <v>-1.5649051432697101</v>
      </c>
      <c r="L816">
        <v>-0.55774393367461195</v>
      </c>
      <c r="M816" t="s">
        <v>3149</v>
      </c>
      <c r="N816" t="s">
        <v>3155</v>
      </c>
      <c r="O816" t="s">
        <v>3148</v>
      </c>
      <c r="P816" t="s">
        <v>3151</v>
      </c>
      <c r="Q816" t="s">
        <v>3155</v>
      </c>
      <c r="R816" t="s">
        <v>3155</v>
      </c>
      <c r="S816" t="s">
        <v>3150</v>
      </c>
      <c r="T816" t="s">
        <v>3152</v>
      </c>
      <c r="U816">
        <v>58</v>
      </c>
      <c r="V816">
        <v>1.5213529445602401</v>
      </c>
      <c r="W816">
        <v>0.55998902883225099</v>
      </c>
      <c r="X816">
        <v>-0.45870848768613598</v>
      </c>
      <c r="Y816">
        <v>-0.217004785646633</v>
      </c>
      <c r="Z816">
        <v>-0.251447959085071</v>
      </c>
      <c r="AA816">
        <v>-5.9016736200319601E-2</v>
      </c>
      <c r="AB816">
        <v>1.8245050681655599</v>
      </c>
      <c r="AC816">
        <v>1.50704720692313</v>
      </c>
      <c r="AD816">
        <v>0.88312128512677901</v>
      </c>
      <c r="AE816">
        <v>-1.12456486923688E-2</v>
      </c>
      <c r="AF816">
        <v>0.25728854191385903</v>
      </c>
    </row>
    <row r="817" spans="1:32" x14ac:dyDescent="0.25">
      <c r="A817" t="s">
        <v>4520</v>
      </c>
      <c r="B817" t="s">
        <v>3318</v>
      </c>
      <c r="C817" t="s">
        <v>3245</v>
      </c>
      <c r="D817" t="s">
        <v>3246</v>
      </c>
      <c r="E817">
        <v>2506.1591892963802</v>
      </c>
      <c r="F817">
        <v>1.6703247555404701</v>
      </c>
      <c r="G817">
        <v>2.0955428040147499</v>
      </c>
      <c r="H817">
        <v>-0.63357401113951906</v>
      </c>
      <c r="I817">
        <v>0.58758922183944595</v>
      </c>
      <c r="J817">
        <v>-1.19355997101254</v>
      </c>
      <c r="K817">
        <v>-1.7256167417620001</v>
      </c>
      <c r="L817">
        <v>-1.2545223220966299</v>
      </c>
      <c r="M817" t="s">
        <v>3151</v>
      </c>
      <c r="N817" t="s">
        <v>3151</v>
      </c>
      <c r="O817" t="s">
        <v>3150</v>
      </c>
      <c r="P817" t="s">
        <v>3149</v>
      </c>
      <c r="Q817" t="s">
        <v>3155</v>
      </c>
      <c r="R817" t="s">
        <v>3155</v>
      </c>
      <c r="S817" t="s">
        <v>3155</v>
      </c>
      <c r="T817" t="s">
        <v>3152</v>
      </c>
      <c r="U817">
        <v>16</v>
      </c>
      <c r="V817">
        <v>-2.26760700291684E-2</v>
      </c>
      <c r="W817">
        <v>-7.56212488599632E-2</v>
      </c>
      <c r="X817">
        <v>-0.59566085802984303</v>
      </c>
      <c r="Y817">
        <v>-0.51709716133934402</v>
      </c>
      <c r="Z817">
        <v>-0.38669775670620798</v>
      </c>
      <c r="AA817">
        <v>-0.46016498074412499</v>
      </c>
      <c r="AB817">
        <v>0.62048400269660098</v>
      </c>
      <c r="AC817">
        <v>0.49934855587129601</v>
      </c>
      <c r="AD817">
        <v>0.56485751933254602</v>
      </c>
      <c r="AE817">
        <v>0.56285883455468999</v>
      </c>
      <c r="AF817">
        <v>1.6703247555404701</v>
      </c>
    </row>
    <row r="818" spans="1:32" x14ac:dyDescent="0.25">
      <c r="A818" t="s">
        <v>4521</v>
      </c>
      <c r="B818" t="s">
        <v>3318</v>
      </c>
      <c r="C818" t="s">
        <v>3247</v>
      </c>
      <c r="D818" t="s">
        <v>3248</v>
      </c>
      <c r="E818">
        <v>128.964917540839</v>
      </c>
      <c r="F818">
        <v>1.2035447128730099</v>
      </c>
      <c r="G818">
        <v>3.0538674199424301</v>
      </c>
      <c r="H818">
        <v>-0.19943203026369</v>
      </c>
      <c r="I818">
        <v>-2.6197419571400902</v>
      </c>
      <c r="J818">
        <v>-0.76744946690932603</v>
      </c>
      <c r="K818">
        <v>-0.42565853627275002</v>
      </c>
      <c r="L818">
        <v>-0.398136967461592</v>
      </c>
      <c r="M818" t="s">
        <v>3151</v>
      </c>
      <c r="N818" t="s">
        <v>3151</v>
      </c>
      <c r="O818" t="s">
        <v>3148</v>
      </c>
      <c r="P818" t="s">
        <v>3155</v>
      </c>
      <c r="Q818" t="s">
        <v>3155</v>
      </c>
      <c r="R818" t="s">
        <v>3150</v>
      </c>
      <c r="S818" t="s">
        <v>3150</v>
      </c>
      <c r="T818" t="s">
        <v>3152</v>
      </c>
      <c r="U818">
        <v>25</v>
      </c>
      <c r="V818">
        <v>0.274245558577565</v>
      </c>
      <c r="W818">
        <v>0.273057777695843</v>
      </c>
      <c r="X818">
        <v>1.05856756857066E-2</v>
      </c>
      <c r="Y818">
        <v>-0.13876798969079299</v>
      </c>
      <c r="Z818">
        <v>-0.22960425163380599</v>
      </c>
      <c r="AA818">
        <v>6.4536451554391194E-2</v>
      </c>
      <c r="AB818">
        <v>0.640300538056086</v>
      </c>
      <c r="AC818">
        <v>1.80417848744111</v>
      </c>
      <c r="AD818">
        <v>1.5154020028379001</v>
      </c>
      <c r="AE818">
        <v>0.31622233217641699</v>
      </c>
      <c r="AF818">
        <v>1.2035447128730099</v>
      </c>
    </row>
    <row r="819" spans="1:32" x14ac:dyDescent="0.25">
      <c r="A819" t="s">
        <v>4522</v>
      </c>
      <c r="B819" t="s">
        <v>3318</v>
      </c>
      <c r="C819" t="s">
        <v>3249</v>
      </c>
      <c r="D819" t="s">
        <v>3250</v>
      </c>
      <c r="E819">
        <v>801.89958111896897</v>
      </c>
      <c r="F819">
        <v>1.00515366518598</v>
      </c>
      <c r="G819">
        <v>-0.21816504945901899</v>
      </c>
      <c r="H819">
        <v>1.4131187188816401</v>
      </c>
      <c r="I819">
        <v>0.517955381316205</v>
      </c>
      <c r="J819">
        <v>-0.95021314249200495</v>
      </c>
      <c r="K819">
        <v>-1.5941882054902099</v>
      </c>
      <c r="L819">
        <v>0.40184398821297301</v>
      </c>
      <c r="M819" t="s">
        <v>3151</v>
      </c>
      <c r="N819" t="s">
        <v>3148</v>
      </c>
      <c r="O819" t="s">
        <v>3151</v>
      </c>
      <c r="P819" t="s">
        <v>3149</v>
      </c>
      <c r="Q819" t="s">
        <v>3155</v>
      </c>
      <c r="R819" t="s">
        <v>3155</v>
      </c>
      <c r="S819" t="s">
        <v>3149</v>
      </c>
      <c r="T819" t="s">
        <v>3152</v>
      </c>
      <c r="U819">
        <v>35</v>
      </c>
      <c r="V819">
        <v>-0.35627058758338698</v>
      </c>
      <c r="W819">
        <v>-0.14969733131645299</v>
      </c>
      <c r="X819">
        <v>0.61053370656239303</v>
      </c>
      <c r="Y819">
        <v>-0.32036342571986098</v>
      </c>
      <c r="Z819">
        <v>-0.45557809233251101</v>
      </c>
      <c r="AA819">
        <v>0.104536977423208</v>
      </c>
      <c r="AB819">
        <v>5.7547583004276301E-2</v>
      </c>
      <c r="AC819">
        <v>0.62710610817910195</v>
      </c>
      <c r="AD819">
        <v>0.64783430941697195</v>
      </c>
      <c r="AE819">
        <v>0.291344307177688</v>
      </c>
      <c r="AF819">
        <v>1.00515366518598</v>
      </c>
    </row>
    <row r="820" spans="1:32" x14ac:dyDescent="0.25">
      <c r="A820" t="s">
        <v>4523</v>
      </c>
      <c r="B820" t="s">
        <v>3318</v>
      </c>
      <c r="C820" t="s">
        <v>3251</v>
      </c>
      <c r="D820" t="s">
        <v>3252</v>
      </c>
      <c r="E820">
        <v>750.884620873166</v>
      </c>
      <c r="F820">
        <v>2.5126403277089602</v>
      </c>
      <c r="G820">
        <v>3.6691050099950799</v>
      </c>
      <c r="H820">
        <v>1.4131187188816401</v>
      </c>
      <c r="I820">
        <v>0.68408413206639496</v>
      </c>
      <c r="J820">
        <v>-1.0174630602872701</v>
      </c>
      <c r="K820">
        <v>-1.64907150594291</v>
      </c>
      <c r="L820">
        <v>-0.35089178893147599</v>
      </c>
      <c r="M820" t="s">
        <v>3151</v>
      </c>
      <c r="N820" t="s">
        <v>3151</v>
      </c>
      <c r="O820" t="s">
        <v>3151</v>
      </c>
      <c r="P820" t="s">
        <v>3149</v>
      </c>
      <c r="Q820" t="s">
        <v>3155</v>
      </c>
      <c r="R820" t="s">
        <v>3155</v>
      </c>
      <c r="S820" t="s">
        <v>3148</v>
      </c>
      <c r="T820" t="s">
        <v>3152</v>
      </c>
      <c r="U820">
        <v>5</v>
      </c>
      <c r="V820">
        <v>1.90069139491962</v>
      </c>
      <c r="W820">
        <v>0.69451623975904597</v>
      </c>
      <c r="X820">
        <v>0.88142059477664403</v>
      </c>
      <c r="Y820">
        <v>1.4413192188321899</v>
      </c>
      <c r="Z820">
        <v>1.8337855331553401</v>
      </c>
      <c r="AA820">
        <v>1.5491439246616301</v>
      </c>
      <c r="AB820">
        <v>1.55287181292181</v>
      </c>
      <c r="AC820">
        <v>1.52648194468466</v>
      </c>
      <c r="AD820">
        <v>1.61216103780141</v>
      </c>
      <c r="AE820">
        <v>2.2115509104870101</v>
      </c>
      <c r="AF820">
        <v>2.5126403277089602</v>
      </c>
    </row>
    <row r="821" spans="1:32" x14ac:dyDescent="0.25">
      <c r="A821" t="s">
        <v>4524</v>
      </c>
      <c r="B821" t="s">
        <v>3318</v>
      </c>
      <c r="C821" t="s">
        <v>3253</v>
      </c>
      <c r="D821" t="s">
        <v>3254</v>
      </c>
      <c r="E821">
        <v>1526.91982191132</v>
      </c>
      <c r="F821">
        <v>0.68302180556328296</v>
      </c>
      <c r="G821">
        <v>-0.187885888756434</v>
      </c>
      <c r="H821">
        <v>0.60684334430897602</v>
      </c>
      <c r="I821">
        <v>0.878504865891371</v>
      </c>
      <c r="J821">
        <v>-0.738750182435993</v>
      </c>
      <c r="K821">
        <v>-1.79702793888405</v>
      </c>
      <c r="L821">
        <v>-1.0504357669164199</v>
      </c>
      <c r="M821" t="s">
        <v>3151</v>
      </c>
      <c r="N821" t="s">
        <v>3148</v>
      </c>
      <c r="O821" t="s">
        <v>3149</v>
      </c>
      <c r="P821" t="s">
        <v>3149</v>
      </c>
      <c r="Q821" t="s">
        <v>3155</v>
      </c>
      <c r="R821" t="s">
        <v>3155</v>
      </c>
      <c r="S821" t="s">
        <v>3155</v>
      </c>
      <c r="T821" t="s">
        <v>3152</v>
      </c>
      <c r="U821">
        <v>44</v>
      </c>
      <c r="V821">
        <v>0.74199293850322301</v>
      </c>
      <c r="W821">
        <v>3.8885219695314499E-2</v>
      </c>
      <c r="X821">
        <v>-0.34328547756342498</v>
      </c>
      <c r="Y821">
        <v>-0.38708112044537701</v>
      </c>
      <c r="Z821">
        <v>0.107124826998342</v>
      </c>
      <c r="AA821">
        <v>-7.26993625892986E-2</v>
      </c>
      <c r="AB821">
        <v>-7.4730585143437001E-2</v>
      </c>
      <c r="AC821">
        <v>0.12607824642038201</v>
      </c>
      <c r="AD821">
        <v>0.10161350680638</v>
      </c>
      <c r="AE821">
        <v>0.40080502134224</v>
      </c>
      <c r="AF821">
        <v>0.68302180556328296</v>
      </c>
    </row>
    <row r="822" spans="1:32" x14ac:dyDescent="0.25">
      <c r="A822" t="s">
        <v>4525</v>
      </c>
      <c r="B822" t="s">
        <v>3318</v>
      </c>
      <c r="C822" t="s">
        <v>3255</v>
      </c>
      <c r="D822" t="s">
        <v>3256</v>
      </c>
      <c r="E822">
        <v>1318.6249775917199</v>
      </c>
      <c r="F822">
        <v>-1.0014607626392</v>
      </c>
      <c r="G822">
        <v>-0.52907925288617697</v>
      </c>
      <c r="H822">
        <v>0.60684334430897602</v>
      </c>
      <c r="I822">
        <v>1.20457009185103</v>
      </c>
      <c r="J822">
        <v>-0.60402308433490204</v>
      </c>
      <c r="K822">
        <v>-0.86858247689063595</v>
      </c>
      <c r="L822">
        <v>-3.00862772046794E-2</v>
      </c>
      <c r="M822" t="s">
        <v>3155</v>
      </c>
      <c r="N822" t="s">
        <v>3150</v>
      </c>
      <c r="O822" t="s">
        <v>3149</v>
      </c>
      <c r="P822" t="s">
        <v>3151</v>
      </c>
      <c r="Q822" t="s">
        <v>3150</v>
      </c>
      <c r="R822" t="s">
        <v>3150</v>
      </c>
      <c r="S822" t="s">
        <v>3148</v>
      </c>
      <c r="T822" t="s">
        <v>3152</v>
      </c>
      <c r="U822">
        <v>74</v>
      </c>
      <c r="V822">
        <v>-0.70126552259365804</v>
      </c>
      <c r="W822">
        <v>-1.0524993282827699</v>
      </c>
      <c r="X822">
        <v>-0.95467045955572205</v>
      </c>
      <c r="Y822">
        <v>0.71687221193121897</v>
      </c>
      <c r="Z822">
        <v>0.97663466814621203</v>
      </c>
      <c r="AA822">
        <v>-0.844702687155371</v>
      </c>
      <c r="AB822">
        <v>-0.84418831670309002</v>
      </c>
      <c r="AC822">
        <v>-0.43029484750268998</v>
      </c>
      <c r="AD822">
        <v>-0.97763909576781005</v>
      </c>
      <c r="AE822">
        <v>-1.37668068050619</v>
      </c>
      <c r="AF822">
        <v>-1.0014607626392</v>
      </c>
    </row>
    <row r="823" spans="1:32" x14ac:dyDescent="0.25">
      <c r="A823" t="s">
        <v>4526</v>
      </c>
      <c r="B823" t="s">
        <v>3318</v>
      </c>
      <c r="C823" t="s">
        <v>3257</v>
      </c>
      <c r="D823" t="s">
        <v>3258</v>
      </c>
      <c r="E823">
        <v>933.36059752968299</v>
      </c>
      <c r="F823">
        <v>0.72004365022822003</v>
      </c>
      <c r="G823">
        <v>-0.80024169190255201</v>
      </c>
      <c r="H823">
        <v>0.60684334430897602</v>
      </c>
      <c r="I823">
        <v>1.2009914749127999</v>
      </c>
      <c r="J823">
        <v>1.0139832164854801</v>
      </c>
      <c r="K823">
        <v>-1.08540925298072</v>
      </c>
      <c r="L823">
        <v>0.72179426721964501</v>
      </c>
      <c r="M823" t="s">
        <v>3151</v>
      </c>
      <c r="N823" t="s">
        <v>3155</v>
      </c>
      <c r="O823" t="s">
        <v>3149</v>
      </c>
      <c r="P823" t="s">
        <v>3151</v>
      </c>
      <c r="Q823" t="s">
        <v>3151</v>
      </c>
      <c r="R823" t="s">
        <v>3155</v>
      </c>
      <c r="S823" t="s">
        <v>3149</v>
      </c>
      <c r="T823" t="s">
        <v>3152</v>
      </c>
      <c r="U823">
        <v>43</v>
      </c>
      <c r="V823">
        <v>-1.13656226072707</v>
      </c>
      <c r="W823">
        <v>-0.71302736536030398</v>
      </c>
      <c r="X823">
        <v>-0.16393834798130799</v>
      </c>
      <c r="Y823">
        <v>0.45402444929895602</v>
      </c>
      <c r="Z823">
        <v>-0.17482947187192099</v>
      </c>
      <c r="AA823">
        <v>-0.10524297335831199</v>
      </c>
      <c r="AB823">
        <v>0.19050503699444099</v>
      </c>
      <c r="AC823">
        <v>0.10166344809582099</v>
      </c>
      <c r="AD823">
        <v>-0.113970872725611</v>
      </c>
      <c r="AE823">
        <v>1.2541103106534299</v>
      </c>
      <c r="AF823">
        <v>0.72004365022822003</v>
      </c>
    </row>
    <row r="824" spans="1:32" x14ac:dyDescent="0.25">
      <c r="A824" t="s">
        <v>4527</v>
      </c>
      <c r="B824" t="s">
        <v>3318</v>
      </c>
      <c r="C824" t="s">
        <v>3259</v>
      </c>
      <c r="D824" t="s">
        <v>3260</v>
      </c>
      <c r="E824">
        <v>815.906640684124</v>
      </c>
      <c r="F824">
        <v>1.50789429349383</v>
      </c>
      <c r="M824" t="s">
        <v>3160</v>
      </c>
      <c r="N824" t="s">
        <v>3160</v>
      </c>
      <c r="O824" t="s">
        <v>3160</v>
      </c>
      <c r="P824" t="s">
        <v>3160</v>
      </c>
      <c r="Q824" t="s">
        <v>3160</v>
      </c>
      <c r="R824" t="s">
        <v>3160</v>
      </c>
      <c r="S824" t="s">
        <v>3160</v>
      </c>
      <c r="T824" t="s">
        <v>3180</v>
      </c>
      <c r="U824">
        <v>19</v>
      </c>
      <c r="V824">
        <v>-0.55617896899025399</v>
      </c>
      <c r="W824">
        <v>-0.86586409022345701</v>
      </c>
      <c r="X824">
        <v>-0.90720875769696396</v>
      </c>
      <c r="Y824">
        <v>-0.75226954384878797</v>
      </c>
      <c r="Z824">
        <v>-0.74081315056619901</v>
      </c>
      <c r="AA824">
        <v>-0.43060472482602202</v>
      </c>
      <c r="AB824">
        <v>-0.92758672928786101</v>
      </c>
      <c r="AC824">
        <v>-0.73574333284361504</v>
      </c>
      <c r="AD824">
        <v>-0.47336238142264397</v>
      </c>
      <c r="AE824">
        <v>0.67378789766949299</v>
      </c>
      <c r="AF824">
        <v>1.50789429349383</v>
      </c>
    </row>
    <row r="825" spans="1:32" x14ac:dyDescent="0.25">
      <c r="A825" t="s">
        <v>4528</v>
      </c>
      <c r="B825" t="s">
        <v>3318</v>
      </c>
      <c r="C825" t="s">
        <v>3261</v>
      </c>
      <c r="D825" t="s">
        <v>3262</v>
      </c>
      <c r="E825">
        <v>2366.1272334128898</v>
      </c>
      <c r="F825">
        <v>0.23159894661039901</v>
      </c>
      <c r="G825">
        <v>2.01186337433868</v>
      </c>
      <c r="H825">
        <v>-1.2062476724387701</v>
      </c>
      <c r="I825">
        <v>-0.78114260945138803</v>
      </c>
      <c r="J825">
        <v>1.03879185498269</v>
      </c>
      <c r="K825">
        <v>1.3993262897685299</v>
      </c>
      <c r="L825">
        <v>-0.76562664058990104</v>
      </c>
      <c r="M825" t="s">
        <v>3149</v>
      </c>
      <c r="N825" t="s">
        <v>3151</v>
      </c>
      <c r="O825" t="s">
        <v>3155</v>
      </c>
      <c r="P825" t="s">
        <v>3155</v>
      </c>
      <c r="Q825" t="s">
        <v>3151</v>
      </c>
      <c r="R825" t="s">
        <v>3151</v>
      </c>
      <c r="S825" t="s">
        <v>3150</v>
      </c>
      <c r="T825" t="s">
        <v>3152</v>
      </c>
      <c r="U825">
        <v>59</v>
      </c>
      <c r="V825">
        <v>-0.989397132787457</v>
      </c>
      <c r="W825">
        <v>-1.30146885120492</v>
      </c>
      <c r="X825">
        <v>-1.13913611150147</v>
      </c>
      <c r="Y825">
        <v>-1.14060537253954</v>
      </c>
      <c r="Z825">
        <v>-0.83571845013104895</v>
      </c>
      <c r="AA825">
        <v>-0.73366794551646197</v>
      </c>
      <c r="AB825">
        <v>-0.992912489279977</v>
      </c>
      <c r="AC825">
        <v>-0.78531384381459801</v>
      </c>
      <c r="AD825">
        <v>-0.48933557476714601</v>
      </c>
      <c r="AE825">
        <v>-0.45935732277179198</v>
      </c>
      <c r="AF825">
        <v>0.23159894661039901</v>
      </c>
    </row>
    <row r="826" spans="1:32" x14ac:dyDescent="0.25">
      <c r="A826" t="s">
        <v>4529</v>
      </c>
      <c r="B826" t="s">
        <v>3318</v>
      </c>
      <c r="C826" t="s">
        <v>3263</v>
      </c>
      <c r="D826" t="s">
        <v>3264</v>
      </c>
      <c r="E826">
        <v>7812.6856478760401</v>
      </c>
      <c r="F826">
        <v>-0.193704269224066</v>
      </c>
      <c r="G826">
        <v>0.37570858657524198</v>
      </c>
      <c r="H826">
        <v>-0.45965524716193101</v>
      </c>
      <c r="I826">
        <v>0.25598522632499898</v>
      </c>
      <c r="J826">
        <v>0.95442889083674398</v>
      </c>
      <c r="K826">
        <v>0.14580049910388901</v>
      </c>
      <c r="L826">
        <v>-0.86636882716629904</v>
      </c>
      <c r="M826" t="s">
        <v>3148</v>
      </c>
      <c r="N826" t="s">
        <v>3149</v>
      </c>
      <c r="O826" t="s">
        <v>3150</v>
      </c>
      <c r="P826" t="s">
        <v>3148</v>
      </c>
      <c r="Q826" t="s">
        <v>3151</v>
      </c>
      <c r="R826" t="s">
        <v>3148</v>
      </c>
      <c r="S826" t="s">
        <v>3155</v>
      </c>
      <c r="T826" t="s">
        <v>3152</v>
      </c>
      <c r="U826">
        <v>68</v>
      </c>
      <c r="V826">
        <v>-0.53991525228466197</v>
      </c>
      <c r="W826">
        <v>-0.23569848236085</v>
      </c>
      <c r="X826">
        <v>-7.1443378973903404E-2</v>
      </c>
      <c r="Y826">
        <v>-0.45352274516209201</v>
      </c>
      <c r="Z826">
        <v>-0.75551225223951901</v>
      </c>
      <c r="AA826">
        <v>-0.84382478160244301</v>
      </c>
      <c r="AB826">
        <v>-0.25306822377084098</v>
      </c>
      <c r="AC826">
        <v>7.1978913142515203E-3</v>
      </c>
      <c r="AD826">
        <v>-0.20830680671436899</v>
      </c>
      <c r="AE826">
        <v>-0.570624590201397</v>
      </c>
      <c r="AF826">
        <v>-0.193704269224066</v>
      </c>
    </row>
    <row r="827" spans="1:32" x14ac:dyDescent="0.25">
      <c r="A827" t="s">
        <v>4530</v>
      </c>
      <c r="B827" t="s">
        <v>3318</v>
      </c>
      <c r="C827" t="s">
        <v>3265</v>
      </c>
      <c r="D827" t="s">
        <v>3266</v>
      </c>
      <c r="E827">
        <v>3349.35119284753</v>
      </c>
      <c r="F827">
        <v>0.54504600651091095</v>
      </c>
      <c r="G827">
        <v>-0.63084581909831905</v>
      </c>
      <c r="H827">
        <v>-0.19943203026369</v>
      </c>
      <c r="I827">
        <v>0.94859171839632805</v>
      </c>
      <c r="J827">
        <v>-1.0029224188760799</v>
      </c>
      <c r="K827">
        <v>-1.05498741114749</v>
      </c>
      <c r="L827">
        <v>-0.21073413338122299</v>
      </c>
      <c r="M827" t="s">
        <v>3151</v>
      </c>
      <c r="N827" t="s">
        <v>3150</v>
      </c>
      <c r="O827" t="s">
        <v>3148</v>
      </c>
      <c r="P827" t="s">
        <v>3149</v>
      </c>
      <c r="Q827" t="s">
        <v>3155</v>
      </c>
      <c r="R827" t="s">
        <v>3150</v>
      </c>
      <c r="S827" t="s">
        <v>3148</v>
      </c>
      <c r="T827" t="s">
        <v>3152</v>
      </c>
      <c r="U827">
        <v>49</v>
      </c>
      <c r="V827">
        <v>0.70962768503713602</v>
      </c>
      <c r="W827">
        <v>0.65881656984079795</v>
      </c>
      <c r="X827">
        <v>0.188224274958774</v>
      </c>
      <c r="Y827">
        <v>-0.25705252125725297</v>
      </c>
      <c r="Z827">
        <v>4.1929020202279399E-2</v>
      </c>
      <c r="AA827">
        <v>-0.201407240748917</v>
      </c>
      <c r="AB827">
        <v>0.50276185443574195</v>
      </c>
      <c r="AC827">
        <v>0.94064157436669205</v>
      </c>
      <c r="AD827">
        <v>0.38564478798741098</v>
      </c>
      <c r="AE827">
        <v>-0.31119016089669599</v>
      </c>
      <c r="AF827">
        <v>0.54504600651091095</v>
      </c>
    </row>
    <row r="828" spans="1:32" x14ac:dyDescent="0.25">
      <c r="A828" t="s">
        <v>4531</v>
      </c>
      <c r="B828" t="s">
        <v>3318</v>
      </c>
      <c r="C828" t="s">
        <v>3267</v>
      </c>
      <c r="D828" t="s">
        <v>3268</v>
      </c>
      <c r="E828">
        <v>2451.5462307469502</v>
      </c>
      <c r="F828">
        <v>-1.37464402223529</v>
      </c>
      <c r="G828">
        <v>-1.01989884626843</v>
      </c>
      <c r="H828">
        <v>-0.19943203026369</v>
      </c>
      <c r="I828">
        <v>1.3106183590914899</v>
      </c>
      <c r="J828">
        <v>-1.27709703992398</v>
      </c>
      <c r="K828">
        <v>-0.18561561920142899</v>
      </c>
      <c r="L828">
        <v>1.53428106542336E-2</v>
      </c>
      <c r="M828" t="s">
        <v>3155</v>
      </c>
      <c r="N828" t="s">
        <v>3155</v>
      </c>
      <c r="O828" t="s">
        <v>3148</v>
      </c>
      <c r="P828" t="s">
        <v>3151</v>
      </c>
      <c r="Q828" t="s">
        <v>3155</v>
      </c>
      <c r="R828" t="s">
        <v>3148</v>
      </c>
      <c r="S828" t="s">
        <v>3148</v>
      </c>
      <c r="T828" t="s">
        <v>3152</v>
      </c>
      <c r="U828">
        <v>77</v>
      </c>
      <c r="V828">
        <v>-0.13490779052021801</v>
      </c>
      <c r="W828">
        <v>-0.565243889521724</v>
      </c>
      <c r="X828">
        <v>-1.5173770254068799</v>
      </c>
      <c r="Y828">
        <v>-0.41536712252295899</v>
      </c>
      <c r="Z828">
        <v>0.15911821163268899</v>
      </c>
      <c r="AA828">
        <v>-0.57352243258813596</v>
      </c>
      <c r="AB828">
        <v>-6.5333303590673603E-2</v>
      </c>
      <c r="AC828">
        <v>1.1186938580910299</v>
      </c>
      <c r="AD828">
        <v>0.493381950804617</v>
      </c>
      <c r="AE828">
        <v>8.8447623765273098E-2</v>
      </c>
      <c r="AF828">
        <v>-1.37464402223529</v>
      </c>
    </row>
    <row r="829" spans="1:32" x14ac:dyDescent="0.25">
      <c r="A829" t="s">
        <v>4532</v>
      </c>
      <c r="B829" t="s">
        <v>3318</v>
      </c>
      <c r="C829" t="s">
        <v>3269</v>
      </c>
      <c r="D829" t="s">
        <v>3270</v>
      </c>
      <c r="E829">
        <v>2693.9129618300399</v>
      </c>
      <c r="F829">
        <v>8.1603936423407505E-2</v>
      </c>
      <c r="G829">
        <v>2.66232886460645</v>
      </c>
      <c r="H829">
        <v>-4.4747821473635797E-2</v>
      </c>
      <c r="I829">
        <v>-0.394749324139542</v>
      </c>
      <c r="J829">
        <v>-0.82489871350749999</v>
      </c>
      <c r="K829">
        <v>-1.3125789558868499</v>
      </c>
      <c r="L829">
        <v>-0.926624515004697</v>
      </c>
      <c r="M829" t="s">
        <v>3148</v>
      </c>
      <c r="N829" t="s">
        <v>3151</v>
      </c>
      <c r="O829" t="s">
        <v>3148</v>
      </c>
      <c r="P829" t="s">
        <v>3150</v>
      </c>
      <c r="Q829" t="s">
        <v>3155</v>
      </c>
      <c r="R829" t="s">
        <v>3155</v>
      </c>
      <c r="S829" t="s">
        <v>3155</v>
      </c>
      <c r="T829" t="s">
        <v>3152</v>
      </c>
      <c r="U829">
        <v>61</v>
      </c>
      <c r="V829">
        <v>0.98246361544630301</v>
      </c>
      <c r="W829">
        <v>1.02443381811958</v>
      </c>
      <c r="X829">
        <v>0.86774066259878402</v>
      </c>
      <c r="Y829">
        <v>0.55947122700269003</v>
      </c>
      <c r="Z829">
        <v>0.31943482797009698</v>
      </c>
      <c r="AA829">
        <v>-5.8795171410787203E-2</v>
      </c>
      <c r="AB829">
        <v>0.156476153567562</v>
      </c>
      <c r="AC829">
        <v>0.53725676699832103</v>
      </c>
      <c r="AD829">
        <v>0.198324381615955</v>
      </c>
      <c r="AE829">
        <v>-0.18057279825866901</v>
      </c>
      <c r="AF829">
        <v>8.1603936423407505E-2</v>
      </c>
    </row>
    <row r="830" spans="1:32" x14ac:dyDescent="0.25">
      <c r="A830" t="s">
        <v>4533</v>
      </c>
      <c r="B830" t="s">
        <v>3318</v>
      </c>
      <c r="C830" t="s">
        <v>3271</v>
      </c>
      <c r="D830" t="s">
        <v>3272</v>
      </c>
      <c r="E830">
        <v>1171.01056851249</v>
      </c>
      <c r="F830">
        <v>0.86063386242484097</v>
      </c>
      <c r="G830">
        <v>2.49507522134008</v>
      </c>
      <c r="H830">
        <v>1.1588697576212601</v>
      </c>
      <c r="I830">
        <v>0.67564896445336498</v>
      </c>
      <c r="J830">
        <v>0.49096960975610099</v>
      </c>
      <c r="K830">
        <v>1.50561441947152</v>
      </c>
      <c r="L830">
        <v>-0.22420955376812801</v>
      </c>
      <c r="M830" t="s">
        <v>3151</v>
      </c>
      <c r="N830" t="s">
        <v>3151</v>
      </c>
      <c r="O830" t="s">
        <v>3151</v>
      </c>
      <c r="P830" t="s">
        <v>3149</v>
      </c>
      <c r="Q830" t="s">
        <v>3149</v>
      </c>
      <c r="R830" t="s">
        <v>3151</v>
      </c>
      <c r="S830" t="s">
        <v>3148</v>
      </c>
      <c r="T830" t="s">
        <v>3152</v>
      </c>
      <c r="U830">
        <v>38</v>
      </c>
      <c r="V830">
        <v>1.0373016885133699</v>
      </c>
      <c r="W830">
        <v>0.86865871302255004</v>
      </c>
      <c r="X830">
        <v>0.71174027066196799</v>
      </c>
      <c r="Y830">
        <v>0.79111877152254195</v>
      </c>
      <c r="Z830">
        <v>1.0005475378261499</v>
      </c>
      <c r="AA830">
        <v>0.82695976469996402</v>
      </c>
      <c r="AB830">
        <v>1.05835125651517</v>
      </c>
      <c r="AC830">
        <v>0.99114344997327497</v>
      </c>
      <c r="AD830">
        <v>1.01999480551709</v>
      </c>
      <c r="AE830">
        <v>0.47340742000394398</v>
      </c>
      <c r="AF830">
        <v>0.86063386242484097</v>
      </c>
    </row>
    <row r="831" spans="1:32" x14ac:dyDescent="0.25">
      <c r="A831" t="s">
        <v>4534</v>
      </c>
      <c r="B831" t="s">
        <v>3318</v>
      </c>
      <c r="C831" t="s">
        <v>3273</v>
      </c>
      <c r="D831" t="s">
        <v>3274</v>
      </c>
      <c r="E831">
        <v>3577.9362131292401</v>
      </c>
      <c r="F831">
        <v>0.44625431224774198</v>
      </c>
      <c r="G831">
        <v>6.03290019175257</v>
      </c>
      <c r="H831">
        <v>0.53622872852276904</v>
      </c>
      <c r="I831">
        <v>-4.1817774320717697E-2</v>
      </c>
      <c r="J831">
        <v>1.3833880953559301</v>
      </c>
      <c r="K831">
        <v>1.4228625833584101</v>
      </c>
      <c r="L831">
        <v>-0.87650299878193105</v>
      </c>
      <c r="M831" t="s">
        <v>3149</v>
      </c>
      <c r="N831" t="s">
        <v>3151</v>
      </c>
      <c r="O831" t="s">
        <v>3149</v>
      </c>
      <c r="P831" t="s">
        <v>3148</v>
      </c>
      <c r="Q831" t="s">
        <v>3151</v>
      </c>
      <c r="R831" t="s">
        <v>3151</v>
      </c>
      <c r="S831" t="s">
        <v>3155</v>
      </c>
      <c r="T831" t="s">
        <v>3152</v>
      </c>
      <c r="U831">
        <v>54</v>
      </c>
      <c r="V831">
        <v>0.67929104758038505</v>
      </c>
      <c r="W831">
        <v>0.51295184511611303</v>
      </c>
      <c r="X831">
        <v>0.186102612885263</v>
      </c>
      <c r="Y831">
        <v>8.8646831464229497E-2</v>
      </c>
      <c r="Z831">
        <v>5.5952506406027801E-2</v>
      </c>
      <c r="AA831">
        <v>-9.0991038845501001E-4</v>
      </c>
      <c r="AB831">
        <v>0.43958268558642999</v>
      </c>
      <c r="AC831">
        <v>0.75489824030818498</v>
      </c>
      <c r="AD831">
        <v>0.81432256542534698</v>
      </c>
      <c r="AE831">
        <v>-7.0146450212149603E-2</v>
      </c>
      <c r="AF831">
        <v>0.44625431224774198</v>
      </c>
    </row>
    <row r="832" spans="1:32" x14ac:dyDescent="0.25">
      <c r="A832" t="s">
        <v>4535</v>
      </c>
      <c r="B832" t="s">
        <v>3318</v>
      </c>
      <c r="C832" t="s">
        <v>3275</v>
      </c>
      <c r="D832" t="s">
        <v>3276</v>
      </c>
      <c r="E832">
        <v>5292.8067962774003</v>
      </c>
      <c r="F832">
        <v>0.15679593047830301</v>
      </c>
      <c r="G832">
        <v>5.1817053414908099</v>
      </c>
      <c r="H832">
        <v>-1.1274087765940899</v>
      </c>
      <c r="I832">
        <v>0.126685069679806</v>
      </c>
      <c r="J832">
        <v>1.5370218023248401</v>
      </c>
      <c r="K832">
        <v>0.84917878778450795</v>
      </c>
      <c r="L832">
        <v>-0.76886598810414797</v>
      </c>
      <c r="M832" t="s">
        <v>3149</v>
      </c>
      <c r="N832" t="s">
        <v>3151</v>
      </c>
      <c r="O832" t="s">
        <v>3155</v>
      </c>
      <c r="P832" t="s">
        <v>3148</v>
      </c>
      <c r="Q832" t="s">
        <v>3151</v>
      </c>
      <c r="R832" t="s">
        <v>3149</v>
      </c>
      <c r="S832" t="s">
        <v>3150</v>
      </c>
      <c r="T832" t="s">
        <v>3152</v>
      </c>
      <c r="U832">
        <v>60</v>
      </c>
      <c r="V832">
        <v>5.1523514592922599E-2</v>
      </c>
      <c r="W832">
        <v>0.30236846824860197</v>
      </c>
      <c r="X832">
        <v>8.2949405504404494E-2</v>
      </c>
      <c r="Y832">
        <v>-0.103499328230315</v>
      </c>
      <c r="Z832">
        <v>-0.29188115828130501</v>
      </c>
      <c r="AA832">
        <v>-0.151847097514413</v>
      </c>
      <c r="AB832">
        <v>0.28316919983919198</v>
      </c>
      <c r="AC832">
        <v>0.40210665420098901</v>
      </c>
      <c r="AD832">
        <v>0.22698901281393899</v>
      </c>
      <c r="AE832">
        <v>-0.46065989272109098</v>
      </c>
      <c r="AF832">
        <v>0.15679593047830301</v>
      </c>
    </row>
    <row r="833" spans="1:32" x14ac:dyDescent="0.25">
      <c r="A833" t="s">
        <v>4536</v>
      </c>
      <c r="B833" t="s">
        <v>3318</v>
      </c>
      <c r="C833" t="s">
        <v>3277</v>
      </c>
      <c r="D833" t="s">
        <v>3278</v>
      </c>
      <c r="E833">
        <v>644.48672894585798</v>
      </c>
      <c r="F833">
        <v>-0.72087934681085097</v>
      </c>
      <c r="G833">
        <v>0.83439971115803502</v>
      </c>
      <c r="H833">
        <v>-1.0057074048363599</v>
      </c>
      <c r="I833">
        <v>-0.72262300375578803</v>
      </c>
      <c r="J833">
        <v>0.78902248822648702</v>
      </c>
      <c r="K833">
        <v>-0.47113949051969201</v>
      </c>
      <c r="L833">
        <v>-0.23641317605847301</v>
      </c>
      <c r="M833" t="s">
        <v>3155</v>
      </c>
      <c r="N833" t="s">
        <v>3151</v>
      </c>
      <c r="O833" t="s">
        <v>3155</v>
      </c>
      <c r="P833" t="s">
        <v>3150</v>
      </c>
      <c r="Q833" t="s">
        <v>3151</v>
      </c>
      <c r="R833" t="s">
        <v>3150</v>
      </c>
      <c r="S833" t="s">
        <v>3148</v>
      </c>
      <c r="T833" t="s">
        <v>3152</v>
      </c>
      <c r="U833">
        <v>73</v>
      </c>
      <c r="V833">
        <v>-0.347083915482298</v>
      </c>
      <c r="W833">
        <v>-0.88594472288907899</v>
      </c>
      <c r="X833">
        <v>-0.95575101755091096</v>
      </c>
      <c r="Y833">
        <v>-0.56644336736225898</v>
      </c>
      <c r="Z833">
        <v>-1.10825247824509</v>
      </c>
      <c r="AA833">
        <v>-0.59700290854734095</v>
      </c>
      <c r="AB833">
        <v>-0.55637237359574898</v>
      </c>
      <c r="AC833">
        <v>-0.45881761057127002</v>
      </c>
      <c r="AD833">
        <v>0.95275804431690103</v>
      </c>
      <c r="AE833">
        <v>-0.96362874723497205</v>
      </c>
      <c r="AF833">
        <v>-0.72087934681085097</v>
      </c>
    </row>
    <row r="834" spans="1:32" x14ac:dyDescent="0.25">
      <c r="A834" t="s">
        <v>4537</v>
      </c>
      <c r="B834" t="s">
        <v>3318</v>
      </c>
      <c r="C834" t="s">
        <v>3279</v>
      </c>
      <c r="D834" t="s">
        <v>3280</v>
      </c>
      <c r="E834">
        <v>929.60952246505497</v>
      </c>
      <c r="F834">
        <v>-0.36592618363896601</v>
      </c>
      <c r="G834">
        <v>1.2181608973247999</v>
      </c>
      <c r="H834">
        <v>1.4131187188816401</v>
      </c>
      <c r="I834">
        <v>-0.84958872099760496</v>
      </c>
      <c r="J834">
        <v>1.0809979259671301</v>
      </c>
      <c r="K834">
        <v>0.36764378873528297</v>
      </c>
      <c r="L834">
        <v>-1.1695014219186901</v>
      </c>
      <c r="M834" t="s">
        <v>3150</v>
      </c>
      <c r="N834" t="s">
        <v>3151</v>
      </c>
      <c r="O834" t="s">
        <v>3151</v>
      </c>
      <c r="P834" t="s">
        <v>3155</v>
      </c>
      <c r="Q834" t="s">
        <v>3151</v>
      </c>
      <c r="R834" t="s">
        <v>3148</v>
      </c>
      <c r="S834" t="s">
        <v>3155</v>
      </c>
      <c r="T834" t="s">
        <v>3152</v>
      </c>
      <c r="U834">
        <v>71</v>
      </c>
      <c r="V834">
        <v>0.680595669471316</v>
      </c>
      <c r="W834">
        <v>0.60900703336004303</v>
      </c>
      <c r="X834">
        <v>-0.13905889967499399</v>
      </c>
      <c r="Y834">
        <v>-0.24559135176771499</v>
      </c>
      <c r="Z834">
        <v>-0.10139093953117601</v>
      </c>
      <c r="AA834">
        <v>-0.60695342660987195</v>
      </c>
      <c r="AB834">
        <v>-0.672939804625035</v>
      </c>
      <c r="AC834">
        <v>0.54602278659047598</v>
      </c>
      <c r="AD834">
        <v>1.11760127502409</v>
      </c>
      <c r="AE834">
        <v>-0.569738377595568</v>
      </c>
      <c r="AF834">
        <v>-0.36592618363896601</v>
      </c>
    </row>
    <row r="835" spans="1:32" x14ac:dyDescent="0.25">
      <c r="A835" t="s">
        <v>4538</v>
      </c>
      <c r="B835" t="s">
        <v>3318</v>
      </c>
      <c r="C835" t="s">
        <v>3281</v>
      </c>
      <c r="D835" t="s">
        <v>3282</v>
      </c>
      <c r="E835">
        <v>1156.34443901792</v>
      </c>
      <c r="F835">
        <v>0.78167749607575998</v>
      </c>
      <c r="G835">
        <v>3.8716504730121701</v>
      </c>
      <c r="H835">
        <v>-1.81198277940902</v>
      </c>
      <c r="I835">
        <v>-0.59003161352206501</v>
      </c>
      <c r="J835">
        <v>0.78208594614232796</v>
      </c>
      <c r="K835">
        <v>-7.7421142052116906E-2</v>
      </c>
      <c r="L835">
        <v>0.45306936246305901</v>
      </c>
      <c r="M835" t="s">
        <v>3151</v>
      </c>
      <c r="N835" t="s">
        <v>3151</v>
      </c>
      <c r="O835" t="s">
        <v>3155</v>
      </c>
      <c r="P835" t="s">
        <v>3150</v>
      </c>
      <c r="Q835" t="s">
        <v>3151</v>
      </c>
      <c r="R835" t="s">
        <v>3148</v>
      </c>
      <c r="S835" t="s">
        <v>3149</v>
      </c>
      <c r="T835" t="s">
        <v>3152</v>
      </c>
      <c r="U835">
        <v>42</v>
      </c>
      <c r="V835">
        <v>0.90099295393182299</v>
      </c>
      <c r="W835">
        <v>0.60365580958851695</v>
      </c>
      <c r="X835">
        <v>6.5870272426256102E-3</v>
      </c>
      <c r="Y835">
        <v>0.52722071652503699</v>
      </c>
      <c r="Z835">
        <v>0.64871128019382496</v>
      </c>
      <c r="AA835">
        <v>0.61083913222587805</v>
      </c>
      <c r="AB835">
        <v>0.23225081097224701</v>
      </c>
      <c r="AC835">
        <v>1.5514499539309401</v>
      </c>
      <c r="AD835">
        <v>2.2909379757631898</v>
      </c>
      <c r="AE835">
        <v>1.2862488154318801</v>
      </c>
      <c r="AF835">
        <v>0.78167749607575998</v>
      </c>
    </row>
    <row r="836" spans="1:32" x14ac:dyDescent="0.25">
      <c r="A836" t="s">
        <v>4539</v>
      </c>
      <c r="B836" t="s">
        <v>3318</v>
      </c>
      <c r="C836" t="s">
        <v>3283</v>
      </c>
      <c r="D836" t="s">
        <v>3284</v>
      </c>
      <c r="E836">
        <v>3314.18721614484</v>
      </c>
      <c r="F836">
        <v>1.7712488662650601</v>
      </c>
      <c r="G836">
        <v>-7.2584916010303993E-2</v>
      </c>
      <c r="H836">
        <v>-1.0057074048363599</v>
      </c>
      <c r="I836">
        <v>1.0060303857078201</v>
      </c>
      <c r="J836">
        <v>-0.41356293968804098</v>
      </c>
      <c r="K836">
        <v>0.95693299148425204</v>
      </c>
      <c r="L836">
        <v>6.3086873731066306E-2</v>
      </c>
      <c r="M836" t="s">
        <v>3151</v>
      </c>
      <c r="N836" t="s">
        <v>3148</v>
      </c>
      <c r="O836" t="s">
        <v>3155</v>
      </c>
      <c r="P836" t="s">
        <v>3151</v>
      </c>
      <c r="Q836" t="s">
        <v>3150</v>
      </c>
      <c r="R836" t="s">
        <v>3149</v>
      </c>
      <c r="S836" t="s">
        <v>3148</v>
      </c>
      <c r="T836" t="s">
        <v>3152</v>
      </c>
      <c r="U836">
        <v>12</v>
      </c>
      <c r="V836">
        <v>0.77919018580213495</v>
      </c>
      <c r="W836">
        <v>1.0441957492784599</v>
      </c>
      <c r="X836">
        <v>0.54228340328209002</v>
      </c>
      <c r="Y836">
        <v>-0.88575515810154903</v>
      </c>
      <c r="Z836">
        <v>-0.52534191283496501</v>
      </c>
      <c r="AA836">
        <v>0.36946029426397098</v>
      </c>
      <c r="AB836">
        <v>0.79468225353740396</v>
      </c>
      <c r="AC836">
        <v>1.16041493044246</v>
      </c>
      <c r="AD836">
        <v>1.46948390576082</v>
      </c>
      <c r="AE836">
        <v>1.76857013061375</v>
      </c>
      <c r="AF836">
        <v>1.7712488662650601</v>
      </c>
    </row>
    <row r="837" spans="1:32" x14ac:dyDescent="0.25">
      <c r="A837" t="s">
        <v>4540</v>
      </c>
      <c r="B837" t="s">
        <v>3318</v>
      </c>
      <c r="C837" t="s">
        <v>3285</v>
      </c>
      <c r="D837" t="s">
        <v>3286</v>
      </c>
      <c r="E837">
        <v>3111.7236918818098</v>
      </c>
      <c r="F837">
        <v>1.5067175193542599</v>
      </c>
      <c r="G837">
        <v>-0.15121317918036201</v>
      </c>
      <c r="H837">
        <v>-1.0057074048363599</v>
      </c>
      <c r="I837">
        <v>0.34027055281370899</v>
      </c>
      <c r="J837">
        <v>1.15393674847587</v>
      </c>
      <c r="K837">
        <v>-0.91369908991665905</v>
      </c>
      <c r="L837">
        <v>0.47306391655024699</v>
      </c>
      <c r="M837" t="s">
        <v>3151</v>
      </c>
      <c r="N837" t="s">
        <v>3148</v>
      </c>
      <c r="O837" t="s">
        <v>3155</v>
      </c>
      <c r="P837" t="s">
        <v>3148</v>
      </c>
      <c r="Q837" t="s">
        <v>3151</v>
      </c>
      <c r="R837" t="s">
        <v>3150</v>
      </c>
      <c r="S837" t="s">
        <v>3149</v>
      </c>
      <c r="T837" t="s">
        <v>3152</v>
      </c>
      <c r="U837">
        <v>20</v>
      </c>
      <c r="V837">
        <v>-0.37017499922223301</v>
      </c>
      <c r="W837">
        <v>-0.384576633145985</v>
      </c>
      <c r="X837">
        <v>0.37394383315799601</v>
      </c>
      <c r="Y837">
        <v>-0.911013798086316</v>
      </c>
      <c r="Z837">
        <v>-0.93966208542039098</v>
      </c>
      <c r="AA837">
        <v>0.42380449644814999</v>
      </c>
      <c r="AB837">
        <v>0.67801127650779702</v>
      </c>
      <c r="AC837">
        <v>1.5822566000134699</v>
      </c>
      <c r="AD837">
        <v>1.4447534074922801</v>
      </c>
      <c r="AE837">
        <v>1.18098119155801</v>
      </c>
      <c r="AF837">
        <v>1.5067175193542599</v>
      </c>
    </row>
    <row r="838" spans="1:32" x14ac:dyDescent="0.25">
      <c r="A838" t="s">
        <v>4541</v>
      </c>
      <c r="B838" t="s">
        <v>3318</v>
      </c>
      <c r="C838" t="s">
        <v>3287</v>
      </c>
      <c r="D838" t="s">
        <v>3288</v>
      </c>
      <c r="E838">
        <v>1163.1143672216999</v>
      </c>
      <c r="F838">
        <v>-0.27787767924288997</v>
      </c>
      <c r="G838">
        <v>1.67935795649258</v>
      </c>
      <c r="H838">
        <v>-1.81198277940902</v>
      </c>
      <c r="I838">
        <v>0.18198589819907199</v>
      </c>
      <c r="J838">
        <v>0.366019141691732</v>
      </c>
      <c r="K838">
        <v>0.42280080695261602</v>
      </c>
      <c r="L838">
        <v>1.15468367944347E-2</v>
      </c>
      <c r="M838" t="s">
        <v>3150</v>
      </c>
      <c r="N838" t="s">
        <v>3151</v>
      </c>
      <c r="O838" t="s">
        <v>3155</v>
      </c>
      <c r="P838" t="s">
        <v>3148</v>
      </c>
      <c r="Q838" t="s">
        <v>3149</v>
      </c>
      <c r="R838" t="s">
        <v>3149</v>
      </c>
      <c r="S838" t="s">
        <v>3148</v>
      </c>
      <c r="T838" t="s">
        <v>3152</v>
      </c>
      <c r="U838">
        <v>70</v>
      </c>
      <c r="V838">
        <v>-0.25412586696873202</v>
      </c>
      <c r="W838">
        <v>-0.488554532999395</v>
      </c>
      <c r="X838">
        <v>-0.63786772754127996</v>
      </c>
      <c r="Y838">
        <v>-1.01954288000606</v>
      </c>
      <c r="Z838">
        <v>-1.1616659336874</v>
      </c>
      <c r="AA838">
        <v>-0.966223034151379</v>
      </c>
      <c r="AB838">
        <v>0.43099504568295099</v>
      </c>
      <c r="AC838">
        <v>0.52752358185337</v>
      </c>
      <c r="AD838">
        <v>0.122296618102986</v>
      </c>
      <c r="AE838">
        <v>-0.44978886226880599</v>
      </c>
      <c r="AF838">
        <v>-0.27787767924288997</v>
      </c>
    </row>
    <row r="839" spans="1:32" x14ac:dyDescent="0.25">
      <c r="A839" t="s">
        <v>4542</v>
      </c>
      <c r="B839" t="s">
        <v>3318</v>
      </c>
      <c r="C839" t="s">
        <v>3289</v>
      </c>
      <c r="D839" t="s">
        <v>3290</v>
      </c>
      <c r="E839">
        <v>8830.4423962336095</v>
      </c>
      <c r="F839">
        <v>0.78838384224402303</v>
      </c>
      <c r="G839">
        <v>-0.229974397938465</v>
      </c>
      <c r="H839">
        <v>-1.62747598624604</v>
      </c>
      <c r="I839">
        <v>0.79651639129931995</v>
      </c>
      <c r="J839">
        <v>1.07500717499234</v>
      </c>
      <c r="K839">
        <v>0.57773328759326703</v>
      </c>
      <c r="L839">
        <v>0.30229583018131501</v>
      </c>
      <c r="M839" t="s">
        <v>3151</v>
      </c>
      <c r="N839" t="s">
        <v>3148</v>
      </c>
      <c r="O839" t="s">
        <v>3155</v>
      </c>
      <c r="P839" t="s">
        <v>3149</v>
      </c>
      <c r="Q839" t="s">
        <v>3151</v>
      </c>
      <c r="R839" t="s">
        <v>3149</v>
      </c>
      <c r="S839" t="s">
        <v>3149</v>
      </c>
      <c r="T839" t="s">
        <v>3152</v>
      </c>
      <c r="U839">
        <v>41</v>
      </c>
      <c r="V839">
        <v>-0.38329211520954998</v>
      </c>
      <c r="W839">
        <v>-0.48247116486416902</v>
      </c>
      <c r="X839">
        <v>-0.661227629539477</v>
      </c>
      <c r="Y839">
        <v>-0.60610903751516798</v>
      </c>
      <c r="Z839">
        <v>-0.61912758821652103</v>
      </c>
      <c r="AA839">
        <v>-0.16698643155192699</v>
      </c>
      <c r="AB839">
        <v>7.8701347593062201E-2</v>
      </c>
      <c r="AC839">
        <v>0.22705425049699801</v>
      </c>
      <c r="AD839">
        <v>0.61699560633099304</v>
      </c>
      <c r="AE839">
        <v>0.435023935867278</v>
      </c>
      <c r="AF839">
        <v>0.78838384224402303</v>
      </c>
    </row>
    <row r="840" spans="1:32" x14ac:dyDescent="0.25">
      <c r="A840" t="s">
        <v>4543</v>
      </c>
      <c r="B840" t="s">
        <v>3318</v>
      </c>
      <c r="C840" t="s">
        <v>3291</v>
      </c>
      <c r="D840" t="s">
        <v>3292</v>
      </c>
      <c r="E840">
        <v>189.81718594649601</v>
      </c>
      <c r="F840">
        <v>-1.1091899826939</v>
      </c>
      <c r="G840">
        <v>3.5002972345974599</v>
      </c>
      <c r="H840">
        <v>-1.0057074048363599</v>
      </c>
      <c r="I840">
        <v>-2.5602865238448702</v>
      </c>
      <c r="J840">
        <v>1.03326787653816</v>
      </c>
      <c r="K840">
        <v>-0.80135119763191698</v>
      </c>
      <c r="L840">
        <v>-0.62296356543242204</v>
      </c>
      <c r="M840" t="s">
        <v>3155</v>
      </c>
      <c r="N840" t="s">
        <v>3151</v>
      </c>
      <c r="O840" t="s">
        <v>3155</v>
      </c>
      <c r="P840" t="s">
        <v>3155</v>
      </c>
      <c r="Q840" t="s">
        <v>3151</v>
      </c>
      <c r="R840" t="s">
        <v>3150</v>
      </c>
      <c r="S840" t="s">
        <v>3150</v>
      </c>
      <c r="T840" t="s">
        <v>3152</v>
      </c>
      <c r="U840">
        <v>75</v>
      </c>
      <c r="V840">
        <v>-1.4492709957946199</v>
      </c>
      <c r="W840">
        <v>-0.77595522994594801</v>
      </c>
      <c r="X840">
        <v>-0.91121591964556903</v>
      </c>
      <c r="Y840">
        <v>-1.3394928308418901</v>
      </c>
      <c r="Z840">
        <v>-1.3615849008959</v>
      </c>
      <c r="AA840">
        <v>-1.2159264567996799</v>
      </c>
      <c r="AB840">
        <v>-0.42190585415500098</v>
      </c>
      <c r="AC840">
        <v>-0.59007010986974096</v>
      </c>
      <c r="AD840">
        <v>-1.1051920113640199</v>
      </c>
      <c r="AE840">
        <v>-0.52934880006534801</v>
      </c>
      <c r="AF840">
        <v>-1.1091899826939</v>
      </c>
    </row>
    <row r="841" spans="1:32" x14ac:dyDescent="0.25">
      <c r="A841" t="s">
        <v>4544</v>
      </c>
      <c r="B841" t="s">
        <v>3318</v>
      </c>
      <c r="C841" t="s">
        <v>3293</v>
      </c>
      <c r="D841" t="s">
        <v>3294</v>
      </c>
      <c r="E841">
        <v>610.67867438009205</v>
      </c>
      <c r="F841">
        <v>-0.13081515348255801</v>
      </c>
      <c r="G841">
        <v>1.10246884486774</v>
      </c>
      <c r="H841">
        <v>0.68299801609210098</v>
      </c>
      <c r="I841">
        <v>-1.6171861276008801</v>
      </c>
      <c r="J841">
        <v>-0.51303034981925399</v>
      </c>
      <c r="K841">
        <v>-1.20656134806298</v>
      </c>
      <c r="L841">
        <v>-0.77764304529893402</v>
      </c>
      <c r="M841" t="s">
        <v>3148</v>
      </c>
      <c r="N841" t="s">
        <v>3151</v>
      </c>
      <c r="O841" t="s">
        <v>3149</v>
      </c>
      <c r="P841" t="s">
        <v>3155</v>
      </c>
      <c r="Q841" t="s">
        <v>3150</v>
      </c>
      <c r="R841" t="s">
        <v>3155</v>
      </c>
      <c r="S841" t="s">
        <v>3150</v>
      </c>
      <c r="T841" t="s">
        <v>3152</v>
      </c>
      <c r="U841">
        <v>65</v>
      </c>
      <c r="V841">
        <v>6.5356542546508301E-2</v>
      </c>
      <c r="W841">
        <v>0.75953256712133899</v>
      </c>
      <c r="X841">
        <v>0.33237853075373303</v>
      </c>
      <c r="Y841">
        <v>-0.345900602521027</v>
      </c>
      <c r="Z841">
        <v>-0.58958905492054003</v>
      </c>
      <c r="AA841">
        <v>-0.36187125752447602</v>
      </c>
      <c r="AB841">
        <v>-0.33263124020434798</v>
      </c>
      <c r="AC841">
        <v>-0.54217350040881196</v>
      </c>
      <c r="AD841">
        <v>-0.60104343869743404</v>
      </c>
      <c r="AE841">
        <v>-0.25686705387609399</v>
      </c>
      <c r="AF841">
        <v>-0.13081515348255801</v>
      </c>
    </row>
    <row r="842" spans="1:32" x14ac:dyDescent="0.25">
      <c r="A842" t="s">
        <v>4545</v>
      </c>
      <c r="B842" t="s">
        <v>3318</v>
      </c>
      <c r="C842" t="s">
        <v>3295</v>
      </c>
      <c r="D842" t="s">
        <v>3296</v>
      </c>
      <c r="E842">
        <v>1335.8597609916101</v>
      </c>
      <c r="F842">
        <v>-1.18624339398703</v>
      </c>
      <c r="G842">
        <v>0.22785983660169201</v>
      </c>
      <c r="H842">
        <v>0.23536051573038999</v>
      </c>
      <c r="I842">
        <v>-0.94094759904210201</v>
      </c>
      <c r="J842">
        <v>0.59872074849047996</v>
      </c>
      <c r="K842">
        <v>-0.424944456065311</v>
      </c>
      <c r="L842">
        <v>-0.212598320495998</v>
      </c>
      <c r="M842" t="s">
        <v>3155</v>
      </c>
      <c r="N842" t="s">
        <v>3149</v>
      </c>
      <c r="O842" t="s">
        <v>3148</v>
      </c>
      <c r="P842" t="s">
        <v>3155</v>
      </c>
      <c r="Q842" t="s">
        <v>3149</v>
      </c>
      <c r="R842" t="s">
        <v>3150</v>
      </c>
      <c r="S842" t="s">
        <v>3148</v>
      </c>
      <c r="T842" t="s">
        <v>3152</v>
      </c>
      <c r="U842">
        <v>76</v>
      </c>
      <c r="V842">
        <v>-0.58776781024837299</v>
      </c>
      <c r="W842">
        <v>-0.49436348012089198</v>
      </c>
      <c r="X842">
        <v>-0.57209445287891503</v>
      </c>
      <c r="Y842">
        <v>-1.1919854690120799</v>
      </c>
      <c r="Z842">
        <v>-1.6766420708997001</v>
      </c>
      <c r="AA842">
        <v>-1.7148953912139</v>
      </c>
      <c r="AB842">
        <v>-1.5185092024629401</v>
      </c>
      <c r="AC842">
        <v>-0.87026993477260395</v>
      </c>
      <c r="AD842">
        <v>-1.0602031257976801</v>
      </c>
      <c r="AE842">
        <v>-1.1012353252326801</v>
      </c>
      <c r="AF842">
        <v>-1.18624339398703</v>
      </c>
    </row>
    <row r="843" spans="1:32" x14ac:dyDescent="0.25">
      <c r="A843" t="s">
        <v>4546</v>
      </c>
      <c r="B843" t="s">
        <v>3318</v>
      </c>
      <c r="C843" t="s">
        <v>3297</v>
      </c>
      <c r="D843" t="s">
        <v>3298</v>
      </c>
      <c r="E843">
        <v>4223.8432793826096</v>
      </c>
      <c r="F843">
        <v>1.77022321333416</v>
      </c>
      <c r="G843">
        <v>0.18494912007436601</v>
      </c>
      <c r="H843">
        <v>1.4131187188816401</v>
      </c>
      <c r="I843">
        <v>1.1502944932657899</v>
      </c>
      <c r="J843">
        <v>4.5409779177178103E-2</v>
      </c>
      <c r="K843">
        <v>0.66187192996393296</v>
      </c>
      <c r="L843">
        <v>-1.01294485284665</v>
      </c>
      <c r="M843" t="s">
        <v>3151</v>
      </c>
      <c r="N843" t="s">
        <v>3149</v>
      </c>
      <c r="O843" t="s">
        <v>3151</v>
      </c>
      <c r="P843" t="s">
        <v>3151</v>
      </c>
      <c r="Q843" t="s">
        <v>3148</v>
      </c>
      <c r="R843" t="s">
        <v>3149</v>
      </c>
      <c r="S843" t="s">
        <v>3155</v>
      </c>
      <c r="T843" t="s">
        <v>3152</v>
      </c>
      <c r="U843">
        <v>13</v>
      </c>
      <c r="V843">
        <v>-0.62370672367468805</v>
      </c>
      <c r="W843">
        <v>0.133940269081329</v>
      </c>
      <c r="X843">
        <v>-7.2327354253919701E-2</v>
      </c>
      <c r="Y843">
        <v>-0.68094153243786903</v>
      </c>
      <c r="Z843">
        <v>-0.30060866700140199</v>
      </c>
      <c r="AA843">
        <v>0.43932798444094501</v>
      </c>
      <c r="AB843">
        <v>0.62137509718471895</v>
      </c>
      <c r="AC843">
        <v>0.83711280569024005</v>
      </c>
      <c r="AD843">
        <v>1.53483587177021</v>
      </c>
      <c r="AE843">
        <v>1.66840813878677</v>
      </c>
      <c r="AF843">
        <v>1.77022321333416</v>
      </c>
    </row>
    <row r="844" spans="1:32" x14ac:dyDescent="0.25">
      <c r="A844" t="s">
        <v>4547</v>
      </c>
      <c r="B844" t="s">
        <v>3318</v>
      </c>
      <c r="C844" t="s">
        <v>3299</v>
      </c>
      <c r="D844" t="s">
        <v>3300</v>
      </c>
      <c r="E844">
        <v>3586.5331325789398</v>
      </c>
      <c r="F844">
        <v>1.91854407251976</v>
      </c>
      <c r="G844">
        <v>-0.117182233581215</v>
      </c>
      <c r="H844">
        <v>1.4131187188816401</v>
      </c>
      <c r="I844">
        <v>1.41754092950433</v>
      </c>
      <c r="J844">
        <v>0.48134830117583499</v>
      </c>
      <c r="K844">
        <v>0.39107304909360502</v>
      </c>
      <c r="L844">
        <v>-0.866500989339411</v>
      </c>
      <c r="M844" t="s">
        <v>3151</v>
      </c>
      <c r="N844" t="s">
        <v>3148</v>
      </c>
      <c r="O844" t="s">
        <v>3151</v>
      </c>
      <c r="P844" t="s">
        <v>3151</v>
      </c>
      <c r="Q844" t="s">
        <v>3149</v>
      </c>
      <c r="R844" t="s">
        <v>3148</v>
      </c>
      <c r="S844" t="s">
        <v>3155</v>
      </c>
      <c r="T844" t="s">
        <v>3152</v>
      </c>
      <c r="U844">
        <v>11</v>
      </c>
      <c r="V844">
        <v>1.26935347981821</v>
      </c>
      <c r="W844">
        <v>5.30441345889806E-2</v>
      </c>
      <c r="X844">
        <v>-1.1857469977258399</v>
      </c>
      <c r="Y844">
        <v>-0.80431511666354205</v>
      </c>
      <c r="Z844">
        <v>-0.37102434879157298</v>
      </c>
      <c r="AA844">
        <v>1.09801339062832</v>
      </c>
      <c r="AB844">
        <v>1.21265083414858</v>
      </c>
      <c r="AC844">
        <v>0.59252487814111499</v>
      </c>
      <c r="AD844">
        <v>1.13190748685482</v>
      </c>
      <c r="AE844">
        <v>1.75138738293102</v>
      </c>
      <c r="AF844">
        <v>1.91854407251976</v>
      </c>
    </row>
    <row r="845" spans="1:32" x14ac:dyDescent="0.25">
      <c r="A845" t="s">
        <v>4548</v>
      </c>
      <c r="B845" t="s">
        <v>3318</v>
      </c>
      <c r="C845" t="s">
        <v>3301</v>
      </c>
      <c r="D845" t="s">
        <v>3302</v>
      </c>
      <c r="E845">
        <v>1856.4096520406699</v>
      </c>
      <c r="F845">
        <v>1.2118023907579101</v>
      </c>
      <c r="G845">
        <v>-0.19485764582204801</v>
      </c>
      <c r="H845">
        <v>1.4131187188816401</v>
      </c>
      <c r="I845">
        <v>1.0179514364320099</v>
      </c>
      <c r="J845">
        <v>4.94235159930747E-2</v>
      </c>
      <c r="K845">
        <v>-7.7850518316645897E-2</v>
      </c>
      <c r="L845">
        <v>-0.46920754295175499</v>
      </c>
      <c r="M845" t="s">
        <v>3151</v>
      </c>
      <c r="N845" t="s">
        <v>3148</v>
      </c>
      <c r="O845" t="s">
        <v>3151</v>
      </c>
      <c r="P845" t="s">
        <v>3151</v>
      </c>
      <c r="Q845" t="s">
        <v>3148</v>
      </c>
      <c r="R845" t="s">
        <v>3148</v>
      </c>
      <c r="S845" t="s">
        <v>3150</v>
      </c>
      <c r="T845" t="s">
        <v>3152</v>
      </c>
      <c r="U845">
        <v>24</v>
      </c>
      <c r="V845">
        <v>0.416026693012025</v>
      </c>
      <c r="W845">
        <v>0.80989971053043097</v>
      </c>
      <c r="X845">
        <v>0.66778733646814104</v>
      </c>
      <c r="Y845">
        <v>-0.51969240715533405</v>
      </c>
      <c r="Z845">
        <v>0.71759181687729001</v>
      </c>
      <c r="AA845">
        <v>0.90921934031760099</v>
      </c>
      <c r="AB845">
        <v>0.72874993030166801</v>
      </c>
      <c r="AC845">
        <v>1.1026513770964801</v>
      </c>
      <c r="AD845">
        <v>1.0478999281248</v>
      </c>
      <c r="AE845">
        <v>0.85828254256928505</v>
      </c>
      <c r="AF845">
        <v>1.2118023907579101</v>
      </c>
    </row>
    <row r="846" spans="1:32" x14ac:dyDescent="0.25">
      <c r="A846" t="s">
        <v>4549</v>
      </c>
      <c r="B846" t="s">
        <v>3318</v>
      </c>
      <c r="C846" t="s">
        <v>3303</v>
      </c>
      <c r="D846" t="s">
        <v>3304</v>
      </c>
      <c r="E846">
        <v>2546.3793160698201</v>
      </c>
      <c r="F846">
        <v>0.55634728660769395</v>
      </c>
      <c r="G846">
        <v>-7.5402472994331005E-2</v>
      </c>
      <c r="H846">
        <v>1.4131187188816401</v>
      </c>
      <c r="I846">
        <v>0.86350431683131001</v>
      </c>
      <c r="J846">
        <v>-1.7135950444120002E-2</v>
      </c>
      <c r="K846">
        <v>-1.2888396868651399</v>
      </c>
      <c r="L846">
        <v>-1.18125019529148</v>
      </c>
      <c r="M846" t="s">
        <v>3151</v>
      </c>
      <c r="N846" t="s">
        <v>3148</v>
      </c>
      <c r="O846" t="s">
        <v>3151</v>
      </c>
      <c r="P846" t="s">
        <v>3149</v>
      </c>
      <c r="Q846" t="s">
        <v>3148</v>
      </c>
      <c r="R846" t="s">
        <v>3155</v>
      </c>
      <c r="S846" t="s">
        <v>3155</v>
      </c>
      <c r="T846" t="s">
        <v>3152</v>
      </c>
      <c r="U846">
        <v>48</v>
      </c>
      <c r="V846">
        <v>-0.29843577571401197</v>
      </c>
      <c r="W846">
        <v>8.1651620737425601E-2</v>
      </c>
      <c r="X846">
        <v>0.20714113378914401</v>
      </c>
      <c r="Y846">
        <v>-0.39321093893680997</v>
      </c>
      <c r="Z846">
        <v>-0.49262763569122098</v>
      </c>
      <c r="AA846">
        <v>-0.25038150104054702</v>
      </c>
      <c r="AB846">
        <v>-0.21539443716967799</v>
      </c>
      <c r="AC846">
        <v>8.6700366041017295E-3</v>
      </c>
      <c r="AD846">
        <v>0.396774458888005</v>
      </c>
      <c r="AE846">
        <v>0.57707731005801399</v>
      </c>
      <c r="AF846">
        <v>0.55634728660769395</v>
      </c>
    </row>
    <row r="847" spans="1:32" x14ac:dyDescent="0.25">
      <c r="A847" t="s">
        <v>4550</v>
      </c>
      <c r="B847" t="s">
        <v>3318</v>
      </c>
      <c r="C847" t="s">
        <v>3305</v>
      </c>
      <c r="D847" t="s">
        <v>3306</v>
      </c>
      <c r="E847">
        <v>3998.4830118689201</v>
      </c>
      <c r="F847">
        <v>-0.246819804361427</v>
      </c>
      <c r="G847">
        <v>0.49963240753256599</v>
      </c>
      <c r="H847">
        <v>-0.34694883252474401</v>
      </c>
      <c r="I847">
        <v>0.30381681712934699</v>
      </c>
      <c r="J847">
        <v>0.97223747230212898</v>
      </c>
      <c r="K847">
        <v>-0.59680836996610998</v>
      </c>
      <c r="L847">
        <v>-0.91650620542614503</v>
      </c>
      <c r="M847" t="s">
        <v>3148</v>
      </c>
      <c r="N847" t="s">
        <v>3149</v>
      </c>
      <c r="O847" t="s">
        <v>3150</v>
      </c>
      <c r="P847" t="s">
        <v>3148</v>
      </c>
      <c r="Q847" t="s">
        <v>3151</v>
      </c>
      <c r="R847" t="s">
        <v>3150</v>
      </c>
      <c r="S847" t="s">
        <v>3155</v>
      </c>
      <c r="T847" t="s">
        <v>3152</v>
      </c>
      <c r="U847">
        <v>69</v>
      </c>
      <c r="V847">
        <v>0.14811929589966299</v>
      </c>
      <c r="W847">
        <v>-0.39520865472216299</v>
      </c>
      <c r="X847">
        <v>-0.72066578181244201</v>
      </c>
      <c r="Y847">
        <v>-0.76029399397448405</v>
      </c>
      <c r="Z847">
        <v>-0.80347601430168403</v>
      </c>
      <c r="AA847">
        <v>-0.60473957105350895</v>
      </c>
      <c r="AB847">
        <v>-0.417355440560225</v>
      </c>
      <c r="AC847">
        <v>-0.32667117797416001</v>
      </c>
      <c r="AD847">
        <v>-0.15147035596797301</v>
      </c>
      <c r="AE847">
        <v>-0.55758482388312003</v>
      </c>
      <c r="AF847">
        <v>-0.246819804361427</v>
      </c>
    </row>
    <row r="848" spans="1:32" x14ac:dyDescent="0.25">
      <c r="A848" t="s">
        <v>4551</v>
      </c>
      <c r="B848" t="s">
        <v>3318</v>
      </c>
      <c r="C848" t="s">
        <v>3307</v>
      </c>
      <c r="D848" t="s">
        <v>3308</v>
      </c>
      <c r="E848">
        <v>801.77968276893796</v>
      </c>
      <c r="F848">
        <v>1.19287571541058</v>
      </c>
      <c r="G848">
        <v>1.82293894317254</v>
      </c>
      <c r="H848">
        <v>-1.0057074048363599</v>
      </c>
      <c r="I848">
        <v>0.47483443780006102</v>
      </c>
      <c r="J848">
        <v>-1.24891879923158</v>
      </c>
      <c r="K848">
        <v>-1.4318873175590601</v>
      </c>
      <c r="L848">
        <v>-0.82523097698214898</v>
      </c>
      <c r="M848" t="s">
        <v>3151</v>
      </c>
      <c r="N848" t="s">
        <v>3151</v>
      </c>
      <c r="O848" t="s">
        <v>3155</v>
      </c>
      <c r="P848" t="s">
        <v>3148</v>
      </c>
      <c r="Q848" t="s">
        <v>3155</v>
      </c>
      <c r="R848" t="s">
        <v>3155</v>
      </c>
      <c r="S848" t="s">
        <v>3155</v>
      </c>
      <c r="T848" t="s">
        <v>3152</v>
      </c>
      <c r="U848">
        <v>26</v>
      </c>
      <c r="V848">
        <v>0.30807154080809601</v>
      </c>
      <c r="W848">
        <v>0.31410913691060299</v>
      </c>
      <c r="X848">
        <v>-0.36388256470476898</v>
      </c>
      <c r="Y848">
        <v>0.199691588603193</v>
      </c>
      <c r="Z848">
        <v>0.57717576551551197</v>
      </c>
      <c r="AA848">
        <v>0.27118876336978398</v>
      </c>
      <c r="AB848">
        <v>-5.2525924069648899E-2</v>
      </c>
      <c r="AC848">
        <v>-7.6608180544109505E-2</v>
      </c>
      <c r="AD848">
        <v>-0.85469851274184505</v>
      </c>
      <c r="AE848">
        <v>-0.179063138033146</v>
      </c>
      <c r="AF848">
        <v>1.19287571541058</v>
      </c>
    </row>
    <row r="849" spans="1:32" x14ac:dyDescent="0.25">
      <c r="A849" t="s">
        <v>4552</v>
      </c>
      <c r="B849" t="s">
        <v>3319</v>
      </c>
      <c r="C849" t="s">
        <v>3146</v>
      </c>
      <c r="D849" t="s">
        <v>3147</v>
      </c>
      <c r="E849">
        <v>883.917075756994</v>
      </c>
      <c r="F849">
        <v>0.34611307515779599</v>
      </c>
      <c r="G849">
        <v>1.7715938863962299</v>
      </c>
      <c r="H849">
        <v>0.55395958738641105</v>
      </c>
      <c r="I849">
        <v>9.1300269334343306E-2</v>
      </c>
      <c r="J849">
        <v>0.29378872530798</v>
      </c>
      <c r="K849">
        <v>1.01495691610289</v>
      </c>
      <c r="L849">
        <v>0.845958103486116</v>
      </c>
      <c r="M849" t="s">
        <v>3149</v>
      </c>
      <c r="N849" t="s">
        <v>3151</v>
      </c>
      <c r="O849" t="s">
        <v>3149</v>
      </c>
      <c r="P849" t="s">
        <v>3148</v>
      </c>
      <c r="Q849" t="s">
        <v>3148</v>
      </c>
      <c r="R849" t="s">
        <v>3151</v>
      </c>
      <c r="S849" t="s">
        <v>3151</v>
      </c>
      <c r="T849" t="s">
        <v>3152</v>
      </c>
      <c r="U849">
        <v>55</v>
      </c>
      <c r="V849">
        <v>0.226089665022632</v>
      </c>
      <c r="W849">
        <v>0.60054814318253602</v>
      </c>
      <c r="X849">
        <v>0.85576180346414199</v>
      </c>
      <c r="Y849">
        <v>0.49086797057141601</v>
      </c>
      <c r="Z849">
        <v>0.11043738764831899</v>
      </c>
      <c r="AA849">
        <v>0.14261554041308899</v>
      </c>
      <c r="AB849">
        <v>0.102235517843362</v>
      </c>
      <c r="AC849">
        <v>-0.221906841430692</v>
      </c>
      <c r="AD849">
        <v>7.3805379678431897E-3</v>
      </c>
      <c r="AE849">
        <v>0.61774635585191495</v>
      </c>
      <c r="AF849">
        <v>0.34611307515779599</v>
      </c>
    </row>
    <row r="850" spans="1:32" x14ac:dyDescent="0.25">
      <c r="A850" t="s">
        <v>4553</v>
      </c>
      <c r="B850" t="s">
        <v>3319</v>
      </c>
      <c r="C850" t="s">
        <v>3153</v>
      </c>
      <c r="D850" t="s">
        <v>3154</v>
      </c>
      <c r="E850">
        <v>1893.09356886807</v>
      </c>
      <c r="F850">
        <v>0.55381332461049204</v>
      </c>
      <c r="G850">
        <v>2.9035911081583801</v>
      </c>
      <c r="H850">
        <v>-0.35065798919291402</v>
      </c>
      <c r="I850">
        <v>-1.12283450549994</v>
      </c>
      <c r="J850">
        <v>0.585688835050173</v>
      </c>
      <c r="K850">
        <v>0.56047087170570298</v>
      </c>
      <c r="L850">
        <v>0.48981360087937098</v>
      </c>
      <c r="M850" t="s">
        <v>3151</v>
      </c>
      <c r="N850" t="s">
        <v>3151</v>
      </c>
      <c r="O850" t="s">
        <v>3150</v>
      </c>
      <c r="P850" t="s">
        <v>3155</v>
      </c>
      <c r="Q850" t="s">
        <v>3149</v>
      </c>
      <c r="R850" t="s">
        <v>3149</v>
      </c>
      <c r="S850" t="s">
        <v>3149</v>
      </c>
      <c r="T850" t="s">
        <v>3152</v>
      </c>
      <c r="U850">
        <v>46</v>
      </c>
      <c r="V850">
        <v>-0.31088455421208899</v>
      </c>
      <c r="W850">
        <v>-0.197769944535227</v>
      </c>
      <c r="X850">
        <v>-0.276149647375178</v>
      </c>
      <c r="Y850">
        <v>2.6988369131856001E-3</v>
      </c>
      <c r="Z850">
        <v>1.28882900712225E-2</v>
      </c>
      <c r="AA850">
        <v>0.31937994354695098</v>
      </c>
      <c r="AB850">
        <v>0.60375941741436501</v>
      </c>
      <c r="AC850">
        <v>0.46042974470356801</v>
      </c>
      <c r="AD850">
        <v>0.51471362545907495</v>
      </c>
      <c r="AE850">
        <v>0.41386479420282202</v>
      </c>
      <c r="AF850">
        <v>0.55381332461049204</v>
      </c>
    </row>
    <row r="851" spans="1:32" x14ac:dyDescent="0.25">
      <c r="A851" t="s">
        <v>4554</v>
      </c>
      <c r="B851" t="s">
        <v>3319</v>
      </c>
      <c r="C851" t="s">
        <v>3156</v>
      </c>
      <c r="D851" t="s">
        <v>3157</v>
      </c>
      <c r="E851">
        <v>620.94829550183601</v>
      </c>
      <c r="F851">
        <v>8.0013266778019704E-2</v>
      </c>
      <c r="G851">
        <v>-0.21684801431520301</v>
      </c>
      <c r="H851">
        <v>0.78625082537690005</v>
      </c>
      <c r="I851">
        <v>0.69660745831979798</v>
      </c>
      <c r="J851">
        <v>-0.82426681888441</v>
      </c>
      <c r="K851">
        <v>-0.42496625013144401</v>
      </c>
      <c r="L851">
        <v>0.739359075930205</v>
      </c>
      <c r="M851" t="s">
        <v>3148</v>
      </c>
      <c r="N851" t="s">
        <v>3148</v>
      </c>
      <c r="O851" t="s">
        <v>3149</v>
      </c>
      <c r="P851" t="s">
        <v>3149</v>
      </c>
      <c r="Q851" t="s">
        <v>3155</v>
      </c>
      <c r="R851" t="s">
        <v>3150</v>
      </c>
      <c r="S851" t="s">
        <v>3149</v>
      </c>
      <c r="T851" t="s">
        <v>3152</v>
      </c>
      <c r="U851">
        <v>62</v>
      </c>
      <c r="V851">
        <v>-0.78163484184985699</v>
      </c>
      <c r="W851">
        <v>-0.94411422740008499</v>
      </c>
      <c r="X851">
        <v>-4.8802201789568102E-2</v>
      </c>
      <c r="Y851">
        <v>1.8821836026185E-2</v>
      </c>
      <c r="Z851">
        <v>-0.54803464750413999</v>
      </c>
      <c r="AA851">
        <v>-0.70866529571539205</v>
      </c>
      <c r="AB851">
        <v>0.52913126225285101</v>
      </c>
      <c r="AC851">
        <v>0.145073471572576</v>
      </c>
      <c r="AD851">
        <v>0.25947351642895</v>
      </c>
      <c r="AE851">
        <v>7.9313472998089496E-2</v>
      </c>
      <c r="AF851">
        <v>8.0013266778019704E-2</v>
      </c>
    </row>
    <row r="852" spans="1:32" x14ac:dyDescent="0.25">
      <c r="A852" t="s">
        <v>4555</v>
      </c>
      <c r="B852" t="s">
        <v>3319</v>
      </c>
      <c r="C852" t="s">
        <v>3158</v>
      </c>
      <c r="D852" t="s">
        <v>3159</v>
      </c>
      <c r="E852">
        <v>19.897271326319299</v>
      </c>
      <c r="F852">
        <v>3.4556293042655298E-2</v>
      </c>
      <c r="M852" t="s">
        <v>3160</v>
      </c>
      <c r="N852" t="s">
        <v>3160</v>
      </c>
      <c r="O852" t="s">
        <v>3160</v>
      </c>
      <c r="P852" t="s">
        <v>3160</v>
      </c>
      <c r="Q852" t="s">
        <v>3160</v>
      </c>
      <c r="R852" t="s">
        <v>3160</v>
      </c>
      <c r="S852" t="s">
        <v>3160</v>
      </c>
      <c r="T852" t="s">
        <v>3161</v>
      </c>
      <c r="U852">
        <v>63</v>
      </c>
      <c r="V852">
        <v>0.66323994845683298</v>
      </c>
      <c r="W852">
        <v>0.86290739753670698</v>
      </c>
      <c r="X852">
        <v>1.1686979682632099</v>
      </c>
      <c r="Y852">
        <v>1.71250693161956</v>
      </c>
      <c r="Z852">
        <v>1.1868631029146699</v>
      </c>
      <c r="AA852">
        <v>-0.433855934248908</v>
      </c>
      <c r="AB852">
        <v>-0.20627278016634201</v>
      </c>
      <c r="AC852">
        <v>-0.63853819071615403</v>
      </c>
      <c r="AD852">
        <v>-1.10528762481257</v>
      </c>
      <c r="AE852">
        <v>-1.6535649691564001</v>
      </c>
      <c r="AF852">
        <v>3.4556293042655298E-2</v>
      </c>
    </row>
    <row r="853" spans="1:32" x14ac:dyDescent="0.25">
      <c r="A853" t="s">
        <v>4556</v>
      </c>
      <c r="B853" t="s">
        <v>3319</v>
      </c>
      <c r="C853" t="s">
        <v>3162</v>
      </c>
      <c r="D853" t="s">
        <v>3163</v>
      </c>
      <c r="E853">
        <v>2345.9467581341501</v>
      </c>
      <c r="F853">
        <v>1.4238009436318599</v>
      </c>
      <c r="G853">
        <v>3.4689371817282599</v>
      </c>
      <c r="H853">
        <v>-1.39281697435532</v>
      </c>
      <c r="I853">
        <v>-0.295646841092574</v>
      </c>
      <c r="J853">
        <v>0.67605654147751504</v>
      </c>
      <c r="K853">
        <v>0.55502681761747397</v>
      </c>
      <c r="L853">
        <v>0.34431811591009198</v>
      </c>
      <c r="M853" t="s">
        <v>3151</v>
      </c>
      <c r="N853" t="s">
        <v>3151</v>
      </c>
      <c r="O853" t="s">
        <v>3155</v>
      </c>
      <c r="P853" t="s">
        <v>3150</v>
      </c>
      <c r="Q853" t="s">
        <v>3151</v>
      </c>
      <c r="R853" t="s">
        <v>3149</v>
      </c>
      <c r="S853" t="s">
        <v>3149</v>
      </c>
      <c r="T853" t="s">
        <v>3152</v>
      </c>
      <c r="U853">
        <v>17</v>
      </c>
      <c r="V853">
        <v>0.12916950960861501</v>
      </c>
      <c r="W853">
        <v>0.37913309167636</v>
      </c>
      <c r="X853">
        <v>0.67504155079434602</v>
      </c>
      <c r="Y853">
        <v>7.39089912465664E-2</v>
      </c>
      <c r="Z853">
        <v>-0.56536280372944503</v>
      </c>
      <c r="AA853">
        <v>4.55338340452573E-2</v>
      </c>
      <c r="AB853">
        <v>0.45880594532799601</v>
      </c>
      <c r="AC853">
        <v>0.64879591753684196</v>
      </c>
      <c r="AD853">
        <v>1.2518141345459399</v>
      </c>
      <c r="AE853">
        <v>1.05910232810066</v>
      </c>
      <c r="AF853">
        <v>1.4238009436318599</v>
      </c>
    </row>
    <row r="854" spans="1:32" x14ac:dyDescent="0.25">
      <c r="A854" t="s">
        <v>4557</v>
      </c>
      <c r="B854" t="s">
        <v>3319</v>
      </c>
      <c r="C854" t="s">
        <v>3164</v>
      </c>
      <c r="D854" t="s">
        <v>3165</v>
      </c>
      <c r="E854">
        <v>848.244702401518</v>
      </c>
      <c r="F854">
        <v>1.0520613623277599</v>
      </c>
      <c r="G854">
        <v>2.1467705924864502</v>
      </c>
      <c r="H854">
        <v>-1.0057074048363599</v>
      </c>
      <c r="I854">
        <v>0.94350972650132603</v>
      </c>
      <c r="J854">
        <v>0.63806284220703902</v>
      </c>
      <c r="K854">
        <v>1.09867223464102</v>
      </c>
      <c r="L854">
        <v>1.3214198495459499</v>
      </c>
      <c r="M854" t="s">
        <v>3151</v>
      </c>
      <c r="N854" t="s">
        <v>3151</v>
      </c>
      <c r="O854" t="s">
        <v>3155</v>
      </c>
      <c r="P854" t="s">
        <v>3149</v>
      </c>
      <c r="Q854" t="s">
        <v>3151</v>
      </c>
      <c r="R854" t="s">
        <v>3151</v>
      </c>
      <c r="S854" t="s">
        <v>3151</v>
      </c>
      <c r="T854" t="s">
        <v>3152</v>
      </c>
      <c r="U854">
        <v>31</v>
      </c>
      <c r="V854">
        <v>0.68669614234344301</v>
      </c>
      <c r="W854">
        <v>0.66945192188476998</v>
      </c>
      <c r="X854">
        <v>0.888789788383747</v>
      </c>
      <c r="Y854">
        <v>1.2134494196315799</v>
      </c>
      <c r="Z854">
        <v>0.63729666428216303</v>
      </c>
      <c r="AA854">
        <v>0.28005831056630598</v>
      </c>
      <c r="AB854">
        <v>0.70028614197725703</v>
      </c>
      <c r="AC854">
        <v>1.6863139312623801</v>
      </c>
      <c r="AD854">
        <v>1.4557006137583699</v>
      </c>
      <c r="AE854">
        <v>0.24468725108032</v>
      </c>
      <c r="AF854">
        <v>1.0520613623277599</v>
      </c>
    </row>
    <row r="855" spans="1:32" x14ac:dyDescent="0.25">
      <c r="A855" t="s">
        <v>4558</v>
      </c>
      <c r="B855" t="s">
        <v>3319</v>
      </c>
      <c r="C855" t="s">
        <v>3166</v>
      </c>
      <c r="D855" t="s">
        <v>3167</v>
      </c>
      <c r="E855">
        <v>3590.11024325165</v>
      </c>
      <c r="F855">
        <v>1.6528253121205501</v>
      </c>
      <c r="G855">
        <v>1.1485769242130699</v>
      </c>
      <c r="H855">
        <v>0.78521458478953998</v>
      </c>
      <c r="I855">
        <v>0.41397672953303</v>
      </c>
      <c r="J855">
        <v>0.26683168556570702</v>
      </c>
      <c r="K855">
        <v>0.39757833086547201</v>
      </c>
      <c r="L855">
        <v>0.62444281899100096</v>
      </c>
      <c r="M855" t="s">
        <v>3151</v>
      </c>
      <c r="N855" t="s">
        <v>3151</v>
      </c>
      <c r="O855" t="s">
        <v>3149</v>
      </c>
      <c r="P855" t="s">
        <v>3148</v>
      </c>
      <c r="Q855" t="s">
        <v>3148</v>
      </c>
      <c r="R855" t="s">
        <v>3148</v>
      </c>
      <c r="S855" t="s">
        <v>3149</v>
      </c>
      <c r="T855" t="s">
        <v>3152</v>
      </c>
      <c r="U855">
        <v>10</v>
      </c>
      <c r="V855">
        <v>1.1369940692203699</v>
      </c>
      <c r="W855">
        <v>0.92540290835936401</v>
      </c>
      <c r="X855">
        <v>0.54476181999568696</v>
      </c>
      <c r="Y855">
        <v>0.269072328823944</v>
      </c>
      <c r="Z855">
        <v>-0.34003599849821098</v>
      </c>
      <c r="AA855">
        <v>0.148757908035515</v>
      </c>
      <c r="AB855">
        <v>0.73075794881601996</v>
      </c>
      <c r="AC855">
        <v>1.0786339534587699</v>
      </c>
      <c r="AD855">
        <v>1.3254824385714199</v>
      </c>
      <c r="AE855">
        <v>1.3436988510577199</v>
      </c>
      <c r="AF855">
        <v>1.6528253121205501</v>
      </c>
    </row>
    <row r="856" spans="1:32" x14ac:dyDescent="0.25">
      <c r="A856" t="s">
        <v>4559</v>
      </c>
      <c r="B856" t="s">
        <v>3319</v>
      </c>
      <c r="C856" t="s">
        <v>3168</v>
      </c>
      <c r="D856" t="s">
        <v>3169</v>
      </c>
      <c r="E856">
        <v>1448.54141755206</v>
      </c>
      <c r="F856">
        <v>1.6123948806383901</v>
      </c>
      <c r="G856">
        <v>3.1801978171467602</v>
      </c>
      <c r="H856">
        <v>-1.81198277940902</v>
      </c>
      <c r="I856">
        <v>-0.40744993946748798</v>
      </c>
      <c r="J856">
        <v>8.3424129463311195E-2</v>
      </c>
      <c r="K856">
        <v>0.103998756316992</v>
      </c>
      <c r="L856">
        <v>0.16716237126623401</v>
      </c>
      <c r="M856" t="s">
        <v>3151</v>
      </c>
      <c r="N856" t="s">
        <v>3151</v>
      </c>
      <c r="O856" t="s">
        <v>3155</v>
      </c>
      <c r="P856" t="s">
        <v>3150</v>
      </c>
      <c r="Q856" t="s">
        <v>3148</v>
      </c>
      <c r="R856" t="s">
        <v>3148</v>
      </c>
      <c r="S856" t="s">
        <v>3149</v>
      </c>
      <c r="T856" t="s">
        <v>3152</v>
      </c>
      <c r="U856">
        <v>11</v>
      </c>
      <c r="V856">
        <v>-0.34003456242275798</v>
      </c>
      <c r="W856">
        <v>0.34673610801553501</v>
      </c>
      <c r="X856">
        <v>0.228384784593367</v>
      </c>
      <c r="Y856">
        <v>-0.43806308977057501</v>
      </c>
      <c r="Z856">
        <v>-0.801036980643825</v>
      </c>
      <c r="AA856">
        <v>-9.8159471770446205E-2</v>
      </c>
      <c r="AB856">
        <v>0.35815362305929799</v>
      </c>
      <c r="AC856">
        <v>0.30886481175649699</v>
      </c>
      <c r="AD856">
        <v>1.0556395469364099</v>
      </c>
      <c r="AE856">
        <v>1.3002950456465101</v>
      </c>
      <c r="AF856">
        <v>1.6123948806383901</v>
      </c>
    </row>
    <row r="857" spans="1:32" x14ac:dyDescent="0.25">
      <c r="A857" t="s">
        <v>4560</v>
      </c>
      <c r="B857" t="s">
        <v>3319</v>
      </c>
      <c r="C857" t="s">
        <v>3170</v>
      </c>
      <c r="D857" t="s">
        <v>3171</v>
      </c>
      <c r="E857">
        <v>3739.3301464430301</v>
      </c>
      <c r="F857">
        <v>1.46458154541545</v>
      </c>
      <c r="G857">
        <v>3.2074184089784401</v>
      </c>
      <c r="H857">
        <v>1.0461584853049699</v>
      </c>
      <c r="I857">
        <v>-0.83521613403490802</v>
      </c>
      <c r="J857">
        <v>0.22136759834967501</v>
      </c>
      <c r="K857">
        <v>0.421966584972364</v>
      </c>
      <c r="L857">
        <v>0.12138998164985</v>
      </c>
      <c r="M857" t="s">
        <v>3151</v>
      </c>
      <c r="N857" t="s">
        <v>3151</v>
      </c>
      <c r="O857" t="s">
        <v>3149</v>
      </c>
      <c r="P857" t="s">
        <v>3155</v>
      </c>
      <c r="Q857" t="s">
        <v>3148</v>
      </c>
      <c r="R857" t="s">
        <v>3149</v>
      </c>
      <c r="S857" t="s">
        <v>3149</v>
      </c>
      <c r="T857" t="s">
        <v>3152</v>
      </c>
      <c r="U857">
        <v>16</v>
      </c>
      <c r="V857">
        <v>1.2093903103399</v>
      </c>
      <c r="W857">
        <v>1.1265345481476901</v>
      </c>
      <c r="X857">
        <v>0.938894163146477</v>
      </c>
      <c r="Y857">
        <v>0.572861051764746</v>
      </c>
      <c r="Z857">
        <v>0.319414178521092</v>
      </c>
      <c r="AA857">
        <v>0.742954271430042</v>
      </c>
      <c r="AB857">
        <v>1.08436076035929</v>
      </c>
      <c r="AC857">
        <v>1.1061614596977201</v>
      </c>
      <c r="AD857">
        <v>1.31768318563941</v>
      </c>
      <c r="AE857">
        <v>1.29031256839009</v>
      </c>
      <c r="AF857">
        <v>1.46458154541545</v>
      </c>
    </row>
    <row r="858" spans="1:32" x14ac:dyDescent="0.25">
      <c r="A858" t="s">
        <v>4561</v>
      </c>
      <c r="B858" t="s">
        <v>3319</v>
      </c>
      <c r="C858" t="s">
        <v>3172</v>
      </c>
      <c r="D858" t="s">
        <v>3173</v>
      </c>
      <c r="E858">
        <v>1106.4981283345101</v>
      </c>
      <c r="F858">
        <v>1.69505574445788</v>
      </c>
      <c r="G858">
        <v>2.43137679051903</v>
      </c>
      <c r="H858">
        <v>-0.19943203026369</v>
      </c>
      <c r="I858">
        <v>0.12589129111837899</v>
      </c>
      <c r="J858">
        <v>0.84838638383244902</v>
      </c>
      <c r="K858">
        <v>0.13366558525916</v>
      </c>
      <c r="L858">
        <v>0.58261880986763104</v>
      </c>
      <c r="M858" t="s">
        <v>3151</v>
      </c>
      <c r="N858" t="s">
        <v>3151</v>
      </c>
      <c r="O858" t="s">
        <v>3148</v>
      </c>
      <c r="P858" t="s">
        <v>3148</v>
      </c>
      <c r="Q858" t="s">
        <v>3151</v>
      </c>
      <c r="R858" t="s">
        <v>3148</v>
      </c>
      <c r="S858" t="s">
        <v>3149</v>
      </c>
      <c r="T858" t="s">
        <v>3152</v>
      </c>
      <c r="U858">
        <v>8</v>
      </c>
      <c r="V858">
        <v>9.8787442682100796E-2</v>
      </c>
      <c r="W858">
        <v>0.31600502328386498</v>
      </c>
      <c r="X858">
        <v>0.58209974395695396</v>
      </c>
      <c r="Y858">
        <v>0.43424506289241799</v>
      </c>
      <c r="Z858">
        <v>1.4406133442228601E-2</v>
      </c>
      <c r="AA858">
        <v>1.9277390003920699E-2</v>
      </c>
      <c r="AB858">
        <v>0.15917994691175599</v>
      </c>
      <c r="AC858">
        <v>0.37105297278391902</v>
      </c>
      <c r="AD858">
        <v>0.73832280558399499</v>
      </c>
      <c r="AE858">
        <v>0.638000625942997</v>
      </c>
      <c r="AF858">
        <v>1.69505574445788</v>
      </c>
    </row>
    <row r="859" spans="1:32" x14ac:dyDescent="0.25">
      <c r="A859" t="s">
        <v>4562</v>
      </c>
      <c r="B859" t="s">
        <v>3319</v>
      </c>
      <c r="C859" t="s">
        <v>3174</v>
      </c>
      <c r="D859" t="s">
        <v>3175</v>
      </c>
      <c r="E859">
        <v>3197.5166467488998</v>
      </c>
      <c r="F859">
        <v>2.0438245533211998</v>
      </c>
      <c r="G859">
        <v>1.25548060047982</v>
      </c>
      <c r="H859">
        <v>0.96883766356051504</v>
      </c>
      <c r="I859">
        <v>0.79364269076297</v>
      </c>
      <c r="J859">
        <v>-1.1557333537173</v>
      </c>
      <c r="K859">
        <v>-1.7620109431418601E-2</v>
      </c>
      <c r="L859">
        <v>-0.22034927579892899</v>
      </c>
      <c r="M859" t="s">
        <v>3151</v>
      </c>
      <c r="N859" t="s">
        <v>3151</v>
      </c>
      <c r="O859" t="s">
        <v>3149</v>
      </c>
      <c r="P859" t="s">
        <v>3149</v>
      </c>
      <c r="Q859" t="s">
        <v>3155</v>
      </c>
      <c r="R859" t="s">
        <v>3148</v>
      </c>
      <c r="S859" t="s">
        <v>3148</v>
      </c>
      <c r="T859" t="s">
        <v>3152</v>
      </c>
      <c r="U859">
        <v>6</v>
      </c>
      <c r="V859">
        <v>1.6210512010909801</v>
      </c>
      <c r="W859">
        <v>1.0251991927427699</v>
      </c>
      <c r="X859">
        <v>0.926032839337114</v>
      </c>
      <c r="Y859">
        <v>0.56215704271342004</v>
      </c>
      <c r="Z859">
        <v>0.18175897976393801</v>
      </c>
      <c r="AA859">
        <v>0.405225048717407</v>
      </c>
      <c r="AB859">
        <v>1.3032535183125</v>
      </c>
      <c r="AC859">
        <v>1.65721386938336</v>
      </c>
      <c r="AD859">
        <v>1.70251831192114</v>
      </c>
      <c r="AE859">
        <v>1.5895340668520701</v>
      </c>
      <c r="AF859">
        <v>2.0438245533211998</v>
      </c>
    </row>
    <row r="860" spans="1:32" x14ac:dyDescent="0.25">
      <c r="A860" t="s">
        <v>4563</v>
      </c>
      <c r="B860" t="s">
        <v>3319</v>
      </c>
      <c r="C860" t="s">
        <v>3176</v>
      </c>
      <c r="D860" t="s">
        <v>3177</v>
      </c>
      <c r="E860">
        <v>1153.42200612291</v>
      </c>
      <c r="F860">
        <v>2.3895508004880202</v>
      </c>
      <c r="G860">
        <v>5.88261338199659</v>
      </c>
      <c r="H860">
        <v>0.77113033434973199</v>
      </c>
      <c r="I860">
        <v>-0.25277800752236501</v>
      </c>
      <c r="J860">
        <v>-1.2636542163660001</v>
      </c>
      <c r="K860">
        <v>-1.4446162398031399</v>
      </c>
      <c r="L860">
        <v>-8.9931600505214995E-2</v>
      </c>
      <c r="M860" t="s">
        <v>3151</v>
      </c>
      <c r="N860" t="s">
        <v>3151</v>
      </c>
      <c r="O860" t="s">
        <v>3149</v>
      </c>
      <c r="P860" t="s">
        <v>3150</v>
      </c>
      <c r="Q860" t="s">
        <v>3155</v>
      </c>
      <c r="R860" t="s">
        <v>3155</v>
      </c>
      <c r="S860" t="s">
        <v>3148</v>
      </c>
      <c r="T860" t="s">
        <v>3152</v>
      </c>
      <c r="U860">
        <v>3</v>
      </c>
      <c r="V860">
        <v>4.1011652650502501</v>
      </c>
      <c r="W860">
        <v>2.8461899399269899</v>
      </c>
      <c r="X860">
        <v>1.7040494144196101</v>
      </c>
      <c r="Y860">
        <v>0.78382801577594696</v>
      </c>
      <c r="Z860">
        <v>0.28324626865816499</v>
      </c>
      <c r="AA860">
        <v>1.11649737908963</v>
      </c>
      <c r="AB860">
        <v>1.9246010032698699</v>
      </c>
      <c r="AC860">
        <v>1.8045341447477501</v>
      </c>
      <c r="AD860">
        <v>1.8603767208345501</v>
      </c>
      <c r="AE860">
        <v>1.8906865583644801</v>
      </c>
      <c r="AF860">
        <v>2.3895508004880202</v>
      </c>
    </row>
    <row r="861" spans="1:32" x14ac:dyDescent="0.25">
      <c r="A861" t="s">
        <v>4564</v>
      </c>
      <c r="B861" t="s">
        <v>3319</v>
      </c>
      <c r="C861" t="s">
        <v>3178</v>
      </c>
      <c r="D861" t="s">
        <v>3179</v>
      </c>
      <c r="E861">
        <v>263.29415694586697</v>
      </c>
      <c r="F861">
        <v>1.0297485210981701</v>
      </c>
      <c r="M861" t="s">
        <v>3160</v>
      </c>
      <c r="N861" t="s">
        <v>3160</v>
      </c>
      <c r="O861" t="s">
        <v>3160</v>
      </c>
      <c r="P861" t="s">
        <v>3160</v>
      </c>
      <c r="Q861" t="s">
        <v>3160</v>
      </c>
      <c r="R861" t="s">
        <v>3160</v>
      </c>
      <c r="S861" t="s">
        <v>3160</v>
      </c>
      <c r="T861" t="s">
        <v>3180</v>
      </c>
      <c r="U861">
        <v>33</v>
      </c>
      <c r="V861">
        <v>-0.15006168533345501</v>
      </c>
      <c r="W861">
        <v>-0.58946627547730401</v>
      </c>
      <c r="X861">
        <v>-0.22553190512818699</v>
      </c>
      <c r="Y861">
        <v>-0.36714185985825298</v>
      </c>
      <c r="Z861">
        <v>-0.347352566425289</v>
      </c>
      <c r="AA861">
        <v>-0.30477801962199003</v>
      </c>
      <c r="AB861">
        <v>-0.49995292832312699</v>
      </c>
      <c r="AC861">
        <v>0.29383395785893401</v>
      </c>
      <c r="AD861">
        <v>0.76116363292798195</v>
      </c>
      <c r="AE861">
        <v>0.32665543762261501</v>
      </c>
      <c r="AF861">
        <v>1.0297485210981701</v>
      </c>
    </row>
    <row r="862" spans="1:32" x14ac:dyDescent="0.25">
      <c r="A862" t="s">
        <v>4565</v>
      </c>
      <c r="B862" t="s">
        <v>3319</v>
      </c>
      <c r="C862" t="s">
        <v>3181</v>
      </c>
      <c r="D862" t="s">
        <v>3182</v>
      </c>
      <c r="E862">
        <v>544.31892471839603</v>
      </c>
      <c r="F862">
        <v>0.43674523654647401</v>
      </c>
      <c r="G862">
        <v>1.5788036466072499</v>
      </c>
      <c r="H862">
        <v>1.4131187188816401</v>
      </c>
      <c r="I862">
        <v>0.51614872705433001</v>
      </c>
      <c r="J862">
        <v>0.131099549212191</v>
      </c>
      <c r="K862">
        <v>0.81259917767033096</v>
      </c>
      <c r="L862">
        <v>-0.46363840063600797</v>
      </c>
      <c r="M862" t="s">
        <v>3149</v>
      </c>
      <c r="N862" t="s">
        <v>3151</v>
      </c>
      <c r="O862" t="s">
        <v>3151</v>
      </c>
      <c r="P862" t="s">
        <v>3149</v>
      </c>
      <c r="Q862" t="s">
        <v>3148</v>
      </c>
      <c r="R862" t="s">
        <v>3149</v>
      </c>
      <c r="S862" t="s">
        <v>3150</v>
      </c>
      <c r="T862" t="s">
        <v>3152</v>
      </c>
      <c r="U862">
        <v>52</v>
      </c>
      <c r="V862">
        <v>0.19341204925127101</v>
      </c>
      <c r="W862">
        <v>-2.2361432559372001E-2</v>
      </c>
      <c r="X862">
        <v>-0.314477210126894</v>
      </c>
      <c r="Y862">
        <v>-0.65214891418830001</v>
      </c>
      <c r="Z862">
        <v>-2.1600577919844599E-2</v>
      </c>
      <c r="AA862">
        <v>-1.92766433230021E-2</v>
      </c>
      <c r="AB862">
        <v>0.61950042738032896</v>
      </c>
      <c r="AC862">
        <v>0.76962882917400299</v>
      </c>
      <c r="AD862">
        <v>0.45736070939967599</v>
      </c>
      <c r="AE862">
        <v>-0.47616035925628802</v>
      </c>
      <c r="AF862">
        <v>0.43674523654647401</v>
      </c>
    </row>
    <row r="863" spans="1:32" x14ac:dyDescent="0.25">
      <c r="A863" t="s">
        <v>4566</v>
      </c>
      <c r="B863" t="s">
        <v>3319</v>
      </c>
      <c r="C863" t="s">
        <v>3183</v>
      </c>
      <c r="D863" t="s">
        <v>3184</v>
      </c>
      <c r="E863">
        <v>1301.89930360567</v>
      </c>
      <c r="F863">
        <v>1.4816743726769901</v>
      </c>
      <c r="G863">
        <v>-0.52907098402974695</v>
      </c>
      <c r="H863">
        <v>1.4131187188816401</v>
      </c>
      <c r="I863">
        <v>1.3124829357346699</v>
      </c>
      <c r="J863">
        <v>-0.92731666265776003</v>
      </c>
      <c r="K863">
        <v>-0.88090698906074905</v>
      </c>
      <c r="L863">
        <v>1.22777325410076</v>
      </c>
      <c r="M863" t="s">
        <v>3151</v>
      </c>
      <c r="N863" t="s">
        <v>3150</v>
      </c>
      <c r="O863" t="s">
        <v>3151</v>
      </c>
      <c r="P863" t="s">
        <v>3151</v>
      </c>
      <c r="Q863" t="s">
        <v>3155</v>
      </c>
      <c r="R863" t="s">
        <v>3150</v>
      </c>
      <c r="S863" t="s">
        <v>3151</v>
      </c>
      <c r="T863" t="s">
        <v>3152</v>
      </c>
      <c r="U863">
        <v>15</v>
      </c>
      <c r="V863">
        <v>0.62649489796693503</v>
      </c>
      <c r="W863">
        <v>1.2787601849658301</v>
      </c>
      <c r="X863">
        <v>0.96216967457098401</v>
      </c>
      <c r="Y863">
        <v>-0.74714332594534605</v>
      </c>
      <c r="Z863">
        <v>3.4296393932340601E-4</v>
      </c>
      <c r="AA863">
        <v>1.1273332001863301</v>
      </c>
      <c r="AB863">
        <v>1.86699265267368</v>
      </c>
      <c r="AC863">
        <v>1.3804716875329099</v>
      </c>
      <c r="AD863">
        <v>1.1741732251147901</v>
      </c>
      <c r="AE863">
        <v>0.143399290574898</v>
      </c>
      <c r="AF863">
        <v>1.4816743726769901</v>
      </c>
    </row>
    <row r="864" spans="1:32" x14ac:dyDescent="0.25">
      <c r="A864" t="s">
        <v>4567</v>
      </c>
      <c r="B864" t="s">
        <v>3319</v>
      </c>
      <c r="C864" t="s">
        <v>3185</v>
      </c>
      <c r="D864" t="s">
        <v>3186</v>
      </c>
      <c r="E864">
        <v>1953.37266663318</v>
      </c>
      <c r="F864">
        <v>0.26198631551039597</v>
      </c>
      <c r="G864">
        <v>0.74602093775436795</v>
      </c>
      <c r="H864">
        <v>-1.0057074048363599</v>
      </c>
      <c r="I864">
        <v>0.51211712033979495</v>
      </c>
      <c r="J864">
        <v>5.30281988427099E-2</v>
      </c>
      <c r="K864">
        <v>1.3405319555880699</v>
      </c>
      <c r="L864">
        <v>0.45319449948958301</v>
      </c>
      <c r="M864" t="s">
        <v>3149</v>
      </c>
      <c r="N864" t="s">
        <v>3151</v>
      </c>
      <c r="O864" t="s">
        <v>3155</v>
      </c>
      <c r="P864" t="s">
        <v>3149</v>
      </c>
      <c r="Q864" t="s">
        <v>3148</v>
      </c>
      <c r="R864" t="s">
        <v>3151</v>
      </c>
      <c r="S864" t="s">
        <v>3149</v>
      </c>
      <c r="T864" t="s">
        <v>3152</v>
      </c>
      <c r="U864">
        <v>56</v>
      </c>
      <c r="V864">
        <v>0.121912177522097</v>
      </c>
      <c r="W864">
        <v>0.27571794929635102</v>
      </c>
      <c r="X864">
        <v>-0.63982972241008895</v>
      </c>
      <c r="Y864">
        <v>-0.27272794456140798</v>
      </c>
      <c r="Z864">
        <v>-1.8516060305985401E-2</v>
      </c>
      <c r="AA864">
        <v>0.30836344014864298</v>
      </c>
      <c r="AB864">
        <v>0.55531317941953895</v>
      </c>
      <c r="AC864">
        <v>0.38298606693568199</v>
      </c>
      <c r="AD864">
        <v>0.33554563637415002</v>
      </c>
      <c r="AE864">
        <v>-0.73575003858338806</v>
      </c>
      <c r="AF864">
        <v>0.26198631551039597</v>
      </c>
    </row>
    <row r="865" spans="1:32" x14ac:dyDescent="0.25">
      <c r="A865" t="s">
        <v>4568</v>
      </c>
      <c r="B865" t="s">
        <v>3319</v>
      </c>
      <c r="C865" t="s">
        <v>3187</v>
      </c>
      <c r="D865" t="s">
        <v>3188</v>
      </c>
      <c r="E865">
        <v>4568.6018850648697</v>
      </c>
      <c r="F865">
        <v>2.4329607070325201</v>
      </c>
      <c r="G865">
        <v>1.1806498149884701</v>
      </c>
      <c r="H865">
        <v>0.86145082618005897</v>
      </c>
      <c r="I865">
        <v>0.62392550138986802</v>
      </c>
      <c r="J865">
        <v>0.25677859347756199</v>
      </c>
      <c r="K865">
        <v>1.07802562194913</v>
      </c>
      <c r="L865">
        <v>0.35492524557057897</v>
      </c>
      <c r="M865" t="s">
        <v>3151</v>
      </c>
      <c r="N865" t="s">
        <v>3151</v>
      </c>
      <c r="O865" t="s">
        <v>3149</v>
      </c>
      <c r="P865" t="s">
        <v>3149</v>
      </c>
      <c r="Q865" t="s">
        <v>3148</v>
      </c>
      <c r="R865" t="s">
        <v>3151</v>
      </c>
      <c r="S865" t="s">
        <v>3149</v>
      </c>
      <c r="T865" t="s">
        <v>3152</v>
      </c>
      <c r="U865">
        <v>2</v>
      </c>
      <c r="V865">
        <v>1.7211585082657199</v>
      </c>
      <c r="W865">
        <v>2.13565357054576</v>
      </c>
      <c r="X865">
        <v>1.5597988550297901</v>
      </c>
      <c r="Y865">
        <v>1.87679908827422</v>
      </c>
      <c r="Z865">
        <v>1.7321028060800101</v>
      </c>
      <c r="AA865">
        <v>1.8297267305950899</v>
      </c>
      <c r="AB865">
        <v>2.3431194909064899</v>
      </c>
      <c r="AC865">
        <v>3.2774378413868401</v>
      </c>
      <c r="AD865">
        <v>1.79180076928279</v>
      </c>
      <c r="AE865">
        <v>1.4212058712387099</v>
      </c>
      <c r="AF865">
        <v>2.4329607070325201</v>
      </c>
    </row>
    <row r="866" spans="1:32" x14ac:dyDescent="0.25">
      <c r="A866" t="s">
        <v>4569</v>
      </c>
      <c r="B866" t="s">
        <v>3319</v>
      </c>
      <c r="C866" t="s">
        <v>3189</v>
      </c>
      <c r="D866" t="s">
        <v>3190</v>
      </c>
      <c r="E866">
        <v>1026.58301430443</v>
      </c>
      <c r="F866">
        <v>1.5584088930173301</v>
      </c>
      <c r="G866">
        <v>0.52861651136402099</v>
      </c>
      <c r="H866">
        <v>1.25411217360918</v>
      </c>
      <c r="I866">
        <v>0.58127668403729105</v>
      </c>
      <c r="J866">
        <v>0.39885477093277</v>
      </c>
      <c r="K866">
        <v>1.14952793813565</v>
      </c>
      <c r="L866">
        <v>0.123194647115588</v>
      </c>
      <c r="M866" t="s">
        <v>3151</v>
      </c>
      <c r="N866" t="s">
        <v>3151</v>
      </c>
      <c r="O866" t="s">
        <v>3151</v>
      </c>
      <c r="P866" t="s">
        <v>3149</v>
      </c>
      <c r="Q866" t="s">
        <v>3149</v>
      </c>
      <c r="R866" t="s">
        <v>3151</v>
      </c>
      <c r="S866" t="s">
        <v>3149</v>
      </c>
      <c r="T866" t="s">
        <v>3152</v>
      </c>
      <c r="U866">
        <v>13</v>
      </c>
      <c r="V866">
        <v>2.1267067908564599</v>
      </c>
      <c r="W866">
        <v>1.5141725915567701</v>
      </c>
      <c r="X866">
        <v>1.2017134726190499</v>
      </c>
      <c r="Y866">
        <v>1.8114477256922701</v>
      </c>
      <c r="Z866">
        <v>1.4607857131791799</v>
      </c>
      <c r="AA866">
        <v>1.6932141917022301</v>
      </c>
      <c r="AB866">
        <v>1.6869432985146999</v>
      </c>
      <c r="AC866">
        <v>1.31806880714243</v>
      </c>
      <c r="AD866">
        <v>1.33880880348293</v>
      </c>
      <c r="AE866">
        <v>0.90643314413762099</v>
      </c>
      <c r="AF866">
        <v>1.5584088930173301</v>
      </c>
    </row>
    <row r="867" spans="1:32" x14ac:dyDescent="0.25">
      <c r="A867" t="s">
        <v>4570</v>
      </c>
      <c r="B867" t="s">
        <v>3319</v>
      </c>
      <c r="C867" t="s">
        <v>3191</v>
      </c>
      <c r="D867" t="s">
        <v>3192</v>
      </c>
      <c r="E867">
        <v>2557.90151937983</v>
      </c>
      <c r="F867">
        <v>0.68102880956164602</v>
      </c>
      <c r="G867">
        <v>0.96873879068193203</v>
      </c>
      <c r="H867">
        <v>-1.0057074048363599</v>
      </c>
      <c r="I867">
        <v>0.143138684793882</v>
      </c>
      <c r="J867">
        <v>-6.8458099360904301E-2</v>
      </c>
      <c r="K867">
        <v>0.975390643926761</v>
      </c>
      <c r="L867">
        <v>0.37027521492904902</v>
      </c>
      <c r="M867" t="s">
        <v>3151</v>
      </c>
      <c r="N867" t="s">
        <v>3151</v>
      </c>
      <c r="O867" t="s">
        <v>3155</v>
      </c>
      <c r="P867" t="s">
        <v>3148</v>
      </c>
      <c r="Q867" t="s">
        <v>3148</v>
      </c>
      <c r="R867" t="s">
        <v>3149</v>
      </c>
      <c r="S867" t="s">
        <v>3149</v>
      </c>
      <c r="T867" t="s">
        <v>3152</v>
      </c>
      <c r="U867">
        <v>41</v>
      </c>
      <c r="V867">
        <v>3.1812896118501599E-3</v>
      </c>
      <c r="W867">
        <v>1.2557800145672499E-2</v>
      </c>
      <c r="X867">
        <v>-0.13589677529873201</v>
      </c>
      <c r="Y867">
        <v>-0.323194840338483</v>
      </c>
      <c r="Z867">
        <v>-0.34665461503622103</v>
      </c>
      <c r="AA867">
        <v>0.95067903695914802</v>
      </c>
      <c r="AB867">
        <v>1.1362445995873001</v>
      </c>
      <c r="AC867">
        <v>0.51992358295812402</v>
      </c>
      <c r="AD867">
        <v>0.52965588183456502</v>
      </c>
      <c r="AE867">
        <v>0.46235008431841301</v>
      </c>
      <c r="AF867">
        <v>0.68102880956164602</v>
      </c>
    </row>
    <row r="868" spans="1:32" x14ac:dyDescent="0.25">
      <c r="A868" t="s">
        <v>4571</v>
      </c>
      <c r="B868" t="s">
        <v>3319</v>
      </c>
      <c r="C868" t="s">
        <v>3193</v>
      </c>
      <c r="D868" t="s">
        <v>3194</v>
      </c>
      <c r="E868">
        <v>2524.0545814903198</v>
      </c>
      <c r="F868">
        <v>0.59085853767128305</v>
      </c>
      <c r="G868">
        <v>0.41506080751826202</v>
      </c>
      <c r="H868">
        <v>0.52427735187939795</v>
      </c>
      <c r="I868">
        <v>0.28995736256927901</v>
      </c>
      <c r="J868">
        <v>0.41616506606964698</v>
      </c>
      <c r="K868">
        <v>0.78016162492797003</v>
      </c>
      <c r="L868">
        <v>0.76518534517342596</v>
      </c>
      <c r="M868" t="s">
        <v>3151</v>
      </c>
      <c r="N868" t="s">
        <v>3149</v>
      </c>
      <c r="O868" t="s">
        <v>3149</v>
      </c>
      <c r="P868" t="s">
        <v>3148</v>
      </c>
      <c r="Q868" t="s">
        <v>3149</v>
      </c>
      <c r="R868" t="s">
        <v>3149</v>
      </c>
      <c r="S868" t="s">
        <v>3151</v>
      </c>
      <c r="T868" t="s">
        <v>3152</v>
      </c>
      <c r="U868">
        <v>45</v>
      </c>
      <c r="V868">
        <v>0.28771888265330298</v>
      </c>
      <c r="W868">
        <v>1.3623695236073601</v>
      </c>
      <c r="X868">
        <v>4.3205300597835603E-2</v>
      </c>
      <c r="Y868">
        <v>0.13887426663432001</v>
      </c>
      <c r="Z868">
        <v>1.00164814075752</v>
      </c>
      <c r="AA868">
        <v>0.46650962168440202</v>
      </c>
      <c r="AB868">
        <v>1.2117193452683499</v>
      </c>
      <c r="AC868">
        <v>1.5396651402494701</v>
      </c>
      <c r="AD868">
        <v>1.0525576186460901</v>
      </c>
      <c r="AE868">
        <v>0.42556782753223299</v>
      </c>
      <c r="AF868">
        <v>0.59085853767128305</v>
      </c>
    </row>
    <row r="869" spans="1:32" x14ac:dyDescent="0.25">
      <c r="A869" t="s">
        <v>4572</v>
      </c>
      <c r="B869" t="s">
        <v>3319</v>
      </c>
      <c r="C869" t="s">
        <v>3195</v>
      </c>
      <c r="D869" t="s">
        <v>3196</v>
      </c>
      <c r="E869">
        <v>4839.0423558764196</v>
      </c>
      <c r="F869">
        <v>2.7922033847702399</v>
      </c>
      <c r="G869">
        <v>-0.53933934427380603</v>
      </c>
      <c r="H869">
        <v>0.47912293491980701</v>
      </c>
      <c r="I869">
        <v>1.326994655859</v>
      </c>
      <c r="J869">
        <v>-2.36048822733235E-3</v>
      </c>
      <c r="K869">
        <v>-0.57980713872193002</v>
      </c>
      <c r="L869">
        <v>1.7002126044022901</v>
      </c>
      <c r="M869" t="s">
        <v>3151</v>
      </c>
      <c r="N869" t="s">
        <v>3150</v>
      </c>
      <c r="O869" t="s">
        <v>3149</v>
      </c>
      <c r="P869" t="s">
        <v>3151</v>
      </c>
      <c r="Q869" t="s">
        <v>3148</v>
      </c>
      <c r="R869" t="s">
        <v>3150</v>
      </c>
      <c r="S869" t="s">
        <v>3151</v>
      </c>
      <c r="T869" t="s">
        <v>3152</v>
      </c>
      <c r="U869">
        <v>1</v>
      </c>
      <c r="V869">
        <v>2.61103531332127</v>
      </c>
      <c r="W869">
        <v>1.5675257329044701</v>
      </c>
      <c r="X869">
        <v>0.65500287382228295</v>
      </c>
      <c r="Y869">
        <v>1.22547285821567</v>
      </c>
      <c r="Z869">
        <v>1.8026096766126001</v>
      </c>
      <c r="AA869">
        <v>2.8662866253958401</v>
      </c>
      <c r="AB869">
        <v>3.9344444794273201</v>
      </c>
      <c r="AC869">
        <v>4.42778105767895</v>
      </c>
      <c r="AD869">
        <v>1.87468680973893</v>
      </c>
      <c r="AE869">
        <v>1.68325923378181</v>
      </c>
      <c r="AF869">
        <v>2.7922033847702399</v>
      </c>
    </row>
    <row r="870" spans="1:32" x14ac:dyDescent="0.25">
      <c r="A870" t="s">
        <v>4573</v>
      </c>
      <c r="B870" t="s">
        <v>3319</v>
      </c>
      <c r="C870" t="s">
        <v>3197</v>
      </c>
      <c r="D870" t="s">
        <v>3198</v>
      </c>
      <c r="E870">
        <v>1709.2895533722401</v>
      </c>
      <c r="F870">
        <v>1.7079425152841201</v>
      </c>
      <c r="G870">
        <v>3.9268319584782301</v>
      </c>
      <c r="H870">
        <v>-1.6414536806457201</v>
      </c>
      <c r="I870">
        <v>-2.4205155422151901</v>
      </c>
      <c r="J870">
        <v>0.40922334960997397</v>
      </c>
      <c r="K870">
        <v>1.3017488604006799</v>
      </c>
      <c r="L870">
        <v>0.54678979118628801</v>
      </c>
      <c r="M870" t="s">
        <v>3151</v>
      </c>
      <c r="N870" t="s">
        <v>3151</v>
      </c>
      <c r="O870" t="s">
        <v>3155</v>
      </c>
      <c r="P870" t="s">
        <v>3155</v>
      </c>
      <c r="Q870" t="s">
        <v>3149</v>
      </c>
      <c r="R870" t="s">
        <v>3151</v>
      </c>
      <c r="S870" t="s">
        <v>3149</v>
      </c>
      <c r="T870" t="s">
        <v>3152</v>
      </c>
      <c r="U870">
        <v>7</v>
      </c>
      <c r="V870">
        <v>0.444283194324891</v>
      </c>
      <c r="W870">
        <v>0.64192225245432799</v>
      </c>
      <c r="X870">
        <v>-8.3847920372613502E-2</v>
      </c>
      <c r="Y870">
        <v>-0.32826018136587798</v>
      </c>
      <c r="Z870">
        <v>6.2706940137207401E-2</v>
      </c>
      <c r="AA870">
        <v>0.310573915585376</v>
      </c>
      <c r="AB870">
        <v>1.2994782990311999</v>
      </c>
      <c r="AC870">
        <v>0.70278707820570496</v>
      </c>
      <c r="AD870">
        <v>0.443028515394912</v>
      </c>
      <c r="AE870">
        <v>0.91350943737040702</v>
      </c>
      <c r="AF870">
        <v>1.7079425152841201</v>
      </c>
    </row>
    <row r="871" spans="1:32" x14ac:dyDescent="0.25">
      <c r="A871" t="s">
        <v>4574</v>
      </c>
      <c r="B871" t="s">
        <v>3319</v>
      </c>
      <c r="C871" t="s">
        <v>3199</v>
      </c>
      <c r="D871" t="s">
        <v>3200</v>
      </c>
      <c r="E871">
        <v>2574.8853554743</v>
      </c>
      <c r="F871">
        <v>1.6684143098923001</v>
      </c>
      <c r="G871">
        <v>0.45297866375304402</v>
      </c>
      <c r="H871">
        <v>-0.63825211467292897</v>
      </c>
      <c r="I871">
        <v>0.74415264524510005</v>
      </c>
      <c r="J871">
        <v>0.120287599459263</v>
      </c>
      <c r="K871">
        <v>1.2980534718950001</v>
      </c>
      <c r="L871">
        <v>0.67623464315889104</v>
      </c>
      <c r="M871" t="s">
        <v>3151</v>
      </c>
      <c r="N871" t="s">
        <v>3149</v>
      </c>
      <c r="O871" t="s">
        <v>3150</v>
      </c>
      <c r="P871" t="s">
        <v>3149</v>
      </c>
      <c r="Q871" t="s">
        <v>3148</v>
      </c>
      <c r="R871" t="s">
        <v>3151</v>
      </c>
      <c r="S871" t="s">
        <v>3149</v>
      </c>
      <c r="T871" t="s">
        <v>3152</v>
      </c>
      <c r="U871">
        <v>9</v>
      </c>
      <c r="V871">
        <v>0.73149236477612301</v>
      </c>
      <c r="W871">
        <v>1.2503741163475499</v>
      </c>
      <c r="X871">
        <v>-0.183827523243041</v>
      </c>
      <c r="Y871">
        <v>0.81252429923598701</v>
      </c>
      <c r="Z871">
        <v>1.67588120654911</v>
      </c>
      <c r="AA871">
        <v>0.75956365575733498</v>
      </c>
      <c r="AB871">
        <v>0.31758269354289798</v>
      </c>
      <c r="AC871">
        <v>0.96571218281782001</v>
      </c>
      <c r="AD871">
        <v>1.0727590551972499</v>
      </c>
      <c r="AE871">
        <v>1.23414375437999</v>
      </c>
      <c r="AF871">
        <v>1.6684143098923001</v>
      </c>
    </row>
    <row r="872" spans="1:32" x14ac:dyDescent="0.25">
      <c r="A872" t="s">
        <v>4575</v>
      </c>
      <c r="B872" t="s">
        <v>3319</v>
      </c>
      <c r="C872" t="s">
        <v>3201</v>
      </c>
      <c r="D872" t="s">
        <v>3202</v>
      </c>
      <c r="E872">
        <v>2002.3613683738099</v>
      </c>
      <c r="F872">
        <v>0.85937124757787497</v>
      </c>
      <c r="G872">
        <v>0.43962983399622102</v>
      </c>
      <c r="H872">
        <v>6.3461415031019E-2</v>
      </c>
      <c r="I872">
        <v>0.74548633599020597</v>
      </c>
      <c r="J872">
        <v>-0.54529493634783899</v>
      </c>
      <c r="K872">
        <v>-0.36384676730754301</v>
      </c>
      <c r="L872">
        <v>5.3066257150121102E-2</v>
      </c>
      <c r="M872" t="s">
        <v>3151</v>
      </c>
      <c r="N872" t="s">
        <v>3149</v>
      </c>
      <c r="O872" t="s">
        <v>3148</v>
      </c>
      <c r="P872" t="s">
        <v>3149</v>
      </c>
      <c r="Q872" t="s">
        <v>3150</v>
      </c>
      <c r="R872" t="s">
        <v>3148</v>
      </c>
      <c r="S872" t="s">
        <v>3148</v>
      </c>
      <c r="T872" t="s">
        <v>3152</v>
      </c>
      <c r="U872">
        <v>38</v>
      </c>
      <c r="V872">
        <v>0.90663454668732302</v>
      </c>
      <c r="W872">
        <v>0.206693685372598</v>
      </c>
      <c r="X872">
        <v>-0.62398645066978797</v>
      </c>
      <c r="Y872">
        <v>-0.87833140511847896</v>
      </c>
      <c r="Z872">
        <v>-0.16998866625159001</v>
      </c>
      <c r="AA872">
        <v>1.0427899879112299</v>
      </c>
      <c r="AB872">
        <v>1.5288743399534801</v>
      </c>
      <c r="AC872">
        <v>1.7630363794970001</v>
      </c>
      <c r="AD872">
        <v>0.97629312484173003</v>
      </c>
      <c r="AE872">
        <v>0.139257956206225</v>
      </c>
      <c r="AF872">
        <v>0.85937124757787497</v>
      </c>
    </row>
    <row r="873" spans="1:32" x14ac:dyDescent="0.25">
      <c r="A873" t="s">
        <v>4576</v>
      </c>
      <c r="B873" t="s">
        <v>3319</v>
      </c>
      <c r="C873" t="s">
        <v>3203</v>
      </c>
      <c r="D873" t="s">
        <v>3204</v>
      </c>
      <c r="E873">
        <v>119.968546424333</v>
      </c>
      <c r="F873">
        <v>-0.31647860987162402</v>
      </c>
      <c r="G873">
        <v>4.89282092036688</v>
      </c>
      <c r="H873">
        <v>0.60684334430897602</v>
      </c>
      <c r="I873">
        <v>-1.81591784066347</v>
      </c>
      <c r="J873">
        <v>0.66655115680193699</v>
      </c>
      <c r="K873">
        <v>1.56880728941309</v>
      </c>
      <c r="L873">
        <v>0.84196700769736799</v>
      </c>
      <c r="M873" t="s">
        <v>3150</v>
      </c>
      <c r="N873" t="s">
        <v>3151</v>
      </c>
      <c r="O873" t="s">
        <v>3149</v>
      </c>
      <c r="P873" t="s">
        <v>3155</v>
      </c>
      <c r="Q873" t="s">
        <v>3151</v>
      </c>
      <c r="R873" t="s">
        <v>3151</v>
      </c>
      <c r="S873" t="s">
        <v>3151</v>
      </c>
      <c r="T873" t="s">
        <v>3152</v>
      </c>
      <c r="U873">
        <v>69</v>
      </c>
      <c r="V873">
        <v>0.75610143071361902</v>
      </c>
      <c r="W873">
        <v>1.0430697281852599</v>
      </c>
      <c r="X873">
        <v>-0.50253719411384801</v>
      </c>
      <c r="Y873">
        <v>-0.71945804942866198</v>
      </c>
      <c r="Z873">
        <v>-0.66194564316650295</v>
      </c>
      <c r="AA873">
        <v>-0.207232007575679</v>
      </c>
      <c r="AB873">
        <v>0.165180135740571</v>
      </c>
      <c r="AC873">
        <v>0.86031284347745896</v>
      </c>
      <c r="AD873">
        <v>3.65779802135449E-2</v>
      </c>
      <c r="AE873">
        <v>-0.90507981060702103</v>
      </c>
      <c r="AF873">
        <v>-0.31647860987162402</v>
      </c>
    </row>
    <row r="874" spans="1:32" x14ac:dyDescent="0.25">
      <c r="A874" t="s">
        <v>4577</v>
      </c>
      <c r="B874" t="s">
        <v>3319</v>
      </c>
      <c r="C874" t="s">
        <v>3205</v>
      </c>
      <c r="D874" t="s">
        <v>3206</v>
      </c>
      <c r="E874">
        <v>335.401414988439</v>
      </c>
      <c r="F874">
        <v>-0.73240111538561203</v>
      </c>
      <c r="G874">
        <v>-0.38456647411587402</v>
      </c>
      <c r="H874">
        <v>0.60684334430897602</v>
      </c>
      <c r="I874">
        <v>-0.75514227687324198</v>
      </c>
      <c r="J874">
        <v>-5.8633699996436403E-2</v>
      </c>
      <c r="K874">
        <v>-1.39291301603225</v>
      </c>
      <c r="L874">
        <v>2.2765761247702199</v>
      </c>
      <c r="M874" t="s">
        <v>3155</v>
      </c>
      <c r="N874" t="s">
        <v>3150</v>
      </c>
      <c r="O874" t="s">
        <v>3149</v>
      </c>
      <c r="P874" t="s">
        <v>3150</v>
      </c>
      <c r="Q874" t="s">
        <v>3148</v>
      </c>
      <c r="R874" t="s">
        <v>3155</v>
      </c>
      <c r="S874" t="s">
        <v>3151</v>
      </c>
      <c r="T874" t="s">
        <v>3152</v>
      </c>
      <c r="U874">
        <v>73</v>
      </c>
      <c r="V874">
        <v>0.29824695291596598</v>
      </c>
      <c r="W874">
        <v>0.59633184417900797</v>
      </c>
      <c r="X874">
        <v>0.38143932787200702</v>
      </c>
      <c r="Y874">
        <v>0.10469055655562599</v>
      </c>
      <c r="Z874">
        <v>0.29381292135250198</v>
      </c>
      <c r="AA874">
        <v>0.209310887109285</v>
      </c>
      <c r="AB874">
        <v>0.28613823647345199</v>
      </c>
      <c r="AC874">
        <v>0.881311325650036</v>
      </c>
      <c r="AD874">
        <v>1.2584004203624499</v>
      </c>
      <c r="AE874">
        <v>0.76717178940269704</v>
      </c>
      <c r="AF874">
        <v>-0.73240111538561203</v>
      </c>
    </row>
    <row r="875" spans="1:32" x14ac:dyDescent="0.25">
      <c r="A875" t="s">
        <v>4578</v>
      </c>
      <c r="B875" t="s">
        <v>3319</v>
      </c>
      <c r="C875" t="s">
        <v>3207</v>
      </c>
      <c r="D875" t="s">
        <v>3208</v>
      </c>
      <c r="E875">
        <v>680.76715870143005</v>
      </c>
      <c r="F875">
        <v>1.2993816759372201</v>
      </c>
      <c r="M875" t="s">
        <v>3160</v>
      </c>
      <c r="N875" t="s">
        <v>3160</v>
      </c>
      <c r="O875" t="s">
        <v>3160</v>
      </c>
      <c r="P875" t="s">
        <v>3160</v>
      </c>
      <c r="Q875" t="s">
        <v>3160</v>
      </c>
      <c r="R875" t="s">
        <v>3160</v>
      </c>
      <c r="S875" t="s">
        <v>3160</v>
      </c>
      <c r="T875" t="s">
        <v>3180</v>
      </c>
      <c r="U875">
        <v>24</v>
      </c>
      <c r="V875">
        <v>0.30395635875384602</v>
      </c>
      <c r="W875">
        <v>1.24081639754997</v>
      </c>
      <c r="X875">
        <v>0.45759033160505103</v>
      </c>
      <c r="Y875">
        <v>0.33137220516976401</v>
      </c>
      <c r="Z875">
        <v>0.26193444775657598</v>
      </c>
      <c r="AA875">
        <v>0.15470883260679899</v>
      </c>
      <c r="AB875">
        <v>0.87668405360927704</v>
      </c>
      <c r="AC875">
        <v>0.79703215679369899</v>
      </c>
      <c r="AD875">
        <v>0.86252405691415901</v>
      </c>
      <c r="AE875">
        <v>0.98846543921042496</v>
      </c>
      <c r="AF875">
        <v>1.2993816759372201</v>
      </c>
    </row>
    <row r="876" spans="1:32" x14ac:dyDescent="0.25">
      <c r="A876" t="s">
        <v>4579</v>
      </c>
      <c r="B876" t="s">
        <v>3319</v>
      </c>
      <c r="C876" t="s">
        <v>3209</v>
      </c>
      <c r="D876" t="s">
        <v>3210</v>
      </c>
      <c r="E876">
        <v>1322.4582039833001</v>
      </c>
      <c r="F876">
        <v>2.1598541015746502</v>
      </c>
      <c r="M876" t="s">
        <v>3160</v>
      </c>
      <c r="N876" t="s">
        <v>3160</v>
      </c>
      <c r="O876" t="s">
        <v>3160</v>
      </c>
      <c r="P876" t="s">
        <v>3160</v>
      </c>
      <c r="Q876" t="s">
        <v>3160</v>
      </c>
      <c r="R876" t="s">
        <v>3160</v>
      </c>
      <c r="S876" t="s">
        <v>3160</v>
      </c>
      <c r="T876" t="s">
        <v>3180</v>
      </c>
      <c r="U876">
        <v>5</v>
      </c>
      <c r="V876">
        <v>1.13755764144717</v>
      </c>
      <c r="W876">
        <v>0.848311389368826</v>
      </c>
      <c r="X876">
        <v>1.1516427332667001</v>
      </c>
      <c r="Y876">
        <v>0.39872122827927098</v>
      </c>
      <c r="Z876">
        <v>8.4819434489985801E-3</v>
      </c>
      <c r="AA876">
        <v>0.723931551363035</v>
      </c>
      <c r="AB876">
        <v>0.90118699871910402</v>
      </c>
      <c r="AC876">
        <v>1.30810363724409</v>
      </c>
      <c r="AD876">
        <v>1.6408748116401499</v>
      </c>
      <c r="AE876">
        <v>1.6701884767075199</v>
      </c>
      <c r="AF876">
        <v>2.1598541015746502</v>
      </c>
    </row>
    <row r="877" spans="1:32" x14ac:dyDescent="0.25">
      <c r="A877" t="s">
        <v>4580</v>
      </c>
      <c r="B877" t="s">
        <v>3319</v>
      </c>
      <c r="C877" t="s">
        <v>3211</v>
      </c>
      <c r="D877" t="s">
        <v>3212</v>
      </c>
      <c r="E877">
        <v>214.113171093495</v>
      </c>
      <c r="F877">
        <v>1.3930886310301001</v>
      </c>
      <c r="M877" t="s">
        <v>3160</v>
      </c>
      <c r="N877" t="s">
        <v>3160</v>
      </c>
      <c r="O877" t="s">
        <v>3160</v>
      </c>
      <c r="P877" t="s">
        <v>3160</v>
      </c>
      <c r="Q877" t="s">
        <v>3160</v>
      </c>
      <c r="R877" t="s">
        <v>3160</v>
      </c>
      <c r="S877" t="s">
        <v>3160</v>
      </c>
      <c r="T877" t="s">
        <v>3180</v>
      </c>
      <c r="U877">
        <v>18</v>
      </c>
      <c r="V877">
        <v>0.66493846848483096</v>
      </c>
      <c r="W877">
        <v>0.74367574437921602</v>
      </c>
      <c r="X877">
        <v>1.1589928786479899</v>
      </c>
      <c r="Y877">
        <v>0.80819453365984695</v>
      </c>
      <c r="Z877">
        <v>-0.18265734031707201</v>
      </c>
      <c r="AA877">
        <v>-0.36128146725093502</v>
      </c>
      <c r="AB877">
        <v>0.50345580188526595</v>
      </c>
      <c r="AC877">
        <v>0.88814663419206297</v>
      </c>
      <c r="AD877">
        <v>0.53689001651492296</v>
      </c>
      <c r="AE877">
        <v>0.67564171775432003</v>
      </c>
      <c r="AF877">
        <v>1.3930886310301001</v>
      </c>
    </row>
    <row r="878" spans="1:32" x14ac:dyDescent="0.25">
      <c r="A878" t="s">
        <v>4581</v>
      </c>
      <c r="B878" t="s">
        <v>3319</v>
      </c>
      <c r="C878" t="s">
        <v>3213</v>
      </c>
      <c r="D878" t="s">
        <v>3214</v>
      </c>
      <c r="E878">
        <v>402.35071264345697</v>
      </c>
      <c r="F878">
        <v>-1.1312698128169001</v>
      </c>
      <c r="G878">
        <v>-6.8483860147601106E-2</v>
      </c>
      <c r="H878">
        <v>0.60684334430897602</v>
      </c>
      <c r="I878">
        <v>0.68769329817773295</v>
      </c>
      <c r="J878">
        <v>-1.17100200184476</v>
      </c>
      <c r="K878">
        <v>-0.69907199849147605</v>
      </c>
      <c r="L878">
        <v>0.189154113893864</v>
      </c>
      <c r="M878" t="s">
        <v>3155</v>
      </c>
      <c r="N878" t="s">
        <v>3148</v>
      </c>
      <c r="O878" t="s">
        <v>3149</v>
      </c>
      <c r="P878" t="s">
        <v>3149</v>
      </c>
      <c r="Q878" t="s">
        <v>3155</v>
      </c>
      <c r="R878" t="s">
        <v>3150</v>
      </c>
      <c r="S878" t="s">
        <v>3149</v>
      </c>
      <c r="T878" t="s">
        <v>3152</v>
      </c>
      <c r="U878">
        <v>77</v>
      </c>
      <c r="V878">
        <v>0.27255218331038999</v>
      </c>
      <c r="W878">
        <v>0.83773819408925998</v>
      </c>
      <c r="X878">
        <v>0.23020359053376699</v>
      </c>
      <c r="Y878">
        <v>0.17008677624406501</v>
      </c>
      <c r="Z878">
        <v>0.87131084875562603</v>
      </c>
      <c r="AA878">
        <v>0.53203347326586004</v>
      </c>
      <c r="AB878">
        <v>0.32332086695172102</v>
      </c>
      <c r="AC878">
        <v>0.55747387101699597</v>
      </c>
      <c r="AD878">
        <v>0.34497786251828499</v>
      </c>
      <c r="AE878">
        <v>-1.34285727113892</v>
      </c>
      <c r="AF878">
        <v>-1.1312698128169001</v>
      </c>
    </row>
    <row r="879" spans="1:32" x14ac:dyDescent="0.25">
      <c r="A879" t="s">
        <v>4582</v>
      </c>
      <c r="B879" t="s">
        <v>3319</v>
      </c>
      <c r="C879" t="s">
        <v>3215</v>
      </c>
      <c r="D879" t="s">
        <v>3216</v>
      </c>
      <c r="E879">
        <v>2166.3697796777001</v>
      </c>
      <c r="F879">
        <v>0.83736875790780696</v>
      </c>
      <c r="G879">
        <v>1.1795586527022</v>
      </c>
      <c r="H879">
        <v>0.333621070861923</v>
      </c>
      <c r="I879">
        <v>-0.56101467845086495</v>
      </c>
      <c r="J879">
        <v>9.7304857949403606E-2</v>
      </c>
      <c r="K879">
        <v>0.212807240352999</v>
      </c>
      <c r="L879">
        <v>4.4976154842865899E-2</v>
      </c>
      <c r="M879" t="s">
        <v>3151</v>
      </c>
      <c r="N879" t="s">
        <v>3151</v>
      </c>
      <c r="O879" t="s">
        <v>3148</v>
      </c>
      <c r="P879" t="s">
        <v>3150</v>
      </c>
      <c r="Q879" t="s">
        <v>3148</v>
      </c>
      <c r="R879" t="s">
        <v>3148</v>
      </c>
      <c r="S879" t="s">
        <v>3148</v>
      </c>
      <c r="T879" t="s">
        <v>3152</v>
      </c>
      <c r="U879">
        <v>39</v>
      </c>
      <c r="V879">
        <v>3.1448595014804202E-2</v>
      </c>
      <c r="W879">
        <v>0.50612651590612001</v>
      </c>
      <c r="X879">
        <v>0.34766772622612102</v>
      </c>
      <c r="Y879">
        <v>0.28651742089854199</v>
      </c>
      <c r="Z879">
        <v>0.53100668962396103</v>
      </c>
      <c r="AA879">
        <v>0.29464199392877999</v>
      </c>
      <c r="AB879">
        <v>0.15984709568375999</v>
      </c>
      <c r="AC879">
        <v>0.846836667638314</v>
      </c>
      <c r="AD879">
        <v>1.20414282003574</v>
      </c>
      <c r="AE879">
        <v>0.80171329796834101</v>
      </c>
      <c r="AF879">
        <v>0.83736875790780696</v>
      </c>
    </row>
    <row r="880" spans="1:32" x14ac:dyDescent="0.25">
      <c r="A880" t="s">
        <v>4583</v>
      </c>
      <c r="B880" t="s">
        <v>3319</v>
      </c>
      <c r="C880" t="s">
        <v>3217</v>
      </c>
      <c r="D880" t="s">
        <v>3218</v>
      </c>
      <c r="E880">
        <v>1668.2033264879899</v>
      </c>
      <c r="F880">
        <v>1.3800139530818001</v>
      </c>
      <c r="G880">
        <v>1.34412801626694</v>
      </c>
      <c r="H880">
        <v>1.4131187188816401</v>
      </c>
      <c r="I880">
        <v>6.7401408429857701E-2</v>
      </c>
      <c r="J880">
        <v>-0.50393873429200897</v>
      </c>
      <c r="K880">
        <v>0.46696275287175998</v>
      </c>
      <c r="L880">
        <v>-0.16407047655583201</v>
      </c>
      <c r="M880" t="s">
        <v>3151</v>
      </c>
      <c r="N880" t="s">
        <v>3151</v>
      </c>
      <c r="O880" t="s">
        <v>3151</v>
      </c>
      <c r="P880" t="s">
        <v>3148</v>
      </c>
      <c r="Q880" t="s">
        <v>3150</v>
      </c>
      <c r="R880" t="s">
        <v>3149</v>
      </c>
      <c r="S880" t="s">
        <v>3148</v>
      </c>
      <c r="T880" t="s">
        <v>3152</v>
      </c>
      <c r="U880">
        <v>19</v>
      </c>
      <c r="V880">
        <v>1.57159219355428</v>
      </c>
      <c r="W880">
        <v>1.4504411115453899</v>
      </c>
      <c r="X880">
        <v>1.2124704593328901</v>
      </c>
      <c r="Y880">
        <v>0.81753904197937</v>
      </c>
      <c r="Z880">
        <v>0.84919440534187396</v>
      </c>
      <c r="AA880">
        <v>1.01823737171049</v>
      </c>
      <c r="AB880">
        <v>1.23950270097018</v>
      </c>
      <c r="AC880">
        <v>1.47872051344518</v>
      </c>
      <c r="AD880">
        <v>1.5137919951058201</v>
      </c>
      <c r="AE880">
        <v>1.17645605899692</v>
      </c>
      <c r="AF880">
        <v>1.3800139530818001</v>
      </c>
    </row>
    <row r="881" spans="1:32" x14ac:dyDescent="0.25">
      <c r="A881" t="s">
        <v>4584</v>
      </c>
      <c r="B881" t="s">
        <v>3319</v>
      </c>
      <c r="C881" t="s">
        <v>3219</v>
      </c>
      <c r="D881" t="s">
        <v>3220</v>
      </c>
      <c r="E881">
        <v>5400.12672548722</v>
      </c>
      <c r="F881">
        <v>2.3555952716592699</v>
      </c>
      <c r="G881">
        <v>0.99129536948131702</v>
      </c>
      <c r="H881">
        <v>1.8303352355930801E-2</v>
      </c>
      <c r="I881">
        <v>0.77940659787994204</v>
      </c>
      <c r="J881">
        <v>-0.55373331474218301</v>
      </c>
      <c r="K881">
        <v>-0.45685282242129999</v>
      </c>
      <c r="L881">
        <v>-1.77878013197291E-2</v>
      </c>
      <c r="M881" t="s">
        <v>3151</v>
      </c>
      <c r="N881" t="s">
        <v>3151</v>
      </c>
      <c r="O881" t="s">
        <v>3148</v>
      </c>
      <c r="P881" t="s">
        <v>3149</v>
      </c>
      <c r="Q881" t="s">
        <v>3150</v>
      </c>
      <c r="R881" t="s">
        <v>3150</v>
      </c>
      <c r="S881" t="s">
        <v>3148</v>
      </c>
      <c r="T881" t="s">
        <v>3152</v>
      </c>
      <c r="U881">
        <v>4</v>
      </c>
      <c r="V881">
        <v>2.3587670693975702</v>
      </c>
      <c r="W881">
        <v>1.8178748853911799</v>
      </c>
      <c r="X881">
        <v>1.47101526511382</v>
      </c>
      <c r="Y881">
        <v>0.79785247066145104</v>
      </c>
      <c r="Z881">
        <v>1.0229575838760201</v>
      </c>
      <c r="AA881">
        <v>1.40101034015527</v>
      </c>
      <c r="AB881">
        <v>0.97918097430691498</v>
      </c>
      <c r="AC881">
        <v>1.0706030754114599</v>
      </c>
      <c r="AD881">
        <v>1.3130886694533701</v>
      </c>
      <c r="AE881">
        <v>2.0928943622399601</v>
      </c>
      <c r="AF881">
        <v>2.3555952716592699</v>
      </c>
    </row>
    <row r="882" spans="1:32" x14ac:dyDescent="0.25">
      <c r="A882" t="s">
        <v>4585</v>
      </c>
      <c r="B882" t="s">
        <v>3319</v>
      </c>
      <c r="C882" t="s">
        <v>3221</v>
      </c>
      <c r="D882" t="s">
        <v>3222</v>
      </c>
      <c r="E882">
        <v>2951.2089606650202</v>
      </c>
      <c r="F882">
        <v>0.92595753708427098</v>
      </c>
      <c r="G882">
        <v>1.8561648254580101</v>
      </c>
      <c r="H882">
        <v>-0.39089339592295802</v>
      </c>
      <c r="I882">
        <v>0.55236539870717505</v>
      </c>
      <c r="J882">
        <v>-1.03392946490932</v>
      </c>
      <c r="K882">
        <v>-1.6314935174738701</v>
      </c>
      <c r="L882">
        <v>-0.75202204164349296</v>
      </c>
      <c r="M882" t="s">
        <v>3151</v>
      </c>
      <c r="N882" t="s">
        <v>3151</v>
      </c>
      <c r="O882" t="s">
        <v>3150</v>
      </c>
      <c r="P882" t="s">
        <v>3149</v>
      </c>
      <c r="Q882" t="s">
        <v>3155</v>
      </c>
      <c r="R882" t="s">
        <v>3155</v>
      </c>
      <c r="S882" t="s">
        <v>3150</v>
      </c>
      <c r="T882" t="s">
        <v>3152</v>
      </c>
      <c r="U882">
        <v>36</v>
      </c>
      <c r="V882">
        <v>1.13144267101594</v>
      </c>
      <c r="W882">
        <v>1.1414936929548301</v>
      </c>
      <c r="X882">
        <v>0.211315991855722</v>
      </c>
      <c r="Y882">
        <v>5.7671166295516899E-2</v>
      </c>
      <c r="Z882">
        <v>0.73402692268240499</v>
      </c>
      <c r="AA882">
        <v>0.57551400579838496</v>
      </c>
      <c r="AB882">
        <v>1.4497157257953801</v>
      </c>
      <c r="AC882">
        <v>3.3976210245524698</v>
      </c>
      <c r="AD882">
        <v>0.834609351420046</v>
      </c>
      <c r="AE882">
        <v>7.7825965653261303E-2</v>
      </c>
      <c r="AF882">
        <v>0.92595753708427098</v>
      </c>
    </row>
    <row r="883" spans="1:32" x14ac:dyDescent="0.25">
      <c r="A883" t="s">
        <v>4586</v>
      </c>
      <c r="B883" t="s">
        <v>3319</v>
      </c>
      <c r="C883" t="s">
        <v>3223</v>
      </c>
      <c r="D883" t="s">
        <v>3224</v>
      </c>
      <c r="E883">
        <v>3032.4614146973499</v>
      </c>
      <c r="F883">
        <v>0.82851125933619496</v>
      </c>
      <c r="G883">
        <v>2.7838662137168702</v>
      </c>
      <c r="H883">
        <v>-1.81198277940902</v>
      </c>
      <c r="I883">
        <v>3.5867104995500103E-2</v>
      </c>
      <c r="J883">
        <v>0.62773655186490096</v>
      </c>
      <c r="K883">
        <v>0.83643285500078202</v>
      </c>
      <c r="L883">
        <v>-0.766367213824654</v>
      </c>
      <c r="M883" t="s">
        <v>3151</v>
      </c>
      <c r="N883" t="s">
        <v>3151</v>
      </c>
      <c r="O883" t="s">
        <v>3155</v>
      </c>
      <c r="P883" t="s">
        <v>3148</v>
      </c>
      <c r="Q883" t="s">
        <v>3151</v>
      </c>
      <c r="R883" t="s">
        <v>3149</v>
      </c>
      <c r="S883" t="s">
        <v>3150</v>
      </c>
      <c r="T883" t="s">
        <v>3152</v>
      </c>
      <c r="U883">
        <v>40</v>
      </c>
      <c r="V883">
        <v>-0.259779565819861</v>
      </c>
      <c r="W883">
        <v>-0.28710244571152799</v>
      </c>
      <c r="X883">
        <v>-0.82964407059841605</v>
      </c>
      <c r="Y883">
        <v>-1.05428033727697</v>
      </c>
      <c r="Z883">
        <v>-0.79985613715993997</v>
      </c>
      <c r="AA883">
        <v>-0.20317355505419399</v>
      </c>
      <c r="AB883">
        <v>0.18486473213985999</v>
      </c>
      <c r="AC883">
        <v>0.49175387494127298</v>
      </c>
      <c r="AD883">
        <v>0.93270648465400097</v>
      </c>
      <c r="AE883">
        <v>0.54622673482713202</v>
      </c>
      <c r="AF883">
        <v>0.82851125933619496</v>
      </c>
    </row>
    <row r="884" spans="1:32" x14ac:dyDescent="0.25">
      <c r="A884" t="s">
        <v>4587</v>
      </c>
      <c r="B884" t="s">
        <v>3319</v>
      </c>
      <c r="C884" t="s">
        <v>3225</v>
      </c>
      <c r="D884" t="s">
        <v>3226</v>
      </c>
      <c r="E884">
        <v>5360.4521835494597</v>
      </c>
      <c r="F884">
        <v>0.61417465891969902</v>
      </c>
      <c r="G884">
        <v>-0.22506266202882</v>
      </c>
      <c r="H884">
        <v>-1.17615785904411</v>
      </c>
      <c r="I884">
        <v>0.38029282510596801</v>
      </c>
      <c r="J884">
        <v>0.63162763301972702</v>
      </c>
      <c r="K884">
        <v>0.59709483677913699</v>
      </c>
      <c r="L884">
        <v>-0.36426761940602698</v>
      </c>
      <c r="M884" t="s">
        <v>3151</v>
      </c>
      <c r="N884" t="s">
        <v>3148</v>
      </c>
      <c r="O884" t="s">
        <v>3155</v>
      </c>
      <c r="P884" t="s">
        <v>3148</v>
      </c>
      <c r="Q884" t="s">
        <v>3151</v>
      </c>
      <c r="R884" t="s">
        <v>3149</v>
      </c>
      <c r="S884" t="s">
        <v>3148</v>
      </c>
      <c r="T884" t="s">
        <v>3152</v>
      </c>
      <c r="U884">
        <v>44</v>
      </c>
      <c r="V884">
        <v>-0.18260656644475301</v>
      </c>
      <c r="W884">
        <v>-0.16413178396299399</v>
      </c>
      <c r="X884">
        <v>-0.11507905931444599</v>
      </c>
      <c r="Y884">
        <v>0.11148524865381899</v>
      </c>
      <c r="Z884">
        <v>0.47677549833725302</v>
      </c>
      <c r="AA884">
        <v>-0.111175108611023</v>
      </c>
      <c r="AB884">
        <v>0.46365853701082299</v>
      </c>
      <c r="AC884">
        <v>0.979395408854697</v>
      </c>
      <c r="AD884">
        <v>0.68052384883746497</v>
      </c>
      <c r="AE884">
        <v>0.50919554556857005</v>
      </c>
      <c r="AF884">
        <v>0.61417465891969902</v>
      </c>
    </row>
    <row r="885" spans="1:32" x14ac:dyDescent="0.25">
      <c r="A885" t="s">
        <v>4588</v>
      </c>
      <c r="B885" t="s">
        <v>3319</v>
      </c>
      <c r="C885" t="s">
        <v>3227</v>
      </c>
      <c r="D885" t="s">
        <v>3228</v>
      </c>
      <c r="E885">
        <v>7864.8560417737999</v>
      </c>
      <c r="F885">
        <v>1.0847756622225799</v>
      </c>
      <c r="G885">
        <v>1.04918118629363</v>
      </c>
      <c r="H885">
        <v>-0.69289037170712497</v>
      </c>
      <c r="I885">
        <v>-5.8958040163688399E-2</v>
      </c>
      <c r="J885">
        <v>0.53082465371117404</v>
      </c>
      <c r="K885">
        <v>0.94423382952481105</v>
      </c>
      <c r="L885">
        <v>0.44887863185323901</v>
      </c>
      <c r="M885" t="s">
        <v>3151</v>
      </c>
      <c r="N885" t="s">
        <v>3151</v>
      </c>
      <c r="O885" t="s">
        <v>3150</v>
      </c>
      <c r="P885" t="s">
        <v>3148</v>
      </c>
      <c r="Q885" t="s">
        <v>3149</v>
      </c>
      <c r="R885" t="s">
        <v>3149</v>
      </c>
      <c r="S885" t="s">
        <v>3149</v>
      </c>
      <c r="T885" t="s">
        <v>3152</v>
      </c>
      <c r="U885">
        <v>30</v>
      </c>
      <c r="V885">
        <v>0.24014605920919299</v>
      </c>
      <c r="W885">
        <v>0.32783317132096002</v>
      </c>
      <c r="X885">
        <v>0.15418476626837199</v>
      </c>
      <c r="Y885">
        <v>6.25351693568343E-2</v>
      </c>
      <c r="Z885">
        <v>0.18067336513175999</v>
      </c>
      <c r="AA885">
        <v>0.35209086583485899</v>
      </c>
      <c r="AB885">
        <v>0.96486038221656401</v>
      </c>
      <c r="AC885">
        <v>1.0236384769517199</v>
      </c>
      <c r="AD885">
        <v>1.0872073045422499</v>
      </c>
      <c r="AE885">
        <v>0.91209783719529303</v>
      </c>
      <c r="AF885">
        <v>1.0847756622225799</v>
      </c>
    </row>
    <row r="886" spans="1:32" x14ac:dyDescent="0.25">
      <c r="A886" t="s">
        <v>4589</v>
      </c>
      <c r="B886" t="s">
        <v>3319</v>
      </c>
      <c r="C886" t="s">
        <v>3229</v>
      </c>
      <c r="D886" t="s">
        <v>3230</v>
      </c>
      <c r="E886">
        <v>1084.64583442091</v>
      </c>
      <c r="F886">
        <v>1.0471299292968801</v>
      </c>
      <c r="G886">
        <v>2.6417296887078199</v>
      </c>
      <c r="H886">
        <v>-0.91112436754499404</v>
      </c>
      <c r="I886">
        <v>-0.27606397356589502</v>
      </c>
      <c r="J886">
        <v>-0.137725248289814</v>
      </c>
      <c r="K886">
        <v>-0.47301744707950399</v>
      </c>
      <c r="L886">
        <v>0.24167867021275299</v>
      </c>
      <c r="M886" t="s">
        <v>3151</v>
      </c>
      <c r="N886" t="s">
        <v>3151</v>
      </c>
      <c r="O886" t="s">
        <v>3150</v>
      </c>
      <c r="P886" t="s">
        <v>3150</v>
      </c>
      <c r="Q886" t="s">
        <v>3148</v>
      </c>
      <c r="R886" t="s">
        <v>3150</v>
      </c>
      <c r="S886" t="s">
        <v>3149</v>
      </c>
      <c r="T886" t="s">
        <v>3152</v>
      </c>
      <c r="U886">
        <v>32</v>
      </c>
      <c r="V886">
        <v>0.54331172269041395</v>
      </c>
      <c r="W886">
        <v>-2.3437748813664401E-2</v>
      </c>
      <c r="X886">
        <v>-0.30255896439230201</v>
      </c>
      <c r="Y886">
        <v>-0.74264576958527695</v>
      </c>
      <c r="Z886">
        <v>-0.74836007991793896</v>
      </c>
      <c r="AA886">
        <v>-0.63646970232365596</v>
      </c>
      <c r="AB886">
        <v>0.28965373427831098</v>
      </c>
      <c r="AC886">
        <v>1.2620523344832699</v>
      </c>
      <c r="AD886">
        <v>1.1928806565939201</v>
      </c>
      <c r="AE886">
        <v>0.51771968377848099</v>
      </c>
      <c r="AF886">
        <v>1.0471299292968801</v>
      </c>
    </row>
    <row r="887" spans="1:32" x14ac:dyDescent="0.25">
      <c r="A887" t="s">
        <v>4590</v>
      </c>
      <c r="B887" t="s">
        <v>3319</v>
      </c>
      <c r="C887" t="s">
        <v>3231</v>
      </c>
      <c r="D887" t="s">
        <v>3232</v>
      </c>
      <c r="E887">
        <v>1704.10050432655</v>
      </c>
      <c r="F887">
        <v>-2.21397444416081E-2</v>
      </c>
      <c r="G887">
        <v>-0.114886350456072</v>
      </c>
      <c r="H887">
        <v>-0.50175260107641095</v>
      </c>
      <c r="I887">
        <v>-0.214586096935313</v>
      </c>
      <c r="J887">
        <v>4.6850066785637003E-2</v>
      </c>
      <c r="K887">
        <v>-0.45220947082306401</v>
      </c>
      <c r="L887">
        <v>0.114725417063938</v>
      </c>
      <c r="M887" t="s">
        <v>3148</v>
      </c>
      <c r="N887" t="s">
        <v>3148</v>
      </c>
      <c r="O887" t="s">
        <v>3150</v>
      </c>
      <c r="P887" t="s">
        <v>3150</v>
      </c>
      <c r="Q887" t="s">
        <v>3148</v>
      </c>
      <c r="R887" t="s">
        <v>3150</v>
      </c>
      <c r="S887" t="s">
        <v>3149</v>
      </c>
      <c r="T887" t="s">
        <v>3152</v>
      </c>
      <c r="U887">
        <v>64</v>
      </c>
      <c r="V887">
        <v>-0.574801931233624</v>
      </c>
      <c r="W887">
        <v>-1.33345054994417</v>
      </c>
      <c r="X887">
        <v>-0.96387448128751396</v>
      </c>
      <c r="Y887">
        <v>-0.319327438534381</v>
      </c>
      <c r="Z887">
        <v>-0.62410108915359297</v>
      </c>
      <c r="AA887">
        <v>-0.87527851122988898</v>
      </c>
      <c r="AB887">
        <v>0.21067167251604699</v>
      </c>
      <c r="AC887">
        <v>0.98711473633915203</v>
      </c>
      <c r="AD887">
        <v>-7.4295438898454302E-2</v>
      </c>
      <c r="AE887">
        <v>-1.39154819399533</v>
      </c>
      <c r="AF887">
        <v>-2.21397444416081E-2</v>
      </c>
    </row>
    <row r="888" spans="1:32" x14ac:dyDescent="0.25">
      <c r="A888" t="s">
        <v>4591</v>
      </c>
      <c r="B888" t="s">
        <v>3319</v>
      </c>
      <c r="C888" t="s">
        <v>3233</v>
      </c>
      <c r="D888" t="s">
        <v>3234</v>
      </c>
      <c r="E888">
        <v>834.51174112996398</v>
      </c>
      <c r="F888">
        <v>0.46786084820784601</v>
      </c>
      <c r="M888" t="s">
        <v>3160</v>
      </c>
      <c r="N888" t="s">
        <v>3160</v>
      </c>
      <c r="O888" t="s">
        <v>3160</v>
      </c>
      <c r="P888" t="s">
        <v>3160</v>
      </c>
      <c r="Q888" t="s">
        <v>3160</v>
      </c>
      <c r="R888" t="s">
        <v>3160</v>
      </c>
      <c r="S888" t="s">
        <v>3160</v>
      </c>
      <c r="T888" t="s">
        <v>3180</v>
      </c>
      <c r="U888">
        <v>49</v>
      </c>
      <c r="V888">
        <v>0.22280244447630601</v>
      </c>
      <c r="W888">
        <v>0.26805478813558198</v>
      </c>
      <c r="X888">
        <v>0.53229735228338904</v>
      </c>
      <c r="Y888">
        <v>8.7787347470239894E-3</v>
      </c>
      <c r="Z888">
        <v>-8.4752168801283098E-2</v>
      </c>
      <c r="AA888">
        <v>0.71663230548635504</v>
      </c>
      <c r="AB888">
        <v>0.934269298557862</v>
      </c>
      <c r="AC888">
        <v>0.85384053721026898</v>
      </c>
      <c r="AD888">
        <v>0.68322980315332904</v>
      </c>
      <c r="AE888">
        <v>0.41503066968255897</v>
      </c>
      <c r="AF888">
        <v>0.46786084820784601</v>
      </c>
    </row>
    <row r="889" spans="1:32" x14ac:dyDescent="0.25">
      <c r="A889" t="s">
        <v>4592</v>
      </c>
      <c r="B889" t="s">
        <v>3319</v>
      </c>
      <c r="C889" t="s">
        <v>3235</v>
      </c>
      <c r="D889" t="s">
        <v>3236</v>
      </c>
      <c r="E889">
        <v>5160.4651613156602</v>
      </c>
      <c r="F889">
        <v>-0.35273416127539597</v>
      </c>
      <c r="G889">
        <v>0.75914864286038297</v>
      </c>
      <c r="H889">
        <v>-1.0057074048363599</v>
      </c>
      <c r="I889">
        <v>-1.17971540064075</v>
      </c>
      <c r="J889">
        <v>5.9182205741966601E-2</v>
      </c>
      <c r="K889">
        <v>-1.2917432665931501</v>
      </c>
      <c r="L889">
        <v>-0.89990079493411301</v>
      </c>
      <c r="M889" t="s">
        <v>3150</v>
      </c>
      <c r="N889" t="s">
        <v>3151</v>
      </c>
      <c r="O889" t="s">
        <v>3155</v>
      </c>
      <c r="P889" t="s">
        <v>3155</v>
      </c>
      <c r="Q889" t="s">
        <v>3148</v>
      </c>
      <c r="R889" t="s">
        <v>3155</v>
      </c>
      <c r="S889" t="s">
        <v>3155</v>
      </c>
      <c r="T889" t="s">
        <v>3152</v>
      </c>
      <c r="U889">
        <v>70</v>
      </c>
      <c r="V889">
        <v>-0.52897879029042705</v>
      </c>
      <c r="W889">
        <v>-0.65653121645752899</v>
      </c>
      <c r="X889">
        <v>-0.80851571619862805</v>
      </c>
      <c r="Y889">
        <v>-0.81253167170857599</v>
      </c>
      <c r="Z889">
        <v>-0.499088168598809</v>
      </c>
      <c r="AA889">
        <v>-0.34735704621255897</v>
      </c>
      <c r="AB889">
        <v>-0.35286047228968798</v>
      </c>
      <c r="AC889">
        <v>1.75510229703017E-2</v>
      </c>
      <c r="AD889">
        <v>-0.17193998126467799</v>
      </c>
      <c r="AE889">
        <v>-0.83954164115659002</v>
      </c>
      <c r="AF889">
        <v>-0.35273416127539597</v>
      </c>
    </row>
    <row r="890" spans="1:32" x14ac:dyDescent="0.25">
      <c r="A890" t="s">
        <v>4593</v>
      </c>
      <c r="B890" t="s">
        <v>3319</v>
      </c>
      <c r="C890" t="s">
        <v>3237</v>
      </c>
      <c r="D890" t="s">
        <v>3238</v>
      </c>
      <c r="E890">
        <v>3678.9038821675299</v>
      </c>
      <c r="F890">
        <v>1.0183042808307501</v>
      </c>
      <c r="G890">
        <v>1.45281304284908E-2</v>
      </c>
      <c r="H890">
        <v>1.4131187188816401</v>
      </c>
      <c r="I890">
        <v>0.77912082229356405</v>
      </c>
      <c r="J890">
        <v>-0.58636885888796997</v>
      </c>
      <c r="K890">
        <v>-1.4207474154772699</v>
      </c>
      <c r="L890">
        <v>-1.15030177138044</v>
      </c>
      <c r="M890" t="s">
        <v>3151</v>
      </c>
      <c r="N890" t="s">
        <v>3148</v>
      </c>
      <c r="O890" t="s">
        <v>3151</v>
      </c>
      <c r="P890" t="s">
        <v>3149</v>
      </c>
      <c r="Q890" t="s">
        <v>3150</v>
      </c>
      <c r="R890" t="s">
        <v>3155</v>
      </c>
      <c r="S890" t="s">
        <v>3155</v>
      </c>
      <c r="T890" t="s">
        <v>3152</v>
      </c>
      <c r="U890">
        <v>34</v>
      </c>
      <c r="V890">
        <v>-0.371176885304424</v>
      </c>
      <c r="W890">
        <v>0.12605444267615701</v>
      </c>
      <c r="X890">
        <v>0.11694622216030499</v>
      </c>
      <c r="Y890">
        <v>-0.65159646797513104</v>
      </c>
      <c r="Z890">
        <v>-0.12535218545311899</v>
      </c>
      <c r="AA890">
        <v>0.36681563336903</v>
      </c>
      <c r="AB890">
        <v>0.60432287009336705</v>
      </c>
      <c r="AC890">
        <v>-0.17269456107459999</v>
      </c>
      <c r="AD890">
        <v>-8.2293907885662501E-2</v>
      </c>
      <c r="AE890">
        <v>0.52912087261337204</v>
      </c>
      <c r="AF890">
        <v>1.0183042808307501</v>
      </c>
    </row>
    <row r="891" spans="1:32" x14ac:dyDescent="0.25">
      <c r="A891" t="s">
        <v>4594</v>
      </c>
      <c r="B891" t="s">
        <v>3319</v>
      </c>
      <c r="C891" t="s">
        <v>3239</v>
      </c>
      <c r="D891" t="s">
        <v>3240</v>
      </c>
      <c r="E891">
        <v>3493.14192734271</v>
      </c>
      <c r="F891">
        <v>-0.54552911162483197</v>
      </c>
      <c r="G891">
        <v>1.0621135814503699</v>
      </c>
      <c r="H891">
        <v>-1.0057074048363599</v>
      </c>
      <c r="I891">
        <v>-1.14165058062434</v>
      </c>
      <c r="J891">
        <v>0.34626856212668</v>
      </c>
      <c r="K891">
        <v>-1.0542899006347899</v>
      </c>
      <c r="L891">
        <v>0.47435922584465101</v>
      </c>
      <c r="M891" t="s">
        <v>3150</v>
      </c>
      <c r="N891" t="s">
        <v>3151</v>
      </c>
      <c r="O891" t="s">
        <v>3155</v>
      </c>
      <c r="P891" t="s">
        <v>3155</v>
      </c>
      <c r="Q891" t="s">
        <v>3149</v>
      </c>
      <c r="R891" t="s">
        <v>3150</v>
      </c>
      <c r="S891" t="s">
        <v>3149</v>
      </c>
      <c r="T891" t="s">
        <v>3152</v>
      </c>
      <c r="U891">
        <v>71</v>
      </c>
      <c r="V891">
        <v>-1.1019739576826699</v>
      </c>
      <c r="W891">
        <v>-1.0448332803345399</v>
      </c>
      <c r="X891">
        <v>-0.93756485527009603</v>
      </c>
      <c r="Y891">
        <v>-1.1719323186430299</v>
      </c>
      <c r="Z891">
        <v>-1.2244613082993701</v>
      </c>
      <c r="AA891">
        <v>-1.03028075668123</v>
      </c>
      <c r="AB891">
        <v>-0.88087931254113605</v>
      </c>
      <c r="AC891">
        <v>-0.54250983466150804</v>
      </c>
      <c r="AD891">
        <v>-7.6261941163505806E-2</v>
      </c>
      <c r="AE891">
        <v>-0.55247673074271197</v>
      </c>
      <c r="AF891">
        <v>-0.54552911162483197</v>
      </c>
    </row>
    <row r="892" spans="1:32" x14ac:dyDescent="0.25">
      <c r="A892" t="s">
        <v>4595</v>
      </c>
      <c r="B892" t="s">
        <v>3319</v>
      </c>
      <c r="C892" t="s">
        <v>3241</v>
      </c>
      <c r="D892" t="s">
        <v>3242</v>
      </c>
      <c r="E892">
        <v>1547.3708596896299</v>
      </c>
      <c r="F892">
        <v>-1.03296658380496</v>
      </c>
      <c r="G892">
        <v>0.66709333027972695</v>
      </c>
      <c r="H892">
        <v>-0.19943203026369</v>
      </c>
      <c r="I892">
        <v>-1.00019014520573</v>
      </c>
      <c r="J892">
        <v>-0.48696811451292499</v>
      </c>
      <c r="K892">
        <v>-1.6013024851053901</v>
      </c>
      <c r="L892">
        <v>-0.96310844306244603</v>
      </c>
      <c r="M892" t="s">
        <v>3155</v>
      </c>
      <c r="N892" t="s">
        <v>3151</v>
      </c>
      <c r="O892" t="s">
        <v>3148</v>
      </c>
      <c r="P892" t="s">
        <v>3155</v>
      </c>
      <c r="Q892" t="s">
        <v>3150</v>
      </c>
      <c r="R892" t="s">
        <v>3155</v>
      </c>
      <c r="S892" t="s">
        <v>3155</v>
      </c>
      <c r="T892" t="s">
        <v>3152</v>
      </c>
      <c r="U892">
        <v>75</v>
      </c>
      <c r="V892">
        <v>-0.57037735319823302</v>
      </c>
      <c r="W892">
        <v>-0.33736380765602603</v>
      </c>
      <c r="X892">
        <v>-0.63030194741974999</v>
      </c>
      <c r="Y892">
        <v>6.4688614769854602E-2</v>
      </c>
      <c r="Z892">
        <v>0.68385253779987998</v>
      </c>
      <c r="AA892">
        <v>-0.17554914653820999</v>
      </c>
      <c r="AB892">
        <v>7.0725759649900896E-2</v>
      </c>
      <c r="AC892">
        <v>2.0273315849247801E-2</v>
      </c>
      <c r="AD892">
        <v>-0.76890148487922805</v>
      </c>
      <c r="AE892">
        <v>-1.0742228499159201</v>
      </c>
      <c r="AF892">
        <v>-1.03296658380496</v>
      </c>
    </row>
    <row r="893" spans="1:32" x14ac:dyDescent="0.25">
      <c r="A893" t="s">
        <v>4596</v>
      </c>
      <c r="B893" t="s">
        <v>3319</v>
      </c>
      <c r="C893" t="s">
        <v>3243</v>
      </c>
      <c r="D893" t="s">
        <v>3244</v>
      </c>
      <c r="E893">
        <v>4586.0347955809202</v>
      </c>
      <c r="F893">
        <v>0.43785922248864501</v>
      </c>
      <c r="G893">
        <v>-0.57522972092760005</v>
      </c>
      <c r="H893">
        <v>-0.28575077881080901</v>
      </c>
      <c r="I893">
        <v>1.23498888806833</v>
      </c>
      <c r="J893">
        <v>-0.65949387374407198</v>
      </c>
      <c r="K893">
        <v>-1.5694986291549</v>
      </c>
      <c r="L893">
        <v>-0.55094431266720301</v>
      </c>
      <c r="M893" t="s">
        <v>3149</v>
      </c>
      <c r="N893" t="s">
        <v>3150</v>
      </c>
      <c r="O893" t="s">
        <v>3150</v>
      </c>
      <c r="P893" t="s">
        <v>3151</v>
      </c>
      <c r="Q893" t="s">
        <v>3150</v>
      </c>
      <c r="R893" t="s">
        <v>3155</v>
      </c>
      <c r="S893" t="s">
        <v>3150</v>
      </c>
      <c r="T893" t="s">
        <v>3152</v>
      </c>
      <c r="U893">
        <v>51</v>
      </c>
      <c r="V893">
        <v>-0.33566854010191899</v>
      </c>
      <c r="W893">
        <v>-0.25076551333800001</v>
      </c>
      <c r="X893">
        <v>-0.42187341802151901</v>
      </c>
      <c r="Y893">
        <v>0.216945884510168</v>
      </c>
      <c r="Z893">
        <v>0.26423879702603398</v>
      </c>
      <c r="AA893">
        <v>0.22071448561637699</v>
      </c>
      <c r="AB893">
        <v>0.83831136738857204</v>
      </c>
      <c r="AC893">
        <v>0.85573766104194604</v>
      </c>
      <c r="AD893">
        <v>1.1150585683266201</v>
      </c>
      <c r="AE893">
        <v>0.521964661351907</v>
      </c>
      <c r="AF893">
        <v>0.43785922248864501</v>
      </c>
    </row>
    <row r="894" spans="1:32" x14ac:dyDescent="0.25">
      <c r="A894" t="s">
        <v>4597</v>
      </c>
      <c r="B894" t="s">
        <v>3319</v>
      </c>
      <c r="C894" t="s">
        <v>3245</v>
      </c>
      <c r="D894" t="s">
        <v>3246</v>
      </c>
      <c r="E894">
        <v>4258.56806973332</v>
      </c>
      <c r="F894">
        <v>1.1755080057229901</v>
      </c>
      <c r="G894">
        <v>2.7938667957245902</v>
      </c>
      <c r="H894">
        <v>-0.638060655824778</v>
      </c>
      <c r="I894">
        <v>-3.44374013760586E-2</v>
      </c>
      <c r="J894">
        <v>-1.2613846334326699</v>
      </c>
      <c r="K894">
        <v>-1.72930519348428</v>
      </c>
      <c r="L894">
        <v>-1.2430875516997</v>
      </c>
      <c r="M894" t="s">
        <v>3151</v>
      </c>
      <c r="N894" t="s">
        <v>3151</v>
      </c>
      <c r="O894" t="s">
        <v>3150</v>
      </c>
      <c r="P894" t="s">
        <v>3148</v>
      </c>
      <c r="Q894" t="s">
        <v>3155</v>
      </c>
      <c r="R894" t="s">
        <v>3155</v>
      </c>
      <c r="S894" t="s">
        <v>3155</v>
      </c>
      <c r="T894" t="s">
        <v>3152</v>
      </c>
      <c r="U894">
        <v>28</v>
      </c>
      <c r="V894">
        <v>0.21141597404738099</v>
      </c>
      <c r="W894">
        <v>-0.21832751857426599</v>
      </c>
      <c r="X894">
        <v>-0.62718178212058096</v>
      </c>
      <c r="Y894">
        <v>-0.50396066791847904</v>
      </c>
      <c r="Z894">
        <v>-0.48142582546205698</v>
      </c>
      <c r="AA894">
        <v>-1.9858493056336898E-2</v>
      </c>
      <c r="AB894">
        <v>0.497044382686194</v>
      </c>
      <c r="AC894">
        <v>0.71129234438167699</v>
      </c>
      <c r="AD894">
        <v>0.60506856372417706</v>
      </c>
      <c r="AE894">
        <v>0.31593295883633898</v>
      </c>
      <c r="AF894">
        <v>1.1755080057229901</v>
      </c>
    </row>
    <row r="895" spans="1:32" x14ac:dyDescent="0.25">
      <c r="A895" t="s">
        <v>4598</v>
      </c>
      <c r="B895" t="s">
        <v>3319</v>
      </c>
      <c r="C895" t="s">
        <v>3247</v>
      </c>
      <c r="D895" t="s">
        <v>3248</v>
      </c>
      <c r="E895">
        <v>248.20575364464</v>
      </c>
      <c r="F895">
        <v>-0.20556615874803999</v>
      </c>
      <c r="G895">
        <v>3.77631511437996</v>
      </c>
      <c r="H895">
        <v>-0.19943203026369</v>
      </c>
      <c r="I895">
        <v>-3.1333696586125899</v>
      </c>
      <c r="J895">
        <v>-1.2356211693807899</v>
      </c>
      <c r="K895">
        <v>-0.42565853627275002</v>
      </c>
      <c r="L895">
        <v>-0.398136967461592</v>
      </c>
      <c r="M895" t="s">
        <v>3148</v>
      </c>
      <c r="N895" t="s">
        <v>3151</v>
      </c>
      <c r="O895" t="s">
        <v>3148</v>
      </c>
      <c r="P895" t="s">
        <v>3155</v>
      </c>
      <c r="Q895" t="s">
        <v>3155</v>
      </c>
      <c r="R895" t="s">
        <v>3150</v>
      </c>
      <c r="S895" t="s">
        <v>3150</v>
      </c>
      <c r="T895" t="s">
        <v>3152</v>
      </c>
      <c r="U895">
        <v>68</v>
      </c>
      <c r="V895">
        <v>0.274245558577565</v>
      </c>
      <c r="W895">
        <v>0.273057777695843</v>
      </c>
      <c r="X895">
        <v>1.05856756857066E-2</v>
      </c>
      <c r="Y895">
        <v>-0.13876798969079299</v>
      </c>
      <c r="Z895">
        <v>-0.22960425163380599</v>
      </c>
      <c r="AA895">
        <v>6.4536451554391194E-2</v>
      </c>
      <c r="AB895">
        <v>0.640300538056086</v>
      </c>
      <c r="AC895">
        <v>-0.57428513369624701</v>
      </c>
      <c r="AD895">
        <v>-0.51988609694224497</v>
      </c>
      <c r="AE895">
        <v>-0.46641661957803499</v>
      </c>
      <c r="AF895">
        <v>-0.20556615874803999</v>
      </c>
    </row>
    <row r="896" spans="1:32" x14ac:dyDescent="0.25">
      <c r="A896" t="s">
        <v>4599</v>
      </c>
      <c r="B896" t="s">
        <v>3319</v>
      </c>
      <c r="C896" t="s">
        <v>3249</v>
      </c>
      <c r="D896" t="s">
        <v>3250</v>
      </c>
      <c r="E896">
        <v>1404.0535779008101</v>
      </c>
      <c r="F896">
        <v>-9.5626432978484402E-2</v>
      </c>
      <c r="G896">
        <v>0.40980543464796099</v>
      </c>
      <c r="H896">
        <v>1.4131187188816401</v>
      </c>
      <c r="I896">
        <v>0.193716372165013</v>
      </c>
      <c r="J896">
        <v>-1.0501438293687</v>
      </c>
      <c r="K896">
        <v>-1.63580883439434</v>
      </c>
      <c r="L896">
        <v>0.354499703738203</v>
      </c>
      <c r="M896" t="s">
        <v>3148</v>
      </c>
      <c r="N896" t="s">
        <v>3149</v>
      </c>
      <c r="O896" t="s">
        <v>3151</v>
      </c>
      <c r="P896" t="s">
        <v>3148</v>
      </c>
      <c r="Q896" t="s">
        <v>3155</v>
      </c>
      <c r="R896" t="s">
        <v>3155</v>
      </c>
      <c r="S896" t="s">
        <v>3149</v>
      </c>
      <c r="T896" t="s">
        <v>3152</v>
      </c>
      <c r="U896">
        <v>66</v>
      </c>
      <c r="V896">
        <v>0.14441752075935399</v>
      </c>
      <c r="W896">
        <v>4.34747674887212E-2</v>
      </c>
      <c r="X896">
        <v>-0.35909757810860499</v>
      </c>
      <c r="Y896">
        <v>-0.85484936299924497</v>
      </c>
      <c r="Z896">
        <v>8.4220593362352904E-3</v>
      </c>
      <c r="AA896">
        <v>0.71202220215837697</v>
      </c>
      <c r="AB896">
        <v>0.86881067186720695</v>
      </c>
      <c r="AC896">
        <v>0.86749808203747503</v>
      </c>
      <c r="AD896">
        <v>0.77564947289303698</v>
      </c>
      <c r="AE896">
        <v>0.16868092083592101</v>
      </c>
      <c r="AF896">
        <v>-9.5626432978484402E-2</v>
      </c>
    </row>
    <row r="897" spans="1:32" x14ac:dyDescent="0.25">
      <c r="A897" t="s">
        <v>4600</v>
      </c>
      <c r="B897" t="s">
        <v>3319</v>
      </c>
      <c r="C897" t="s">
        <v>3251</v>
      </c>
      <c r="D897" t="s">
        <v>3252</v>
      </c>
      <c r="E897">
        <v>1799.01770583754</v>
      </c>
      <c r="F897">
        <v>0.98964374762116103</v>
      </c>
      <c r="G897">
        <v>2.9781511104610598</v>
      </c>
      <c r="H897">
        <v>1.4131187188816401</v>
      </c>
      <c r="I897">
        <v>-7.0781702764286095E-2</v>
      </c>
      <c r="J897">
        <v>-1.2548224510483099</v>
      </c>
      <c r="K897">
        <v>-1.68795852089285</v>
      </c>
      <c r="L897">
        <v>-0.52651251128473098</v>
      </c>
      <c r="M897" t="s">
        <v>3151</v>
      </c>
      <c r="N897" t="s">
        <v>3151</v>
      </c>
      <c r="O897" t="s">
        <v>3151</v>
      </c>
      <c r="P897" t="s">
        <v>3148</v>
      </c>
      <c r="Q897" t="s">
        <v>3155</v>
      </c>
      <c r="R897" t="s">
        <v>3155</v>
      </c>
      <c r="S897" t="s">
        <v>3150</v>
      </c>
      <c r="T897" t="s">
        <v>3152</v>
      </c>
      <c r="U897">
        <v>35</v>
      </c>
      <c r="V897">
        <v>0.70674243312185803</v>
      </c>
      <c r="W897">
        <v>1.3027553291810501</v>
      </c>
      <c r="X897">
        <v>0.78441352504012596</v>
      </c>
      <c r="Y897">
        <v>1.10706522147821</v>
      </c>
      <c r="Z897">
        <v>0.58396721547586905</v>
      </c>
      <c r="AA897">
        <v>0.47569068598981301</v>
      </c>
      <c r="AB897">
        <v>1.58607874889268</v>
      </c>
      <c r="AC897">
        <v>1.7282718479171399</v>
      </c>
      <c r="AD897">
        <v>1.13618150219466</v>
      </c>
      <c r="AE897">
        <v>0.72982994368986098</v>
      </c>
      <c r="AF897">
        <v>0.98964374762116103</v>
      </c>
    </row>
    <row r="898" spans="1:32" x14ac:dyDescent="0.25">
      <c r="A898" t="s">
        <v>4601</v>
      </c>
      <c r="B898" t="s">
        <v>3319</v>
      </c>
      <c r="C898" t="s">
        <v>3253</v>
      </c>
      <c r="D898" t="s">
        <v>3254</v>
      </c>
      <c r="E898">
        <v>2469.83311853341</v>
      </c>
      <c r="F898">
        <v>0.53075178591871397</v>
      </c>
      <c r="G898">
        <v>0.63709568917481796</v>
      </c>
      <c r="H898">
        <v>0.60684334430897602</v>
      </c>
      <c r="I898">
        <v>0.61887502348804901</v>
      </c>
      <c r="J898">
        <v>-1.09393400420373</v>
      </c>
      <c r="K898">
        <v>-1.82882735360097</v>
      </c>
      <c r="L898">
        <v>-1.07546396796829</v>
      </c>
      <c r="M898" t="s">
        <v>3151</v>
      </c>
      <c r="N898" t="s">
        <v>3151</v>
      </c>
      <c r="O898" t="s">
        <v>3149</v>
      </c>
      <c r="P898" t="s">
        <v>3149</v>
      </c>
      <c r="Q898" t="s">
        <v>3155</v>
      </c>
      <c r="R898" t="s">
        <v>3155</v>
      </c>
      <c r="S898" t="s">
        <v>3155</v>
      </c>
      <c r="T898" t="s">
        <v>3152</v>
      </c>
      <c r="U898">
        <v>47</v>
      </c>
      <c r="V898">
        <v>0.28604531541421602</v>
      </c>
      <c r="W898">
        <v>0.34231548862901601</v>
      </c>
      <c r="X898">
        <v>2.9405588580445501E-3</v>
      </c>
      <c r="Y898">
        <v>-0.25890712173330399</v>
      </c>
      <c r="Z898">
        <v>0.22466358877880099</v>
      </c>
      <c r="AA898">
        <v>0.49679760282867802</v>
      </c>
      <c r="AB898">
        <v>0.74057895540253404</v>
      </c>
      <c r="AC898">
        <v>1.417992576309</v>
      </c>
      <c r="AD898">
        <v>0.61656363699066097</v>
      </c>
      <c r="AE898">
        <v>-8.7736560664617505E-2</v>
      </c>
      <c r="AF898">
        <v>0.53075178591871397</v>
      </c>
    </row>
    <row r="899" spans="1:32" x14ac:dyDescent="0.25">
      <c r="A899" t="s">
        <v>4602</v>
      </c>
      <c r="B899" t="s">
        <v>3319</v>
      </c>
      <c r="C899" t="s">
        <v>3255</v>
      </c>
      <c r="D899" t="s">
        <v>3256</v>
      </c>
      <c r="E899">
        <v>2529.08607676052</v>
      </c>
      <c r="F899">
        <v>-1.07540888605491</v>
      </c>
      <c r="G899">
        <v>-0.60729051881276097</v>
      </c>
      <c r="H899">
        <v>0.60684334430897602</v>
      </c>
      <c r="I899">
        <v>0.97194081540748001</v>
      </c>
      <c r="J899">
        <v>-0.66994830372353598</v>
      </c>
      <c r="K899">
        <v>-0.86858247689063595</v>
      </c>
      <c r="L899">
        <v>-3.00862772046794E-2</v>
      </c>
      <c r="M899" t="s">
        <v>3155</v>
      </c>
      <c r="N899" t="s">
        <v>3150</v>
      </c>
      <c r="O899" t="s">
        <v>3149</v>
      </c>
      <c r="P899" t="s">
        <v>3151</v>
      </c>
      <c r="Q899" t="s">
        <v>3150</v>
      </c>
      <c r="R899" t="s">
        <v>3150</v>
      </c>
      <c r="S899" t="s">
        <v>3148</v>
      </c>
      <c r="T899" t="s">
        <v>3152</v>
      </c>
      <c r="U899">
        <v>76</v>
      </c>
      <c r="V899">
        <v>-0.97475987423727695</v>
      </c>
      <c r="W899">
        <v>-0.71312502594708804</v>
      </c>
      <c r="X899">
        <v>-0.94329047457347803</v>
      </c>
      <c r="Y899">
        <v>-0.27624248490749498</v>
      </c>
      <c r="Z899">
        <v>0.40892956768705402</v>
      </c>
      <c r="AA899">
        <v>0.141710769577653</v>
      </c>
      <c r="AB899">
        <v>0.64636529770789297</v>
      </c>
      <c r="AC899">
        <v>0.51976074652871196</v>
      </c>
      <c r="AD899">
        <v>-0.73987962460134904</v>
      </c>
      <c r="AE899">
        <v>-1.57404952524613</v>
      </c>
      <c r="AF899">
        <v>-1.07540888605491</v>
      </c>
    </row>
    <row r="900" spans="1:32" x14ac:dyDescent="0.25">
      <c r="A900" t="s">
        <v>4603</v>
      </c>
      <c r="B900" t="s">
        <v>3319</v>
      </c>
      <c r="C900" t="s">
        <v>3257</v>
      </c>
      <c r="D900" t="s">
        <v>3258</v>
      </c>
      <c r="E900">
        <v>1464.91692447726</v>
      </c>
      <c r="F900">
        <v>1.29974880986758</v>
      </c>
      <c r="G900">
        <v>-0.61102130865210202</v>
      </c>
      <c r="H900">
        <v>0.60684334430897602</v>
      </c>
      <c r="I900">
        <v>0.76382266545621402</v>
      </c>
      <c r="J900">
        <v>-0.73605774335587804</v>
      </c>
      <c r="K900">
        <v>-1.07440423202004</v>
      </c>
      <c r="L900">
        <v>0.712106791069963</v>
      </c>
      <c r="M900" t="s">
        <v>3151</v>
      </c>
      <c r="N900" t="s">
        <v>3150</v>
      </c>
      <c r="O900" t="s">
        <v>3149</v>
      </c>
      <c r="P900" t="s">
        <v>3149</v>
      </c>
      <c r="Q900" t="s">
        <v>3155</v>
      </c>
      <c r="R900" t="s">
        <v>3155</v>
      </c>
      <c r="S900" t="s">
        <v>3149</v>
      </c>
      <c r="T900" t="s">
        <v>3152</v>
      </c>
      <c r="U900">
        <v>23</v>
      </c>
      <c r="V900">
        <v>-0.75259211214203903</v>
      </c>
      <c r="W900">
        <v>0.49176640826911699</v>
      </c>
      <c r="X900">
        <v>1.03434412821073</v>
      </c>
      <c r="Y900">
        <v>-0.10290115576052999</v>
      </c>
      <c r="Z900">
        <v>-0.35343198054944502</v>
      </c>
      <c r="AA900">
        <v>-0.20495477224013101</v>
      </c>
      <c r="AB900">
        <v>0.75751277147164298</v>
      </c>
      <c r="AC900">
        <v>0.48862704386447398</v>
      </c>
      <c r="AD900">
        <v>-0.13834549656568701</v>
      </c>
      <c r="AE900">
        <v>0.66782821253997704</v>
      </c>
      <c r="AF900">
        <v>1.29974880986758</v>
      </c>
    </row>
    <row r="901" spans="1:32" x14ac:dyDescent="0.25">
      <c r="A901" t="s">
        <v>4604</v>
      </c>
      <c r="B901" t="s">
        <v>3319</v>
      </c>
      <c r="C901" t="s">
        <v>3259</v>
      </c>
      <c r="D901" t="s">
        <v>3260</v>
      </c>
      <c r="E901">
        <v>1627.9146195369101</v>
      </c>
      <c r="F901">
        <v>1.11835717400364</v>
      </c>
      <c r="G901">
        <v>-0.97045359390451802</v>
      </c>
      <c r="H901">
        <v>0.467596258035266</v>
      </c>
      <c r="I901">
        <v>1.0570372299071</v>
      </c>
      <c r="J901">
        <v>-1.7152813445270101</v>
      </c>
      <c r="K901">
        <v>-1.5246607226022899</v>
      </c>
      <c r="L901">
        <v>1.2944905076928199</v>
      </c>
      <c r="M901" t="s">
        <v>3151</v>
      </c>
      <c r="N901" t="s">
        <v>3155</v>
      </c>
      <c r="O901" t="s">
        <v>3148</v>
      </c>
      <c r="P901" t="s">
        <v>3151</v>
      </c>
      <c r="Q901" t="s">
        <v>3155</v>
      </c>
      <c r="R901" t="s">
        <v>3155</v>
      </c>
      <c r="S901" t="s">
        <v>3151</v>
      </c>
      <c r="T901" t="s">
        <v>3152</v>
      </c>
      <c r="U901">
        <v>29</v>
      </c>
      <c r="V901">
        <v>-1.45401108392919</v>
      </c>
      <c r="W901">
        <v>-1.7668530791294099</v>
      </c>
      <c r="X901">
        <v>-0.98362164723980205</v>
      </c>
      <c r="Y901">
        <v>-0.98612112313356404</v>
      </c>
      <c r="Z901">
        <v>-0.74081315056619901</v>
      </c>
      <c r="AA901">
        <v>-0.43060472482602202</v>
      </c>
      <c r="AB901">
        <v>-1.49111454785477</v>
      </c>
      <c r="AC901">
        <v>-1.34904849856364</v>
      </c>
      <c r="AD901">
        <v>-0.47336238142264397</v>
      </c>
      <c r="AE901">
        <v>0.54536446682627504</v>
      </c>
      <c r="AF901">
        <v>1.11835717400364</v>
      </c>
    </row>
    <row r="902" spans="1:32" x14ac:dyDescent="0.25">
      <c r="A902" t="s">
        <v>4605</v>
      </c>
      <c r="B902" t="s">
        <v>3319</v>
      </c>
      <c r="C902" t="s">
        <v>3261</v>
      </c>
      <c r="D902" t="s">
        <v>3262</v>
      </c>
      <c r="E902">
        <v>4105.29988670067</v>
      </c>
      <c r="F902">
        <v>-0.15161513316500799</v>
      </c>
      <c r="G902">
        <v>1.7900070284962999</v>
      </c>
      <c r="H902">
        <v>-1.21760168598456</v>
      </c>
      <c r="I902">
        <v>-1.1230615896885401</v>
      </c>
      <c r="J902">
        <v>0.312478242488342</v>
      </c>
      <c r="K902">
        <v>1.4006894762255799</v>
      </c>
      <c r="L902">
        <v>-0.76054835466848603</v>
      </c>
      <c r="M902" t="s">
        <v>3148</v>
      </c>
      <c r="N902" t="s">
        <v>3151</v>
      </c>
      <c r="O902" t="s">
        <v>3155</v>
      </c>
      <c r="P902" t="s">
        <v>3155</v>
      </c>
      <c r="Q902" t="s">
        <v>3149</v>
      </c>
      <c r="R902" t="s">
        <v>3151</v>
      </c>
      <c r="S902" t="s">
        <v>3150</v>
      </c>
      <c r="T902" t="s">
        <v>3152</v>
      </c>
      <c r="U902">
        <v>67</v>
      </c>
      <c r="V902">
        <v>-0.57522849186085001</v>
      </c>
      <c r="W902">
        <v>-0.35715855140873298</v>
      </c>
      <c r="X902">
        <v>-0.98958272462256502</v>
      </c>
      <c r="Y902">
        <v>-1.2112981266196601</v>
      </c>
      <c r="Z902">
        <v>-1.03233046364933</v>
      </c>
      <c r="AA902">
        <v>-0.93617223143345396</v>
      </c>
      <c r="AB902">
        <v>-0.71879433313310004</v>
      </c>
      <c r="AC902">
        <v>-5.4068216726021301E-2</v>
      </c>
      <c r="AD902">
        <v>-9.8475383082718998E-2</v>
      </c>
      <c r="AE902">
        <v>-0.63986141351176196</v>
      </c>
      <c r="AF902">
        <v>-0.15161513316500799</v>
      </c>
    </row>
    <row r="903" spans="1:32" x14ac:dyDescent="0.25">
      <c r="A903" t="s">
        <v>4606</v>
      </c>
      <c r="B903" t="s">
        <v>3319</v>
      </c>
      <c r="C903" t="s">
        <v>3263</v>
      </c>
      <c r="D903" t="s">
        <v>3264</v>
      </c>
      <c r="E903">
        <v>12837.1837729376</v>
      </c>
      <c r="F903">
        <v>0.41070219426851401</v>
      </c>
      <c r="G903">
        <v>0.28659842182063999</v>
      </c>
      <c r="H903">
        <v>-0.44799123650946099</v>
      </c>
      <c r="I903">
        <v>-7.2417043033022294E-2</v>
      </c>
      <c r="J903">
        <v>0.30483019122454003</v>
      </c>
      <c r="K903">
        <v>5.28295036197075E-2</v>
      </c>
      <c r="L903">
        <v>-0.84089522100332403</v>
      </c>
      <c r="M903" t="s">
        <v>3149</v>
      </c>
      <c r="N903" t="s">
        <v>3149</v>
      </c>
      <c r="O903" t="s">
        <v>3150</v>
      </c>
      <c r="P903" t="s">
        <v>3148</v>
      </c>
      <c r="Q903" t="s">
        <v>3148</v>
      </c>
      <c r="R903" t="s">
        <v>3148</v>
      </c>
      <c r="S903" t="s">
        <v>3155</v>
      </c>
      <c r="T903" t="s">
        <v>3152</v>
      </c>
      <c r="U903">
        <v>53</v>
      </c>
      <c r="V903">
        <v>-0.22292017428292701</v>
      </c>
      <c r="W903">
        <v>0.16613636985948099</v>
      </c>
      <c r="X903">
        <v>0.26331435651428298</v>
      </c>
      <c r="Y903">
        <v>-8.3772844168975E-2</v>
      </c>
      <c r="Z903">
        <v>-0.26005974604307902</v>
      </c>
      <c r="AA903">
        <v>-0.36072183841336403</v>
      </c>
      <c r="AB903">
        <v>6.0429382021234303E-2</v>
      </c>
      <c r="AC903">
        <v>0.43894875561373897</v>
      </c>
      <c r="AD903">
        <v>0.29563060746995501</v>
      </c>
      <c r="AE903">
        <v>1.63933780466861E-2</v>
      </c>
      <c r="AF903">
        <v>0.41070219426851401</v>
      </c>
    </row>
    <row r="904" spans="1:32" x14ac:dyDescent="0.25">
      <c r="A904" t="s">
        <v>4607</v>
      </c>
      <c r="B904" t="s">
        <v>3319</v>
      </c>
      <c r="C904" t="s">
        <v>3265</v>
      </c>
      <c r="D904" t="s">
        <v>3266</v>
      </c>
      <c r="E904">
        <v>5562.4809015851697</v>
      </c>
      <c r="F904">
        <v>0.254651465903525</v>
      </c>
      <c r="G904">
        <v>-0.40533693832578099</v>
      </c>
      <c r="H904">
        <v>-0.19943203026369</v>
      </c>
      <c r="I904">
        <v>0.72950714771293501</v>
      </c>
      <c r="J904">
        <v>-0.91134156883568496</v>
      </c>
      <c r="K904">
        <v>-1.0546738808992999</v>
      </c>
      <c r="L904">
        <v>-0.177667424865282</v>
      </c>
      <c r="M904" t="s">
        <v>3149</v>
      </c>
      <c r="N904" t="s">
        <v>3150</v>
      </c>
      <c r="O904" t="s">
        <v>3148</v>
      </c>
      <c r="P904" t="s">
        <v>3149</v>
      </c>
      <c r="Q904" t="s">
        <v>3155</v>
      </c>
      <c r="R904" t="s">
        <v>3150</v>
      </c>
      <c r="S904" t="s">
        <v>3148</v>
      </c>
      <c r="T904" t="s">
        <v>3152</v>
      </c>
      <c r="U904">
        <v>57</v>
      </c>
      <c r="V904">
        <v>0.86015027209676698</v>
      </c>
      <c r="W904">
        <v>0.96651387423748003</v>
      </c>
      <c r="X904">
        <v>0.84549788070228304</v>
      </c>
      <c r="Y904">
        <v>0.83257547045106794</v>
      </c>
      <c r="Z904">
        <v>1.0389569168817201</v>
      </c>
      <c r="AA904">
        <v>0.88366186946455405</v>
      </c>
      <c r="AB904">
        <v>0.75217698786114695</v>
      </c>
      <c r="AC904">
        <v>0.74650819129427204</v>
      </c>
      <c r="AD904">
        <v>0.73154218962115702</v>
      </c>
      <c r="AE904">
        <v>0.161660082574654</v>
      </c>
      <c r="AF904">
        <v>0.254651465903525</v>
      </c>
    </row>
    <row r="905" spans="1:32" x14ac:dyDescent="0.25">
      <c r="A905" t="s">
        <v>4608</v>
      </c>
      <c r="B905" t="s">
        <v>3319</v>
      </c>
      <c r="C905" t="s">
        <v>3267</v>
      </c>
      <c r="D905" t="s">
        <v>3268</v>
      </c>
      <c r="E905">
        <v>4235.9904729952405</v>
      </c>
      <c r="F905">
        <v>0.16049479510505599</v>
      </c>
      <c r="G905">
        <v>-0.880079716446315</v>
      </c>
      <c r="H905">
        <v>-0.19943203026369</v>
      </c>
      <c r="I905">
        <v>1.19587362733903</v>
      </c>
      <c r="J905">
        <v>-1.1712103990545699</v>
      </c>
      <c r="K905">
        <v>-0.20186764687002301</v>
      </c>
      <c r="L905">
        <v>2.7553568852744402E-3</v>
      </c>
      <c r="M905" t="s">
        <v>3149</v>
      </c>
      <c r="N905" t="s">
        <v>3155</v>
      </c>
      <c r="O905" t="s">
        <v>3148</v>
      </c>
      <c r="P905" t="s">
        <v>3151</v>
      </c>
      <c r="Q905" t="s">
        <v>3155</v>
      </c>
      <c r="R905" t="s">
        <v>3148</v>
      </c>
      <c r="S905" t="s">
        <v>3148</v>
      </c>
      <c r="T905" t="s">
        <v>3152</v>
      </c>
      <c r="U905">
        <v>60</v>
      </c>
      <c r="V905">
        <v>-1.2893741754566E-2</v>
      </c>
      <c r="W905">
        <v>-0.12966406374376599</v>
      </c>
      <c r="X905">
        <v>-0.73827840655232901</v>
      </c>
      <c r="Y905">
        <v>-0.20478946939617401</v>
      </c>
      <c r="Z905">
        <v>-0.27182878595075599</v>
      </c>
      <c r="AA905">
        <v>-0.69990286575063498</v>
      </c>
      <c r="AB905">
        <v>-5.6701310298150898E-2</v>
      </c>
      <c r="AC905">
        <v>0.86822944490252796</v>
      </c>
      <c r="AD905">
        <v>0.87938983999326703</v>
      </c>
      <c r="AE905">
        <v>-0.119834945668882</v>
      </c>
      <c r="AF905">
        <v>0.16049479510505599</v>
      </c>
    </row>
    <row r="906" spans="1:32" x14ac:dyDescent="0.25">
      <c r="A906" t="s">
        <v>4609</v>
      </c>
      <c r="B906" t="s">
        <v>3319</v>
      </c>
      <c r="C906" t="s">
        <v>3269</v>
      </c>
      <c r="D906" t="s">
        <v>3270</v>
      </c>
      <c r="E906">
        <v>5587.6208152592599</v>
      </c>
      <c r="F906">
        <v>-5.2850908790884901E-2</v>
      </c>
      <c r="G906">
        <v>2.92063904547574</v>
      </c>
      <c r="H906">
        <v>2.9852001221936299E-2</v>
      </c>
      <c r="I906">
        <v>-1.1420325262547599</v>
      </c>
      <c r="J906">
        <v>-1.1810051498090299</v>
      </c>
      <c r="K906">
        <v>-1.2944362166368699</v>
      </c>
      <c r="L906">
        <v>-0.92390901941898895</v>
      </c>
      <c r="M906" t="s">
        <v>3148</v>
      </c>
      <c r="N906" t="s">
        <v>3151</v>
      </c>
      <c r="O906" t="s">
        <v>3148</v>
      </c>
      <c r="P906" t="s">
        <v>3155</v>
      </c>
      <c r="Q906" t="s">
        <v>3155</v>
      </c>
      <c r="R906" t="s">
        <v>3155</v>
      </c>
      <c r="S906" t="s">
        <v>3155</v>
      </c>
      <c r="T906" t="s">
        <v>3152</v>
      </c>
      <c r="U906">
        <v>65</v>
      </c>
      <c r="V906">
        <v>-4.1008180685152801E-2</v>
      </c>
      <c r="W906">
        <v>-4.9690606726009799E-2</v>
      </c>
      <c r="X906">
        <v>-0.106929514789407</v>
      </c>
      <c r="Y906">
        <v>0.19604425493823499</v>
      </c>
      <c r="Z906">
        <v>0.69480631380282798</v>
      </c>
      <c r="AA906">
        <v>0.50905192483901796</v>
      </c>
      <c r="AB906">
        <v>0.28847011806419298</v>
      </c>
      <c r="AC906">
        <v>0.39379904750557998</v>
      </c>
      <c r="AD906">
        <v>0.31306688331149601</v>
      </c>
      <c r="AE906">
        <v>7.6572964301882804E-2</v>
      </c>
      <c r="AF906">
        <v>-5.2850908790884901E-2</v>
      </c>
    </row>
    <row r="907" spans="1:32" x14ac:dyDescent="0.25">
      <c r="A907" t="s">
        <v>4610</v>
      </c>
      <c r="B907" t="s">
        <v>3319</v>
      </c>
      <c r="C907" t="s">
        <v>3271</v>
      </c>
      <c r="D907" t="s">
        <v>3272</v>
      </c>
      <c r="E907">
        <v>2213.0787457517499</v>
      </c>
      <c r="F907">
        <v>1.30066324417988</v>
      </c>
      <c r="G907">
        <v>1.4639113077558601</v>
      </c>
      <c r="H907">
        <v>1.1066326289086701</v>
      </c>
      <c r="I907">
        <v>0.21110743040742999</v>
      </c>
      <c r="J907">
        <v>-5.0591208334751697E-2</v>
      </c>
      <c r="K907">
        <v>1.4105550451487201</v>
      </c>
      <c r="L907">
        <v>-0.100265664688672</v>
      </c>
      <c r="M907" t="s">
        <v>3151</v>
      </c>
      <c r="N907" t="s">
        <v>3151</v>
      </c>
      <c r="O907" t="s">
        <v>3151</v>
      </c>
      <c r="P907" t="s">
        <v>3148</v>
      </c>
      <c r="Q907" t="s">
        <v>3148</v>
      </c>
      <c r="R907" t="s">
        <v>3151</v>
      </c>
      <c r="S907" t="s">
        <v>3148</v>
      </c>
      <c r="T907" t="s">
        <v>3152</v>
      </c>
      <c r="U907">
        <v>22</v>
      </c>
      <c r="V907">
        <v>0.93383764381270895</v>
      </c>
      <c r="W907">
        <v>1.4646490194023101</v>
      </c>
      <c r="X907">
        <v>0.74586564002510203</v>
      </c>
      <c r="Y907">
        <v>0.76662164565972901</v>
      </c>
      <c r="Z907">
        <v>1.00561495202137</v>
      </c>
      <c r="AA907">
        <v>0.94562853706529804</v>
      </c>
      <c r="AB907">
        <v>0.97074738780009495</v>
      </c>
      <c r="AC907">
        <v>1.0913330936700301</v>
      </c>
      <c r="AD907">
        <v>0.92942499724765104</v>
      </c>
      <c r="AE907">
        <v>0.79002578218977404</v>
      </c>
      <c r="AF907">
        <v>1.30066324417988</v>
      </c>
    </row>
    <row r="908" spans="1:32" x14ac:dyDescent="0.25">
      <c r="A908" t="s">
        <v>4611</v>
      </c>
      <c r="B908" t="s">
        <v>3319</v>
      </c>
      <c r="C908" t="s">
        <v>3273</v>
      </c>
      <c r="D908" t="s">
        <v>3274</v>
      </c>
      <c r="E908">
        <v>5606.4901220296597</v>
      </c>
      <c r="F908">
        <v>0.63657182460414496</v>
      </c>
      <c r="G908">
        <v>3.40417979543541</v>
      </c>
      <c r="H908">
        <v>0.60479115892240198</v>
      </c>
      <c r="I908">
        <v>-0.99170665051443097</v>
      </c>
      <c r="J908">
        <v>0.85418439028342097</v>
      </c>
      <c r="K908">
        <v>1.4037025432741399</v>
      </c>
      <c r="L908">
        <v>-0.876491796501502</v>
      </c>
      <c r="M908" t="s">
        <v>3151</v>
      </c>
      <c r="N908" t="s">
        <v>3151</v>
      </c>
      <c r="O908" t="s">
        <v>3149</v>
      </c>
      <c r="P908" t="s">
        <v>3155</v>
      </c>
      <c r="Q908" t="s">
        <v>3151</v>
      </c>
      <c r="R908" t="s">
        <v>3151</v>
      </c>
      <c r="S908" t="s">
        <v>3155</v>
      </c>
      <c r="T908" t="s">
        <v>3152</v>
      </c>
      <c r="U908">
        <v>43</v>
      </c>
      <c r="V908">
        <v>0.70621883284665099</v>
      </c>
      <c r="W908">
        <v>0.85764452362383004</v>
      </c>
      <c r="X908">
        <v>0.29862932854864399</v>
      </c>
      <c r="Y908">
        <v>3.81712208102633E-2</v>
      </c>
      <c r="Z908">
        <v>0.34189532072012402</v>
      </c>
      <c r="AA908">
        <v>0.54359502778424396</v>
      </c>
      <c r="AB908">
        <v>0.80794798437996096</v>
      </c>
      <c r="AC908">
        <v>1.1424620304439399</v>
      </c>
      <c r="AD908">
        <v>1.14441334178187</v>
      </c>
      <c r="AE908">
        <v>0.32517037439385599</v>
      </c>
      <c r="AF908">
        <v>0.63657182460414496</v>
      </c>
    </row>
    <row r="909" spans="1:32" x14ac:dyDescent="0.25">
      <c r="A909" t="s">
        <v>4612</v>
      </c>
      <c r="B909" t="s">
        <v>3319</v>
      </c>
      <c r="C909" t="s">
        <v>3275</v>
      </c>
      <c r="D909" t="s">
        <v>3276</v>
      </c>
      <c r="E909">
        <v>6748.3788659352904</v>
      </c>
      <c r="F909">
        <v>0.50627898715917596</v>
      </c>
      <c r="G909">
        <v>3.67766059262261</v>
      </c>
      <c r="H909">
        <v>-1.09811314372119</v>
      </c>
      <c r="I909">
        <v>-0.80755375101766202</v>
      </c>
      <c r="J909">
        <v>1.1808966658772799</v>
      </c>
      <c r="K909">
        <v>0.90222418884656097</v>
      </c>
      <c r="L909">
        <v>-0.78142804585896297</v>
      </c>
      <c r="M909" t="s">
        <v>3149</v>
      </c>
      <c r="N909" t="s">
        <v>3151</v>
      </c>
      <c r="O909" t="s">
        <v>3155</v>
      </c>
      <c r="P909" t="s">
        <v>3155</v>
      </c>
      <c r="Q909" t="s">
        <v>3151</v>
      </c>
      <c r="R909" t="s">
        <v>3149</v>
      </c>
      <c r="S909" t="s">
        <v>3150</v>
      </c>
      <c r="T909" t="s">
        <v>3152</v>
      </c>
      <c r="U909">
        <v>48</v>
      </c>
      <c r="V909">
        <v>0.44422011265283101</v>
      </c>
      <c r="W909">
        <v>0.513775847338789</v>
      </c>
      <c r="X909">
        <v>0.14645705935697101</v>
      </c>
      <c r="Y909">
        <v>-5.2494645669816001E-2</v>
      </c>
      <c r="Z909">
        <v>-7.8491310999125097E-2</v>
      </c>
      <c r="AA909">
        <v>3.3542220960308303E-2</v>
      </c>
      <c r="AB909">
        <v>0.43330274132520202</v>
      </c>
      <c r="AC909">
        <v>0.66284621361031604</v>
      </c>
      <c r="AD909">
        <v>0.66458238702599504</v>
      </c>
      <c r="AE909">
        <v>-2.630665466251E-2</v>
      </c>
      <c r="AF909">
        <v>0.50627898715917596</v>
      </c>
    </row>
    <row r="910" spans="1:32" x14ac:dyDescent="0.25">
      <c r="A910" t="s">
        <v>4613</v>
      </c>
      <c r="B910" t="s">
        <v>3319</v>
      </c>
      <c r="C910" t="s">
        <v>3277</v>
      </c>
      <c r="D910" t="s">
        <v>3278</v>
      </c>
      <c r="E910">
        <v>763.09537902939906</v>
      </c>
      <c r="F910">
        <v>0.65345919985195</v>
      </c>
      <c r="G910">
        <v>0.41310801519396301</v>
      </c>
      <c r="H910">
        <v>-1.0057074048363599</v>
      </c>
      <c r="I910">
        <v>-2.5079117766942698</v>
      </c>
      <c r="J910">
        <v>0.15861628695656499</v>
      </c>
      <c r="K910">
        <v>-0.47113949051969201</v>
      </c>
      <c r="L910">
        <v>-0.23641317605847301</v>
      </c>
      <c r="M910" t="s">
        <v>3151</v>
      </c>
      <c r="N910" t="s">
        <v>3149</v>
      </c>
      <c r="O910" t="s">
        <v>3155</v>
      </c>
      <c r="P910" t="s">
        <v>3155</v>
      </c>
      <c r="Q910" t="s">
        <v>3148</v>
      </c>
      <c r="R910" t="s">
        <v>3150</v>
      </c>
      <c r="S910" t="s">
        <v>3148</v>
      </c>
      <c r="T910" t="s">
        <v>3152</v>
      </c>
      <c r="U910">
        <v>42</v>
      </c>
      <c r="V910">
        <v>1.13370546681971</v>
      </c>
      <c r="W910">
        <v>0.63566369727596395</v>
      </c>
      <c r="X910">
        <v>-1.0186522944721299</v>
      </c>
      <c r="Y910">
        <v>-1.31397488851055</v>
      </c>
      <c r="Z910">
        <v>-0.41992632155207399</v>
      </c>
      <c r="AA910">
        <v>0.99482096998311298</v>
      </c>
      <c r="AB910">
        <v>0.89085175607613099</v>
      </c>
      <c r="AC910">
        <v>0.43151467016520301</v>
      </c>
      <c r="AD910">
        <v>0.94766645510251701</v>
      </c>
      <c r="AE910">
        <v>0.59720978934999602</v>
      </c>
      <c r="AF910">
        <v>0.65345919985195</v>
      </c>
    </row>
    <row r="911" spans="1:32" x14ac:dyDescent="0.25">
      <c r="A911" t="s">
        <v>4614</v>
      </c>
      <c r="B911" t="s">
        <v>3319</v>
      </c>
      <c r="C911" t="s">
        <v>3279</v>
      </c>
      <c r="D911" t="s">
        <v>3280</v>
      </c>
      <c r="E911">
        <v>1714.1540000889099</v>
      </c>
      <c r="F911">
        <v>0.232923747143369</v>
      </c>
      <c r="G911">
        <v>0.93069853284147597</v>
      </c>
      <c r="H911">
        <v>1.4131187188816401</v>
      </c>
      <c r="I911">
        <v>-1.15254720384019</v>
      </c>
      <c r="J911">
        <v>3.8999125775126001E-2</v>
      </c>
      <c r="K911">
        <v>0.36764378873528297</v>
      </c>
      <c r="L911">
        <v>-1.1695014219186901</v>
      </c>
      <c r="M911" t="s">
        <v>3149</v>
      </c>
      <c r="N911" t="s">
        <v>3151</v>
      </c>
      <c r="O911" t="s">
        <v>3151</v>
      </c>
      <c r="P911" t="s">
        <v>3155</v>
      </c>
      <c r="Q911" t="s">
        <v>3148</v>
      </c>
      <c r="R911" t="s">
        <v>3148</v>
      </c>
      <c r="S911" t="s">
        <v>3155</v>
      </c>
      <c r="T911" t="s">
        <v>3152</v>
      </c>
      <c r="U911">
        <v>58</v>
      </c>
      <c r="V911">
        <v>4.39368613235782E-2</v>
      </c>
      <c r="W911">
        <v>0.36296650367102601</v>
      </c>
      <c r="X911">
        <v>0.30403042742674002</v>
      </c>
      <c r="Y911">
        <v>2.4733461878660799E-2</v>
      </c>
      <c r="Z911">
        <v>0.114760707015991</v>
      </c>
      <c r="AA911">
        <v>0.57416939520376697</v>
      </c>
      <c r="AB911">
        <v>0.82387186603159901</v>
      </c>
      <c r="AC911">
        <v>1.1487063840426399</v>
      </c>
      <c r="AD911">
        <v>1.5512123344248401</v>
      </c>
      <c r="AE911">
        <v>0.670286146919849</v>
      </c>
      <c r="AF911">
        <v>0.232923747143369</v>
      </c>
    </row>
    <row r="912" spans="1:32" x14ac:dyDescent="0.25">
      <c r="A912" t="s">
        <v>4615</v>
      </c>
      <c r="B912" t="s">
        <v>3319</v>
      </c>
      <c r="C912" t="s">
        <v>3281</v>
      </c>
      <c r="D912" t="s">
        <v>3282</v>
      </c>
      <c r="E912">
        <v>2005.45780386251</v>
      </c>
      <c r="F912">
        <v>1.58949248088325</v>
      </c>
      <c r="G912">
        <v>1.4374103994674301</v>
      </c>
      <c r="H912">
        <v>-1.81198277940902</v>
      </c>
      <c r="I912">
        <v>-0.90453465736554695</v>
      </c>
      <c r="J912">
        <v>4.8988715596948403E-2</v>
      </c>
      <c r="K912">
        <v>-7.7421142052116906E-2</v>
      </c>
      <c r="L912">
        <v>0.45306936246305901</v>
      </c>
      <c r="M912" t="s">
        <v>3151</v>
      </c>
      <c r="N912" t="s">
        <v>3151</v>
      </c>
      <c r="O912" t="s">
        <v>3155</v>
      </c>
      <c r="P912" t="s">
        <v>3155</v>
      </c>
      <c r="Q912" t="s">
        <v>3148</v>
      </c>
      <c r="R912" t="s">
        <v>3148</v>
      </c>
      <c r="S912" t="s">
        <v>3149</v>
      </c>
      <c r="T912" t="s">
        <v>3152</v>
      </c>
      <c r="U912">
        <v>12</v>
      </c>
      <c r="V912">
        <v>0.21142889611604901</v>
      </c>
      <c r="W912">
        <v>0.40125757492778202</v>
      </c>
      <c r="X912">
        <v>0.411286451137164</v>
      </c>
      <c r="Y912">
        <v>4.6787815391720902E-2</v>
      </c>
      <c r="Z912">
        <v>0.27109513217273201</v>
      </c>
      <c r="AA912">
        <v>0.46842726389365602</v>
      </c>
      <c r="AB912">
        <v>0.72031901774914997</v>
      </c>
      <c r="AC912">
        <v>1.2064796977229</v>
      </c>
      <c r="AD912">
        <v>1.1073170065944</v>
      </c>
      <c r="AE912">
        <v>0.95720744866449203</v>
      </c>
      <c r="AF912">
        <v>1.58949248088325</v>
      </c>
    </row>
    <row r="913" spans="1:32" x14ac:dyDescent="0.25">
      <c r="A913" t="s">
        <v>4616</v>
      </c>
      <c r="B913" t="s">
        <v>3319</v>
      </c>
      <c r="C913" t="s">
        <v>3283</v>
      </c>
      <c r="D913" t="s">
        <v>3284</v>
      </c>
      <c r="E913">
        <v>4845.0697219324002</v>
      </c>
      <c r="F913">
        <v>1.5010371749081699</v>
      </c>
      <c r="G913">
        <v>-0.23801522571988201</v>
      </c>
      <c r="H913">
        <v>-1.0057074048363599</v>
      </c>
      <c r="I913">
        <v>0.90101644205735798</v>
      </c>
      <c r="J913">
        <v>-0.46418826480511399</v>
      </c>
      <c r="K913">
        <v>0.95693299148425204</v>
      </c>
      <c r="L913">
        <v>6.3086873731066306E-2</v>
      </c>
      <c r="M913" t="s">
        <v>3151</v>
      </c>
      <c r="N913" t="s">
        <v>3148</v>
      </c>
      <c r="O913" t="s">
        <v>3155</v>
      </c>
      <c r="P913" t="s">
        <v>3149</v>
      </c>
      <c r="Q913" t="s">
        <v>3150</v>
      </c>
      <c r="R913" t="s">
        <v>3149</v>
      </c>
      <c r="S913" t="s">
        <v>3148</v>
      </c>
      <c r="T913" t="s">
        <v>3152</v>
      </c>
      <c r="U913">
        <v>14</v>
      </c>
      <c r="V913">
        <v>1.15379595356994</v>
      </c>
      <c r="W913">
        <v>1.08836974516314</v>
      </c>
      <c r="X913">
        <v>0.84068863105067104</v>
      </c>
      <c r="Y913">
        <v>1.18496946561869</v>
      </c>
      <c r="Z913">
        <v>1.55972241774248</v>
      </c>
      <c r="AA913">
        <v>1.1853069728141901</v>
      </c>
      <c r="AB913">
        <v>1.22969412091736</v>
      </c>
      <c r="AC913">
        <v>1.6119667010291701</v>
      </c>
      <c r="AD913">
        <v>1.7154109517271401</v>
      </c>
      <c r="AE913">
        <v>1.37741471585064</v>
      </c>
      <c r="AF913">
        <v>1.5010371749081699</v>
      </c>
    </row>
    <row r="914" spans="1:32" x14ac:dyDescent="0.25">
      <c r="A914" t="s">
        <v>4617</v>
      </c>
      <c r="B914" t="s">
        <v>3319</v>
      </c>
      <c r="C914" t="s">
        <v>3285</v>
      </c>
      <c r="D914" t="s">
        <v>3286</v>
      </c>
      <c r="E914">
        <v>5164.7396417644604</v>
      </c>
      <c r="F914">
        <v>1.2768025248503401</v>
      </c>
      <c r="G914">
        <v>-0.30422522581037398</v>
      </c>
      <c r="H914">
        <v>-1.0057074048363599</v>
      </c>
      <c r="I914">
        <v>9.1916180983878701E-2</v>
      </c>
      <c r="J914">
        <v>0.58888762738993194</v>
      </c>
      <c r="K914">
        <v>-0.91369908991665905</v>
      </c>
      <c r="L914">
        <v>0.47306391655024699</v>
      </c>
      <c r="M914" t="s">
        <v>3151</v>
      </c>
      <c r="N914" t="s">
        <v>3148</v>
      </c>
      <c r="O914" t="s">
        <v>3155</v>
      </c>
      <c r="P914" t="s">
        <v>3148</v>
      </c>
      <c r="Q914" t="s">
        <v>3149</v>
      </c>
      <c r="R914" t="s">
        <v>3150</v>
      </c>
      <c r="S914" t="s">
        <v>3149</v>
      </c>
      <c r="T914" t="s">
        <v>3152</v>
      </c>
      <c r="U914">
        <v>25</v>
      </c>
      <c r="V914">
        <v>-0.50836931343635805</v>
      </c>
      <c r="W914">
        <v>-0.979562186711744</v>
      </c>
      <c r="X914">
        <v>0.40742672628141702</v>
      </c>
      <c r="Y914">
        <v>0.56263987929889503</v>
      </c>
      <c r="Z914">
        <v>0.109466396721044</v>
      </c>
      <c r="AA914">
        <v>6.9530536400916707E-2</v>
      </c>
      <c r="AB914">
        <v>0.60711756977993203</v>
      </c>
      <c r="AC914">
        <v>1.8520207248723599</v>
      </c>
      <c r="AD914">
        <v>1.6243568501121901</v>
      </c>
      <c r="AE914">
        <v>1.15123454517512</v>
      </c>
      <c r="AF914">
        <v>1.2768025248503401</v>
      </c>
    </row>
    <row r="915" spans="1:32" x14ac:dyDescent="0.25">
      <c r="A915" t="s">
        <v>4618</v>
      </c>
      <c r="B915" t="s">
        <v>3319</v>
      </c>
      <c r="C915" t="s">
        <v>3287</v>
      </c>
      <c r="D915" t="s">
        <v>3288</v>
      </c>
      <c r="E915">
        <v>1571.43931444908</v>
      </c>
      <c r="F915">
        <v>0.22140218047435301</v>
      </c>
      <c r="G915">
        <v>0.31083767877276602</v>
      </c>
      <c r="H915">
        <v>-1.81198277940902</v>
      </c>
      <c r="I915">
        <v>-0.68675951651336797</v>
      </c>
      <c r="J915">
        <v>0.32731193558231703</v>
      </c>
      <c r="K915">
        <v>0.43848291475490397</v>
      </c>
      <c r="L915">
        <v>2.2537103515294001E-2</v>
      </c>
      <c r="M915" t="s">
        <v>3149</v>
      </c>
      <c r="N915" t="s">
        <v>3149</v>
      </c>
      <c r="O915" t="s">
        <v>3155</v>
      </c>
      <c r="P915" t="s">
        <v>3150</v>
      </c>
      <c r="Q915" t="s">
        <v>3149</v>
      </c>
      <c r="R915" t="s">
        <v>3149</v>
      </c>
      <c r="S915" t="s">
        <v>3148</v>
      </c>
      <c r="T915" t="s">
        <v>3152</v>
      </c>
      <c r="U915">
        <v>59</v>
      </c>
      <c r="V915">
        <v>0.472471725972054</v>
      </c>
      <c r="W915">
        <v>0.36069692062584502</v>
      </c>
      <c r="X915">
        <v>-0.44252338328435797</v>
      </c>
      <c r="Y915">
        <v>-0.81402754395808696</v>
      </c>
      <c r="Z915">
        <v>-0.86009036656035898</v>
      </c>
      <c r="AA915">
        <v>1.7002979610500599E-2</v>
      </c>
      <c r="AB915">
        <v>0.666273599978631</v>
      </c>
      <c r="AC915">
        <v>1.22341977757224</v>
      </c>
      <c r="AD915">
        <v>0.70500140093489705</v>
      </c>
      <c r="AE915">
        <v>5.1476849761410801E-2</v>
      </c>
      <c r="AF915">
        <v>0.22140218047435301</v>
      </c>
    </row>
    <row r="916" spans="1:32" x14ac:dyDescent="0.25">
      <c r="A916" t="s">
        <v>4619</v>
      </c>
      <c r="B916" t="s">
        <v>3319</v>
      </c>
      <c r="C916" t="s">
        <v>3289</v>
      </c>
      <c r="D916" t="s">
        <v>3290</v>
      </c>
      <c r="E916">
        <v>13531.1880775151</v>
      </c>
      <c r="F916">
        <v>0.14724709062185801</v>
      </c>
      <c r="G916">
        <v>-0.41413136040805199</v>
      </c>
      <c r="H916">
        <v>-1.6373188834049099</v>
      </c>
      <c r="I916">
        <v>0.70121261786792499</v>
      </c>
      <c r="J916">
        <v>0.68765292631129005</v>
      </c>
      <c r="K916">
        <v>0.56016477314672997</v>
      </c>
      <c r="L916">
        <v>0.31831502906457698</v>
      </c>
      <c r="M916" t="s">
        <v>3149</v>
      </c>
      <c r="N916" t="s">
        <v>3150</v>
      </c>
      <c r="O916" t="s">
        <v>3155</v>
      </c>
      <c r="P916" t="s">
        <v>3149</v>
      </c>
      <c r="Q916" t="s">
        <v>3151</v>
      </c>
      <c r="R916" t="s">
        <v>3149</v>
      </c>
      <c r="S916" t="s">
        <v>3149</v>
      </c>
      <c r="T916" t="s">
        <v>3152</v>
      </c>
      <c r="U916">
        <v>61</v>
      </c>
      <c r="V916">
        <v>-0.54346373891473798</v>
      </c>
      <c r="W916">
        <v>-0.31369131959910301</v>
      </c>
      <c r="X916">
        <v>-0.49785958223729099</v>
      </c>
      <c r="Y916">
        <v>-0.33668289023716502</v>
      </c>
      <c r="Z916">
        <v>-0.45558119233924699</v>
      </c>
      <c r="AA916">
        <v>-0.60576752185124205</v>
      </c>
      <c r="AB916">
        <v>-5.1481382242327602E-2</v>
      </c>
      <c r="AC916">
        <v>0.39333565685639399</v>
      </c>
      <c r="AD916">
        <v>0.55349893531211403</v>
      </c>
      <c r="AE916">
        <v>0.19540469739689401</v>
      </c>
      <c r="AF916">
        <v>0.14724709062185801</v>
      </c>
    </row>
    <row r="917" spans="1:32" x14ac:dyDescent="0.25">
      <c r="A917" t="s">
        <v>4620</v>
      </c>
      <c r="B917" t="s">
        <v>3319</v>
      </c>
      <c r="C917" t="s">
        <v>3291</v>
      </c>
      <c r="D917" t="s">
        <v>3292</v>
      </c>
      <c r="E917">
        <v>338.66882633883699</v>
      </c>
      <c r="F917">
        <v>0.35141758288008701</v>
      </c>
      <c r="G917">
        <v>1.1863973261937</v>
      </c>
      <c r="H917">
        <v>-1.0057074048363599</v>
      </c>
      <c r="I917">
        <v>-2.7736618530605601</v>
      </c>
      <c r="J917">
        <v>0.80540801781270299</v>
      </c>
      <c r="K917">
        <v>-0.80135119763191698</v>
      </c>
      <c r="L917">
        <v>-0.62296356543242204</v>
      </c>
      <c r="M917" t="s">
        <v>3149</v>
      </c>
      <c r="N917" t="s">
        <v>3151</v>
      </c>
      <c r="O917" t="s">
        <v>3155</v>
      </c>
      <c r="P917" t="s">
        <v>3155</v>
      </c>
      <c r="Q917" t="s">
        <v>3151</v>
      </c>
      <c r="R917" t="s">
        <v>3150</v>
      </c>
      <c r="S917" t="s">
        <v>3150</v>
      </c>
      <c r="T917" t="s">
        <v>3152</v>
      </c>
      <c r="U917">
        <v>54</v>
      </c>
      <c r="V917">
        <v>-0.48606577276694002</v>
      </c>
      <c r="W917">
        <v>-1.0745772377404801</v>
      </c>
      <c r="X917">
        <v>-0.12856599017565501</v>
      </c>
      <c r="Y917">
        <v>7.9285006004575706E-2</v>
      </c>
      <c r="Z917">
        <v>-0.90368594117438406</v>
      </c>
      <c r="AA917">
        <v>-0.53852586235785205</v>
      </c>
      <c r="AB917">
        <v>-0.72732818672837496</v>
      </c>
      <c r="AC917">
        <v>-0.84079204667506802</v>
      </c>
      <c r="AD917">
        <v>-0.80054954415922697</v>
      </c>
      <c r="AE917">
        <v>-0.570853562538846</v>
      </c>
      <c r="AF917">
        <v>0.35141758288008701</v>
      </c>
    </row>
    <row r="918" spans="1:32" x14ac:dyDescent="0.25">
      <c r="A918" t="s">
        <v>4621</v>
      </c>
      <c r="B918" t="s">
        <v>3319</v>
      </c>
      <c r="C918" t="s">
        <v>3293</v>
      </c>
      <c r="D918" t="s">
        <v>3294</v>
      </c>
      <c r="E918">
        <v>1055.5322918694601</v>
      </c>
      <c r="F918">
        <v>-0.69749245699867102</v>
      </c>
      <c r="G918">
        <v>0.50806904963212896</v>
      </c>
      <c r="H918">
        <v>0.71057271285839596</v>
      </c>
      <c r="I918">
        <v>-2.76230704625516</v>
      </c>
      <c r="J918">
        <v>-0.591289893195868</v>
      </c>
      <c r="K918">
        <v>-1.25310080951531</v>
      </c>
      <c r="L918">
        <v>-0.79505332883381996</v>
      </c>
      <c r="M918" t="s">
        <v>3155</v>
      </c>
      <c r="N918" t="s">
        <v>3151</v>
      </c>
      <c r="O918" t="s">
        <v>3149</v>
      </c>
      <c r="P918" t="s">
        <v>3155</v>
      </c>
      <c r="Q918" t="s">
        <v>3150</v>
      </c>
      <c r="R918" t="s">
        <v>3155</v>
      </c>
      <c r="S918" t="s">
        <v>3150</v>
      </c>
      <c r="T918" t="s">
        <v>3152</v>
      </c>
      <c r="U918">
        <v>72</v>
      </c>
      <c r="V918">
        <v>-0.53077162878536399</v>
      </c>
      <c r="W918">
        <v>-0.106047118557019</v>
      </c>
      <c r="X918">
        <v>0.14241219904244901</v>
      </c>
      <c r="Y918">
        <v>0.52956764278091595</v>
      </c>
      <c r="Z918">
        <v>-0.19270471326942001</v>
      </c>
      <c r="AA918">
        <v>-1.6589803807566801</v>
      </c>
      <c r="AB918">
        <v>-1.3314916792820899</v>
      </c>
      <c r="AC918">
        <v>-0.952174771336875</v>
      </c>
      <c r="AD918">
        <v>-0.87446545216495497</v>
      </c>
      <c r="AE918">
        <v>-0.64084922145691703</v>
      </c>
      <c r="AF918">
        <v>-0.69749245699867102</v>
      </c>
    </row>
    <row r="919" spans="1:32" x14ac:dyDescent="0.25">
      <c r="A919" t="s">
        <v>4622</v>
      </c>
      <c r="B919" t="s">
        <v>3319</v>
      </c>
      <c r="C919" t="s">
        <v>3295</v>
      </c>
      <c r="D919" t="s">
        <v>3296</v>
      </c>
      <c r="E919">
        <v>2252.4167178890002</v>
      </c>
      <c r="F919">
        <v>-0.96651750942932602</v>
      </c>
      <c r="G919">
        <v>0.15008833225483501</v>
      </c>
      <c r="H919">
        <v>0.303103976749315</v>
      </c>
      <c r="I919">
        <v>-1.8173016695523201</v>
      </c>
      <c r="J919">
        <v>3.5175032934226198E-2</v>
      </c>
      <c r="K919">
        <v>-0.49539319064351101</v>
      </c>
      <c r="L919">
        <v>-0.147229864796912</v>
      </c>
      <c r="M919" t="s">
        <v>3155</v>
      </c>
      <c r="N919" t="s">
        <v>3149</v>
      </c>
      <c r="O919" t="s">
        <v>3148</v>
      </c>
      <c r="P919" t="s">
        <v>3155</v>
      </c>
      <c r="Q919" t="s">
        <v>3148</v>
      </c>
      <c r="R919" t="s">
        <v>3150</v>
      </c>
      <c r="S919" t="s">
        <v>3148</v>
      </c>
      <c r="T919" t="s">
        <v>3152</v>
      </c>
      <c r="U919">
        <v>74</v>
      </c>
      <c r="V919">
        <v>9.8687031037217002E-2</v>
      </c>
      <c r="W919">
        <v>-0.87185727485269404</v>
      </c>
      <c r="X919">
        <v>-0.85351134046220301</v>
      </c>
      <c r="Y919">
        <v>-0.48764093605703401</v>
      </c>
      <c r="Z919">
        <v>-0.90055223107045201</v>
      </c>
      <c r="AA919">
        <v>-1.15143113912261</v>
      </c>
      <c r="AB919">
        <v>-0.76844013813559997</v>
      </c>
      <c r="AC919">
        <v>-0.77995463028350698</v>
      </c>
      <c r="AD919">
        <v>-0.87817427901280198</v>
      </c>
      <c r="AE919">
        <v>-1.1782390246615</v>
      </c>
      <c r="AF919">
        <v>-0.96651750942932602</v>
      </c>
    </row>
    <row r="920" spans="1:32" x14ac:dyDescent="0.25">
      <c r="A920" t="s">
        <v>4623</v>
      </c>
      <c r="B920" t="s">
        <v>3319</v>
      </c>
      <c r="C920" t="s">
        <v>3297</v>
      </c>
      <c r="D920" t="s">
        <v>3298</v>
      </c>
      <c r="E920">
        <v>7157.6309341905198</v>
      </c>
      <c r="F920">
        <v>1.3431905692007999</v>
      </c>
      <c r="G920">
        <v>0.124785910444404</v>
      </c>
      <c r="H920">
        <v>1.4131187188816401</v>
      </c>
      <c r="I920">
        <v>0.87225806435517494</v>
      </c>
      <c r="J920">
        <v>-0.23193952859921499</v>
      </c>
      <c r="K920">
        <v>0.66187192996393296</v>
      </c>
      <c r="L920">
        <v>-1.01294485284665</v>
      </c>
      <c r="M920" t="s">
        <v>3151</v>
      </c>
      <c r="N920" t="s">
        <v>3149</v>
      </c>
      <c r="O920" t="s">
        <v>3151</v>
      </c>
      <c r="P920" t="s">
        <v>3149</v>
      </c>
      <c r="Q920" t="s">
        <v>3150</v>
      </c>
      <c r="R920" t="s">
        <v>3149</v>
      </c>
      <c r="S920" t="s">
        <v>3155</v>
      </c>
      <c r="T920" t="s">
        <v>3152</v>
      </c>
      <c r="U920">
        <v>21</v>
      </c>
      <c r="V920">
        <v>1.21214040882646</v>
      </c>
      <c r="W920">
        <v>0.87143710212583902</v>
      </c>
      <c r="X920">
        <v>0.43934272214160303</v>
      </c>
      <c r="Y920">
        <v>0.50291147193684704</v>
      </c>
      <c r="Z920">
        <v>1.1545755633886099</v>
      </c>
      <c r="AA920">
        <v>1.02569225610346</v>
      </c>
      <c r="AB920">
        <v>0.56406883091473303</v>
      </c>
      <c r="AC920">
        <v>0.72252588437187304</v>
      </c>
      <c r="AD920">
        <v>1.1275668386749</v>
      </c>
      <c r="AE920">
        <v>1.1933897979667001</v>
      </c>
      <c r="AF920">
        <v>1.3431905692007999</v>
      </c>
    </row>
    <row r="921" spans="1:32" x14ac:dyDescent="0.25">
      <c r="A921" t="s">
        <v>4624</v>
      </c>
      <c r="B921" t="s">
        <v>3319</v>
      </c>
      <c r="C921" t="s">
        <v>3299</v>
      </c>
      <c r="D921" t="s">
        <v>3300</v>
      </c>
      <c r="E921">
        <v>5674.3452492419201</v>
      </c>
      <c r="F921">
        <v>1.22286473436596</v>
      </c>
      <c r="G921">
        <v>0.38485775143803402</v>
      </c>
      <c r="H921">
        <v>1.4131187188816401</v>
      </c>
      <c r="I921">
        <v>1.23384990721585</v>
      </c>
      <c r="J921">
        <v>-0.37718567811813902</v>
      </c>
      <c r="K921">
        <v>0.39213830826750601</v>
      </c>
      <c r="L921">
        <v>-0.80582287195836899</v>
      </c>
      <c r="M921" t="s">
        <v>3151</v>
      </c>
      <c r="N921" t="s">
        <v>3149</v>
      </c>
      <c r="O921" t="s">
        <v>3151</v>
      </c>
      <c r="P921" t="s">
        <v>3151</v>
      </c>
      <c r="Q921" t="s">
        <v>3150</v>
      </c>
      <c r="R921" t="s">
        <v>3148</v>
      </c>
      <c r="S921" t="s">
        <v>3150</v>
      </c>
      <c r="T921" t="s">
        <v>3152</v>
      </c>
      <c r="U921">
        <v>26</v>
      </c>
      <c r="V921">
        <v>1.29647372804369</v>
      </c>
      <c r="W921">
        <v>0.89396828433973596</v>
      </c>
      <c r="X921">
        <v>0.25061760629222501</v>
      </c>
      <c r="Y921">
        <v>-0.31552448190235899</v>
      </c>
      <c r="Z921">
        <v>0.84417943007726903</v>
      </c>
      <c r="AA921">
        <v>1.0771888490279</v>
      </c>
      <c r="AB921">
        <v>0.88068729499077003</v>
      </c>
      <c r="AC921">
        <v>0.40389005218763402</v>
      </c>
      <c r="AD921">
        <v>-0.12826740047500201</v>
      </c>
      <c r="AE921">
        <v>0.435605679902068</v>
      </c>
      <c r="AF921">
        <v>1.22286473436596</v>
      </c>
    </row>
    <row r="922" spans="1:32" x14ac:dyDescent="0.25">
      <c r="A922" t="s">
        <v>4625</v>
      </c>
      <c r="B922" t="s">
        <v>3319</v>
      </c>
      <c r="C922" t="s">
        <v>3301</v>
      </c>
      <c r="D922" t="s">
        <v>3302</v>
      </c>
      <c r="E922">
        <v>3221.62513396125</v>
      </c>
      <c r="F922">
        <v>0.89717875611888298</v>
      </c>
      <c r="G922">
        <v>-4.20130779749818E-2</v>
      </c>
      <c r="H922">
        <v>1.4131187188816401</v>
      </c>
      <c r="I922">
        <v>0.93628029380698297</v>
      </c>
      <c r="J922">
        <v>-0.37914419500811403</v>
      </c>
      <c r="K922">
        <v>-0.107623240708829</v>
      </c>
      <c r="L922">
        <v>-0.456300650730394</v>
      </c>
      <c r="M922" t="s">
        <v>3151</v>
      </c>
      <c r="N922" t="s">
        <v>3148</v>
      </c>
      <c r="O922" t="s">
        <v>3151</v>
      </c>
      <c r="P922" t="s">
        <v>3149</v>
      </c>
      <c r="Q922" t="s">
        <v>3150</v>
      </c>
      <c r="R922" t="s">
        <v>3148</v>
      </c>
      <c r="S922" t="s">
        <v>3150</v>
      </c>
      <c r="T922" t="s">
        <v>3152</v>
      </c>
      <c r="U922">
        <v>37</v>
      </c>
      <c r="V922">
        <v>0.584859193845231</v>
      </c>
      <c r="W922">
        <v>1.04322407346896</v>
      </c>
      <c r="X922">
        <v>0.41459319211068602</v>
      </c>
      <c r="Y922">
        <v>0.14102811897425899</v>
      </c>
      <c r="Z922">
        <v>-5.8785874858058002E-2</v>
      </c>
      <c r="AA922">
        <v>0.24464082657626801</v>
      </c>
      <c r="AB922">
        <v>0.79268285740681399</v>
      </c>
      <c r="AC922">
        <v>0.71759128059113397</v>
      </c>
      <c r="AD922">
        <v>0.84136270171012995</v>
      </c>
      <c r="AE922">
        <v>0.97967558473746597</v>
      </c>
      <c r="AF922">
        <v>0.89717875611888298</v>
      </c>
    </row>
    <row r="923" spans="1:32" x14ac:dyDescent="0.25">
      <c r="A923" t="s">
        <v>4626</v>
      </c>
      <c r="B923" t="s">
        <v>3319</v>
      </c>
      <c r="C923" t="s">
        <v>3303</v>
      </c>
      <c r="D923" t="s">
        <v>3304</v>
      </c>
      <c r="E923">
        <v>3583.2083656897498</v>
      </c>
      <c r="F923">
        <v>1.35784340616054</v>
      </c>
      <c r="G923">
        <v>0.52056901782392895</v>
      </c>
      <c r="H923">
        <v>1.4131187188816401</v>
      </c>
      <c r="I923">
        <v>0.74665500880236502</v>
      </c>
      <c r="J923">
        <v>-0.48172976618346802</v>
      </c>
      <c r="K923">
        <v>-1.2858244143111199</v>
      </c>
      <c r="L923">
        <v>-1.1820737385511599</v>
      </c>
      <c r="M923" t="s">
        <v>3151</v>
      </c>
      <c r="N923" t="s">
        <v>3151</v>
      </c>
      <c r="O923" t="s">
        <v>3151</v>
      </c>
      <c r="P923" t="s">
        <v>3149</v>
      </c>
      <c r="Q923" t="s">
        <v>3150</v>
      </c>
      <c r="R923" t="s">
        <v>3155</v>
      </c>
      <c r="S923" t="s">
        <v>3155</v>
      </c>
      <c r="T923" t="s">
        <v>3152</v>
      </c>
      <c r="U923">
        <v>20</v>
      </c>
      <c r="V923">
        <v>0.13641027817960699</v>
      </c>
      <c r="W923">
        <v>0.456790189003215</v>
      </c>
      <c r="X923">
        <v>-0.41366823469991898</v>
      </c>
      <c r="Y923">
        <v>-6.4387256142740698E-2</v>
      </c>
      <c r="Z923">
        <v>0.39694770813522401</v>
      </c>
      <c r="AA923">
        <v>-0.28008398251180999</v>
      </c>
      <c r="AB923">
        <v>0.504839087883309</v>
      </c>
      <c r="AC923">
        <v>1.0051737381932999</v>
      </c>
      <c r="AD923">
        <v>1.3453868645371401</v>
      </c>
      <c r="AE923">
        <v>1.26458366203992</v>
      </c>
      <c r="AF923">
        <v>1.35784340616054</v>
      </c>
    </row>
    <row r="924" spans="1:32" x14ac:dyDescent="0.25">
      <c r="A924" t="s">
        <v>4627</v>
      </c>
      <c r="B924" t="s">
        <v>3319</v>
      </c>
      <c r="C924" t="s">
        <v>3305</v>
      </c>
      <c r="D924" t="s">
        <v>3306</v>
      </c>
      <c r="E924">
        <v>5125.2349696231004</v>
      </c>
      <c r="F924">
        <v>0.45435436673130802</v>
      </c>
      <c r="G924">
        <v>0.99258545693614497</v>
      </c>
      <c r="H924">
        <v>-0.47070253167653597</v>
      </c>
      <c r="I924">
        <v>9.1912092677381194E-2</v>
      </c>
      <c r="J924">
        <v>0.57178073699685406</v>
      </c>
      <c r="K924">
        <v>-0.63901446487272595</v>
      </c>
      <c r="L924">
        <v>-0.88263214829496905</v>
      </c>
      <c r="M924" t="s">
        <v>3149</v>
      </c>
      <c r="N924" t="s">
        <v>3151</v>
      </c>
      <c r="O924" t="s">
        <v>3150</v>
      </c>
      <c r="P924" t="s">
        <v>3148</v>
      </c>
      <c r="Q924" t="s">
        <v>3149</v>
      </c>
      <c r="R924" t="s">
        <v>3150</v>
      </c>
      <c r="S924" t="s">
        <v>3155</v>
      </c>
      <c r="T924" t="s">
        <v>3152</v>
      </c>
      <c r="U924">
        <v>50</v>
      </c>
      <c r="V924">
        <v>-0.151248326938029</v>
      </c>
      <c r="W924">
        <v>4.2350649433044098E-2</v>
      </c>
      <c r="X924">
        <v>-0.26285488770744497</v>
      </c>
      <c r="Y924">
        <v>-0.45024240536945698</v>
      </c>
      <c r="Z924">
        <v>-0.36508286204810703</v>
      </c>
      <c r="AA924">
        <v>-0.56048345080529005</v>
      </c>
      <c r="AB924">
        <v>-0.37883900150349797</v>
      </c>
      <c r="AC924">
        <v>0.22307257603432901</v>
      </c>
      <c r="AD924">
        <v>0.31434731957247097</v>
      </c>
      <c r="AE924">
        <v>0.13097835696401</v>
      </c>
      <c r="AF924">
        <v>0.45435436673130802</v>
      </c>
    </row>
    <row r="925" spans="1:32" x14ac:dyDescent="0.25">
      <c r="A925" t="s">
        <v>4628</v>
      </c>
      <c r="B925" t="s">
        <v>3319</v>
      </c>
      <c r="C925" t="s">
        <v>3307</v>
      </c>
      <c r="D925" t="s">
        <v>3308</v>
      </c>
      <c r="E925">
        <v>1092.53727559143</v>
      </c>
      <c r="F925">
        <v>1.1819306963285701</v>
      </c>
      <c r="G925">
        <v>1.3759975042322501</v>
      </c>
      <c r="H925">
        <v>-1.0057074048363599</v>
      </c>
      <c r="I925">
        <v>7.4574503302022296E-2</v>
      </c>
      <c r="J925">
        <v>-0.82771510821529304</v>
      </c>
      <c r="K925">
        <v>-1.4318873175590601</v>
      </c>
      <c r="L925">
        <v>-0.82523097698214898</v>
      </c>
      <c r="M925" t="s">
        <v>3151</v>
      </c>
      <c r="N925" t="s">
        <v>3151</v>
      </c>
      <c r="O925" t="s">
        <v>3155</v>
      </c>
      <c r="P925" t="s">
        <v>3148</v>
      </c>
      <c r="Q925" t="s">
        <v>3155</v>
      </c>
      <c r="R925" t="s">
        <v>3155</v>
      </c>
      <c r="S925" t="s">
        <v>3155</v>
      </c>
      <c r="T925" t="s">
        <v>3152</v>
      </c>
      <c r="U925">
        <v>27</v>
      </c>
      <c r="V925">
        <v>0.37573142418035999</v>
      </c>
      <c r="W925">
        <v>0.63025465811094905</v>
      </c>
      <c r="X925">
        <v>0.78811473155401801</v>
      </c>
      <c r="Y925">
        <v>0.45908021095896301</v>
      </c>
      <c r="Z925">
        <v>0.30901783405042699</v>
      </c>
      <c r="AA925">
        <v>0.74840047950442601</v>
      </c>
      <c r="AB925">
        <v>1.6515715535217399</v>
      </c>
      <c r="AC925">
        <v>1.28497158930114</v>
      </c>
      <c r="AD925">
        <v>0.42312208006371899</v>
      </c>
      <c r="AE925">
        <v>0.53636853557991004</v>
      </c>
      <c r="AF925">
        <v>1.1819306963285701</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sqref="A1:AF925"/>
    </sheetView>
  </sheetViews>
  <sheetFormatPr baseColWidth="10" defaultRowHeight="15" x14ac:dyDescent="0.25"/>
  <sheetData>
    <row r="1" spans="1:12" x14ac:dyDescent="0.25">
      <c r="A1" t="s">
        <v>3674</v>
      </c>
      <c r="B1" t="s">
        <v>3694</v>
      </c>
      <c r="C1" t="s">
        <v>3695</v>
      </c>
      <c r="D1" t="s">
        <v>3696</v>
      </c>
      <c r="E1" t="s">
        <v>3697</v>
      </c>
      <c r="F1" t="s">
        <v>3698</v>
      </c>
      <c r="G1" t="s">
        <v>3699</v>
      </c>
      <c r="H1" t="s">
        <v>3700</v>
      </c>
      <c r="I1" t="s">
        <v>3701</v>
      </c>
      <c r="J1" t="s">
        <v>3702</v>
      </c>
      <c r="K1" t="s">
        <v>3703</v>
      </c>
      <c r="L1" t="s">
        <v>3704</v>
      </c>
    </row>
    <row r="2" spans="1:12" x14ac:dyDescent="0.25">
      <c r="A2" t="s">
        <v>3145</v>
      </c>
      <c r="B2">
        <v>0.325614590607816</v>
      </c>
      <c r="C2">
        <v>0.217645554375761</v>
      </c>
      <c r="D2">
        <v>-1.5723238516126899E-2</v>
      </c>
      <c r="E2">
        <v>-9.5806581562004195E-2</v>
      </c>
      <c r="F2">
        <v>-5.0614520954311203E-2</v>
      </c>
      <c r="G2">
        <v>7.9626110223565097E-2</v>
      </c>
      <c r="H2">
        <v>0.31207574990338599</v>
      </c>
      <c r="I2">
        <v>0.66574678769261497</v>
      </c>
      <c r="J2">
        <v>0.75377364163768601</v>
      </c>
      <c r="K2">
        <v>0.56512944329551296</v>
      </c>
      <c r="L2">
        <v>0.71680414739892695</v>
      </c>
    </row>
    <row r="3" spans="1:12" x14ac:dyDescent="0.25">
      <c r="A3" t="s">
        <v>3309</v>
      </c>
      <c r="B3">
        <v>4.6175376502532103E-2</v>
      </c>
      <c r="C3">
        <v>-1.55984680023085E-2</v>
      </c>
      <c r="D3">
        <v>-0.11829651878809</v>
      </c>
      <c r="E3">
        <v>-0.21740025113900999</v>
      </c>
      <c r="F3">
        <v>-0.26156040831139399</v>
      </c>
      <c r="G3">
        <v>-0.13083816377442301</v>
      </c>
      <c r="H3">
        <v>0.17756799501606699</v>
      </c>
      <c r="I3">
        <v>0.39388135962308002</v>
      </c>
      <c r="J3">
        <v>0.38243872875782903</v>
      </c>
      <c r="K3">
        <v>0.23613017186146501</v>
      </c>
      <c r="L3">
        <v>0.64061176292729904</v>
      </c>
    </row>
    <row r="4" spans="1:12" x14ac:dyDescent="0.25">
      <c r="A4" t="s">
        <v>3310</v>
      </c>
      <c r="B4">
        <v>-5.0267064919443001E-2</v>
      </c>
      <c r="C4">
        <v>-3.7577097995809501E-2</v>
      </c>
      <c r="D4">
        <v>-0.19339270549641499</v>
      </c>
      <c r="E4">
        <v>-0.418437309393701</v>
      </c>
      <c r="F4">
        <v>-0.400417488882156</v>
      </c>
      <c r="G4">
        <v>-0.28674189017166402</v>
      </c>
      <c r="H4">
        <v>5.5524618481812102E-2</v>
      </c>
      <c r="I4">
        <v>0.23430332156356301</v>
      </c>
      <c r="J4">
        <v>0.372713811555484</v>
      </c>
      <c r="K4">
        <v>0.25847140237098998</v>
      </c>
      <c r="L4">
        <v>0.60217372886906895</v>
      </c>
    </row>
    <row r="5" spans="1:12" x14ac:dyDescent="0.25">
      <c r="A5" t="s">
        <v>3311</v>
      </c>
      <c r="B5">
        <v>9.24718370466905E-2</v>
      </c>
      <c r="C5">
        <v>-5.9848493526067803E-2</v>
      </c>
      <c r="D5">
        <v>-0.26800267931653599</v>
      </c>
      <c r="E5">
        <v>-0.41630270711102701</v>
      </c>
      <c r="F5">
        <v>-0.24425707853378101</v>
      </c>
      <c r="G5">
        <v>-3.7904879596576103E-2</v>
      </c>
      <c r="H5">
        <v>0.246267461552301</v>
      </c>
      <c r="I5">
        <v>0.58368976920997895</v>
      </c>
      <c r="J5">
        <v>0.63880004598156603</v>
      </c>
      <c r="K5">
        <v>0.49340235493331303</v>
      </c>
      <c r="L5">
        <v>0.733946783553587</v>
      </c>
    </row>
    <row r="6" spans="1:12" x14ac:dyDescent="0.25">
      <c r="A6" t="s">
        <v>3312</v>
      </c>
      <c r="B6">
        <v>0.14735439311003701</v>
      </c>
      <c r="C6">
        <v>7.4227586645177507E-2</v>
      </c>
      <c r="D6">
        <v>-0.17127438324748401</v>
      </c>
      <c r="E6">
        <v>-0.21653936628680601</v>
      </c>
      <c r="F6">
        <v>-0.15499407902013501</v>
      </c>
      <c r="G6">
        <v>-9.3268773921321602E-2</v>
      </c>
      <c r="H6">
        <v>0.25648612292451201</v>
      </c>
      <c r="I6">
        <v>0.62882920916701501</v>
      </c>
      <c r="J6">
        <v>0.77786748937585903</v>
      </c>
      <c r="K6">
        <v>0.59936150393080401</v>
      </c>
      <c r="L6">
        <v>0.84622346139787896</v>
      </c>
    </row>
    <row r="7" spans="1:12" x14ac:dyDescent="0.25">
      <c r="A7" t="s">
        <v>3313</v>
      </c>
      <c r="B7">
        <v>0.215343831839517</v>
      </c>
      <c r="C7">
        <v>0.23634583820430199</v>
      </c>
      <c r="D7">
        <v>2.4115684458166298E-2</v>
      </c>
      <c r="E7">
        <v>-0.19278655997241201</v>
      </c>
      <c r="F7">
        <v>-0.17708472610036799</v>
      </c>
      <c r="G7">
        <v>2.7865257884491401E-2</v>
      </c>
      <c r="H7">
        <v>0.44382864233694702</v>
      </c>
      <c r="I7">
        <v>0.75219861900584295</v>
      </c>
      <c r="J7">
        <v>0.76855149622268804</v>
      </c>
      <c r="K7">
        <v>0.56069142667176097</v>
      </c>
      <c r="L7">
        <v>0.91721834389758705</v>
      </c>
    </row>
    <row r="8" spans="1:12" x14ac:dyDescent="0.25">
      <c r="A8" t="s">
        <v>3314</v>
      </c>
      <c r="B8">
        <v>-1.7147431988087401E-2</v>
      </c>
      <c r="C8">
        <v>9.0909571235960503E-3</v>
      </c>
      <c r="D8">
        <v>-0.20844995803042399</v>
      </c>
      <c r="E8">
        <v>-0.299967254140308</v>
      </c>
      <c r="F8">
        <v>-0.22104109170757899</v>
      </c>
      <c r="G8">
        <v>-0.12578142490095201</v>
      </c>
      <c r="H8">
        <v>0.23143716246160201</v>
      </c>
      <c r="I8">
        <v>0.603795448396927</v>
      </c>
      <c r="J8">
        <v>0.53006940623813803</v>
      </c>
      <c r="K8">
        <v>0.37361157966056102</v>
      </c>
      <c r="L8">
        <v>0.79031005226382001</v>
      </c>
    </row>
    <row r="9" spans="1:12" x14ac:dyDescent="0.25">
      <c r="A9" t="s">
        <v>3315</v>
      </c>
      <c r="B9">
        <v>5.1853173712887403E-3</v>
      </c>
      <c r="C9">
        <v>0.190196194125066</v>
      </c>
      <c r="D9">
        <v>4.0792420973302601E-2</v>
      </c>
      <c r="E9">
        <v>-0.27773692381325499</v>
      </c>
      <c r="F9">
        <v>-0.33105533950990401</v>
      </c>
      <c r="G9">
        <v>-0.173560037182072</v>
      </c>
      <c r="H9">
        <v>0.21586631840432199</v>
      </c>
      <c r="I9">
        <v>0.45820184686180498</v>
      </c>
      <c r="J9">
        <v>0.50436354689360396</v>
      </c>
      <c r="K9">
        <v>0.37444590820650298</v>
      </c>
      <c r="L9">
        <v>0.84554984661537402</v>
      </c>
    </row>
    <row r="10" spans="1:12" x14ac:dyDescent="0.25">
      <c r="A10" t="s">
        <v>3316</v>
      </c>
      <c r="B10">
        <v>0.25070792029847799</v>
      </c>
      <c r="C10">
        <v>0.16975969115565701</v>
      </c>
      <c r="D10">
        <v>-4.2759140070196502E-2</v>
      </c>
      <c r="E10">
        <v>-0.197548103295413</v>
      </c>
      <c r="F10">
        <v>-0.21441725522824501</v>
      </c>
      <c r="G10">
        <v>-6.13475586958247E-2</v>
      </c>
      <c r="H10">
        <v>0.296631178858902</v>
      </c>
      <c r="I10">
        <v>0.443492909709575</v>
      </c>
      <c r="J10">
        <v>0.497142222224217</v>
      </c>
      <c r="K10">
        <v>0.23925715061375399</v>
      </c>
      <c r="L10">
        <v>0.66675252506220295</v>
      </c>
    </row>
    <row r="11" spans="1:12" x14ac:dyDescent="0.25">
      <c r="A11" t="s">
        <v>3317</v>
      </c>
      <c r="B11">
        <v>0.36962669388319602</v>
      </c>
      <c r="C11">
        <v>0.281720382664224</v>
      </c>
      <c r="D11">
        <v>0.128360152659763</v>
      </c>
      <c r="E11">
        <v>3.4804986163045101E-2</v>
      </c>
      <c r="F11">
        <v>4.7883773456793899E-2</v>
      </c>
      <c r="G11">
        <v>0.27062550635599403</v>
      </c>
      <c r="H11">
        <v>0.66334471880372303</v>
      </c>
      <c r="I11">
        <v>1.02233861039512</v>
      </c>
      <c r="J11">
        <v>0.84941246277192295</v>
      </c>
      <c r="K11">
        <v>0.60195985967755306</v>
      </c>
      <c r="L11">
        <v>1.10562145956614</v>
      </c>
    </row>
    <row r="12" spans="1:12" x14ac:dyDescent="0.25">
      <c r="A12" t="s">
        <v>3318</v>
      </c>
      <c r="B12">
        <v>0.11964730436745601</v>
      </c>
      <c r="C12">
        <v>0.11462569561364699</v>
      </c>
      <c r="D12">
        <v>-8.6624159174281998E-2</v>
      </c>
      <c r="E12">
        <v>-0.301994242128377</v>
      </c>
      <c r="F12">
        <v>-0.27586004244595402</v>
      </c>
      <c r="G12">
        <v>-0.13136822612566801</v>
      </c>
      <c r="H12">
        <v>0.25968130609937501</v>
      </c>
      <c r="I12">
        <v>0.61900978691147102</v>
      </c>
      <c r="J12">
        <v>0.63556688663407002</v>
      </c>
      <c r="K12">
        <v>0.38057643948918701</v>
      </c>
      <c r="L12">
        <v>0.79193813235974497</v>
      </c>
    </row>
    <row r="13" spans="1:12" x14ac:dyDescent="0.25">
      <c r="A13" t="s">
        <v>3319</v>
      </c>
      <c r="B13">
        <v>0.35295610391899601</v>
      </c>
      <c r="C13">
        <v>0.37596365352014899</v>
      </c>
      <c r="D13">
        <v>0.113261965869559</v>
      </c>
      <c r="E13">
        <v>5.8337901684599902E-2</v>
      </c>
      <c r="F13">
        <v>0.19100233958295099</v>
      </c>
      <c r="G13">
        <v>0.27634168062979397</v>
      </c>
      <c r="H13">
        <v>0.61263102571499495</v>
      </c>
      <c r="I13">
        <v>0.89120686403434801</v>
      </c>
      <c r="J13">
        <v>0.75568579052314799</v>
      </c>
      <c r="K13">
        <v>0.48121715485421501</v>
      </c>
      <c r="L13">
        <v>0.81795120626537199</v>
      </c>
    </row>
    <row r="14" spans="1:12" x14ac:dyDescent="0.25">
      <c r="A14" t="s">
        <v>4629</v>
      </c>
      <c r="B14">
        <v>0.19477066420248501</v>
      </c>
      <c r="C14">
        <v>0.17521398595979701</v>
      </c>
      <c r="D14">
        <v>-2.4356266584163601E-2</v>
      </c>
      <c r="E14">
        <v>-0.155260805005834</v>
      </c>
      <c r="F14">
        <v>-0.132405327168372</v>
      </c>
      <c r="G14">
        <v>1.8945631245075398E-2</v>
      </c>
      <c r="H14">
        <v>0.390945654645247</v>
      </c>
      <c r="I14">
        <v>0.70806820386387104</v>
      </c>
      <c r="J14">
        <v>0.67564675455311396</v>
      </c>
      <c r="K14">
        <v>0.453820462739292</v>
      </c>
      <c r="L14">
        <v>0.83842130681712701</v>
      </c>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workbookViewId="0">
      <selection sqref="A1:AF925"/>
    </sheetView>
  </sheetViews>
  <sheetFormatPr baseColWidth="10" defaultRowHeight="15" x14ac:dyDescent="0.25"/>
  <sheetData>
    <row r="1" spans="1:29" x14ac:dyDescent="0.25">
      <c r="A1" t="s">
        <v>3675</v>
      </c>
      <c r="B1" t="s">
        <v>3676</v>
      </c>
      <c r="C1" t="s">
        <v>3677</v>
      </c>
      <c r="D1" t="s">
        <v>3678</v>
      </c>
      <c r="E1" t="s">
        <v>3679</v>
      </c>
      <c r="F1" t="s">
        <v>3680</v>
      </c>
      <c r="G1" t="s">
        <v>3681</v>
      </c>
      <c r="H1" t="s">
        <v>3682</v>
      </c>
      <c r="I1" t="s">
        <v>3683</v>
      </c>
      <c r="J1" t="s">
        <v>3684</v>
      </c>
      <c r="K1" t="s">
        <v>3685</v>
      </c>
      <c r="L1" t="s">
        <v>3686</v>
      </c>
      <c r="M1" t="s">
        <v>3687</v>
      </c>
      <c r="N1" t="s">
        <v>3688</v>
      </c>
      <c r="O1" t="s">
        <v>3689</v>
      </c>
      <c r="P1" t="s">
        <v>3690</v>
      </c>
      <c r="Q1" t="s">
        <v>3691</v>
      </c>
      <c r="R1" t="s">
        <v>3692</v>
      </c>
      <c r="S1" t="s">
        <v>3694</v>
      </c>
      <c r="T1" t="s">
        <v>3695</v>
      </c>
      <c r="U1" t="s">
        <v>3696</v>
      </c>
      <c r="V1" t="s">
        <v>3697</v>
      </c>
      <c r="W1" t="s">
        <v>3698</v>
      </c>
      <c r="X1" t="s">
        <v>3699</v>
      </c>
      <c r="Y1" t="s">
        <v>3700</v>
      </c>
      <c r="Z1" t="s">
        <v>3701</v>
      </c>
      <c r="AA1" t="s">
        <v>3702</v>
      </c>
      <c r="AB1" t="s">
        <v>3703</v>
      </c>
      <c r="AC1" t="s">
        <v>3704</v>
      </c>
    </row>
    <row r="2" spans="1:29" x14ac:dyDescent="0.25">
      <c r="A2" t="s">
        <v>3146</v>
      </c>
      <c r="B2" t="s">
        <v>3147</v>
      </c>
      <c r="C2">
        <v>11307.419315303099</v>
      </c>
      <c r="D2">
        <v>3.2661310850711403E-2</v>
      </c>
      <c r="E2">
        <v>3.1762005044363502</v>
      </c>
      <c r="F2">
        <v>0.48315847706563902</v>
      </c>
      <c r="G2">
        <v>-0.74662009614376201</v>
      </c>
      <c r="H2">
        <v>0.70561410576570005</v>
      </c>
      <c r="I2">
        <v>0.81721669370843097</v>
      </c>
      <c r="J2">
        <v>0.87480380318099804</v>
      </c>
      <c r="K2" t="s">
        <v>3148</v>
      </c>
      <c r="L2" t="s">
        <v>3151</v>
      </c>
      <c r="M2" t="s">
        <v>3149</v>
      </c>
      <c r="N2" t="s">
        <v>3150</v>
      </c>
      <c r="O2" t="s">
        <v>3151</v>
      </c>
      <c r="P2" t="s">
        <v>3149</v>
      </c>
      <c r="Q2" t="s">
        <v>3151</v>
      </c>
      <c r="R2" t="s">
        <v>3180</v>
      </c>
      <c r="S2">
        <v>-2.4779509444607599E-2</v>
      </c>
      <c r="T2">
        <v>-1.46243979335972E-2</v>
      </c>
      <c r="U2">
        <v>-0.126494777354312</v>
      </c>
      <c r="V2">
        <v>-0.38432444088245199</v>
      </c>
      <c r="W2">
        <v>-0.40741023309261798</v>
      </c>
      <c r="X2">
        <v>-0.123788579920803</v>
      </c>
      <c r="Y2">
        <v>-3.1370250686107798E-2</v>
      </c>
      <c r="Z2">
        <v>1.3154860547065401E-2</v>
      </c>
      <c r="AA2">
        <v>0.15821927252784701</v>
      </c>
      <c r="AB2">
        <v>-6.9267613529098604E-2</v>
      </c>
      <c r="AC2">
        <v>3.2661310850711403E-2</v>
      </c>
    </row>
    <row r="3" spans="1:29" x14ac:dyDescent="0.25">
      <c r="A3" t="s">
        <v>3153</v>
      </c>
      <c r="B3" t="s">
        <v>3154</v>
      </c>
      <c r="C3">
        <v>20917.5159308043</v>
      </c>
      <c r="D3">
        <v>0.10363341574592699</v>
      </c>
      <c r="E3">
        <v>5.8621675916199099</v>
      </c>
      <c r="F3">
        <v>-0.58205986250429897</v>
      </c>
      <c r="G3">
        <v>-2.1868974930417102</v>
      </c>
      <c r="H3">
        <v>0.69156347266951501</v>
      </c>
      <c r="I3">
        <v>0.54769946178684803</v>
      </c>
      <c r="J3">
        <v>0.54845140959566696</v>
      </c>
      <c r="K3" t="s">
        <v>3149</v>
      </c>
      <c r="L3" t="s">
        <v>3151</v>
      </c>
      <c r="M3" t="s">
        <v>3150</v>
      </c>
      <c r="N3" t="s">
        <v>3155</v>
      </c>
      <c r="O3" t="s">
        <v>3151</v>
      </c>
      <c r="P3" t="s">
        <v>3149</v>
      </c>
      <c r="Q3" t="s">
        <v>3149</v>
      </c>
      <c r="R3" t="s">
        <v>3180</v>
      </c>
      <c r="S3">
        <v>-0.31190083976487198</v>
      </c>
      <c r="T3">
        <v>-0.375724816995328</v>
      </c>
      <c r="U3">
        <v>-0.40161702030315699</v>
      </c>
      <c r="V3">
        <v>-0.55720063402520503</v>
      </c>
      <c r="W3">
        <v>-0.76616629148246196</v>
      </c>
      <c r="X3">
        <v>-0.66940833001827704</v>
      </c>
      <c r="Y3">
        <v>-0.39329185659166499</v>
      </c>
      <c r="Z3">
        <v>-0.178376245975648</v>
      </c>
      <c r="AA3">
        <v>-3.0358840393570698E-2</v>
      </c>
      <c r="AB3">
        <v>-0.15823127808193799</v>
      </c>
      <c r="AC3">
        <v>0.10363341574592699</v>
      </c>
    </row>
    <row r="4" spans="1:29" x14ac:dyDescent="0.25">
      <c r="A4" t="s">
        <v>3156</v>
      </c>
      <c r="B4" t="s">
        <v>3157</v>
      </c>
      <c r="C4">
        <v>7247.5446685096204</v>
      </c>
      <c r="D4">
        <v>0.27885008470949002</v>
      </c>
      <c r="E4">
        <v>-0.281163493220003</v>
      </c>
      <c r="F4">
        <v>0.77266894336112801</v>
      </c>
      <c r="G4">
        <v>0.68858014247296695</v>
      </c>
      <c r="H4">
        <v>-0.60875854163379195</v>
      </c>
      <c r="I4">
        <v>-0.40398571028524699</v>
      </c>
      <c r="J4">
        <v>0.72695819416639196</v>
      </c>
      <c r="K4" t="s">
        <v>3149</v>
      </c>
      <c r="L4" t="s">
        <v>3148</v>
      </c>
      <c r="M4" t="s">
        <v>3149</v>
      </c>
      <c r="N4" t="s">
        <v>3149</v>
      </c>
      <c r="O4" t="s">
        <v>3150</v>
      </c>
      <c r="P4" t="s">
        <v>3150</v>
      </c>
      <c r="Q4" t="s">
        <v>3149</v>
      </c>
      <c r="R4" t="s">
        <v>3180</v>
      </c>
      <c r="S4">
        <v>-0.44007529108235199</v>
      </c>
      <c r="T4">
        <v>-0.340685443440984</v>
      </c>
      <c r="U4">
        <v>-4.8802201789568102E-2</v>
      </c>
      <c r="V4">
        <v>1.8821836026185E-2</v>
      </c>
      <c r="W4">
        <v>-0.54803464750413999</v>
      </c>
      <c r="X4">
        <v>-0.70866529571539205</v>
      </c>
      <c r="Y4">
        <v>-0.23178924688375799</v>
      </c>
      <c r="Z4">
        <v>0.30800428951812198</v>
      </c>
      <c r="AA4">
        <v>0.25947351642895</v>
      </c>
      <c r="AB4">
        <v>7.9313472998089496E-2</v>
      </c>
      <c r="AC4">
        <v>0.27885008470949002</v>
      </c>
    </row>
    <row r="5" spans="1:29" x14ac:dyDescent="0.25">
      <c r="A5" t="s">
        <v>3158</v>
      </c>
      <c r="B5" t="s">
        <v>3159</v>
      </c>
      <c r="C5">
        <v>339.24724947935999</v>
      </c>
      <c r="D5">
        <v>3.4556293042655298E-2</v>
      </c>
      <c r="K5" t="s">
        <v>3160</v>
      </c>
      <c r="L5" t="s">
        <v>3160</v>
      </c>
      <c r="M5" t="s">
        <v>3160</v>
      </c>
      <c r="N5" t="s">
        <v>3160</v>
      </c>
      <c r="O5" t="s">
        <v>3160</v>
      </c>
      <c r="P5" t="s">
        <v>3160</v>
      </c>
      <c r="Q5" t="s">
        <v>3160</v>
      </c>
      <c r="R5" t="s">
        <v>3161</v>
      </c>
      <c r="S5">
        <v>0.66323994845683298</v>
      </c>
      <c r="T5">
        <v>0.86290739753670698</v>
      </c>
      <c r="U5">
        <v>1.1686979682632099</v>
      </c>
      <c r="V5">
        <v>1.71250693161956</v>
      </c>
      <c r="W5">
        <v>1.1868631029146699</v>
      </c>
      <c r="X5">
        <v>-0.433855934248908</v>
      </c>
      <c r="Y5">
        <v>-0.20627278016634201</v>
      </c>
      <c r="Z5">
        <v>-0.63853819071615403</v>
      </c>
      <c r="AA5">
        <v>-1.10528762481257</v>
      </c>
      <c r="AB5">
        <v>-1.6535649691564001</v>
      </c>
      <c r="AC5">
        <v>3.4556293042655298E-2</v>
      </c>
    </row>
    <row r="6" spans="1:29" x14ac:dyDescent="0.25">
      <c r="A6" t="s">
        <v>3162</v>
      </c>
      <c r="B6" t="s">
        <v>3163</v>
      </c>
      <c r="C6">
        <v>22569.9752868957</v>
      </c>
      <c r="D6">
        <v>0.95476509286792799</v>
      </c>
      <c r="E6">
        <v>2.75613193018164</v>
      </c>
      <c r="F6">
        <v>-1.4041313583116899</v>
      </c>
      <c r="G6">
        <v>-0.28745679017570602</v>
      </c>
      <c r="H6">
        <v>0.42339913673237101</v>
      </c>
      <c r="I6">
        <v>0.56259899170814598</v>
      </c>
      <c r="J6">
        <v>0.34317965398314698</v>
      </c>
      <c r="K6" t="s">
        <v>3151</v>
      </c>
      <c r="L6" t="s">
        <v>3151</v>
      </c>
      <c r="M6" t="s">
        <v>3155</v>
      </c>
      <c r="N6" t="s">
        <v>3150</v>
      </c>
      <c r="O6" t="s">
        <v>3149</v>
      </c>
      <c r="P6" t="s">
        <v>3149</v>
      </c>
      <c r="Q6" t="s">
        <v>3149</v>
      </c>
      <c r="R6" t="s">
        <v>3180</v>
      </c>
      <c r="S6">
        <v>2.20346902834564E-2</v>
      </c>
      <c r="T6">
        <v>4.7984732947484197E-2</v>
      </c>
      <c r="U6">
        <v>-0.15182709340259801</v>
      </c>
      <c r="V6">
        <v>-0.43392922729780298</v>
      </c>
      <c r="W6">
        <v>-0.687341746856999</v>
      </c>
      <c r="X6">
        <v>-0.57845979751224996</v>
      </c>
      <c r="Y6">
        <v>-4.9347843851421901E-2</v>
      </c>
      <c r="Z6">
        <v>0.54818112244797701</v>
      </c>
      <c r="AA6">
        <v>0.944131169458854</v>
      </c>
      <c r="AB6">
        <v>0.70296793158349902</v>
      </c>
      <c r="AC6">
        <v>0.95476509286792799</v>
      </c>
    </row>
    <row r="7" spans="1:29" x14ac:dyDescent="0.25">
      <c r="A7" t="s">
        <v>3164</v>
      </c>
      <c r="B7" t="s">
        <v>3165</v>
      </c>
      <c r="C7">
        <v>9436.0881910957105</v>
      </c>
      <c r="D7">
        <v>1.62742864937455</v>
      </c>
      <c r="E7">
        <v>1.1191654120468499</v>
      </c>
      <c r="F7">
        <v>-1.0057074048363599</v>
      </c>
      <c r="G7">
        <v>1.02929855791192</v>
      </c>
      <c r="H7">
        <v>0.54815258640494402</v>
      </c>
      <c r="I7">
        <v>1.09867223464102</v>
      </c>
      <c r="J7">
        <v>1.3214198495459499</v>
      </c>
      <c r="K7" t="s">
        <v>3151</v>
      </c>
      <c r="L7" t="s">
        <v>3151</v>
      </c>
      <c r="M7" t="s">
        <v>3155</v>
      </c>
      <c r="N7" t="s">
        <v>3151</v>
      </c>
      <c r="O7" t="s">
        <v>3149</v>
      </c>
      <c r="P7" t="s">
        <v>3151</v>
      </c>
      <c r="Q7" t="s">
        <v>3151</v>
      </c>
      <c r="R7" t="s">
        <v>3180</v>
      </c>
      <c r="S7">
        <v>0.66009166827661003</v>
      </c>
      <c r="T7">
        <v>0.479516987350324</v>
      </c>
      <c r="U7">
        <v>7.6648984961775607E-2</v>
      </c>
      <c r="V7">
        <v>-0.13278539077902601</v>
      </c>
      <c r="W7">
        <v>-0.25020870838161502</v>
      </c>
      <c r="X7">
        <v>-0.27576779826388598</v>
      </c>
      <c r="Y7">
        <v>0.525595073591545</v>
      </c>
      <c r="Z7">
        <v>1.2030332887323001</v>
      </c>
      <c r="AA7">
        <v>0.82934510298207098</v>
      </c>
      <c r="AB7">
        <v>0.68758917883919501</v>
      </c>
      <c r="AC7">
        <v>1.62742864937455</v>
      </c>
    </row>
    <row r="8" spans="1:29" x14ac:dyDescent="0.25">
      <c r="A8" t="s">
        <v>3166</v>
      </c>
      <c r="B8" t="s">
        <v>3167</v>
      </c>
      <c r="C8">
        <v>29726.605231527501</v>
      </c>
      <c r="D8">
        <v>1.48013570046558</v>
      </c>
      <c r="E8">
        <v>1.2408894965408801</v>
      </c>
      <c r="F8">
        <v>0.64528553375848996</v>
      </c>
      <c r="G8">
        <v>0.38979314362758399</v>
      </c>
      <c r="H8">
        <v>0.29908784830108198</v>
      </c>
      <c r="I8">
        <v>0.50047415783467097</v>
      </c>
      <c r="J8">
        <v>0.57472522383932101</v>
      </c>
      <c r="K8" t="s">
        <v>3151</v>
      </c>
      <c r="L8" t="s">
        <v>3151</v>
      </c>
      <c r="M8" t="s">
        <v>3149</v>
      </c>
      <c r="N8" t="s">
        <v>3148</v>
      </c>
      <c r="O8" t="s">
        <v>3148</v>
      </c>
      <c r="P8" t="s">
        <v>3149</v>
      </c>
      <c r="Q8" t="s">
        <v>3149</v>
      </c>
      <c r="R8" t="s">
        <v>3180</v>
      </c>
      <c r="S8">
        <v>0.61277009415762196</v>
      </c>
      <c r="T8">
        <v>0.66454476014104502</v>
      </c>
      <c r="U8">
        <v>0.50230060711589497</v>
      </c>
      <c r="V8">
        <v>0.22955853592363101</v>
      </c>
      <c r="W8">
        <v>3.2699859568304098E-4</v>
      </c>
      <c r="X8">
        <v>0.13149482492314099</v>
      </c>
      <c r="Y8">
        <v>0.59108870648562495</v>
      </c>
      <c r="Z8">
        <v>1.0607955413346299</v>
      </c>
      <c r="AA8">
        <v>1.2573319786504</v>
      </c>
      <c r="AB8">
        <v>1.16315914974921</v>
      </c>
      <c r="AC8">
        <v>1.48013570046558</v>
      </c>
    </row>
    <row r="9" spans="1:29" x14ac:dyDescent="0.25">
      <c r="A9" t="s">
        <v>3168</v>
      </c>
      <c r="B9" t="s">
        <v>3169</v>
      </c>
      <c r="C9">
        <v>14955.797075308001</v>
      </c>
      <c r="D9">
        <v>1.26779880003504</v>
      </c>
      <c r="E9">
        <v>2.9532095675163101</v>
      </c>
      <c r="F9">
        <v>-1.81198277940902</v>
      </c>
      <c r="G9">
        <v>-0.26998899314425601</v>
      </c>
      <c r="H9">
        <v>0.10321929104618099</v>
      </c>
      <c r="I9">
        <v>0.103998756316992</v>
      </c>
      <c r="J9">
        <v>0.16716237126623401</v>
      </c>
      <c r="K9" t="s">
        <v>3151</v>
      </c>
      <c r="L9" t="s">
        <v>3151</v>
      </c>
      <c r="M9" t="s">
        <v>3155</v>
      </c>
      <c r="N9" t="s">
        <v>3150</v>
      </c>
      <c r="O9" t="s">
        <v>3148</v>
      </c>
      <c r="P9" t="s">
        <v>3148</v>
      </c>
      <c r="Q9" t="s">
        <v>3149</v>
      </c>
      <c r="R9" t="s">
        <v>3180</v>
      </c>
      <c r="S9">
        <v>0.14302335805435501</v>
      </c>
      <c r="T9">
        <v>0.411195656129133</v>
      </c>
      <c r="U9">
        <v>-9.6852570391300595E-3</v>
      </c>
      <c r="V9">
        <v>-0.21914128142563399</v>
      </c>
      <c r="W9">
        <v>-0.243668501826105</v>
      </c>
      <c r="X9">
        <v>-1.2020054985808401E-2</v>
      </c>
      <c r="Y9">
        <v>0.340492220505132</v>
      </c>
      <c r="Z9">
        <v>0.58766297122713895</v>
      </c>
      <c r="AA9">
        <v>0.86690968803259105</v>
      </c>
      <c r="AB9">
        <v>0.93176636839610605</v>
      </c>
      <c r="AC9">
        <v>1.26779880003504</v>
      </c>
    </row>
    <row r="10" spans="1:29" x14ac:dyDescent="0.25">
      <c r="A10" t="s">
        <v>3170</v>
      </c>
      <c r="B10" t="s">
        <v>3171</v>
      </c>
      <c r="C10">
        <v>31551.105412156699</v>
      </c>
      <c r="D10">
        <v>1.5254127644794</v>
      </c>
      <c r="E10">
        <v>3.4747684400230199</v>
      </c>
      <c r="F10">
        <v>1.0653533888913</v>
      </c>
      <c r="G10">
        <v>-0.62093875711663804</v>
      </c>
      <c r="H10">
        <v>6.2592348205800494E-2</v>
      </c>
      <c r="I10">
        <v>0.40313987462473</v>
      </c>
      <c r="J10">
        <v>0.15455827421219701</v>
      </c>
      <c r="K10" t="s">
        <v>3151</v>
      </c>
      <c r="L10" t="s">
        <v>3151</v>
      </c>
      <c r="M10" t="s">
        <v>3149</v>
      </c>
      <c r="N10" t="s">
        <v>3150</v>
      </c>
      <c r="O10" t="s">
        <v>3148</v>
      </c>
      <c r="P10" t="s">
        <v>3148</v>
      </c>
      <c r="Q10" t="s">
        <v>3149</v>
      </c>
      <c r="R10" t="s">
        <v>3180</v>
      </c>
      <c r="S10">
        <v>0.71007905581277597</v>
      </c>
      <c r="T10">
        <v>0.94722596123996095</v>
      </c>
      <c r="U10">
        <v>0.76232108171200197</v>
      </c>
      <c r="V10">
        <v>0.40185495808489702</v>
      </c>
      <c r="W10">
        <v>0.33250037582000203</v>
      </c>
      <c r="X10">
        <v>0.436178260434257</v>
      </c>
      <c r="Y10">
        <v>0.81903065704743006</v>
      </c>
      <c r="Z10">
        <v>1.1060023733621001</v>
      </c>
      <c r="AA10">
        <v>1.19152319264339</v>
      </c>
      <c r="AB10">
        <v>1.1250575086938699</v>
      </c>
      <c r="AC10">
        <v>1.5254127644794</v>
      </c>
    </row>
    <row r="11" spans="1:29" x14ac:dyDescent="0.25">
      <c r="A11" t="s">
        <v>3172</v>
      </c>
      <c r="B11" t="s">
        <v>3173</v>
      </c>
      <c r="C11">
        <v>10273.551283610501</v>
      </c>
      <c r="D11">
        <v>1.19449607937437</v>
      </c>
      <c r="E11">
        <v>1.68445838573666</v>
      </c>
      <c r="F11">
        <v>-0.19943203026369</v>
      </c>
      <c r="G11">
        <v>0.33974822994102399</v>
      </c>
      <c r="H11">
        <v>0.59079440597912602</v>
      </c>
      <c r="I11">
        <v>0.13366558525916</v>
      </c>
      <c r="J11">
        <v>0.58261880986763104</v>
      </c>
      <c r="K11" t="s">
        <v>3151</v>
      </c>
      <c r="L11" t="s">
        <v>3151</v>
      </c>
      <c r="M11" t="s">
        <v>3148</v>
      </c>
      <c r="N11" t="s">
        <v>3148</v>
      </c>
      <c r="O11" t="s">
        <v>3149</v>
      </c>
      <c r="P11" t="s">
        <v>3148</v>
      </c>
      <c r="Q11" t="s">
        <v>3149</v>
      </c>
      <c r="R11" t="s">
        <v>3180</v>
      </c>
      <c r="S11">
        <v>0.132903618939475</v>
      </c>
      <c r="T11">
        <v>0.263466873228481</v>
      </c>
      <c r="U11">
        <v>0.154881394938018</v>
      </c>
      <c r="V11">
        <v>-0.20175729594254399</v>
      </c>
      <c r="W11">
        <v>-0.33271262421055903</v>
      </c>
      <c r="X11">
        <v>-7.4771301523703607E-2</v>
      </c>
      <c r="Y11">
        <v>0.34671127116220102</v>
      </c>
      <c r="Z11">
        <v>0.72292624815153605</v>
      </c>
      <c r="AA11">
        <v>0.88477381447917502</v>
      </c>
      <c r="AB11">
        <v>0.69814370147741101</v>
      </c>
      <c r="AC11">
        <v>1.19449607937437</v>
      </c>
    </row>
    <row r="12" spans="1:29" x14ac:dyDescent="0.25">
      <c r="A12" t="s">
        <v>3174</v>
      </c>
      <c r="B12" t="s">
        <v>3175</v>
      </c>
      <c r="C12">
        <v>34285.176546561597</v>
      </c>
      <c r="D12">
        <v>2.0104631549046399</v>
      </c>
      <c r="E12">
        <v>1.15131181386203</v>
      </c>
      <c r="F12">
        <v>0.97310722434345698</v>
      </c>
      <c r="G12">
        <v>0.96329082185668402</v>
      </c>
      <c r="H12">
        <v>-1.16818808658734</v>
      </c>
      <c r="I12">
        <v>-6.9666681259531096E-3</v>
      </c>
      <c r="J12">
        <v>-0.236817969542746</v>
      </c>
      <c r="K12" t="s">
        <v>3151</v>
      </c>
      <c r="L12" t="s">
        <v>3151</v>
      </c>
      <c r="M12" t="s">
        <v>3149</v>
      </c>
      <c r="N12" t="s">
        <v>3151</v>
      </c>
      <c r="O12" t="s">
        <v>3155</v>
      </c>
      <c r="P12" t="s">
        <v>3148</v>
      </c>
      <c r="Q12" t="s">
        <v>3148</v>
      </c>
      <c r="R12" t="s">
        <v>3180</v>
      </c>
      <c r="S12">
        <v>1.15979573469479</v>
      </c>
      <c r="T12">
        <v>0.957656433015591</v>
      </c>
      <c r="U12">
        <v>0.552742187586727</v>
      </c>
      <c r="V12">
        <v>0.329866302805429</v>
      </c>
      <c r="W12">
        <v>0.27256305148013998</v>
      </c>
      <c r="X12">
        <v>0.52699622870436902</v>
      </c>
      <c r="Y12">
        <v>1.19118338016731</v>
      </c>
      <c r="Z12">
        <v>1.4320756222836399</v>
      </c>
      <c r="AA12">
        <v>1.5201297986500599</v>
      </c>
      <c r="AB12">
        <v>1.5163812317982199</v>
      </c>
      <c r="AC12">
        <v>2.0104631549046399</v>
      </c>
    </row>
    <row r="13" spans="1:29" x14ac:dyDescent="0.25">
      <c r="A13" t="s">
        <v>3176</v>
      </c>
      <c r="B13" t="s">
        <v>3177</v>
      </c>
      <c r="C13">
        <v>16930.732361323498</v>
      </c>
      <c r="D13">
        <v>2.6057755760347199</v>
      </c>
      <c r="E13">
        <v>3.9673937546396498</v>
      </c>
      <c r="F13">
        <v>0.73038080872850097</v>
      </c>
      <c r="G13">
        <v>0.65133842722938096</v>
      </c>
      <c r="H13">
        <v>-1.2796100598551701</v>
      </c>
      <c r="I13">
        <v>-1.4312319677114</v>
      </c>
      <c r="J13">
        <v>-3.5522763968314497E-2</v>
      </c>
      <c r="K13" t="s">
        <v>3151</v>
      </c>
      <c r="L13" t="s">
        <v>3151</v>
      </c>
      <c r="M13" t="s">
        <v>3149</v>
      </c>
      <c r="N13" t="s">
        <v>3149</v>
      </c>
      <c r="O13" t="s">
        <v>3155</v>
      </c>
      <c r="P13" t="s">
        <v>3155</v>
      </c>
      <c r="Q13" t="s">
        <v>3148</v>
      </c>
      <c r="R13" t="s">
        <v>3180</v>
      </c>
      <c r="S13">
        <v>2.19346994591942</v>
      </c>
      <c r="T13">
        <v>1.97700080300125</v>
      </c>
      <c r="U13">
        <v>1.2253180968541999</v>
      </c>
      <c r="V13">
        <v>0.66553415635378899</v>
      </c>
      <c r="W13">
        <v>0.472564319644944</v>
      </c>
      <c r="X13">
        <v>0.924922035370355</v>
      </c>
      <c r="Y13">
        <v>2.1100689542825601</v>
      </c>
      <c r="Z13">
        <v>2.6580409590806702</v>
      </c>
      <c r="AA13">
        <v>2.4892731503886498</v>
      </c>
      <c r="AB13">
        <v>2.0347624136278299</v>
      </c>
      <c r="AC13">
        <v>2.6057755760347199</v>
      </c>
    </row>
    <row r="14" spans="1:29" x14ac:dyDescent="0.25">
      <c r="A14" t="s">
        <v>3178</v>
      </c>
      <c r="B14" t="s">
        <v>3179</v>
      </c>
      <c r="C14">
        <v>4195.5221562336901</v>
      </c>
      <c r="D14">
        <v>1.0297485210981701</v>
      </c>
      <c r="E14">
        <v>1.2988497614210901</v>
      </c>
      <c r="F14">
        <v>-0.19943203026369</v>
      </c>
      <c r="G14">
        <v>0.85646590337786999</v>
      </c>
      <c r="H14">
        <v>0.24431121474066</v>
      </c>
      <c r="I14">
        <v>0.605746356938619</v>
      </c>
      <c r="J14">
        <v>0.928894612856211</v>
      </c>
      <c r="K14" t="s">
        <v>3151</v>
      </c>
      <c r="L14" t="s">
        <v>3151</v>
      </c>
      <c r="M14" t="s">
        <v>3148</v>
      </c>
      <c r="N14" t="s">
        <v>3149</v>
      </c>
      <c r="O14" t="s">
        <v>3148</v>
      </c>
      <c r="P14" t="s">
        <v>3149</v>
      </c>
      <c r="Q14" t="s">
        <v>3151</v>
      </c>
      <c r="R14" t="s">
        <v>3180</v>
      </c>
      <c r="S14">
        <v>-0.15006168533345501</v>
      </c>
      <c r="T14">
        <v>-0.58946627547730401</v>
      </c>
      <c r="U14">
        <v>-0.22553190512818699</v>
      </c>
      <c r="V14">
        <v>-0.20485066511611399</v>
      </c>
      <c r="W14">
        <v>-0.347352566425289</v>
      </c>
      <c r="X14">
        <v>-0.30477801962199003</v>
      </c>
      <c r="Y14">
        <v>-0.49995292832312699</v>
      </c>
      <c r="Z14">
        <v>0.29383395785893401</v>
      </c>
      <c r="AA14">
        <v>0.76116363292798195</v>
      </c>
      <c r="AB14">
        <v>0.32665543762261501</v>
      </c>
      <c r="AC14">
        <v>1.0297485210981701</v>
      </c>
    </row>
    <row r="15" spans="1:29" x14ac:dyDescent="0.25">
      <c r="A15" t="s">
        <v>3181</v>
      </c>
      <c r="B15" t="s">
        <v>3182</v>
      </c>
      <c r="C15">
        <v>6834.4205222191504</v>
      </c>
      <c r="D15">
        <v>1.41356942469431</v>
      </c>
      <c r="E15">
        <v>1.50036500426955</v>
      </c>
      <c r="F15">
        <v>1.4131187188816401</v>
      </c>
      <c r="G15">
        <v>0.53756052805010301</v>
      </c>
      <c r="H15">
        <v>0.20856963967460701</v>
      </c>
      <c r="I15">
        <v>0.81259917767033096</v>
      </c>
      <c r="J15">
        <v>-0.46363840063600797</v>
      </c>
      <c r="K15" t="s">
        <v>3151</v>
      </c>
      <c r="L15" t="s">
        <v>3151</v>
      </c>
      <c r="M15" t="s">
        <v>3151</v>
      </c>
      <c r="N15" t="s">
        <v>3149</v>
      </c>
      <c r="O15" t="s">
        <v>3148</v>
      </c>
      <c r="P15" t="s">
        <v>3149</v>
      </c>
      <c r="Q15" t="s">
        <v>3150</v>
      </c>
      <c r="R15" t="s">
        <v>3180</v>
      </c>
      <c r="S15">
        <v>0.19341204925127101</v>
      </c>
      <c r="T15">
        <v>-2.13583319012857E-2</v>
      </c>
      <c r="U15">
        <v>-2.3477649666807598E-2</v>
      </c>
      <c r="V15">
        <v>0.13876877721389799</v>
      </c>
      <c r="W15">
        <v>-0.10487409232209199</v>
      </c>
      <c r="X15">
        <v>-2.7003866980004999E-2</v>
      </c>
      <c r="Y15">
        <v>0.76780833994384901</v>
      </c>
      <c r="Z15">
        <v>1.42503780169148</v>
      </c>
      <c r="AA15">
        <v>1.1004681731500301</v>
      </c>
      <c r="AB15">
        <v>0.686010608211304</v>
      </c>
      <c r="AC15">
        <v>1.41356942469431</v>
      </c>
    </row>
    <row r="16" spans="1:29" x14ac:dyDescent="0.25">
      <c r="A16" t="s">
        <v>3183</v>
      </c>
      <c r="B16" t="s">
        <v>3184</v>
      </c>
      <c r="C16">
        <v>18577.976451549701</v>
      </c>
      <c r="D16">
        <v>2.7759051959074799</v>
      </c>
      <c r="E16">
        <v>-0.52137403858521103</v>
      </c>
      <c r="F16">
        <v>1.4131187188816401</v>
      </c>
      <c r="G16">
        <v>1.4126806304925701</v>
      </c>
      <c r="H16">
        <v>-0.86566518723979602</v>
      </c>
      <c r="I16">
        <v>-0.89993545687155996</v>
      </c>
      <c r="J16">
        <v>1.44504723439195</v>
      </c>
      <c r="K16" t="s">
        <v>3151</v>
      </c>
      <c r="L16" t="s">
        <v>3150</v>
      </c>
      <c r="M16" t="s">
        <v>3151</v>
      </c>
      <c r="N16" t="s">
        <v>3151</v>
      </c>
      <c r="O16" t="s">
        <v>3155</v>
      </c>
      <c r="P16" t="s">
        <v>3150</v>
      </c>
      <c r="Q16" t="s">
        <v>3151</v>
      </c>
      <c r="R16" t="s">
        <v>3180</v>
      </c>
      <c r="S16">
        <v>0.91820311086309303</v>
      </c>
      <c r="T16">
        <v>0.89977992031466303</v>
      </c>
      <c r="U16">
        <v>0.64581120636787703</v>
      </c>
      <c r="V16">
        <v>-2.3268544461452E-2</v>
      </c>
      <c r="W16">
        <v>8.8453915096035202E-2</v>
      </c>
      <c r="X16">
        <v>1.1273332001863301</v>
      </c>
      <c r="Y16">
        <v>1.86699265267368</v>
      </c>
      <c r="Z16">
        <v>1.8493248706240499</v>
      </c>
      <c r="AA16">
        <v>1.99115113664817</v>
      </c>
      <c r="AB16">
        <v>1.8162739987504499</v>
      </c>
      <c r="AC16">
        <v>2.7759051959074799</v>
      </c>
    </row>
    <row r="17" spans="1:29" x14ac:dyDescent="0.25">
      <c r="A17" t="s">
        <v>3185</v>
      </c>
      <c r="B17" t="s">
        <v>3186</v>
      </c>
      <c r="C17">
        <v>8422.0111713793303</v>
      </c>
      <c r="D17">
        <v>1.60408419069448</v>
      </c>
      <c r="E17">
        <v>2.4447205479194798</v>
      </c>
      <c r="F17">
        <v>-1.0057074048363599</v>
      </c>
      <c r="G17">
        <v>0.62720960723046204</v>
      </c>
      <c r="H17">
        <v>8.5186774274910795E-2</v>
      </c>
      <c r="I17">
        <v>1.3405319555880699</v>
      </c>
      <c r="J17">
        <v>0.45319449948958301</v>
      </c>
      <c r="K17" t="s">
        <v>3151</v>
      </c>
      <c r="L17" t="s">
        <v>3151</v>
      </c>
      <c r="M17" t="s">
        <v>3155</v>
      </c>
      <c r="N17" t="s">
        <v>3149</v>
      </c>
      <c r="O17" t="s">
        <v>3148</v>
      </c>
      <c r="P17" t="s">
        <v>3151</v>
      </c>
      <c r="Q17" t="s">
        <v>3149</v>
      </c>
      <c r="R17" t="s">
        <v>3180</v>
      </c>
      <c r="S17">
        <v>0.100552613250962</v>
      </c>
      <c r="T17">
        <v>7.1596827933227705E-2</v>
      </c>
      <c r="U17">
        <v>-1.0276118817294099E-2</v>
      </c>
      <c r="V17">
        <v>-6.5199687958355498E-2</v>
      </c>
      <c r="W17">
        <v>0.17463864806496701</v>
      </c>
      <c r="X17">
        <v>0.47327787886594902</v>
      </c>
      <c r="Y17">
        <v>0.90402802512413005</v>
      </c>
      <c r="Z17">
        <v>1.1222645577257899</v>
      </c>
      <c r="AA17">
        <v>0.98700608128998302</v>
      </c>
      <c r="AB17">
        <v>0.55876237946790297</v>
      </c>
      <c r="AC17">
        <v>1.60408419069448</v>
      </c>
    </row>
    <row r="18" spans="1:29" x14ac:dyDescent="0.25">
      <c r="A18" t="s">
        <v>3187</v>
      </c>
      <c r="B18" t="s">
        <v>3188</v>
      </c>
      <c r="C18">
        <v>18868.5506456884</v>
      </c>
      <c r="D18">
        <v>2.53569190923904</v>
      </c>
      <c r="E18">
        <v>1.5269427827701401</v>
      </c>
      <c r="F18">
        <v>0.81108967992866898</v>
      </c>
      <c r="G18">
        <v>0.77228616993465504</v>
      </c>
      <c r="H18">
        <v>-6.4836164399076607E-2</v>
      </c>
      <c r="I18">
        <v>1.1040499892836899</v>
      </c>
      <c r="J18">
        <v>0.23303683961077501</v>
      </c>
      <c r="K18" t="s">
        <v>3151</v>
      </c>
      <c r="L18" t="s">
        <v>3151</v>
      </c>
      <c r="M18" t="s">
        <v>3149</v>
      </c>
      <c r="N18" t="s">
        <v>3149</v>
      </c>
      <c r="O18" t="s">
        <v>3148</v>
      </c>
      <c r="P18" t="s">
        <v>3151</v>
      </c>
      <c r="Q18" t="s">
        <v>3149</v>
      </c>
      <c r="R18" t="s">
        <v>3180</v>
      </c>
      <c r="S18">
        <v>1.4219176665895199</v>
      </c>
      <c r="T18">
        <v>1.4000009580056401</v>
      </c>
      <c r="U18">
        <v>1.5074420609353101</v>
      </c>
      <c r="V18">
        <v>1.58069581788826</v>
      </c>
      <c r="W18">
        <v>1.50057719631285</v>
      </c>
      <c r="X18">
        <v>1.63454956836058</v>
      </c>
      <c r="Y18">
        <v>2.10632004552473</v>
      </c>
      <c r="Z18">
        <v>2.6313637158252701</v>
      </c>
      <c r="AA18">
        <v>1.82916253689574</v>
      </c>
      <c r="AB18">
        <v>1.6105153808423101</v>
      </c>
      <c r="AC18">
        <v>2.53569190923904</v>
      </c>
    </row>
    <row r="19" spans="1:29" x14ac:dyDescent="0.25">
      <c r="A19" t="s">
        <v>3189</v>
      </c>
      <c r="B19" t="s">
        <v>3190</v>
      </c>
      <c r="C19">
        <v>16881.7771343352</v>
      </c>
      <c r="D19">
        <v>1.67863615503498</v>
      </c>
      <c r="E19">
        <v>0.87039048580234901</v>
      </c>
      <c r="F19">
        <v>1.1874244930954301</v>
      </c>
      <c r="G19">
        <v>0.70641624304689699</v>
      </c>
      <c r="H19">
        <v>0.220307729801934</v>
      </c>
      <c r="I19">
        <v>1.16540373501662</v>
      </c>
      <c r="J19">
        <v>0.22371157518282</v>
      </c>
      <c r="K19" t="s">
        <v>3151</v>
      </c>
      <c r="L19" t="s">
        <v>3151</v>
      </c>
      <c r="M19" t="s">
        <v>3151</v>
      </c>
      <c r="N19" t="s">
        <v>3149</v>
      </c>
      <c r="O19" t="s">
        <v>3148</v>
      </c>
      <c r="P19" t="s">
        <v>3151</v>
      </c>
      <c r="Q19" t="s">
        <v>3149</v>
      </c>
      <c r="R19" t="s">
        <v>3180</v>
      </c>
      <c r="S19">
        <v>1.4289542507625399</v>
      </c>
      <c r="T19">
        <v>1.41133589284769</v>
      </c>
      <c r="U19">
        <v>1.3923969561681599</v>
      </c>
      <c r="V19">
        <v>1.17645476973726</v>
      </c>
      <c r="W19">
        <v>0.86465501548572998</v>
      </c>
      <c r="X19">
        <v>0.788820677636492</v>
      </c>
      <c r="Y19">
        <v>1.3924063654705201</v>
      </c>
      <c r="Z19">
        <v>1.5380117616567399</v>
      </c>
      <c r="AA19">
        <v>1.4131025162797399</v>
      </c>
      <c r="AB19">
        <v>1.35676231577388</v>
      </c>
      <c r="AC19">
        <v>1.67863615503498</v>
      </c>
    </row>
    <row r="20" spans="1:29" x14ac:dyDescent="0.25">
      <c r="A20" t="s">
        <v>3191</v>
      </c>
      <c r="B20" t="s">
        <v>3192</v>
      </c>
      <c r="C20">
        <v>21965.177953798298</v>
      </c>
      <c r="D20">
        <v>1.36562682981834</v>
      </c>
      <c r="E20">
        <v>1.6348451357196201</v>
      </c>
      <c r="F20">
        <v>-1.0057074048363599</v>
      </c>
      <c r="G20">
        <v>0.52963355764061903</v>
      </c>
      <c r="H20">
        <v>8.8057228448746999E-2</v>
      </c>
      <c r="I20">
        <v>0.975390643926761</v>
      </c>
      <c r="J20">
        <v>0.37027521492904902</v>
      </c>
      <c r="K20" t="s">
        <v>3151</v>
      </c>
      <c r="L20" t="s">
        <v>3151</v>
      </c>
      <c r="M20" t="s">
        <v>3155</v>
      </c>
      <c r="N20" t="s">
        <v>3149</v>
      </c>
      <c r="O20" t="s">
        <v>3148</v>
      </c>
      <c r="P20" t="s">
        <v>3149</v>
      </c>
      <c r="Q20" t="s">
        <v>3149</v>
      </c>
      <c r="R20" t="s">
        <v>3180</v>
      </c>
      <c r="S20">
        <v>0.44902262938280701</v>
      </c>
      <c r="T20">
        <v>0.65601872376553805</v>
      </c>
      <c r="U20">
        <v>0.34798836000885602</v>
      </c>
      <c r="V20">
        <v>-4.1050066255419099E-2</v>
      </c>
      <c r="W20">
        <v>-9.4805635056839602E-2</v>
      </c>
      <c r="X20">
        <v>9.0335807185462098E-3</v>
      </c>
      <c r="Y20">
        <v>0.36230973151232299</v>
      </c>
      <c r="Z20">
        <v>0.82217984742929995</v>
      </c>
      <c r="AA20">
        <v>0.883620196833379</v>
      </c>
      <c r="AB20">
        <v>0.82059587492795205</v>
      </c>
      <c r="AC20">
        <v>1.36562682981834</v>
      </c>
    </row>
    <row r="21" spans="1:29" x14ac:dyDescent="0.25">
      <c r="A21" t="s">
        <v>3193</v>
      </c>
      <c r="B21" t="s">
        <v>3194</v>
      </c>
      <c r="C21">
        <v>16087.7236628222</v>
      </c>
      <c r="D21">
        <v>1.15432745494171</v>
      </c>
      <c r="E21">
        <v>0.83404248800380099</v>
      </c>
      <c r="F21">
        <v>0.48439756225198</v>
      </c>
      <c r="G21">
        <v>0.62311783940185705</v>
      </c>
      <c r="H21">
        <v>0.28337795720165698</v>
      </c>
      <c r="I21">
        <v>0.81818800446193896</v>
      </c>
      <c r="J21">
        <v>0.76933549826708403</v>
      </c>
      <c r="K21" t="s">
        <v>3151</v>
      </c>
      <c r="L21" t="s">
        <v>3151</v>
      </c>
      <c r="M21" t="s">
        <v>3149</v>
      </c>
      <c r="N21" t="s">
        <v>3149</v>
      </c>
      <c r="O21" t="s">
        <v>3148</v>
      </c>
      <c r="P21" t="s">
        <v>3149</v>
      </c>
      <c r="Q21" t="s">
        <v>3151</v>
      </c>
      <c r="R21" t="s">
        <v>3180</v>
      </c>
      <c r="S21">
        <v>0.73235452959062297</v>
      </c>
      <c r="T21">
        <v>0.78923660547682695</v>
      </c>
      <c r="U21">
        <v>0.63481044896900196</v>
      </c>
      <c r="V21">
        <v>0.36693561273101499</v>
      </c>
      <c r="W21">
        <v>0.39993173393097198</v>
      </c>
      <c r="X21">
        <v>0.54540182713519803</v>
      </c>
      <c r="Y21">
        <v>0.74318088955129302</v>
      </c>
      <c r="Z21">
        <v>1.0286092557812401</v>
      </c>
      <c r="AA21">
        <v>1.0145603583724101</v>
      </c>
      <c r="AB21">
        <v>0.651360111646485</v>
      </c>
      <c r="AC21">
        <v>1.15432745494171</v>
      </c>
    </row>
    <row r="22" spans="1:29" x14ac:dyDescent="0.25">
      <c r="A22" t="s">
        <v>3195</v>
      </c>
      <c r="B22" t="s">
        <v>3196</v>
      </c>
      <c r="C22">
        <v>35810.163015987098</v>
      </c>
      <c r="D22">
        <v>3.5972322524815201</v>
      </c>
      <c r="E22">
        <v>-0.36381732912826897</v>
      </c>
      <c r="F22">
        <v>0.51950858944693901</v>
      </c>
      <c r="G22">
        <v>1.34657156683525</v>
      </c>
      <c r="H22">
        <v>-0.48564384231117602</v>
      </c>
      <c r="I22">
        <v>-0.67376664225184502</v>
      </c>
      <c r="J22">
        <v>1.61430054017263</v>
      </c>
      <c r="K22" t="s">
        <v>3151</v>
      </c>
      <c r="L22" t="s">
        <v>3150</v>
      </c>
      <c r="M22" t="s">
        <v>3149</v>
      </c>
      <c r="N22" t="s">
        <v>3151</v>
      </c>
      <c r="O22" t="s">
        <v>3150</v>
      </c>
      <c r="P22" t="s">
        <v>3150</v>
      </c>
      <c r="Q22" t="s">
        <v>3151</v>
      </c>
      <c r="R22" t="s">
        <v>3180</v>
      </c>
      <c r="S22">
        <v>1.7385277528597101</v>
      </c>
      <c r="T22">
        <v>1.7730185822200799</v>
      </c>
      <c r="U22">
        <v>1.5807054957081601</v>
      </c>
      <c r="V22">
        <v>1.47501035453078</v>
      </c>
      <c r="W22">
        <v>1.76530703128403</v>
      </c>
      <c r="X22">
        <v>1.9925292712808</v>
      </c>
      <c r="Y22">
        <v>2.8383069339185099</v>
      </c>
      <c r="Z22">
        <v>3.6927714872636099</v>
      </c>
      <c r="AA22">
        <v>2.4538882367612902</v>
      </c>
      <c r="AB22">
        <v>1.9163450848741299</v>
      </c>
      <c r="AC22">
        <v>3.5972322524815201</v>
      </c>
    </row>
    <row r="23" spans="1:29" x14ac:dyDescent="0.25">
      <c r="A23" t="s">
        <v>3197</v>
      </c>
      <c r="B23" t="s">
        <v>3198</v>
      </c>
      <c r="C23">
        <v>26162.107098373999</v>
      </c>
      <c r="D23">
        <v>0.67761099472475195</v>
      </c>
      <c r="E23">
        <v>3.42640685695683</v>
      </c>
      <c r="F23">
        <v>-1.5504575660939</v>
      </c>
      <c r="G23">
        <v>-0.98614599522343604</v>
      </c>
      <c r="H23">
        <v>0.62758965330479599</v>
      </c>
      <c r="I23">
        <v>1.20416838455773</v>
      </c>
      <c r="J23">
        <v>0.85053633460363998</v>
      </c>
      <c r="K23" t="s">
        <v>3151</v>
      </c>
      <c r="L23" t="s">
        <v>3151</v>
      </c>
      <c r="M23" t="s">
        <v>3155</v>
      </c>
      <c r="N23" t="s">
        <v>3155</v>
      </c>
      <c r="O23" t="s">
        <v>3151</v>
      </c>
      <c r="P23" t="s">
        <v>3151</v>
      </c>
      <c r="Q23" t="s">
        <v>3151</v>
      </c>
      <c r="R23" t="s">
        <v>3180</v>
      </c>
      <c r="S23">
        <v>-0.298562755508606</v>
      </c>
      <c r="T23">
        <v>-0.239821665443162</v>
      </c>
      <c r="U23">
        <v>-0.42994464435160801</v>
      </c>
      <c r="V23">
        <v>-0.58001025571230902</v>
      </c>
      <c r="W23">
        <v>-0.646686527930319</v>
      </c>
      <c r="X23">
        <v>-0.62280137442444905</v>
      </c>
      <c r="Y23">
        <v>8.3443918136391501E-2</v>
      </c>
      <c r="Z23">
        <v>0.31553805734858997</v>
      </c>
      <c r="AA23">
        <v>0.20163947683608799</v>
      </c>
      <c r="AB23">
        <v>0.134641778736628</v>
      </c>
      <c r="AC23">
        <v>0.67761099472475195</v>
      </c>
    </row>
    <row r="24" spans="1:29" x14ac:dyDescent="0.25">
      <c r="A24" t="s">
        <v>3199</v>
      </c>
      <c r="B24" t="s">
        <v>3200</v>
      </c>
      <c r="C24">
        <v>39985.359103020797</v>
      </c>
      <c r="D24">
        <v>0.68281650871413502</v>
      </c>
      <c r="E24">
        <v>-1.59231046967836E-3</v>
      </c>
      <c r="F24">
        <v>-0.589155344094482</v>
      </c>
      <c r="G24">
        <v>0.89728829179920999</v>
      </c>
      <c r="H24">
        <v>5.8931135141096699E-2</v>
      </c>
      <c r="I24">
        <v>1.2499271983192299</v>
      </c>
      <c r="J24">
        <v>0.77357581416222498</v>
      </c>
      <c r="K24" t="s">
        <v>3151</v>
      </c>
      <c r="L24" t="s">
        <v>3148</v>
      </c>
      <c r="M24" t="s">
        <v>3150</v>
      </c>
      <c r="N24" t="s">
        <v>3149</v>
      </c>
      <c r="O24" t="s">
        <v>3148</v>
      </c>
      <c r="P24" t="s">
        <v>3151</v>
      </c>
      <c r="Q24" t="s">
        <v>3151</v>
      </c>
      <c r="R24" t="s">
        <v>3180</v>
      </c>
      <c r="S24">
        <v>-2.38424703542112E-2</v>
      </c>
      <c r="T24">
        <v>6.0986635336419903E-2</v>
      </c>
      <c r="U24">
        <v>-0.13231341958586801</v>
      </c>
      <c r="V24">
        <v>-0.28598047637913598</v>
      </c>
      <c r="W24">
        <v>-0.286112589386529</v>
      </c>
      <c r="X24">
        <v>-0.20879490597530301</v>
      </c>
      <c r="Y24">
        <v>0.40965764275100502</v>
      </c>
      <c r="Z24">
        <v>0.63505000672873502</v>
      </c>
      <c r="AA24">
        <v>0.43433072204425899</v>
      </c>
      <c r="AB24">
        <v>0.31936805700555898</v>
      </c>
      <c r="AC24">
        <v>0.68281650871413502</v>
      </c>
    </row>
    <row r="25" spans="1:29" x14ac:dyDescent="0.25">
      <c r="A25" t="s">
        <v>3201</v>
      </c>
      <c r="B25" t="s">
        <v>3202</v>
      </c>
      <c r="C25">
        <v>36258.870972688601</v>
      </c>
      <c r="D25">
        <v>0.97571320055740696</v>
      </c>
      <c r="E25">
        <v>-0.21884055505046299</v>
      </c>
      <c r="F25">
        <v>6.4347461512623993E-2</v>
      </c>
      <c r="G25">
        <v>1.0914416044526001</v>
      </c>
      <c r="H25">
        <v>-0.65444010788757201</v>
      </c>
      <c r="I25">
        <v>-0.36406823849861802</v>
      </c>
      <c r="J25">
        <v>5.4523941176011101E-2</v>
      </c>
      <c r="K25" t="s">
        <v>3151</v>
      </c>
      <c r="L25" t="s">
        <v>3148</v>
      </c>
      <c r="M25" t="s">
        <v>3148</v>
      </c>
      <c r="N25" t="s">
        <v>3151</v>
      </c>
      <c r="O25" t="s">
        <v>3150</v>
      </c>
      <c r="P25" t="s">
        <v>3148</v>
      </c>
      <c r="Q25" t="s">
        <v>3148</v>
      </c>
      <c r="R25" t="s">
        <v>3180</v>
      </c>
      <c r="S25">
        <v>0.17633004951735301</v>
      </c>
      <c r="T25">
        <v>0.13226170418484601</v>
      </c>
      <c r="U25">
        <v>1.91621012611327E-2</v>
      </c>
      <c r="V25">
        <v>-4.89715207320396E-2</v>
      </c>
      <c r="W25">
        <v>-0.19055451613159399</v>
      </c>
      <c r="X25">
        <v>0.121364455178108</v>
      </c>
      <c r="Y25">
        <v>0.73854392796996904</v>
      </c>
      <c r="Z25">
        <v>1.3962335141772799</v>
      </c>
      <c r="AA25">
        <v>0.75824926254548597</v>
      </c>
      <c r="AB25">
        <v>0.41491462443650101</v>
      </c>
      <c r="AC25">
        <v>0.97571320055740696</v>
      </c>
    </row>
    <row r="26" spans="1:29" x14ac:dyDescent="0.25">
      <c r="A26" t="s">
        <v>3203</v>
      </c>
      <c r="B26" t="s">
        <v>3204</v>
      </c>
      <c r="C26">
        <v>4069.0414633794298</v>
      </c>
      <c r="D26">
        <v>0.55319415489046997</v>
      </c>
      <c r="E26">
        <v>2.2980759168263001</v>
      </c>
      <c r="F26">
        <v>0.60684334430897602</v>
      </c>
      <c r="G26">
        <v>-0.52960250739222203</v>
      </c>
      <c r="H26">
        <v>0.19235412425531001</v>
      </c>
      <c r="I26">
        <v>1.56880728941309</v>
      </c>
      <c r="J26">
        <v>0.84196700769736799</v>
      </c>
      <c r="K26" t="s">
        <v>3151</v>
      </c>
      <c r="L26" t="s">
        <v>3151</v>
      </c>
      <c r="M26" t="s">
        <v>3149</v>
      </c>
      <c r="N26" t="s">
        <v>3150</v>
      </c>
      <c r="O26" t="s">
        <v>3148</v>
      </c>
      <c r="P26" t="s">
        <v>3151</v>
      </c>
      <c r="Q26" t="s">
        <v>3151</v>
      </c>
      <c r="R26" t="s">
        <v>3180</v>
      </c>
      <c r="S26">
        <v>-0.24179047662064301</v>
      </c>
      <c r="T26">
        <v>-0.31964867181665002</v>
      </c>
      <c r="U26">
        <v>-0.50253719411384801</v>
      </c>
      <c r="V26">
        <v>-0.71945804942866198</v>
      </c>
      <c r="W26">
        <v>-0.66194564316650295</v>
      </c>
      <c r="X26">
        <v>-0.33497608004171298</v>
      </c>
      <c r="Y26">
        <v>-7.0737206769056801E-2</v>
      </c>
      <c r="Z26">
        <v>0.158714610510474</v>
      </c>
      <c r="AA26">
        <v>0.24446804003834499</v>
      </c>
      <c r="AB26">
        <v>1.03402016680235E-2</v>
      </c>
      <c r="AC26">
        <v>0.55319415489046997</v>
      </c>
    </row>
    <row r="27" spans="1:29" x14ac:dyDescent="0.25">
      <c r="A27" t="s">
        <v>3205</v>
      </c>
      <c r="B27" t="s">
        <v>3206</v>
      </c>
      <c r="C27">
        <v>8565.5703500729105</v>
      </c>
      <c r="D27">
        <v>0.427654327183839</v>
      </c>
      <c r="E27">
        <v>-0.25421830428833497</v>
      </c>
      <c r="F27">
        <v>0.60684334430897602</v>
      </c>
      <c r="G27">
        <v>7.1644473397688799E-2</v>
      </c>
      <c r="H27">
        <v>-0.31626535303335801</v>
      </c>
      <c r="I27">
        <v>-0.93325512589831705</v>
      </c>
      <c r="J27">
        <v>2.3340859288054601</v>
      </c>
      <c r="K27" t="s">
        <v>3149</v>
      </c>
      <c r="L27" t="s">
        <v>3148</v>
      </c>
      <c r="M27" t="s">
        <v>3149</v>
      </c>
      <c r="N27" t="s">
        <v>3148</v>
      </c>
      <c r="O27" t="s">
        <v>3150</v>
      </c>
      <c r="P27" t="s">
        <v>3150</v>
      </c>
      <c r="Q27" t="s">
        <v>3151</v>
      </c>
      <c r="R27" t="s">
        <v>3180</v>
      </c>
      <c r="S27">
        <v>0.29824695291596598</v>
      </c>
      <c r="T27">
        <v>0.59633184417900797</v>
      </c>
      <c r="U27">
        <v>0.38143932787200702</v>
      </c>
      <c r="V27">
        <v>0.10469055655562599</v>
      </c>
      <c r="W27">
        <v>0.29381292135250198</v>
      </c>
      <c r="X27">
        <v>0.209310887109285</v>
      </c>
      <c r="Y27">
        <v>0.28613823647345199</v>
      </c>
      <c r="Z27">
        <v>0.881311325650036</v>
      </c>
      <c r="AA27">
        <v>1.2584004203624499</v>
      </c>
      <c r="AB27">
        <v>0.76717178940269704</v>
      </c>
      <c r="AC27">
        <v>0.427654327183839</v>
      </c>
    </row>
    <row r="28" spans="1:29" x14ac:dyDescent="0.25">
      <c r="A28" t="s">
        <v>3207</v>
      </c>
      <c r="B28" t="s">
        <v>3208</v>
      </c>
      <c r="C28">
        <v>3753.6890146635401</v>
      </c>
      <c r="D28">
        <v>1.2993816759372201</v>
      </c>
      <c r="E28">
        <v>0.113015381789038</v>
      </c>
      <c r="F28">
        <v>-1.0057074048363599</v>
      </c>
      <c r="G28">
        <v>0.97546329091019601</v>
      </c>
      <c r="H28">
        <v>4.4208416706756702E-2</v>
      </c>
      <c r="I28">
        <v>1.7618747389388301</v>
      </c>
      <c r="J28">
        <v>0.81126633553245597</v>
      </c>
      <c r="K28" t="s">
        <v>3151</v>
      </c>
      <c r="L28" t="s">
        <v>3149</v>
      </c>
      <c r="M28" t="s">
        <v>3155</v>
      </c>
      <c r="N28" t="s">
        <v>3151</v>
      </c>
      <c r="O28" t="s">
        <v>3148</v>
      </c>
      <c r="P28" t="s">
        <v>3151</v>
      </c>
      <c r="Q28" t="s">
        <v>3151</v>
      </c>
      <c r="R28" t="s">
        <v>3180</v>
      </c>
      <c r="S28">
        <v>0.30395635875384602</v>
      </c>
      <c r="T28">
        <v>1.24081639754997</v>
      </c>
      <c r="U28">
        <v>0.45759033160505103</v>
      </c>
      <c r="V28">
        <v>0.33137220516976401</v>
      </c>
      <c r="W28">
        <v>0.26193444775657598</v>
      </c>
      <c r="X28">
        <v>0.15470883260679899</v>
      </c>
      <c r="Y28">
        <v>0.87668405360927704</v>
      </c>
      <c r="Z28">
        <v>0.79703215679369899</v>
      </c>
      <c r="AA28">
        <v>0.86252405691415901</v>
      </c>
      <c r="AB28">
        <v>0.98846543921042496</v>
      </c>
      <c r="AC28">
        <v>1.2993816759372201</v>
      </c>
    </row>
    <row r="29" spans="1:29" x14ac:dyDescent="0.25">
      <c r="A29" t="s">
        <v>3209</v>
      </c>
      <c r="B29" t="s">
        <v>3210</v>
      </c>
      <c r="C29">
        <v>8210.4636957732801</v>
      </c>
      <c r="D29">
        <v>2.1598541015746502</v>
      </c>
      <c r="E29">
        <v>-0.97722003654149803</v>
      </c>
      <c r="F29">
        <v>1.4131187188816401</v>
      </c>
      <c r="G29">
        <v>1.4009987041601</v>
      </c>
      <c r="H29">
        <v>-0.114829533232694</v>
      </c>
      <c r="I29">
        <v>0.99672712625270299</v>
      </c>
      <c r="J29">
        <v>1.29683486449041</v>
      </c>
      <c r="K29" t="s">
        <v>3151</v>
      </c>
      <c r="L29" t="s">
        <v>3155</v>
      </c>
      <c r="M29" t="s">
        <v>3151</v>
      </c>
      <c r="N29" t="s">
        <v>3151</v>
      </c>
      <c r="O29" t="s">
        <v>3148</v>
      </c>
      <c r="P29" t="s">
        <v>3151</v>
      </c>
      <c r="Q29" t="s">
        <v>3151</v>
      </c>
      <c r="R29" t="s">
        <v>3180</v>
      </c>
      <c r="S29">
        <v>1.13755764144717</v>
      </c>
      <c r="T29">
        <v>0.848311389368826</v>
      </c>
      <c r="U29">
        <v>1.1516427332667001</v>
      </c>
      <c r="V29">
        <v>0.39872122827927098</v>
      </c>
      <c r="W29">
        <v>8.4819434489985801E-3</v>
      </c>
      <c r="X29">
        <v>0.723931551363035</v>
      </c>
      <c r="Y29">
        <v>0.90118699871910402</v>
      </c>
      <c r="Z29">
        <v>1.30810363724409</v>
      </c>
      <c r="AA29">
        <v>1.6408748116401499</v>
      </c>
      <c r="AB29">
        <v>1.6701884767075199</v>
      </c>
      <c r="AC29">
        <v>2.1598541015746502</v>
      </c>
    </row>
    <row r="30" spans="1:29" x14ac:dyDescent="0.25">
      <c r="A30" t="s">
        <v>3211</v>
      </c>
      <c r="B30" t="s">
        <v>3212</v>
      </c>
      <c r="C30">
        <v>6565.1696486461997</v>
      </c>
      <c r="D30">
        <v>1.3930886310301001</v>
      </c>
      <c r="E30">
        <v>-0.554592715548612</v>
      </c>
      <c r="F30">
        <v>-0.19943203026369</v>
      </c>
      <c r="G30">
        <v>0.73583185703693998</v>
      </c>
      <c r="H30">
        <v>-0.203469574885596</v>
      </c>
      <c r="I30">
        <v>0.92148879587578503</v>
      </c>
      <c r="J30">
        <v>0.39199921856643299</v>
      </c>
      <c r="K30" t="s">
        <v>3151</v>
      </c>
      <c r="L30" t="s">
        <v>3150</v>
      </c>
      <c r="M30" t="s">
        <v>3148</v>
      </c>
      <c r="N30" t="s">
        <v>3149</v>
      </c>
      <c r="O30" t="s">
        <v>3150</v>
      </c>
      <c r="P30" t="s">
        <v>3149</v>
      </c>
      <c r="Q30" t="s">
        <v>3149</v>
      </c>
      <c r="R30" t="s">
        <v>3180</v>
      </c>
      <c r="S30">
        <v>0.66493846848483096</v>
      </c>
      <c r="T30">
        <v>0.74367574437921602</v>
      </c>
      <c r="U30">
        <v>1.1589928786479899</v>
      </c>
      <c r="V30">
        <v>0.80819453365984695</v>
      </c>
      <c r="W30">
        <v>-0.18265734031707201</v>
      </c>
      <c r="X30">
        <v>-0.36128146725093502</v>
      </c>
      <c r="Y30">
        <v>0.50345580188526595</v>
      </c>
      <c r="Z30">
        <v>0.88814663419206297</v>
      </c>
      <c r="AA30">
        <v>0.53689001651492296</v>
      </c>
      <c r="AB30">
        <v>0.67564171775432003</v>
      </c>
      <c r="AC30">
        <v>1.3930886310301001</v>
      </c>
    </row>
    <row r="31" spans="1:29" x14ac:dyDescent="0.25">
      <c r="A31" t="s">
        <v>3213</v>
      </c>
      <c r="B31" t="s">
        <v>3214</v>
      </c>
      <c r="C31">
        <v>4836.0047908352299</v>
      </c>
      <c r="D31">
        <v>0.470222403983236</v>
      </c>
      <c r="E31">
        <v>-0.59643268730925803</v>
      </c>
      <c r="F31">
        <v>0.60684334430897602</v>
      </c>
      <c r="G31">
        <v>0.96898546995591195</v>
      </c>
      <c r="H31">
        <v>-1.01629202695775</v>
      </c>
      <c r="I31">
        <v>-0.69907199849147605</v>
      </c>
      <c r="J31">
        <v>0.189154113893864</v>
      </c>
      <c r="K31" t="s">
        <v>3149</v>
      </c>
      <c r="L31" t="s">
        <v>3150</v>
      </c>
      <c r="M31" t="s">
        <v>3149</v>
      </c>
      <c r="N31" t="s">
        <v>3151</v>
      </c>
      <c r="O31" t="s">
        <v>3155</v>
      </c>
      <c r="P31" t="s">
        <v>3150</v>
      </c>
      <c r="Q31" t="s">
        <v>3149</v>
      </c>
      <c r="R31" t="s">
        <v>3180</v>
      </c>
      <c r="S31">
        <v>0.27255218331038999</v>
      </c>
      <c r="T31">
        <v>0.83773819408925998</v>
      </c>
      <c r="U31">
        <v>0.23020359053376699</v>
      </c>
      <c r="V31">
        <v>0.17008677624406501</v>
      </c>
      <c r="W31">
        <v>0.87131084875562603</v>
      </c>
      <c r="X31">
        <v>0.53203347326586004</v>
      </c>
      <c r="Y31">
        <v>0.32332086695172102</v>
      </c>
      <c r="Z31">
        <v>0.55747387101699597</v>
      </c>
      <c r="AA31">
        <v>0.34497786251828499</v>
      </c>
      <c r="AB31">
        <v>7.5205816896207894E-2</v>
      </c>
      <c r="AC31">
        <v>0.470222403983236</v>
      </c>
    </row>
    <row r="32" spans="1:29" x14ac:dyDescent="0.25">
      <c r="A32" t="s">
        <v>3215</v>
      </c>
      <c r="B32" t="s">
        <v>3216</v>
      </c>
      <c r="C32">
        <v>23027.903473402501</v>
      </c>
      <c r="D32">
        <v>1.0108743730235099</v>
      </c>
      <c r="E32">
        <v>0.78546743834869603</v>
      </c>
      <c r="F32">
        <v>0.46348205397646602</v>
      </c>
      <c r="G32">
        <v>-0.32235918236417899</v>
      </c>
      <c r="H32">
        <v>-0.14086982656456701</v>
      </c>
      <c r="I32">
        <v>0.25356296688888003</v>
      </c>
      <c r="J32">
        <v>0.164042280378114</v>
      </c>
      <c r="K32" t="s">
        <v>3151</v>
      </c>
      <c r="L32" t="s">
        <v>3151</v>
      </c>
      <c r="M32" t="s">
        <v>3148</v>
      </c>
      <c r="N32" t="s">
        <v>3150</v>
      </c>
      <c r="O32" t="s">
        <v>3148</v>
      </c>
      <c r="P32" t="s">
        <v>3148</v>
      </c>
      <c r="Q32" t="s">
        <v>3149</v>
      </c>
      <c r="R32" t="s">
        <v>3180</v>
      </c>
      <c r="S32">
        <v>0.32053982172922701</v>
      </c>
      <c r="T32">
        <v>0.33648524645796801</v>
      </c>
      <c r="U32">
        <v>8.4268676760270403E-2</v>
      </c>
      <c r="V32">
        <v>-4.8342217336460699E-2</v>
      </c>
      <c r="W32">
        <v>-1.39923335450151E-2</v>
      </c>
      <c r="X32">
        <v>0.12040503554034</v>
      </c>
      <c r="Y32">
        <v>0.38435764562800001</v>
      </c>
      <c r="Z32">
        <v>0.73171934959880403</v>
      </c>
      <c r="AA32">
        <v>0.84772866376823197</v>
      </c>
      <c r="AB32">
        <v>0.71752682877945495</v>
      </c>
      <c r="AC32">
        <v>1.0108743730235099</v>
      </c>
    </row>
    <row r="33" spans="1:29" x14ac:dyDescent="0.25">
      <c r="A33" t="s">
        <v>3217</v>
      </c>
      <c r="B33" t="s">
        <v>3218</v>
      </c>
      <c r="C33">
        <v>15545.2810962435</v>
      </c>
      <c r="D33">
        <v>1.65386139379132</v>
      </c>
      <c r="E33">
        <v>2.04920970431241</v>
      </c>
      <c r="F33">
        <v>1.4131187188816401</v>
      </c>
      <c r="G33">
        <v>0.19532464240299899</v>
      </c>
      <c r="H33">
        <v>-0.59709446464125604</v>
      </c>
      <c r="I33">
        <v>0.46700630701732199</v>
      </c>
      <c r="J33">
        <v>-0.16439990859787401</v>
      </c>
      <c r="K33" t="s">
        <v>3151</v>
      </c>
      <c r="L33" t="s">
        <v>3151</v>
      </c>
      <c r="M33" t="s">
        <v>3151</v>
      </c>
      <c r="N33" t="s">
        <v>3148</v>
      </c>
      <c r="O33" t="s">
        <v>3150</v>
      </c>
      <c r="P33" t="s">
        <v>3149</v>
      </c>
      <c r="Q33" t="s">
        <v>3148</v>
      </c>
      <c r="R33" t="s">
        <v>3180</v>
      </c>
      <c r="S33">
        <v>1.4158650133492801</v>
      </c>
      <c r="T33">
        <v>1.2995271176507699</v>
      </c>
      <c r="U33">
        <v>0.80129834577405201</v>
      </c>
      <c r="V33">
        <v>0.77843273355686904</v>
      </c>
      <c r="W33">
        <v>0.89030538067851195</v>
      </c>
      <c r="X33">
        <v>1.0391191199020899</v>
      </c>
      <c r="Y33">
        <v>1.3975844180611201</v>
      </c>
      <c r="Z33">
        <v>1.6323948939901201</v>
      </c>
      <c r="AA33">
        <v>1.5583204851818699</v>
      </c>
      <c r="AB33">
        <v>1.18362807278467</v>
      </c>
      <c r="AC33">
        <v>1.65386139379132</v>
      </c>
    </row>
    <row r="34" spans="1:29" x14ac:dyDescent="0.25">
      <c r="A34" t="s">
        <v>3219</v>
      </c>
      <c r="B34" t="s">
        <v>3220</v>
      </c>
      <c r="C34">
        <v>60423.433099439397</v>
      </c>
      <c r="D34">
        <v>1.9229921699513299</v>
      </c>
      <c r="E34">
        <v>1.98283037109247</v>
      </c>
      <c r="F34">
        <v>1.16657249892886E-2</v>
      </c>
      <c r="G34">
        <v>0.91527590143247295</v>
      </c>
      <c r="H34">
        <v>-0.83535546087455503</v>
      </c>
      <c r="I34">
        <v>-0.456193914084841</v>
      </c>
      <c r="J34">
        <v>-1.9771625697275801E-2</v>
      </c>
      <c r="K34" t="s">
        <v>3151</v>
      </c>
      <c r="L34" t="s">
        <v>3151</v>
      </c>
      <c r="M34" t="s">
        <v>3148</v>
      </c>
      <c r="N34" t="s">
        <v>3149</v>
      </c>
      <c r="O34" t="s">
        <v>3155</v>
      </c>
      <c r="P34" t="s">
        <v>3150</v>
      </c>
      <c r="Q34" t="s">
        <v>3148</v>
      </c>
      <c r="R34" t="s">
        <v>3180</v>
      </c>
      <c r="S34">
        <v>1.16192075489689</v>
      </c>
      <c r="T34">
        <v>1.12228927884089</v>
      </c>
      <c r="U34">
        <v>0.91681576703575396</v>
      </c>
      <c r="V34">
        <v>0.69136852730809795</v>
      </c>
      <c r="W34">
        <v>0.633602416004726</v>
      </c>
      <c r="X34">
        <v>0.70673770165209004</v>
      </c>
      <c r="Y34">
        <v>1.28933914856981</v>
      </c>
      <c r="Z34">
        <v>2.02357766395281</v>
      </c>
      <c r="AA34">
        <v>1.3942539392341</v>
      </c>
      <c r="AB34">
        <v>1.08244709460277</v>
      </c>
      <c r="AC34">
        <v>1.9229921699513299</v>
      </c>
    </row>
    <row r="35" spans="1:29" x14ac:dyDescent="0.25">
      <c r="A35" t="s">
        <v>3221</v>
      </c>
      <c r="B35" t="s">
        <v>3222</v>
      </c>
      <c r="C35">
        <v>38057.338592489803</v>
      </c>
      <c r="D35">
        <v>1.2473014941809399</v>
      </c>
      <c r="E35">
        <v>1.28064435760302</v>
      </c>
      <c r="F35">
        <v>-0.32232045338784199</v>
      </c>
      <c r="G35">
        <v>0.93675572897064996</v>
      </c>
      <c r="H35">
        <v>-1.0554756057074599</v>
      </c>
      <c r="I35">
        <v>-1.61207584460589</v>
      </c>
      <c r="J35">
        <v>-0.74575277335462098</v>
      </c>
      <c r="K35" t="s">
        <v>3151</v>
      </c>
      <c r="L35" t="s">
        <v>3151</v>
      </c>
      <c r="M35" t="s">
        <v>3150</v>
      </c>
      <c r="N35" t="s">
        <v>3149</v>
      </c>
      <c r="O35" t="s">
        <v>3155</v>
      </c>
      <c r="P35" t="s">
        <v>3155</v>
      </c>
      <c r="Q35" t="s">
        <v>3150</v>
      </c>
      <c r="R35" t="s">
        <v>3180</v>
      </c>
      <c r="S35">
        <v>0.68022879632837796</v>
      </c>
      <c r="T35">
        <v>0.68189690943969705</v>
      </c>
      <c r="U35">
        <v>0.45975417096335902</v>
      </c>
      <c r="V35">
        <v>5.7877632429302099E-2</v>
      </c>
      <c r="W35">
        <v>-9.0465006893934399E-2</v>
      </c>
      <c r="X35">
        <v>0.18815600565705701</v>
      </c>
      <c r="Y35">
        <v>1.05237056732984</v>
      </c>
      <c r="Z35">
        <v>1.67655426660963</v>
      </c>
      <c r="AA35">
        <v>1.1315201346194199</v>
      </c>
      <c r="AB35">
        <v>0.70133322279454702</v>
      </c>
      <c r="AC35">
        <v>1.2473014941809399</v>
      </c>
    </row>
    <row r="36" spans="1:29" x14ac:dyDescent="0.25">
      <c r="A36" t="s">
        <v>3223</v>
      </c>
      <c r="B36" t="s">
        <v>3224</v>
      </c>
      <c r="C36">
        <v>46727.429604343299</v>
      </c>
      <c r="D36">
        <v>0.22508035599568399</v>
      </c>
      <c r="E36">
        <v>2.36604969324218</v>
      </c>
      <c r="F36">
        <v>-1.81198277940902</v>
      </c>
      <c r="G36">
        <v>-0.25376835254706198</v>
      </c>
      <c r="H36">
        <v>0.90237944068402598</v>
      </c>
      <c r="I36">
        <v>0.83643285500078202</v>
      </c>
      <c r="J36">
        <v>-0.766367213824654</v>
      </c>
      <c r="K36" t="s">
        <v>3149</v>
      </c>
      <c r="L36" t="s">
        <v>3151</v>
      </c>
      <c r="M36" t="s">
        <v>3155</v>
      </c>
      <c r="N36" t="s">
        <v>3150</v>
      </c>
      <c r="O36" t="s">
        <v>3151</v>
      </c>
      <c r="P36" t="s">
        <v>3149</v>
      </c>
      <c r="Q36" t="s">
        <v>3150</v>
      </c>
      <c r="R36" t="s">
        <v>3180</v>
      </c>
      <c r="S36">
        <v>-0.42849084160782902</v>
      </c>
      <c r="T36">
        <v>-0.63891472743368405</v>
      </c>
      <c r="U36">
        <v>-0.91724319506980501</v>
      </c>
      <c r="V36">
        <v>-0.87834822882070795</v>
      </c>
      <c r="W36">
        <v>-0.85520319960981805</v>
      </c>
      <c r="X36">
        <v>-0.91369952762603102</v>
      </c>
      <c r="Y36">
        <v>-0.57679037122250598</v>
      </c>
      <c r="Z36">
        <v>-0.106866167104433</v>
      </c>
      <c r="AA36">
        <v>0.170636864047503</v>
      </c>
      <c r="AB36">
        <v>-0.208107680885327</v>
      </c>
      <c r="AC36">
        <v>0.22508035599568399</v>
      </c>
    </row>
    <row r="37" spans="1:29" x14ac:dyDescent="0.25">
      <c r="A37" t="s">
        <v>3225</v>
      </c>
      <c r="B37" t="s">
        <v>3226</v>
      </c>
      <c r="C37">
        <v>60959.341916429497</v>
      </c>
      <c r="D37">
        <v>0.192407265214011</v>
      </c>
      <c r="E37">
        <v>9.8622052515507402E-2</v>
      </c>
      <c r="F37">
        <v>-1.1800877671452501</v>
      </c>
      <c r="G37">
        <v>0.189042996313488</v>
      </c>
      <c r="H37">
        <v>0.45573207831102502</v>
      </c>
      <c r="I37">
        <v>0.59273056129275203</v>
      </c>
      <c r="J37">
        <v>-0.36101704108272498</v>
      </c>
      <c r="K37" t="s">
        <v>3149</v>
      </c>
      <c r="L37" t="s">
        <v>3148</v>
      </c>
      <c r="M37" t="s">
        <v>3155</v>
      </c>
      <c r="N37" t="s">
        <v>3148</v>
      </c>
      <c r="O37" t="s">
        <v>3149</v>
      </c>
      <c r="P37" t="s">
        <v>3149</v>
      </c>
      <c r="Q37" t="s">
        <v>3148</v>
      </c>
      <c r="R37" t="s">
        <v>3180</v>
      </c>
      <c r="S37">
        <v>-7.4024688790383195E-2</v>
      </c>
      <c r="T37">
        <v>-0.108380623584692</v>
      </c>
      <c r="U37">
        <v>-0.53095818256717697</v>
      </c>
      <c r="V37">
        <v>-0.77028195522217102</v>
      </c>
      <c r="W37">
        <v>-0.48892476450351702</v>
      </c>
      <c r="X37">
        <v>-0.41308279905786599</v>
      </c>
      <c r="Y37">
        <v>-9.0375352528931599E-2</v>
      </c>
      <c r="Z37">
        <v>0.263772347179902</v>
      </c>
      <c r="AA37">
        <v>0.220015205717804</v>
      </c>
      <c r="AB37">
        <v>-0.15155880159444199</v>
      </c>
      <c r="AC37">
        <v>0.192407265214011</v>
      </c>
    </row>
    <row r="38" spans="1:29" x14ac:dyDescent="0.25">
      <c r="A38" t="s">
        <v>3227</v>
      </c>
      <c r="B38" t="s">
        <v>3228</v>
      </c>
      <c r="C38">
        <v>91821.044827070204</v>
      </c>
      <c r="D38">
        <v>1.00072667621244</v>
      </c>
      <c r="E38">
        <v>0.58676190792404004</v>
      </c>
      <c r="F38">
        <v>-0.65829477449278995</v>
      </c>
      <c r="G38">
        <v>0.19529062165748001</v>
      </c>
      <c r="H38">
        <v>0.19262757954135801</v>
      </c>
      <c r="I38">
        <v>0.92311266820051097</v>
      </c>
      <c r="J38">
        <v>0.25266385563042498</v>
      </c>
      <c r="K38" t="s">
        <v>3151</v>
      </c>
      <c r="L38" t="s">
        <v>3151</v>
      </c>
      <c r="M38" t="s">
        <v>3150</v>
      </c>
      <c r="N38" t="s">
        <v>3148</v>
      </c>
      <c r="O38" t="s">
        <v>3148</v>
      </c>
      <c r="P38" t="s">
        <v>3149</v>
      </c>
      <c r="Q38" t="s">
        <v>3149</v>
      </c>
      <c r="R38" t="s">
        <v>3180</v>
      </c>
      <c r="S38">
        <v>5.80777962597821E-2</v>
      </c>
      <c r="T38">
        <v>8.3689748026671895E-2</v>
      </c>
      <c r="U38">
        <v>-9.5817983008154098E-2</v>
      </c>
      <c r="V38">
        <v>-0.27111049604571902</v>
      </c>
      <c r="W38">
        <v>-7.0327827368969004E-2</v>
      </c>
      <c r="X38">
        <v>0.14778131047291701</v>
      </c>
      <c r="Y38">
        <v>0.58630026587631301</v>
      </c>
      <c r="Z38">
        <v>0.94160328159444295</v>
      </c>
      <c r="AA38">
        <v>1.0104155412103899</v>
      </c>
      <c r="AB38">
        <v>0.69056683636264604</v>
      </c>
      <c r="AC38">
        <v>1.00072667621244</v>
      </c>
    </row>
    <row r="39" spans="1:29" x14ac:dyDescent="0.25">
      <c r="A39" t="s">
        <v>3229</v>
      </c>
      <c r="B39" t="s">
        <v>3230</v>
      </c>
      <c r="C39">
        <v>14112.6853022184</v>
      </c>
      <c r="D39">
        <v>0.836672306017477</v>
      </c>
      <c r="E39">
        <v>2.5039950519399299</v>
      </c>
      <c r="F39">
        <v>-0.89599289834893603</v>
      </c>
      <c r="G39">
        <v>0.49952083453385798</v>
      </c>
      <c r="H39">
        <v>-0.16531840512896001</v>
      </c>
      <c r="I39">
        <v>-0.47426644135627399</v>
      </c>
      <c r="J39">
        <v>0.25504930481382398</v>
      </c>
      <c r="K39" t="s">
        <v>3151</v>
      </c>
      <c r="L39" t="s">
        <v>3151</v>
      </c>
      <c r="M39" t="s">
        <v>3150</v>
      </c>
      <c r="N39" t="s">
        <v>3149</v>
      </c>
      <c r="O39" t="s">
        <v>3150</v>
      </c>
      <c r="P39" t="s">
        <v>3150</v>
      </c>
      <c r="Q39" t="s">
        <v>3149</v>
      </c>
      <c r="R39" t="s">
        <v>3180</v>
      </c>
      <c r="S39">
        <v>0.31153485064448699</v>
      </c>
      <c r="T39">
        <v>-4.0963139308879903E-2</v>
      </c>
      <c r="U39">
        <v>-0.72555081038173996</v>
      </c>
      <c r="V39">
        <v>-0.30926723537602502</v>
      </c>
      <c r="W39">
        <v>-0.32536343449586203</v>
      </c>
      <c r="X39">
        <v>-0.472855080569834</v>
      </c>
      <c r="Y39">
        <v>0.61617631403661399</v>
      </c>
      <c r="Z39">
        <v>1.45244617828475</v>
      </c>
      <c r="AA39">
        <v>0.90042117019969004</v>
      </c>
      <c r="AB39">
        <v>0.13211073066791701</v>
      </c>
      <c r="AC39">
        <v>0.836672306017477</v>
      </c>
    </row>
    <row r="40" spans="1:29" x14ac:dyDescent="0.25">
      <c r="A40" t="s">
        <v>3231</v>
      </c>
      <c r="B40" t="s">
        <v>3232</v>
      </c>
      <c r="C40">
        <v>19743.606948010402</v>
      </c>
      <c r="D40">
        <v>-6.2484790080548303E-2</v>
      </c>
      <c r="E40">
        <v>-0.38000416703573098</v>
      </c>
      <c r="F40">
        <v>-0.41063006837487698</v>
      </c>
      <c r="G40">
        <v>0.484946290696944</v>
      </c>
      <c r="H40">
        <v>-0.14935983043017001</v>
      </c>
      <c r="I40">
        <v>-0.52895697398336305</v>
      </c>
      <c r="J40">
        <v>0.119477024317344</v>
      </c>
      <c r="K40" t="s">
        <v>3148</v>
      </c>
      <c r="L40" t="s">
        <v>3150</v>
      </c>
      <c r="M40" t="s">
        <v>3150</v>
      </c>
      <c r="N40" t="s">
        <v>3148</v>
      </c>
      <c r="O40" t="s">
        <v>3148</v>
      </c>
      <c r="P40" t="s">
        <v>3150</v>
      </c>
      <c r="Q40" t="s">
        <v>3149</v>
      </c>
      <c r="R40" t="s">
        <v>3180</v>
      </c>
      <c r="S40">
        <v>-0.129660147883713</v>
      </c>
      <c r="T40">
        <v>-0.330059733367843</v>
      </c>
      <c r="U40">
        <v>-0.40884547698131501</v>
      </c>
      <c r="V40">
        <v>-0.43927271225933001</v>
      </c>
      <c r="W40">
        <v>-0.37305081719441502</v>
      </c>
      <c r="X40">
        <v>-0.266024095787112</v>
      </c>
      <c r="Y40">
        <v>-0.19083815594614301</v>
      </c>
      <c r="Z40">
        <v>0.23882329493108201</v>
      </c>
      <c r="AA40">
        <v>0.34360081932990499</v>
      </c>
      <c r="AB40">
        <v>-0.21767286729222601</v>
      </c>
      <c r="AC40">
        <v>-6.2484790080548303E-2</v>
      </c>
    </row>
    <row r="41" spans="1:29" x14ac:dyDescent="0.25">
      <c r="A41" t="s">
        <v>3233</v>
      </c>
      <c r="B41" t="s">
        <v>3234</v>
      </c>
      <c r="C41">
        <v>9602.5533465358094</v>
      </c>
      <c r="D41">
        <v>0.46786084820784601</v>
      </c>
      <c r="E41">
        <v>0.214946916081552</v>
      </c>
      <c r="F41">
        <v>0.54029954847816997</v>
      </c>
      <c r="G41">
        <v>0.921248799629096</v>
      </c>
      <c r="H41">
        <v>-0.82365084585938297</v>
      </c>
      <c r="I41">
        <v>-1.2060397249333501</v>
      </c>
      <c r="J41">
        <v>1.47926613066874</v>
      </c>
      <c r="K41" t="s">
        <v>3149</v>
      </c>
      <c r="L41" t="s">
        <v>3149</v>
      </c>
      <c r="M41" t="s">
        <v>3149</v>
      </c>
      <c r="N41" t="s">
        <v>3149</v>
      </c>
      <c r="O41" t="s">
        <v>3155</v>
      </c>
      <c r="P41" t="s">
        <v>3155</v>
      </c>
      <c r="Q41" t="s">
        <v>3151</v>
      </c>
      <c r="R41" t="s">
        <v>3180</v>
      </c>
      <c r="S41">
        <v>0.22280244447630601</v>
      </c>
      <c r="T41">
        <v>0.26805478813558198</v>
      </c>
      <c r="U41">
        <v>0.53229735228338904</v>
      </c>
      <c r="V41">
        <v>8.7787347470239894E-3</v>
      </c>
      <c r="W41">
        <v>-8.4752168801283098E-2</v>
      </c>
      <c r="X41">
        <v>0.71663230548635504</v>
      </c>
      <c r="Y41">
        <v>0.934269298557862</v>
      </c>
      <c r="Z41">
        <v>0.85384053721026898</v>
      </c>
      <c r="AA41">
        <v>0.68322980315332904</v>
      </c>
      <c r="AB41">
        <v>0.41503066968255897</v>
      </c>
      <c r="AC41">
        <v>0.46786084820784601</v>
      </c>
    </row>
    <row r="42" spans="1:29" x14ac:dyDescent="0.25">
      <c r="A42" t="s">
        <v>3235</v>
      </c>
      <c r="B42" t="s">
        <v>3236</v>
      </c>
      <c r="C42">
        <v>49606.781714571604</v>
      </c>
      <c r="D42">
        <v>-0.19284108085941801</v>
      </c>
      <c r="E42">
        <v>1.1131890007443099</v>
      </c>
      <c r="F42">
        <v>-1.0057074048363599</v>
      </c>
      <c r="G42">
        <v>-0.82613614600311303</v>
      </c>
      <c r="H42">
        <v>-0.11872000400238</v>
      </c>
      <c r="I42">
        <v>-1.2917432665931501</v>
      </c>
      <c r="J42">
        <v>-0.89990079493411301</v>
      </c>
      <c r="K42" t="s">
        <v>3148</v>
      </c>
      <c r="L42" t="s">
        <v>3151</v>
      </c>
      <c r="M42" t="s">
        <v>3155</v>
      </c>
      <c r="N42" t="s">
        <v>3155</v>
      </c>
      <c r="O42" t="s">
        <v>3148</v>
      </c>
      <c r="P42" t="s">
        <v>3155</v>
      </c>
      <c r="Q42" t="s">
        <v>3155</v>
      </c>
      <c r="R42" t="s">
        <v>3180</v>
      </c>
      <c r="S42">
        <v>-0.66728524999875605</v>
      </c>
      <c r="T42">
        <v>-0.62477650773673998</v>
      </c>
      <c r="U42">
        <v>-0.71724214707352196</v>
      </c>
      <c r="V42">
        <v>-0.82424247678759399</v>
      </c>
      <c r="W42">
        <v>-0.81988327775461201</v>
      </c>
      <c r="X42">
        <v>-0.71717124399494303</v>
      </c>
      <c r="Y42">
        <v>-0.44188861333094498</v>
      </c>
      <c r="Z42">
        <v>-0.182390431669814</v>
      </c>
      <c r="AA42">
        <v>-0.23802415284770001</v>
      </c>
      <c r="AB42">
        <v>-0.511253116784398</v>
      </c>
      <c r="AC42">
        <v>-0.19284108085941801</v>
      </c>
    </row>
    <row r="43" spans="1:29" x14ac:dyDescent="0.25">
      <c r="A43" t="s">
        <v>3237</v>
      </c>
      <c r="B43" t="s">
        <v>3238</v>
      </c>
      <c r="C43">
        <v>37886.934996541197</v>
      </c>
      <c r="D43">
        <v>1.0906222083661099</v>
      </c>
      <c r="E43">
        <v>0.208767189564421</v>
      </c>
      <c r="F43">
        <v>1.4131187188816401</v>
      </c>
      <c r="G43">
        <v>0.92537362653743005</v>
      </c>
      <c r="H43">
        <v>-0.62086429724000203</v>
      </c>
      <c r="I43">
        <v>-1.4207474154772699</v>
      </c>
      <c r="J43">
        <v>-1.15030177138044</v>
      </c>
      <c r="K43" t="s">
        <v>3151</v>
      </c>
      <c r="L43" t="s">
        <v>3149</v>
      </c>
      <c r="M43" t="s">
        <v>3151</v>
      </c>
      <c r="N43" t="s">
        <v>3149</v>
      </c>
      <c r="O43" t="s">
        <v>3150</v>
      </c>
      <c r="P43" t="s">
        <v>3155</v>
      </c>
      <c r="Q43" t="s">
        <v>3155</v>
      </c>
      <c r="R43" t="s">
        <v>3180</v>
      </c>
      <c r="S43">
        <v>-0.220139198432653</v>
      </c>
      <c r="T43">
        <v>-0.133499424453353</v>
      </c>
      <c r="U43">
        <v>-0.31918586713098002</v>
      </c>
      <c r="V43">
        <v>-0.25869378023628697</v>
      </c>
      <c r="W43">
        <v>-0.114123632300919</v>
      </c>
      <c r="X43">
        <v>7.2522825480951694E-2</v>
      </c>
      <c r="Y43">
        <v>0.351518283627484</v>
      </c>
      <c r="Z43">
        <v>0.39295409771205098</v>
      </c>
      <c r="AA43">
        <v>0.53700594945472702</v>
      </c>
      <c r="AB43">
        <v>0.71083954359562695</v>
      </c>
      <c r="AC43">
        <v>1.0906222083661099</v>
      </c>
    </row>
    <row r="44" spans="1:29" x14ac:dyDescent="0.25">
      <c r="A44" t="s">
        <v>3239</v>
      </c>
      <c r="B44" t="s">
        <v>3240</v>
      </c>
      <c r="C44">
        <v>40945.123672255999</v>
      </c>
      <c r="D44">
        <v>-0.50343933572868005</v>
      </c>
      <c r="E44">
        <v>0.65466766357373996</v>
      </c>
      <c r="F44">
        <v>-1.0057074048363599</v>
      </c>
      <c r="G44">
        <v>-1.18870075263828</v>
      </c>
      <c r="H44">
        <v>0.26532868051193098</v>
      </c>
      <c r="I44">
        <v>-1.0640242342452699</v>
      </c>
      <c r="J44">
        <v>0.50346694812757797</v>
      </c>
      <c r="K44" t="s">
        <v>3150</v>
      </c>
      <c r="L44" t="s">
        <v>3151</v>
      </c>
      <c r="M44" t="s">
        <v>3155</v>
      </c>
      <c r="N44" t="s">
        <v>3155</v>
      </c>
      <c r="O44" t="s">
        <v>3148</v>
      </c>
      <c r="P44" t="s">
        <v>3150</v>
      </c>
      <c r="Q44" t="s">
        <v>3149</v>
      </c>
      <c r="R44" t="s">
        <v>3180</v>
      </c>
      <c r="S44">
        <v>-0.80702861665098102</v>
      </c>
      <c r="T44">
        <v>-1.0181025848746901</v>
      </c>
      <c r="U44">
        <v>-1.1718253705305499</v>
      </c>
      <c r="V44">
        <v>-1.0847558262070001</v>
      </c>
      <c r="W44">
        <v>-0.86016261673355598</v>
      </c>
      <c r="X44">
        <v>-0.64165133828980703</v>
      </c>
      <c r="Y44">
        <v>-0.66556791006247995</v>
      </c>
      <c r="Z44">
        <v>-0.61945256851538999</v>
      </c>
      <c r="AA44">
        <v>-0.52495428106351605</v>
      </c>
      <c r="AB44">
        <v>-0.68161488838332296</v>
      </c>
      <c r="AC44">
        <v>-0.50343933572868005</v>
      </c>
    </row>
    <row r="45" spans="1:29" x14ac:dyDescent="0.25">
      <c r="A45" t="s">
        <v>3241</v>
      </c>
      <c r="B45" t="s">
        <v>3242</v>
      </c>
      <c r="C45">
        <v>17499.7333027846</v>
      </c>
      <c r="D45">
        <v>-3.85767986768017E-2</v>
      </c>
      <c r="E45">
        <v>0.97724111808845404</v>
      </c>
      <c r="F45">
        <v>-0.19943203026369</v>
      </c>
      <c r="G45">
        <v>-0.159156578853653</v>
      </c>
      <c r="H45">
        <v>-0.42027267174139099</v>
      </c>
      <c r="I45">
        <v>-1.6013024851053901</v>
      </c>
      <c r="J45">
        <v>-0.96310844306244603</v>
      </c>
      <c r="K45" t="s">
        <v>3148</v>
      </c>
      <c r="L45" t="s">
        <v>3151</v>
      </c>
      <c r="M45" t="s">
        <v>3148</v>
      </c>
      <c r="N45" t="s">
        <v>3150</v>
      </c>
      <c r="O45" t="s">
        <v>3150</v>
      </c>
      <c r="P45" t="s">
        <v>3155</v>
      </c>
      <c r="Q45" t="s">
        <v>3155</v>
      </c>
      <c r="R45" t="s">
        <v>3180</v>
      </c>
      <c r="S45">
        <v>-0.29829676550564099</v>
      </c>
      <c r="T45">
        <v>-0.16171813007751901</v>
      </c>
      <c r="U45">
        <v>-0.58407614112212003</v>
      </c>
      <c r="V45">
        <v>-0.49079671722204898</v>
      </c>
      <c r="W45">
        <v>-9.7369655870440705E-2</v>
      </c>
      <c r="X45">
        <v>-0.44581597085149399</v>
      </c>
      <c r="Y45">
        <v>-0.247539372560068</v>
      </c>
      <c r="Z45">
        <v>1.0776221678070699E-2</v>
      </c>
      <c r="AA45">
        <v>-0.20403238013862501</v>
      </c>
      <c r="AB45">
        <v>-0.43529892858847502</v>
      </c>
      <c r="AC45">
        <v>-3.85767986768017E-2</v>
      </c>
    </row>
    <row r="46" spans="1:29" x14ac:dyDescent="0.25">
      <c r="A46" t="s">
        <v>3243</v>
      </c>
      <c r="B46" t="s">
        <v>3244</v>
      </c>
      <c r="C46">
        <v>53510.396141410303</v>
      </c>
      <c r="D46">
        <v>0.63757418999642501</v>
      </c>
      <c r="E46">
        <v>-0.50383656910826402</v>
      </c>
      <c r="F46">
        <v>-0.226180977681957</v>
      </c>
      <c r="G46">
        <v>1.2802206959345599</v>
      </c>
      <c r="H46">
        <v>-0.56455252183847904</v>
      </c>
      <c r="I46">
        <v>-1.5672242588616201</v>
      </c>
      <c r="J46">
        <v>-0.55431100550381995</v>
      </c>
      <c r="K46" t="s">
        <v>3151</v>
      </c>
      <c r="L46" t="s">
        <v>3150</v>
      </c>
      <c r="M46" t="s">
        <v>3150</v>
      </c>
      <c r="N46" t="s">
        <v>3151</v>
      </c>
      <c r="O46" t="s">
        <v>3150</v>
      </c>
      <c r="P46" t="s">
        <v>3155</v>
      </c>
      <c r="Q46" t="s">
        <v>3150</v>
      </c>
      <c r="R46" t="s">
        <v>3180</v>
      </c>
      <c r="S46">
        <v>-0.29129776756744302</v>
      </c>
      <c r="T46">
        <v>-0.45699803526427002</v>
      </c>
      <c r="U46">
        <v>-0.45870848768613598</v>
      </c>
      <c r="V46">
        <v>-0.217004785646633</v>
      </c>
      <c r="W46">
        <v>-0.251447959085071</v>
      </c>
      <c r="X46">
        <v>-5.9016736200319601E-2</v>
      </c>
      <c r="Y46">
        <v>0.35639354416237301</v>
      </c>
      <c r="Z46">
        <v>0.61886412448299599</v>
      </c>
      <c r="AA46">
        <v>0.862103817936683</v>
      </c>
      <c r="AB46">
        <v>0.39748715408615298</v>
      </c>
      <c r="AC46">
        <v>0.63757418999642501</v>
      </c>
    </row>
    <row r="47" spans="1:29" x14ac:dyDescent="0.25">
      <c r="A47" t="s">
        <v>3245</v>
      </c>
      <c r="B47" t="s">
        <v>3246</v>
      </c>
      <c r="C47">
        <v>61334.778845931301</v>
      </c>
      <c r="D47">
        <v>1.1728751617003299</v>
      </c>
      <c r="E47">
        <v>1.8755279062141199</v>
      </c>
      <c r="F47">
        <v>-0.59224613991206698</v>
      </c>
      <c r="G47">
        <v>0.67337504283162097</v>
      </c>
      <c r="H47">
        <v>-1.1916702111918001</v>
      </c>
      <c r="I47">
        <v>-1.72149201442435</v>
      </c>
      <c r="J47">
        <v>-1.2585615959526499</v>
      </c>
      <c r="K47" t="s">
        <v>3151</v>
      </c>
      <c r="L47" t="s">
        <v>3151</v>
      </c>
      <c r="M47" t="s">
        <v>3150</v>
      </c>
      <c r="N47" t="s">
        <v>3149</v>
      </c>
      <c r="O47" t="s">
        <v>3155</v>
      </c>
      <c r="P47" t="s">
        <v>3155</v>
      </c>
      <c r="Q47" t="s">
        <v>3155</v>
      </c>
      <c r="R47" t="s">
        <v>3180</v>
      </c>
      <c r="S47">
        <v>0.11875734059260901</v>
      </c>
      <c r="T47">
        <v>4.87417288350862E-2</v>
      </c>
      <c r="U47">
        <v>-0.42862560279474998</v>
      </c>
      <c r="V47">
        <v>-0.33970832003791601</v>
      </c>
      <c r="W47">
        <v>-0.148549254978115</v>
      </c>
      <c r="X47">
        <v>0.12790668830354099</v>
      </c>
      <c r="Y47">
        <v>0.77058909167395295</v>
      </c>
      <c r="Z47">
        <v>0.92584800338441398</v>
      </c>
      <c r="AA47">
        <v>0.81605290028801403</v>
      </c>
      <c r="AB47">
        <v>0.59566558067616604</v>
      </c>
      <c r="AC47">
        <v>1.1728751617003299</v>
      </c>
    </row>
    <row r="48" spans="1:29" x14ac:dyDescent="0.25">
      <c r="A48" t="s">
        <v>3247</v>
      </c>
      <c r="B48" t="s">
        <v>3248</v>
      </c>
      <c r="C48">
        <v>3954.1451719969</v>
      </c>
      <c r="D48">
        <v>0.30163509998490301</v>
      </c>
      <c r="E48">
        <v>1.9760713408883499</v>
      </c>
      <c r="F48">
        <v>-0.19943203026369</v>
      </c>
      <c r="G48">
        <v>-1.2813267186995501</v>
      </c>
      <c r="H48">
        <v>-1.2428504689823501</v>
      </c>
      <c r="I48">
        <v>-0.42565853627275002</v>
      </c>
      <c r="J48">
        <v>-0.398136967461592</v>
      </c>
      <c r="K48" t="s">
        <v>3149</v>
      </c>
      <c r="L48" t="s">
        <v>3151</v>
      </c>
      <c r="M48" t="s">
        <v>3148</v>
      </c>
      <c r="N48" t="s">
        <v>3155</v>
      </c>
      <c r="O48" t="s">
        <v>3155</v>
      </c>
      <c r="P48" t="s">
        <v>3150</v>
      </c>
      <c r="Q48" t="s">
        <v>3150</v>
      </c>
      <c r="R48" t="s">
        <v>3180</v>
      </c>
      <c r="S48">
        <v>0.274245558577565</v>
      </c>
      <c r="T48">
        <v>0.273057777695843</v>
      </c>
      <c r="U48">
        <v>1.05856756857066E-2</v>
      </c>
      <c r="V48">
        <v>-0.13876798969079299</v>
      </c>
      <c r="W48">
        <v>-0.22960425163380599</v>
      </c>
      <c r="X48">
        <v>6.4536451554391194E-2</v>
      </c>
      <c r="Y48">
        <v>0.640300538056086</v>
      </c>
      <c r="Z48">
        <v>0.62621600790835197</v>
      </c>
      <c r="AA48">
        <v>0.51470540529281905</v>
      </c>
      <c r="AB48">
        <v>0.31622233217641699</v>
      </c>
      <c r="AC48">
        <v>0.30163509998490301</v>
      </c>
    </row>
    <row r="49" spans="1:29" x14ac:dyDescent="0.25">
      <c r="A49" t="s">
        <v>3249</v>
      </c>
      <c r="B49" t="s">
        <v>3250</v>
      </c>
      <c r="C49">
        <v>20033.1122782647</v>
      </c>
      <c r="D49">
        <v>1.00776834878163</v>
      </c>
      <c r="E49">
        <v>0.83351212885175796</v>
      </c>
      <c r="F49">
        <v>1.4131187188816401</v>
      </c>
      <c r="G49">
        <v>0.46179267882105202</v>
      </c>
      <c r="H49">
        <v>-1.0564088327071499</v>
      </c>
      <c r="I49">
        <v>-1.6285200958669701</v>
      </c>
      <c r="J49">
        <v>0.362790787255868</v>
      </c>
      <c r="K49" t="s">
        <v>3151</v>
      </c>
      <c r="L49" t="s">
        <v>3151</v>
      </c>
      <c r="M49" t="s">
        <v>3151</v>
      </c>
      <c r="N49" t="s">
        <v>3148</v>
      </c>
      <c r="O49" t="s">
        <v>3155</v>
      </c>
      <c r="P49" t="s">
        <v>3155</v>
      </c>
      <c r="Q49" t="s">
        <v>3149</v>
      </c>
      <c r="R49" t="s">
        <v>3180</v>
      </c>
      <c r="S49">
        <v>0.18546956517789401</v>
      </c>
      <c r="T49">
        <v>0.152086202923333</v>
      </c>
      <c r="U49">
        <v>-3.2334512665875302E-2</v>
      </c>
      <c r="V49">
        <v>4.1513509647259202E-2</v>
      </c>
      <c r="W49">
        <v>0.22815342612793399</v>
      </c>
      <c r="X49">
        <v>0.529977520886738</v>
      </c>
      <c r="Y49">
        <v>1.0142743694474501</v>
      </c>
      <c r="Z49">
        <v>1.16466303211584</v>
      </c>
      <c r="AA49">
        <v>1.14559388886513</v>
      </c>
      <c r="AB49">
        <v>1.0179421937008299</v>
      </c>
      <c r="AC49">
        <v>1.00776834878163</v>
      </c>
    </row>
    <row r="50" spans="1:29" x14ac:dyDescent="0.25">
      <c r="A50" t="s">
        <v>3251</v>
      </c>
      <c r="B50" t="s">
        <v>3252</v>
      </c>
      <c r="C50">
        <v>38941.1472106371</v>
      </c>
      <c r="D50">
        <v>3.15115593909404</v>
      </c>
      <c r="E50">
        <v>3.29103184192638</v>
      </c>
      <c r="F50">
        <v>1.4131187188816401</v>
      </c>
      <c r="G50">
        <v>1.0007276144172299</v>
      </c>
      <c r="H50">
        <v>-1.25070796422395</v>
      </c>
      <c r="I50">
        <v>-1.64488396657013</v>
      </c>
      <c r="J50">
        <v>-0.42151025940294101</v>
      </c>
      <c r="K50" t="s">
        <v>3151</v>
      </c>
      <c r="L50" t="s">
        <v>3151</v>
      </c>
      <c r="M50" t="s">
        <v>3151</v>
      </c>
      <c r="N50" t="s">
        <v>3151</v>
      </c>
      <c r="O50" t="s">
        <v>3155</v>
      </c>
      <c r="P50" t="s">
        <v>3155</v>
      </c>
      <c r="Q50" t="s">
        <v>3150</v>
      </c>
      <c r="R50" t="s">
        <v>3180</v>
      </c>
      <c r="S50">
        <v>1.90069139491962</v>
      </c>
      <c r="T50">
        <v>1.7738000900958499</v>
      </c>
      <c r="U50">
        <v>1.52786033971741</v>
      </c>
      <c r="V50">
        <v>1.4413192188321899</v>
      </c>
      <c r="W50">
        <v>1.8337855331553401</v>
      </c>
      <c r="X50">
        <v>2.6990451006295202</v>
      </c>
      <c r="Y50">
        <v>3.5521383593139899</v>
      </c>
      <c r="Z50">
        <v>3.9516366596903998</v>
      </c>
      <c r="AA50">
        <v>2.5585368930788399</v>
      </c>
      <c r="AB50">
        <v>2.25259390278319</v>
      </c>
      <c r="AC50">
        <v>3.15115593909404</v>
      </c>
    </row>
    <row r="51" spans="1:29" x14ac:dyDescent="0.25">
      <c r="A51" t="s">
        <v>3253</v>
      </c>
      <c r="B51" t="s">
        <v>3254</v>
      </c>
      <c r="C51">
        <v>51252.531316710403</v>
      </c>
      <c r="D51">
        <v>1.08291821677144</v>
      </c>
      <c r="E51">
        <v>-0.249737627478751</v>
      </c>
      <c r="F51">
        <v>0.60684334430897602</v>
      </c>
      <c r="G51">
        <v>1.0607250918187501</v>
      </c>
      <c r="H51">
        <v>-1.07273030479735</v>
      </c>
      <c r="I51">
        <v>-1.78114973253183</v>
      </c>
      <c r="J51">
        <v>-1.0379385890763799</v>
      </c>
      <c r="K51" t="s">
        <v>3151</v>
      </c>
      <c r="L51" t="s">
        <v>3148</v>
      </c>
      <c r="M51" t="s">
        <v>3149</v>
      </c>
      <c r="N51" t="s">
        <v>3151</v>
      </c>
      <c r="O51" t="s">
        <v>3155</v>
      </c>
      <c r="P51" t="s">
        <v>3155</v>
      </c>
      <c r="Q51" t="s">
        <v>3155</v>
      </c>
      <c r="R51" t="s">
        <v>3180</v>
      </c>
      <c r="S51">
        <v>0.27176922324927699</v>
      </c>
      <c r="T51">
        <v>0.34831502010201798</v>
      </c>
      <c r="U51">
        <v>0.14336890701023899</v>
      </c>
      <c r="V51">
        <v>-9.1003313492838106E-2</v>
      </c>
      <c r="W51">
        <v>-0.169271147050267</v>
      </c>
      <c r="X51">
        <v>-9.6533522277368902E-2</v>
      </c>
      <c r="Y51">
        <v>0.19113058559892701</v>
      </c>
      <c r="Z51">
        <v>0.50566307226477702</v>
      </c>
      <c r="AA51">
        <v>0.633924864258679</v>
      </c>
      <c r="AB51">
        <v>0.66156321965689102</v>
      </c>
      <c r="AC51">
        <v>1.08291821677144</v>
      </c>
    </row>
    <row r="52" spans="1:29" x14ac:dyDescent="0.25">
      <c r="A52" t="s">
        <v>3255</v>
      </c>
      <c r="B52" t="s">
        <v>3256</v>
      </c>
      <c r="C52">
        <v>28645.4424663996</v>
      </c>
      <c r="D52">
        <v>0.18755098378938001</v>
      </c>
      <c r="E52">
        <v>-0.36756477265801402</v>
      </c>
      <c r="F52">
        <v>0.60684334430897602</v>
      </c>
      <c r="G52">
        <v>1.1727126837298201</v>
      </c>
      <c r="H52">
        <v>-0.59636943106456297</v>
      </c>
      <c r="I52">
        <v>-0.86858247689063595</v>
      </c>
      <c r="J52">
        <v>-3.00862772046794E-2</v>
      </c>
      <c r="K52" t="s">
        <v>3149</v>
      </c>
      <c r="L52" t="s">
        <v>3150</v>
      </c>
      <c r="M52" t="s">
        <v>3149</v>
      </c>
      <c r="N52" t="s">
        <v>3151</v>
      </c>
      <c r="O52" t="s">
        <v>3150</v>
      </c>
      <c r="P52" t="s">
        <v>3150</v>
      </c>
      <c r="Q52" t="s">
        <v>3148</v>
      </c>
      <c r="R52" t="s">
        <v>3180</v>
      </c>
      <c r="S52">
        <v>-0.70126552259365804</v>
      </c>
      <c r="T52">
        <v>-0.59215478234340702</v>
      </c>
      <c r="U52">
        <v>-0.85089949805478504</v>
      </c>
      <c r="V52">
        <v>-0.68649063057862303</v>
      </c>
      <c r="W52">
        <v>-0.63725324845544895</v>
      </c>
      <c r="X52">
        <v>-0.81228412027303498</v>
      </c>
      <c r="Y52">
        <v>-0.84418831670309002</v>
      </c>
      <c r="Z52">
        <v>-0.43029484750268998</v>
      </c>
      <c r="AA52">
        <v>0.317196229312596</v>
      </c>
      <c r="AB52">
        <v>-0.18942976704199699</v>
      </c>
      <c r="AC52">
        <v>0.18755098378938001</v>
      </c>
    </row>
    <row r="53" spans="1:29" x14ac:dyDescent="0.25">
      <c r="A53" t="s">
        <v>3257</v>
      </c>
      <c r="B53" t="s">
        <v>3258</v>
      </c>
      <c r="C53">
        <v>20377.9667786766</v>
      </c>
      <c r="D53">
        <v>0.463235597436159</v>
      </c>
      <c r="E53">
        <v>-0.38935509857137501</v>
      </c>
      <c r="F53">
        <v>0.60684334430897502</v>
      </c>
      <c r="G53">
        <v>1.2038524367928001</v>
      </c>
      <c r="H53">
        <v>-0.73003735342697895</v>
      </c>
      <c r="I53">
        <v>-1.0949419431665901</v>
      </c>
      <c r="J53">
        <v>0.73018568320583399</v>
      </c>
      <c r="K53" t="s">
        <v>3149</v>
      </c>
      <c r="L53" t="s">
        <v>3150</v>
      </c>
      <c r="M53" t="s">
        <v>3149</v>
      </c>
      <c r="N53" t="s">
        <v>3151</v>
      </c>
      <c r="O53" t="s">
        <v>3155</v>
      </c>
      <c r="P53" t="s">
        <v>3155</v>
      </c>
      <c r="Q53" t="s">
        <v>3149</v>
      </c>
      <c r="R53" t="s">
        <v>3180</v>
      </c>
      <c r="S53">
        <v>-0.244076502678895</v>
      </c>
      <c r="T53">
        <v>-0.162024665822561</v>
      </c>
      <c r="U53">
        <v>-0.16393834798130799</v>
      </c>
      <c r="V53">
        <v>-0.19929415490108901</v>
      </c>
      <c r="W53">
        <v>-0.17482947187192099</v>
      </c>
      <c r="X53">
        <v>-0.10524297335831199</v>
      </c>
      <c r="Y53">
        <v>0.19050503699444099</v>
      </c>
      <c r="Z53">
        <v>0.52343080938970599</v>
      </c>
      <c r="AA53">
        <v>0.38521967530380902</v>
      </c>
      <c r="AB53">
        <v>0.57936749508381302</v>
      </c>
      <c r="AC53">
        <v>0.463235597436159</v>
      </c>
    </row>
    <row r="54" spans="1:29" x14ac:dyDescent="0.25">
      <c r="A54" t="s">
        <v>3259</v>
      </c>
      <c r="B54" t="s">
        <v>3260</v>
      </c>
      <c r="C54">
        <v>18839.4292919201</v>
      </c>
      <c r="D54">
        <v>1.50789429349383</v>
      </c>
      <c r="E54">
        <v>-0.71753557501730902</v>
      </c>
      <c r="F54">
        <v>0.35264072299240201</v>
      </c>
      <c r="G54">
        <v>1.31769278605399</v>
      </c>
      <c r="H54">
        <v>-0.94984192740408202</v>
      </c>
      <c r="I54">
        <v>-1.59022703256507</v>
      </c>
      <c r="J54">
        <v>1.4083246259134401</v>
      </c>
      <c r="K54" t="s">
        <v>3151</v>
      </c>
      <c r="L54" t="s">
        <v>3155</v>
      </c>
      <c r="M54" t="s">
        <v>3148</v>
      </c>
      <c r="N54" t="s">
        <v>3151</v>
      </c>
      <c r="O54" t="s">
        <v>3155</v>
      </c>
      <c r="P54" t="s">
        <v>3155</v>
      </c>
      <c r="Q54" t="s">
        <v>3151</v>
      </c>
      <c r="R54" t="s">
        <v>3180</v>
      </c>
      <c r="S54">
        <v>-0.55617896899025399</v>
      </c>
      <c r="T54">
        <v>-0.86586409022345701</v>
      </c>
      <c r="U54">
        <v>-0.90720875769696396</v>
      </c>
      <c r="V54">
        <v>-0.75226954384878797</v>
      </c>
      <c r="W54">
        <v>-0.74081315056619901</v>
      </c>
      <c r="X54">
        <v>-0.43060472482602202</v>
      </c>
      <c r="Y54">
        <v>-0.92758672928786101</v>
      </c>
      <c r="Z54">
        <v>-0.73574333284361504</v>
      </c>
      <c r="AA54">
        <v>-0.47336238142264397</v>
      </c>
      <c r="AB54">
        <v>0.67378789766949299</v>
      </c>
      <c r="AC54">
        <v>1.50789429349383</v>
      </c>
    </row>
    <row r="55" spans="1:29" x14ac:dyDescent="0.25">
      <c r="A55" t="s">
        <v>3261</v>
      </c>
      <c r="B55" t="s">
        <v>3262</v>
      </c>
      <c r="C55">
        <v>36382.541695748798</v>
      </c>
      <c r="D55">
        <v>-0.36571931995847101</v>
      </c>
      <c r="E55">
        <v>1.32907623041295</v>
      </c>
      <c r="F55">
        <v>-1.26403050540958</v>
      </c>
      <c r="G55">
        <v>-1.4437162218346</v>
      </c>
      <c r="H55">
        <v>0.82735354959403795</v>
      </c>
      <c r="I55">
        <v>1.40626381675298</v>
      </c>
      <c r="J55">
        <v>-0.73978223358863204</v>
      </c>
      <c r="K55" t="s">
        <v>3150</v>
      </c>
      <c r="L55" t="s">
        <v>3151</v>
      </c>
      <c r="M55" t="s">
        <v>3155</v>
      </c>
      <c r="N55" t="s">
        <v>3155</v>
      </c>
      <c r="O55" t="s">
        <v>3151</v>
      </c>
      <c r="P55" t="s">
        <v>3151</v>
      </c>
      <c r="Q55" t="s">
        <v>3150</v>
      </c>
      <c r="R55" t="s">
        <v>3180</v>
      </c>
      <c r="S55">
        <v>-0.91338755292770302</v>
      </c>
      <c r="T55">
        <v>-0.86533080054493705</v>
      </c>
      <c r="U55">
        <v>-1.1136452179202501</v>
      </c>
      <c r="V55">
        <v>-1.22260375827805</v>
      </c>
      <c r="W55">
        <v>-1.1556301948718599</v>
      </c>
      <c r="X55">
        <v>-1.0761581276608401</v>
      </c>
      <c r="Y55">
        <v>-0.87359595099484499</v>
      </c>
      <c r="Z55">
        <v>-0.63388014668033899</v>
      </c>
      <c r="AA55">
        <v>-0.60297449332817599</v>
      </c>
      <c r="AB55">
        <v>-0.85782940513667905</v>
      </c>
      <c r="AC55">
        <v>-0.36571931995847101</v>
      </c>
    </row>
    <row r="56" spans="1:29" x14ac:dyDescent="0.25">
      <c r="A56" t="s">
        <v>3263</v>
      </c>
      <c r="B56" t="s">
        <v>3264</v>
      </c>
      <c r="C56">
        <v>104930.806146031</v>
      </c>
      <c r="D56">
        <v>-6.2363039647362402E-2</v>
      </c>
      <c r="E56">
        <v>0.12895001637696901</v>
      </c>
      <c r="F56">
        <v>-0.46013810483020701</v>
      </c>
      <c r="G56">
        <v>-9.4654523400461404E-2</v>
      </c>
      <c r="H56">
        <v>9.9212158930455499E-2</v>
      </c>
      <c r="I56">
        <v>-4.9937650618380796E-3</v>
      </c>
      <c r="J56">
        <v>-0.79842586423428197</v>
      </c>
      <c r="K56" t="s">
        <v>3148</v>
      </c>
      <c r="L56" t="s">
        <v>3149</v>
      </c>
      <c r="M56" t="s">
        <v>3150</v>
      </c>
      <c r="N56" t="s">
        <v>3148</v>
      </c>
      <c r="O56" t="s">
        <v>3148</v>
      </c>
      <c r="P56" t="s">
        <v>3148</v>
      </c>
      <c r="Q56" t="s">
        <v>3150</v>
      </c>
      <c r="R56" t="s">
        <v>3180</v>
      </c>
      <c r="S56">
        <v>-0.25467446165379298</v>
      </c>
      <c r="T56">
        <v>-0.148054681767852</v>
      </c>
      <c r="U56">
        <v>-0.26229761170284599</v>
      </c>
      <c r="V56">
        <v>-0.47014465687611601</v>
      </c>
      <c r="W56">
        <v>-0.50434836063037303</v>
      </c>
      <c r="X56">
        <v>-0.48817585173059802</v>
      </c>
      <c r="Y56">
        <v>-0.209896096617676</v>
      </c>
      <c r="Z56">
        <v>6.5552522905497304E-2</v>
      </c>
      <c r="AA56">
        <v>-2.7193794858365299E-3</v>
      </c>
      <c r="AB56">
        <v>-0.36908522131844101</v>
      </c>
      <c r="AC56">
        <v>-6.2363039647362402E-2</v>
      </c>
    </row>
    <row r="57" spans="1:29" x14ac:dyDescent="0.25">
      <c r="A57" t="s">
        <v>3265</v>
      </c>
      <c r="B57" t="s">
        <v>3266</v>
      </c>
      <c r="C57">
        <v>62615.392629604597</v>
      </c>
      <c r="D57">
        <v>0.82418454141919795</v>
      </c>
      <c r="E57">
        <v>0.25493095918823899</v>
      </c>
      <c r="F57">
        <v>-0.19943203026369</v>
      </c>
      <c r="G57">
        <v>0.94271071838118703</v>
      </c>
      <c r="H57">
        <v>-1.17956734769265</v>
      </c>
      <c r="I57">
        <v>-1.05537959215552</v>
      </c>
      <c r="J57">
        <v>-0.25209580471454501</v>
      </c>
      <c r="K57" t="s">
        <v>3151</v>
      </c>
      <c r="L57" t="s">
        <v>3149</v>
      </c>
      <c r="M57" t="s">
        <v>3148</v>
      </c>
      <c r="N57" t="s">
        <v>3149</v>
      </c>
      <c r="O57" t="s">
        <v>3155</v>
      </c>
      <c r="P57" t="s">
        <v>3150</v>
      </c>
      <c r="Q57" t="s">
        <v>3148</v>
      </c>
      <c r="R57" t="s">
        <v>3180</v>
      </c>
      <c r="S57">
        <v>0.61248062849474205</v>
      </c>
      <c r="T57">
        <v>0.60478848464030699</v>
      </c>
      <c r="U57">
        <v>0.40385745736955198</v>
      </c>
      <c r="V57">
        <v>0.39224898659666901</v>
      </c>
      <c r="W57">
        <v>0.60381158100972399</v>
      </c>
      <c r="X57">
        <v>0.51548685729778798</v>
      </c>
      <c r="Y57">
        <v>0.62066896987898901</v>
      </c>
      <c r="Z57">
        <v>0.82756304231801903</v>
      </c>
      <c r="AA57">
        <v>0.90465372545822498</v>
      </c>
      <c r="AB57">
        <v>0.56209094569316298</v>
      </c>
      <c r="AC57">
        <v>0.82418454141919795</v>
      </c>
    </row>
    <row r="58" spans="1:29" x14ac:dyDescent="0.25">
      <c r="A58" t="s">
        <v>3267</v>
      </c>
      <c r="B58" t="s">
        <v>3268</v>
      </c>
      <c r="C58">
        <v>36174.542776265698</v>
      </c>
      <c r="D58">
        <v>3.4764543231317897E-2</v>
      </c>
      <c r="E58">
        <v>-0.787373339006465</v>
      </c>
      <c r="F58">
        <v>-0.19943203026369</v>
      </c>
      <c r="G58">
        <v>1.2934491685015601</v>
      </c>
      <c r="H58">
        <v>-0.80046470247178703</v>
      </c>
      <c r="I58">
        <v>-0.34299541930259397</v>
      </c>
      <c r="J58">
        <v>-0.106550346208256</v>
      </c>
      <c r="K58" t="s">
        <v>3148</v>
      </c>
      <c r="L58" t="s">
        <v>3155</v>
      </c>
      <c r="M58" t="s">
        <v>3148</v>
      </c>
      <c r="N58" t="s">
        <v>3151</v>
      </c>
      <c r="O58" t="s">
        <v>3155</v>
      </c>
      <c r="P58" t="s">
        <v>3148</v>
      </c>
      <c r="Q58" t="s">
        <v>3148</v>
      </c>
      <c r="R58" t="s">
        <v>3180</v>
      </c>
      <c r="S58">
        <v>-0.13490779052021801</v>
      </c>
      <c r="T58">
        <v>-0.44188469381835899</v>
      </c>
      <c r="U58">
        <v>-0.47930634099512898</v>
      </c>
      <c r="V58">
        <v>-0.20478946939617401</v>
      </c>
      <c r="W58">
        <v>-0.27182878595075599</v>
      </c>
      <c r="X58">
        <v>-0.40767320060338302</v>
      </c>
      <c r="Y58">
        <v>-6.5333303590673603E-2</v>
      </c>
      <c r="Z58">
        <v>0.93785822028431798</v>
      </c>
      <c r="AA58">
        <v>0.78359842175694705</v>
      </c>
      <c r="AB58">
        <v>8.8447623765273098E-2</v>
      </c>
      <c r="AC58">
        <v>3.4764543231317897E-2</v>
      </c>
    </row>
    <row r="59" spans="1:29" x14ac:dyDescent="0.25">
      <c r="A59" t="s">
        <v>3269</v>
      </c>
      <c r="B59" t="s">
        <v>3270</v>
      </c>
      <c r="C59">
        <v>69943.447200645896</v>
      </c>
      <c r="D59">
        <v>0.57732175937536601</v>
      </c>
      <c r="E59">
        <v>1.8573178988747101</v>
      </c>
      <c r="F59">
        <v>-5.4040057206219502E-2</v>
      </c>
      <c r="G59">
        <v>0.13122375363039701</v>
      </c>
      <c r="H59">
        <v>-1.1578484077987401</v>
      </c>
      <c r="I59">
        <v>-1.34044275947651</v>
      </c>
      <c r="J59">
        <v>-0.94164217604310696</v>
      </c>
      <c r="K59" t="s">
        <v>3151</v>
      </c>
      <c r="L59" t="s">
        <v>3151</v>
      </c>
      <c r="M59" t="s">
        <v>3148</v>
      </c>
      <c r="N59" t="s">
        <v>3148</v>
      </c>
      <c r="O59" t="s">
        <v>3155</v>
      </c>
      <c r="P59" t="s">
        <v>3155</v>
      </c>
      <c r="Q59" t="s">
        <v>3155</v>
      </c>
      <c r="R59" t="s">
        <v>3180</v>
      </c>
      <c r="S59">
        <v>0.51216304627777098</v>
      </c>
      <c r="T59">
        <v>0.54393516749234805</v>
      </c>
      <c r="U59">
        <v>0.48630802649390598</v>
      </c>
      <c r="V59">
        <v>0.36982791283767702</v>
      </c>
      <c r="W59">
        <v>0.34790063704913998</v>
      </c>
      <c r="X59">
        <v>0.39833707671719898</v>
      </c>
      <c r="Y59">
        <v>0.81167098741772303</v>
      </c>
      <c r="Z59">
        <v>1.1056326604932001</v>
      </c>
      <c r="AA59">
        <v>0.69983202235810404</v>
      </c>
      <c r="AB59">
        <v>0.24772001011047501</v>
      </c>
      <c r="AC59">
        <v>0.57732175937536601</v>
      </c>
    </row>
    <row r="60" spans="1:29" x14ac:dyDescent="0.25">
      <c r="A60" t="s">
        <v>3271</v>
      </c>
      <c r="B60" t="s">
        <v>3272</v>
      </c>
      <c r="C60">
        <v>22176.8971852592</v>
      </c>
      <c r="D60">
        <v>1.0006402134928001</v>
      </c>
      <c r="E60">
        <v>0.89368710573138799</v>
      </c>
      <c r="F60">
        <v>1.10595757765184</v>
      </c>
      <c r="G60">
        <v>0.48205821978746199</v>
      </c>
      <c r="H60">
        <v>-0.31215300542376001</v>
      </c>
      <c r="I60">
        <v>1.3738891583214401</v>
      </c>
      <c r="J60">
        <v>-7.38205687207001E-2</v>
      </c>
      <c r="K60" t="s">
        <v>3151</v>
      </c>
      <c r="L60" t="s">
        <v>3151</v>
      </c>
      <c r="M60" t="s">
        <v>3151</v>
      </c>
      <c r="N60" t="s">
        <v>3148</v>
      </c>
      <c r="O60" t="s">
        <v>3150</v>
      </c>
      <c r="P60" t="s">
        <v>3151</v>
      </c>
      <c r="Q60" t="s">
        <v>3148</v>
      </c>
      <c r="R60" t="s">
        <v>3180</v>
      </c>
      <c r="S60">
        <v>0.86759687527972296</v>
      </c>
      <c r="T60">
        <v>0.83187484360008701</v>
      </c>
      <c r="U60">
        <v>0.50109681767840897</v>
      </c>
      <c r="V60">
        <v>0.48689033574231</v>
      </c>
      <c r="W60">
        <v>0.60585169698653796</v>
      </c>
      <c r="X60">
        <v>0.65147578334216905</v>
      </c>
      <c r="Y60">
        <v>0.890248457452542</v>
      </c>
      <c r="Z60">
        <v>0.91310846648237898</v>
      </c>
      <c r="AA60">
        <v>0.90922202371841898</v>
      </c>
      <c r="AB60">
        <v>0.76264642518136005</v>
      </c>
      <c r="AC60">
        <v>1.0006402134928001</v>
      </c>
    </row>
    <row r="61" spans="1:29" x14ac:dyDescent="0.25">
      <c r="A61" t="s">
        <v>3273</v>
      </c>
      <c r="B61" t="s">
        <v>3274</v>
      </c>
      <c r="C61">
        <v>42520.709375112499</v>
      </c>
      <c r="D61">
        <v>0.59354959725927203</v>
      </c>
      <c r="E61">
        <v>2.66987019605024</v>
      </c>
      <c r="F61">
        <v>0.41758850827738597</v>
      </c>
      <c r="G61">
        <v>-1.0823311192714899</v>
      </c>
      <c r="H61">
        <v>0.40325697645734698</v>
      </c>
      <c r="I61">
        <v>1.45092817349157</v>
      </c>
      <c r="J61">
        <v>-0.875676141019056</v>
      </c>
      <c r="K61" t="s">
        <v>3151</v>
      </c>
      <c r="L61" t="s">
        <v>3151</v>
      </c>
      <c r="M61" t="s">
        <v>3148</v>
      </c>
      <c r="N61" t="s">
        <v>3155</v>
      </c>
      <c r="O61" t="s">
        <v>3149</v>
      </c>
      <c r="P61" t="s">
        <v>3151</v>
      </c>
      <c r="Q61" t="s">
        <v>3155</v>
      </c>
      <c r="R61" t="s">
        <v>3180</v>
      </c>
      <c r="S61">
        <v>0.53097267924762603</v>
      </c>
      <c r="T61">
        <v>0.53217062568146301</v>
      </c>
      <c r="U61">
        <v>0.126643647637984</v>
      </c>
      <c r="V61">
        <v>-1.5041495930360801E-2</v>
      </c>
      <c r="W61">
        <v>0.10262488631075301</v>
      </c>
      <c r="X61">
        <v>0.21819941834286699</v>
      </c>
      <c r="Y61">
        <v>0.51577705970237098</v>
      </c>
      <c r="Z61">
        <v>0.80778068461594998</v>
      </c>
      <c r="AA61">
        <v>0.84797432529828498</v>
      </c>
      <c r="AB61">
        <v>0.31667037454914299</v>
      </c>
      <c r="AC61">
        <v>0.59354959725927203</v>
      </c>
    </row>
    <row r="62" spans="1:29" x14ac:dyDescent="0.25">
      <c r="A62" t="s">
        <v>3275</v>
      </c>
      <c r="B62" t="s">
        <v>3276</v>
      </c>
      <c r="C62">
        <v>45343.060954500201</v>
      </c>
      <c r="D62">
        <v>0.41569255074671801</v>
      </c>
      <c r="E62">
        <v>2.2064022943265602</v>
      </c>
      <c r="F62">
        <v>-1.2101331627899501</v>
      </c>
      <c r="G62">
        <v>-0.16548275429440401</v>
      </c>
      <c r="H62">
        <v>0.79791030932670104</v>
      </c>
      <c r="I62">
        <v>0.94378881597268405</v>
      </c>
      <c r="J62">
        <v>-0.85238703946204097</v>
      </c>
      <c r="K62" t="s">
        <v>3149</v>
      </c>
      <c r="L62" t="s">
        <v>3151</v>
      </c>
      <c r="M62" t="s">
        <v>3155</v>
      </c>
      <c r="N62" t="s">
        <v>3150</v>
      </c>
      <c r="O62" t="s">
        <v>3151</v>
      </c>
      <c r="P62" t="s">
        <v>3149</v>
      </c>
      <c r="Q62" t="s">
        <v>3155</v>
      </c>
      <c r="R62" t="s">
        <v>3180</v>
      </c>
      <c r="S62">
        <v>0.129184248338575</v>
      </c>
      <c r="T62">
        <v>0.25422975065723002</v>
      </c>
      <c r="U62">
        <v>3.01002828164652E-2</v>
      </c>
      <c r="V62">
        <v>-0.13275929093109901</v>
      </c>
      <c r="W62">
        <v>-0.20516836681384401</v>
      </c>
      <c r="X62">
        <v>-4.0207793070810301E-2</v>
      </c>
      <c r="Y62">
        <v>0.33161585953091</v>
      </c>
      <c r="Z62">
        <v>0.53807358454658805</v>
      </c>
      <c r="AA62">
        <v>0.47303588111828099</v>
      </c>
      <c r="AB62">
        <v>-2.42860750230478E-2</v>
      </c>
      <c r="AC62">
        <v>0.41569255074671801</v>
      </c>
    </row>
    <row r="63" spans="1:29" x14ac:dyDescent="0.25">
      <c r="A63" t="s">
        <v>3277</v>
      </c>
      <c r="B63" t="s">
        <v>3278</v>
      </c>
      <c r="C63">
        <v>5656.6188136185601</v>
      </c>
      <c r="D63">
        <v>0.22184482699837599</v>
      </c>
      <c r="E63">
        <v>1.2583973004528299</v>
      </c>
      <c r="F63">
        <v>-1.0057074048363599</v>
      </c>
      <c r="G63">
        <v>-1.6085258955425199</v>
      </c>
      <c r="H63">
        <v>-0.66045248855194605</v>
      </c>
      <c r="I63">
        <v>-0.47113949051969201</v>
      </c>
      <c r="J63">
        <v>-0.23641317605847301</v>
      </c>
      <c r="K63" t="s">
        <v>3149</v>
      </c>
      <c r="L63" t="s">
        <v>3151</v>
      </c>
      <c r="M63" t="s">
        <v>3155</v>
      </c>
      <c r="N63" t="s">
        <v>3155</v>
      </c>
      <c r="O63" t="s">
        <v>3150</v>
      </c>
      <c r="P63" t="s">
        <v>3150</v>
      </c>
      <c r="Q63" t="s">
        <v>3148</v>
      </c>
      <c r="R63" t="s">
        <v>3180</v>
      </c>
      <c r="S63">
        <v>0.428971495999174</v>
      </c>
      <c r="T63">
        <v>-0.19437450967226799</v>
      </c>
      <c r="U63">
        <v>-0.51419048620850005</v>
      </c>
      <c r="V63">
        <v>-0.56644336736225898</v>
      </c>
      <c r="W63">
        <v>-0.29786058078801703</v>
      </c>
      <c r="X63">
        <v>-1.28882293035191E-2</v>
      </c>
      <c r="Y63">
        <v>4.0412492284306802E-2</v>
      </c>
      <c r="Z63">
        <v>0.55171294215304001</v>
      </c>
      <c r="AA63">
        <v>0.72436063237407899</v>
      </c>
      <c r="AB63">
        <v>5.8880522700412101E-2</v>
      </c>
      <c r="AC63">
        <v>0.22184482699837599</v>
      </c>
    </row>
    <row r="64" spans="1:29" x14ac:dyDescent="0.25">
      <c r="A64" t="s">
        <v>3279</v>
      </c>
      <c r="B64" t="s">
        <v>3280</v>
      </c>
      <c r="C64">
        <v>13365.9532399911</v>
      </c>
      <c r="D64">
        <v>0.54512512878550101</v>
      </c>
      <c r="E64">
        <v>0.37174885428390497</v>
      </c>
      <c r="F64">
        <v>1.4131187188816401</v>
      </c>
      <c r="G64">
        <v>-1.11744388443711</v>
      </c>
      <c r="H64">
        <v>-0.269336816584899</v>
      </c>
      <c r="I64">
        <v>0.36764378873528297</v>
      </c>
      <c r="J64">
        <v>-1.1695014219186901</v>
      </c>
      <c r="K64" t="s">
        <v>3151</v>
      </c>
      <c r="L64" t="s">
        <v>3149</v>
      </c>
      <c r="M64" t="s">
        <v>3151</v>
      </c>
      <c r="N64" t="s">
        <v>3155</v>
      </c>
      <c r="O64" t="s">
        <v>3150</v>
      </c>
      <c r="P64" t="s">
        <v>3148</v>
      </c>
      <c r="Q64" t="s">
        <v>3155</v>
      </c>
      <c r="R64" t="s">
        <v>3180</v>
      </c>
      <c r="S64">
        <v>0.46450469883436502</v>
      </c>
      <c r="T64">
        <v>0.43026040665360199</v>
      </c>
      <c r="U64">
        <v>0.23895011020718901</v>
      </c>
      <c r="V64">
        <v>0.41482389001543801</v>
      </c>
      <c r="W64">
        <v>0.49334417718964002</v>
      </c>
      <c r="X64">
        <v>0.253304093272611</v>
      </c>
      <c r="Y64">
        <v>0.34069093007823897</v>
      </c>
      <c r="Z64">
        <v>0.73904462643892199</v>
      </c>
      <c r="AA64">
        <v>1.1013425039740901</v>
      </c>
      <c r="AB64">
        <v>0.61454981403102305</v>
      </c>
      <c r="AC64">
        <v>0.54512512878550101</v>
      </c>
    </row>
    <row r="65" spans="1:29" x14ac:dyDescent="0.25">
      <c r="A65" t="s">
        <v>3281</v>
      </c>
      <c r="B65" t="s">
        <v>3282</v>
      </c>
      <c r="C65">
        <v>18970.199695741099</v>
      </c>
      <c r="D65">
        <v>0.97372736250446201</v>
      </c>
      <c r="E65">
        <v>1.60489928704115</v>
      </c>
      <c r="F65">
        <v>-1.81198277940902</v>
      </c>
      <c r="G65">
        <v>-1.8537321668920099</v>
      </c>
      <c r="H65">
        <v>0.34127569776611699</v>
      </c>
      <c r="I65">
        <v>-7.7421142052116906E-2</v>
      </c>
      <c r="J65">
        <v>0.45306936246305901</v>
      </c>
      <c r="K65" t="s">
        <v>3151</v>
      </c>
      <c r="L65" t="s">
        <v>3151</v>
      </c>
      <c r="M65" t="s">
        <v>3155</v>
      </c>
      <c r="N65" t="s">
        <v>3155</v>
      </c>
      <c r="O65" t="s">
        <v>3149</v>
      </c>
      <c r="P65" t="s">
        <v>3148</v>
      </c>
      <c r="Q65" t="s">
        <v>3149</v>
      </c>
      <c r="R65" t="s">
        <v>3180</v>
      </c>
      <c r="S65">
        <v>0.45204337041277898</v>
      </c>
      <c r="T65">
        <v>0.37738765874052099</v>
      </c>
      <c r="U65">
        <v>0.180706940596494</v>
      </c>
      <c r="V65">
        <v>0.39328132018538903</v>
      </c>
      <c r="W65">
        <v>0.47868120836524303</v>
      </c>
      <c r="X65">
        <v>0.32256474372278199</v>
      </c>
      <c r="Y65">
        <v>0.31813922588383903</v>
      </c>
      <c r="Z65">
        <v>0.68128528776779096</v>
      </c>
      <c r="AA65">
        <v>0.79716252458568004</v>
      </c>
      <c r="AB65">
        <v>0.51466544769167699</v>
      </c>
      <c r="AC65">
        <v>0.97372736250446201</v>
      </c>
    </row>
    <row r="66" spans="1:29" x14ac:dyDescent="0.25">
      <c r="A66" t="s">
        <v>3283</v>
      </c>
      <c r="B66" t="s">
        <v>3284</v>
      </c>
      <c r="C66">
        <v>63537.184710133799</v>
      </c>
      <c r="D66">
        <v>1.5135929581327501</v>
      </c>
      <c r="E66">
        <v>-0.21663852859075799</v>
      </c>
      <c r="F66">
        <v>-1.0057074048363599</v>
      </c>
      <c r="G66">
        <v>0.85128317181351298</v>
      </c>
      <c r="H66">
        <v>-7.5073722255886099E-2</v>
      </c>
      <c r="I66">
        <v>0.95693299148425204</v>
      </c>
      <c r="J66">
        <v>6.3086873731066306E-2</v>
      </c>
      <c r="K66" t="s">
        <v>3151</v>
      </c>
      <c r="L66" t="s">
        <v>3148</v>
      </c>
      <c r="M66" t="s">
        <v>3155</v>
      </c>
      <c r="N66" t="s">
        <v>3149</v>
      </c>
      <c r="O66" t="s">
        <v>3148</v>
      </c>
      <c r="P66" t="s">
        <v>3149</v>
      </c>
      <c r="Q66" t="s">
        <v>3148</v>
      </c>
      <c r="R66" t="s">
        <v>3180</v>
      </c>
      <c r="S66">
        <v>0.74135395626692302</v>
      </c>
      <c r="T66">
        <v>0.75155092046451499</v>
      </c>
      <c r="U66">
        <v>0.65079560300870898</v>
      </c>
      <c r="V66">
        <v>0.54523897419277501</v>
      </c>
      <c r="W66">
        <v>0.66432972662279499</v>
      </c>
      <c r="X66">
        <v>1.02105746624252</v>
      </c>
      <c r="Y66">
        <v>1.23794553670237</v>
      </c>
      <c r="Z66">
        <v>1.4589649943098899</v>
      </c>
      <c r="AA66">
        <v>1.6108100070310101</v>
      </c>
      <c r="AB66">
        <v>1.45097126410428</v>
      </c>
      <c r="AC66">
        <v>1.5135929581327501</v>
      </c>
    </row>
    <row r="67" spans="1:29" x14ac:dyDescent="0.25">
      <c r="A67" t="s">
        <v>3285</v>
      </c>
      <c r="B67" t="s">
        <v>3286</v>
      </c>
      <c r="C67">
        <v>59784.387034261403</v>
      </c>
      <c r="D67">
        <v>0.86494891858595702</v>
      </c>
      <c r="E67">
        <v>-0.34432691498502699</v>
      </c>
      <c r="F67">
        <v>-1.0057074048363599</v>
      </c>
      <c r="G67">
        <v>-1.55951466419612E-2</v>
      </c>
      <c r="H67">
        <v>0.79946156800145396</v>
      </c>
      <c r="I67">
        <v>-0.91369908991665905</v>
      </c>
      <c r="J67">
        <v>0.47306391655024699</v>
      </c>
      <c r="K67" t="s">
        <v>3151</v>
      </c>
      <c r="L67" t="s">
        <v>3150</v>
      </c>
      <c r="M67" t="s">
        <v>3155</v>
      </c>
      <c r="N67" t="s">
        <v>3148</v>
      </c>
      <c r="O67" t="s">
        <v>3151</v>
      </c>
      <c r="P67" t="s">
        <v>3150</v>
      </c>
      <c r="Q67" t="s">
        <v>3149</v>
      </c>
      <c r="R67" t="s">
        <v>3180</v>
      </c>
      <c r="S67">
        <v>4.90472063491144E-2</v>
      </c>
      <c r="T67">
        <v>9.7400546239621799E-2</v>
      </c>
      <c r="U67">
        <v>0.37394383315799601</v>
      </c>
      <c r="V67">
        <v>0.255155410886023</v>
      </c>
      <c r="W67">
        <v>5.3385396686160602E-2</v>
      </c>
      <c r="X67">
        <v>0.42380449644814999</v>
      </c>
      <c r="Y67">
        <v>0.89937428845467104</v>
      </c>
      <c r="Z67">
        <v>1.1191082343338099</v>
      </c>
      <c r="AA67">
        <v>1.1329536117468</v>
      </c>
      <c r="AB67">
        <v>0.55093819012065204</v>
      </c>
      <c r="AC67">
        <v>0.86494891858595702</v>
      </c>
    </row>
    <row r="68" spans="1:29" x14ac:dyDescent="0.25">
      <c r="A68" t="s">
        <v>3287</v>
      </c>
      <c r="B68" t="s">
        <v>3288</v>
      </c>
      <c r="C68">
        <v>19593.713309533901</v>
      </c>
      <c r="D68">
        <v>-0.186649743222076</v>
      </c>
      <c r="E68">
        <v>0.58947019348601704</v>
      </c>
      <c r="F68">
        <v>-1.81198277940902</v>
      </c>
      <c r="G68">
        <v>-0.66109550103322501</v>
      </c>
      <c r="H68">
        <v>-0.246109810499825</v>
      </c>
      <c r="I68">
        <v>0.40966710646571403</v>
      </c>
      <c r="J68">
        <v>2.34253382682788E-3</v>
      </c>
      <c r="K68" t="s">
        <v>3148</v>
      </c>
      <c r="L68" t="s">
        <v>3151</v>
      </c>
      <c r="M68" t="s">
        <v>3155</v>
      </c>
      <c r="N68" t="s">
        <v>3150</v>
      </c>
      <c r="O68" t="s">
        <v>3150</v>
      </c>
      <c r="P68" t="s">
        <v>3148</v>
      </c>
      <c r="Q68" t="s">
        <v>3148</v>
      </c>
      <c r="R68" t="s">
        <v>3180</v>
      </c>
      <c r="S68">
        <v>2.1886607277958499E-2</v>
      </c>
      <c r="T68">
        <v>-0.11256886057724599</v>
      </c>
      <c r="U68">
        <v>-0.249152051057244</v>
      </c>
      <c r="V68">
        <v>-0.30314552414323798</v>
      </c>
      <c r="W68">
        <v>-0.62080607682397604</v>
      </c>
      <c r="X68">
        <v>-0.285001621561566</v>
      </c>
      <c r="Y68">
        <v>5.0692337775751703E-2</v>
      </c>
      <c r="Z68">
        <v>0.113466525260944</v>
      </c>
      <c r="AA68">
        <v>2.7070662243981001E-2</v>
      </c>
      <c r="AB68">
        <v>-0.32562203033244203</v>
      </c>
      <c r="AC68">
        <v>-0.186649743222076</v>
      </c>
    </row>
    <row r="69" spans="1:29" x14ac:dyDescent="0.25">
      <c r="A69" t="s">
        <v>3289</v>
      </c>
      <c r="B69" t="s">
        <v>3290</v>
      </c>
      <c r="C69">
        <v>150383.463780466</v>
      </c>
      <c r="D69">
        <v>0.106734837421764</v>
      </c>
      <c r="E69">
        <v>-0.55962298334447702</v>
      </c>
      <c r="F69">
        <v>-1.60102966196295</v>
      </c>
      <c r="G69">
        <v>0.44958515449564901</v>
      </c>
      <c r="H69">
        <v>0.85067999687900397</v>
      </c>
      <c r="I69">
        <v>0.59687022227189401</v>
      </c>
      <c r="J69">
        <v>0.27923871311075998</v>
      </c>
      <c r="K69" t="s">
        <v>3149</v>
      </c>
      <c r="L69" t="s">
        <v>3150</v>
      </c>
      <c r="M69" t="s">
        <v>3155</v>
      </c>
      <c r="N69" t="s">
        <v>3148</v>
      </c>
      <c r="O69" t="s">
        <v>3151</v>
      </c>
      <c r="P69" t="s">
        <v>3149</v>
      </c>
      <c r="Q69" t="s">
        <v>3149</v>
      </c>
      <c r="R69" t="s">
        <v>3180</v>
      </c>
      <c r="S69">
        <v>-0.68855602186905396</v>
      </c>
      <c r="T69">
        <v>-0.61340805447350299</v>
      </c>
      <c r="U69">
        <v>-0.77662603208011105</v>
      </c>
      <c r="V69">
        <v>-0.91454204752447099</v>
      </c>
      <c r="W69">
        <v>-0.92238157115487196</v>
      </c>
      <c r="X69">
        <v>-0.70311579259923895</v>
      </c>
      <c r="Y69">
        <v>-0.29704971267049801</v>
      </c>
      <c r="Z69">
        <v>-0.10617795910962199</v>
      </c>
      <c r="AA69">
        <v>8.6929373058452997E-2</v>
      </c>
      <c r="AB69">
        <v>-7.4541162735298094E-2</v>
      </c>
      <c r="AC69">
        <v>0.106734837421764</v>
      </c>
    </row>
    <row r="70" spans="1:29" x14ac:dyDescent="0.25">
      <c r="A70" t="s">
        <v>3291</v>
      </c>
      <c r="B70" t="s">
        <v>3292</v>
      </c>
      <c r="C70">
        <v>3099.0097408587399</v>
      </c>
      <c r="D70">
        <v>-0.174797218924956</v>
      </c>
      <c r="E70">
        <v>1.5880341569191301</v>
      </c>
      <c r="F70">
        <v>-1.0057074048363599</v>
      </c>
      <c r="G70">
        <v>-2.3680456009914299</v>
      </c>
      <c r="H70">
        <v>0.48418264480950501</v>
      </c>
      <c r="I70">
        <v>-0.80135119763191698</v>
      </c>
      <c r="J70">
        <v>-0.62296356543242204</v>
      </c>
      <c r="K70" t="s">
        <v>3148</v>
      </c>
      <c r="L70" t="s">
        <v>3151</v>
      </c>
      <c r="M70" t="s">
        <v>3155</v>
      </c>
      <c r="N70" t="s">
        <v>3155</v>
      </c>
      <c r="O70" t="s">
        <v>3149</v>
      </c>
      <c r="P70" t="s">
        <v>3150</v>
      </c>
      <c r="Q70" t="s">
        <v>3150</v>
      </c>
      <c r="R70" t="s">
        <v>3180</v>
      </c>
      <c r="S70">
        <v>-0.90166025797468896</v>
      </c>
      <c r="T70">
        <v>-0.77595522994594801</v>
      </c>
      <c r="U70">
        <v>-0.66846412262839505</v>
      </c>
      <c r="V70">
        <v>-0.960581623512891</v>
      </c>
      <c r="W70">
        <v>-1.20998356842549</v>
      </c>
      <c r="X70">
        <v>-1.1319358885195101</v>
      </c>
      <c r="Y70">
        <v>-0.85754097633626503</v>
      </c>
      <c r="Z70">
        <v>-0.65249153580748998</v>
      </c>
      <c r="AA70">
        <v>-0.68308111116817205</v>
      </c>
      <c r="AB70">
        <v>-0.52934880006534801</v>
      </c>
      <c r="AC70">
        <v>-0.174797218924956</v>
      </c>
    </row>
    <row r="71" spans="1:29" x14ac:dyDescent="0.25">
      <c r="A71" t="s">
        <v>3293</v>
      </c>
      <c r="B71" t="s">
        <v>3294</v>
      </c>
      <c r="C71">
        <v>13033.562396106399</v>
      </c>
      <c r="D71">
        <v>-0.54443292510955599</v>
      </c>
      <c r="E71">
        <v>0.31307771385758898</v>
      </c>
      <c r="F71">
        <v>0.70775117822140499</v>
      </c>
      <c r="G71">
        <v>-1.50508823439782</v>
      </c>
      <c r="H71">
        <v>-0.66344901977426296</v>
      </c>
      <c r="I71">
        <v>-1.2545065200232799</v>
      </c>
      <c r="J71">
        <v>-0.763607410120966</v>
      </c>
      <c r="K71" t="s">
        <v>3150</v>
      </c>
      <c r="L71" t="s">
        <v>3149</v>
      </c>
      <c r="M71" t="s">
        <v>3149</v>
      </c>
      <c r="N71" t="s">
        <v>3155</v>
      </c>
      <c r="O71" t="s">
        <v>3150</v>
      </c>
      <c r="P71" t="s">
        <v>3155</v>
      </c>
      <c r="Q71" t="s">
        <v>3150</v>
      </c>
      <c r="R71" t="s">
        <v>3180</v>
      </c>
      <c r="S71">
        <v>-2.2004956278652101E-2</v>
      </c>
      <c r="T71">
        <v>0.108701216579456</v>
      </c>
      <c r="U71">
        <v>-1.46409716788229E-2</v>
      </c>
      <c r="V71">
        <v>-0.46986609645468902</v>
      </c>
      <c r="W71">
        <v>-0.712091504091801</v>
      </c>
      <c r="X71">
        <v>-0.36187125752447602</v>
      </c>
      <c r="Y71">
        <v>-0.33263124020434798</v>
      </c>
      <c r="Z71">
        <v>-0.43543618604093398</v>
      </c>
      <c r="AA71">
        <v>-4.6835409513682903E-2</v>
      </c>
      <c r="AB71">
        <v>-0.25686705387609399</v>
      </c>
      <c r="AC71">
        <v>-0.54443292510955599</v>
      </c>
    </row>
    <row r="72" spans="1:29" x14ac:dyDescent="0.25">
      <c r="A72" t="s">
        <v>3295</v>
      </c>
      <c r="B72" t="s">
        <v>3296</v>
      </c>
      <c r="C72">
        <v>25744.215348859601</v>
      </c>
      <c r="D72">
        <v>-1.2096786377172399</v>
      </c>
      <c r="E72">
        <v>0.267359796598442</v>
      </c>
      <c r="F72">
        <v>0.31593192565481998</v>
      </c>
      <c r="G72">
        <v>-1.70727586634897</v>
      </c>
      <c r="H72">
        <v>-9.9586560267373499E-3</v>
      </c>
      <c r="I72">
        <v>-0.45126599088264902</v>
      </c>
      <c r="J72">
        <v>-1.3628758725168701E-2</v>
      </c>
      <c r="K72" t="s">
        <v>3155</v>
      </c>
      <c r="L72" t="s">
        <v>3149</v>
      </c>
      <c r="M72" t="s">
        <v>3148</v>
      </c>
      <c r="N72" t="s">
        <v>3155</v>
      </c>
      <c r="O72" t="s">
        <v>3148</v>
      </c>
      <c r="P72" t="s">
        <v>3150</v>
      </c>
      <c r="Q72" t="s">
        <v>3148</v>
      </c>
      <c r="R72" t="s">
        <v>3180</v>
      </c>
      <c r="S72">
        <v>-0.87387200597793901</v>
      </c>
      <c r="T72">
        <v>-0.84997682381419204</v>
      </c>
      <c r="U72">
        <v>-1.0163720330611199</v>
      </c>
      <c r="V72">
        <v>-1.1739942602275699</v>
      </c>
      <c r="W72">
        <v>-1.2338321617945101</v>
      </c>
      <c r="X72">
        <v>-1.20739365629863</v>
      </c>
      <c r="Y72">
        <v>-1.0640863019909399</v>
      </c>
      <c r="Z72">
        <v>-1.1646923079537299</v>
      </c>
      <c r="AA72">
        <v>-1.2223424222102699</v>
      </c>
      <c r="AB72">
        <v>-1.28410647788721</v>
      </c>
      <c r="AC72">
        <v>-1.2096786377172399</v>
      </c>
    </row>
    <row r="73" spans="1:29" x14ac:dyDescent="0.25">
      <c r="A73" t="s">
        <v>3297</v>
      </c>
      <c r="B73" t="s">
        <v>3298</v>
      </c>
      <c r="C73">
        <v>81575.888285384193</v>
      </c>
      <c r="D73">
        <v>1.2098823029844601</v>
      </c>
      <c r="E73">
        <v>-0.19341271865595899</v>
      </c>
      <c r="F73">
        <v>1.4131187188816401</v>
      </c>
      <c r="G73">
        <v>1.04165787877574</v>
      </c>
      <c r="H73">
        <v>8.6303946821035399E-2</v>
      </c>
      <c r="I73">
        <v>0.66187192996393296</v>
      </c>
      <c r="J73">
        <v>-1.01294485284665</v>
      </c>
      <c r="K73" t="s">
        <v>3151</v>
      </c>
      <c r="L73" t="s">
        <v>3148</v>
      </c>
      <c r="M73" t="s">
        <v>3151</v>
      </c>
      <c r="N73" t="s">
        <v>3151</v>
      </c>
      <c r="O73" t="s">
        <v>3148</v>
      </c>
      <c r="P73" t="s">
        <v>3149</v>
      </c>
      <c r="Q73" t="s">
        <v>3155</v>
      </c>
      <c r="R73" t="s">
        <v>3180</v>
      </c>
      <c r="S73">
        <v>0.32304327092943003</v>
      </c>
      <c r="T73">
        <v>0.187655198500082</v>
      </c>
      <c r="U73">
        <v>-0.120477755596643</v>
      </c>
      <c r="V73">
        <v>-0.35480287814085099</v>
      </c>
      <c r="W73">
        <v>-0.205160093238452</v>
      </c>
      <c r="X73">
        <v>-0.115182856581591</v>
      </c>
      <c r="Y73">
        <v>8.1052109511130802E-2</v>
      </c>
      <c r="Z73">
        <v>0.38199396880407399</v>
      </c>
      <c r="AA73">
        <v>0.666482476429478</v>
      </c>
      <c r="AB73">
        <v>0.895708594897063</v>
      </c>
      <c r="AC73">
        <v>1.2098823029844601</v>
      </c>
    </row>
    <row r="74" spans="1:29" x14ac:dyDescent="0.25">
      <c r="A74" t="s">
        <v>3299</v>
      </c>
      <c r="B74" t="s">
        <v>3300</v>
      </c>
      <c r="C74">
        <v>65539.010443084597</v>
      </c>
      <c r="D74">
        <v>1.6146787512882701</v>
      </c>
      <c r="E74">
        <v>-0.23793448005585299</v>
      </c>
      <c r="F74">
        <v>1.4131187188816401</v>
      </c>
      <c r="G74">
        <v>1.3593735344575799</v>
      </c>
      <c r="H74">
        <v>3.0126402195829901E-2</v>
      </c>
      <c r="I74">
        <v>0.39090860824101997</v>
      </c>
      <c r="J74">
        <v>-0.87586768769779499</v>
      </c>
      <c r="K74" t="s">
        <v>3151</v>
      </c>
      <c r="L74" t="s">
        <v>3148</v>
      </c>
      <c r="M74" t="s">
        <v>3151</v>
      </c>
      <c r="N74" t="s">
        <v>3151</v>
      </c>
      <c r="O74" t="s">
        <v>3148</v>
      </c>
      <c r="P74" t="s">
        <v>3148</v>
      </c>
      <c r="Q74" t="s">
        <v>3155</v>
      </c>
      <c r="R74" t="s">
        <v>3180</v>
      </c>
      <c r="S74">
        <v>1.1375710748841801</v>
      </c>
      <c r="T74">
        <v>0.48868270274488101</v>
      </c>
      <c r="U74">
        <v>-0.32692934466664703</v>
      </c>
      <c r="V74">
        <v>-0.62694066648567404</v>
      </c>
      <c r="W74">
        <v>-0.48296735898126297</v>
      </c>
      <c r="X74">
        <v>-0.25698617854427203</v>
      </c>
      <c r="Y74">
        <v>2.3938987903305502E-2</v>
      </c>
      <c r="Z74">
        <v>0.43969007019902501</v>
      </c>
      <c r="AA74">
        <v>0.52293121131819698</v>
      </c>
      <c r="AB74">
        <v>0.94503333105760201</v>
      </c>
      <c r="AC74">
        <v>1.6146787512882701</v>
      </c>
    </row>
    <row r="75" spans="1:29" x14ac:dyDescent="0.25">
      <c r="A75" t="s">
        <v>3301</v>
      </c>
      <c r="B75" t="s">
        <v>3302</v>
      </c>
      <c r="C75">
        <v>33906.545750630401</v>
      </c>
      <c r="D75">
        <v>1.06235107228701</v>
      </c>
      <c r="E75">
        <v>-0.29294053275304699</v>
      </c>
      <c r="F75">
        <v>1.4131187188816401</v>
      </c>
      <c r="G75">
        <v>1.0383823828529599</v>
      </c>
      <c r="H75">
        <v>-0.35264685160232501</v>
      </c>
      <c r="I75">
        <v>-8.0214950463401796E-2</v>
      </c>
      <c r="J75">
        <v>-0.46138928822730702</v>
      </c>
      <c r="K75" t="s">
        <v>3151</v>
      </c>
      <c r="L75" t="s">
        <v>3148</v>
      </c>
      <c r="M75" t="s">
        <v>3151</v>
      </c>
      <c r="N75" t="s">
        <v>3151</v>
      </c>
      <c r="O75" t="s">
        <v>3150</v>
      </c>
      <c r="P75" t="s">
        <v>3148</v>
      </c>
      <c r="Q75" t="s">
        <v>3150</v>
      </c>
      <c r="R75" t="s">
        <v>3180</v>
      </c>
      <c r="S75">
        <v>0.31192355928341098</v>
      </c>
      <c r="T75">
        <v>0.51567851652295005</v>
      </c>
      <c r="U75">
        <v>0.29781744063686499</v>
      </c>
      <c r="V75">
        <v>-2.11367062705112E-3</v>
      </c>
      <c r="W75">
        <v>1.6010788656250101E-2</v>
      </c>
      <c r="X75">
        <v>0.21544164745759101</v>
      </c>
      <c r="Y75">
        <v>0.35674188020977299</v>
      </c>
      <c r="Z75">
        <v>0.62901766490537103</v>
      </c>
      <c r="AA75">
        <v>0.94810359014285295</v>
      </c>
      <c r="AB75">
        <v>0.87561992400946798</v>
      </c>
      <c r="AC75">
        <v>1.06235107228701</v>
      </c>
    </row>
    <row r="76" spans="1:29" x14ac:dyDescent="0.25">
      <c r="A76" t="s">
        <v>3303</v>
      </c>
      <c r="B76" t="s">
        <v>3304</v>
      </c>
      <c r="C76">
        <v>42111.054914259701</v>
      </c>
      <c r="D76">
        <v>0.77944035203835804</v>
      </c>
      <c r="E76">
        <v>1.20545473005582E-2</v>
      </c>
      <c r="F76">
        <v>1.4131187188816401</v>
      </c>
      <c r="G76">
        <v>0.75153853746916</v>
      </c>
      <c r="H76">
        <v>-0.24447922064730801</v>
      </c>
      <c r="I76">
        <v>-1.3054588715597999</v>
      </c>
      <c r="J76">
        <v>-1.17474023207775</v>
      </c>
      <c r="K76" t="s">
        <v>3151</v>
      </c>
      <c r="L76" t="s">
        <v>3148</v>
      </c>
      <c r="M76" t="s">
        <v>3151</v>
      </c>
      <c r="N76" t="s">
        <v>3149</v>
      </c>
      <c r="O76" t="s">
        <v>3150</v>
      </c>
      <c r="P76" t="s">
        <v>3155</v>
      </c>
      <c r="Q76" t="s">
        <v>3155</v>
      </c>
      <c r="R76" t="s">
        <v>3180</v>
      </c>
      <c r="S76">
        <v>-0.17780508278892099</v>
      </c>
      <c r="T76">
        <v>-0.18976606365326101</v>
      </c>
      <c r="U76">
        <v>-0.24298442120062499</v>
      </c>
      <c r="V76">
        <v>-0.54371040436937101</v>
      </c>
      <c r="W76">
        <v>-0.68274506290327797</v>
      </c>
      <c r="X76">
        <v>-0.62522634731531501</v>
      </c>
      <c r="Y76">
        <v>-0.16509607029225601</v>
      </c>
      <c r="Z76">
        <v>0.36478574776099099</v>
      </c>
      <c r="AA76">
        <v>0.45220236516782902</v>
      </c>
      <c r="AB76">
        <v>0.44981586716885502</v>
      </c>
      <c r="AC76">
        <v>0.77944035203835804</v>
      </c>
    </row>
    <row r="77" spans="1:29" x14ac:dyDescent="0.25">
      <c r="A77" t="s">
        <v>3305</v>
      </c>
      <c r="B77" t="s">
        <v>3306</v>
      </c>
      <c r="C77">
        <v>47587.419903292903</v>
      </c>
      <c r="D77">
        <v>8.7458659721717199E-4</v>
      </c>
      <c r="E77">
        <v>0.66693678188134597</v>
      </c>
      <c r="F77">
        <v>-0.61051028827271003</v>
      </c>
      <c r="G77">
        <v>-0.115383707049643</v>
      </c>
      <c r="H77">
        <v>0.55193229622152096</v>
      </c>
      <c r="I77">
        <v>-0.71061298230523096</v>
      </c>
      <c r="J77">
        <v>-0.81593606732319701</v>
      </c>
      <c r="K77" t="s">
        <v>3148</v>
      </c>
      <c r="L77" t="s">
        <v>3151</v>
      </c>
      <c r="M77" t="s">
        <v>3150</v>
      </c>
      <c r="N77" t="s">
        <v>3150</v>
      </c>
      <c r="O77" t="s">
        <v>3149</v>
      </c>
      <c r="P77" t="s">
        <v>3150</v>
      </c>
      <c r="Q77" t="s">
        <v>3155</v>
      </c>
      <c r="R77" t="s">
        <v>3180</v>
      </c>
      <c r="S77">
        <v>-6.8046253228109602E-2</v>
      </c>
      <c r="T77">
        <v>5.9601479971409799E-2</v>
      </c>
      <c r="U77">
        <v>-7.9291773761912598E-2</v>
      </c>
      <c r="V77">
        <v>-0.27832233455737199</v>
      </c>
      <c r="W77">
        <v>-0.340981972398825</v>
      </c>
      <c r="X77">
        <v>-0.366244706484673</v>
      </c>
      <c r="Y77">
        <v>-0.18362423732181299</v>
      </c>
      <c r="Z77">
        <v>8.2125361812330194E-3</v>
      </c>
      <c r="AA77">
        <v>-8.7952243417777104E-2</v>
      </c>
      <c r="AB77">
        <v>-0.31008287869562301</v>
      </c>
      <c r="AC77">
        <v>8.7458659721717199E-4</v>
      </c>
    </row>
    <row r="78" spans="1:29" x14ac:dyDescent="0.25">
      <c r="A78" t="s">
        <v>3307</v>
      </c>
      <c r="B78" t="s">
        <v>3308</v>
      </c>
      <c r="C78">
        <v>14502.5024041665</v>
      </c>
      <c r="D78">
        <v>1.1807591551210901</v>
      </c>
      <c r="E78">
        <v>0.75423837560042695</v>
      </c>
      <c r="F78">
        <v>-1.0057074048363599</v>
      </c>
      <c r="G78">
        <v>0.39694935884195798</v>
      </c>
      <c r="H78">
        <v>-0.69819665407662301</v>
      </c>
      <c r="I78">
        <v>-1.4318873175590601</v>
      </c>
      <c r="J78">
        <v>-0.82523097698214898</v>
      </c>
      <c r="K78" t="s">
        <v>3151</v>
      </c>
      <c r="L78" t="s">
        <v>3151</v>
      </c>
      <c r="M78" t="s">
        <v>3155</v>
      </c>
      <c r="N78" t="s">
        <v>3148</v>
      </c>
      <c r="O78" t="s">
        <v>3155</v>
      </c>
      <c r="P78" t="s">
        <v>3155</v>
      </c>
      <c r="Q78" t="s">
        <v>3155</v>
      </c>
      <c r="R78" t="s">
        <v>3180</v>
      </c>
      <c r="S78">
        <v>0.35090109590172303</v>
      </c>
      <c r="T78">
        <v>0.57033158369316295</v>
      </c>
      <c r="U78">
        <v>0.45082606769182598</v>
      </c>
      <c r="V78">
        <v>0.159153876949859</v>
      </c>
      <c r="W78">
        <v>0.13936562358342</v>
      </c>
      <c r="X78">
        <v>0.59102174210413805</v>
      </c>
      <c r="Y78">
        <v>0.67984405950360105</v>
      </c>
      <c r="Z78">
        <v>0.71703258320380903</v>
      </c>
      <c r="AA78">
        <v>0.418067120569312</v>
      </c>
      <c r="AB78">
        <v>0.413622180409152</v>
      </c>
      <c r="AC78">
        <v>1.1807591551210901</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MODE D'EMPLOI</vt:lpstr>
      <vt:lpstr>Fiche Métier</vt:lpstr>
      <vt:lpstr>ListeFAP87</vt:lpstr>
      <vt:lpstr>ListeFAP225</vt:lpstr>
      <vt:lpstr>Menus</vt:lpstr>
      <vt:lpstr>Nomenclature FAP</vt:lpstr>
      <vt:lpstr>donFiche</vt:lpstr>
      <vt:lpstr>indsynthdep</vt:lpstr>
      <vt:lpstr>FAP87_Reg</vt:lpstr>
      <vt:lpstr>Documentation</vt:lpstr>
      <vt:lpstr>'Nomenclature FAP'!Impression_des_titres</vt:lpstr>
      <vt:lpstr>'Fiche Métier'!Zone_d_impression</vt:lpstr>
      <vt:lpstr>'Nomenclature FAP'!Zone_d_impression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VAN-PUYMBROECK Cyrille (DR-ARA)</dc:creator>
  <cp:lastModifiedBy>VAN-PUYMBROECK Cyrille (DR-ARA)</cp:lastModifiedBy>
  <dcterms:created xsi:type="dcterms:W3CDTF">2020-12-23T11:09:04Z</dcterms:created>
  <dcterms:modified xsi:type="dcterms:W3CDTF">2022-09-27T08:51:30Z</dcterms:modified>
</cp:coreProperties>
</file>