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EPES\10 Travail\Santé au travail\PRST4\Diagnostic_ARA\Entreprises - Emploi\"/>
    </mc:Choice>
  </mc:AlternateContent>
  <xr:revisionPtr revIDLastSave="0" documentId="13_ncr:1_{0805C639-A618-45AA-9B9F-2AF340F96256}" xr6:coauthVersionLast="47" xr6:coauthVersionMax="47" xr10:uidLastSave="{00000000-0000-0000-0000-000000000000}"/>
  <bookViews>
    <workbookView xWindow="-120" yWindow="-120" windowWidth="29040" windowHeight="15840" xr2:uid="{41F20199-66CC-4585-87E7-63FB3484916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1" l="1"/>
  <c r="G61" i="1"/>
  <c r="H61" i="1"/>
  <c r="C61" i="1"/>
  <c r="D60" i="1"/>
  <c r="G60" i="1"/>
  <c r="H60" i="1"/>
  <c r="C60" i="1"/>
  <c r="D58" i="1"/>
  <c r="G58" i="1"/>
  <c r="H58" i="1"/>
  <c r="I58" i="1"/>
  <c r="J58" i="1"/>
  <c r="C58" i="1"/>
  <c r="H48" i="1"/>
  <c r="H62" i="1" s="1"/>
  <c r="G48" i="1"/>
  <c r="G62" i="1" s="1"/>
  <c r="D48" i="1"/>
  <c r="D62" i="1" s="1"/>
  <c r="C48" i="1"/>
  <c r="C62" i="1" s="1"/>
  <c r="E47" i="1"/>
  <c r="F47" i="1" s="1"/>
  <c r="E46" i="1"/>
  <c r="F46" i="1" s="1"/>
  <c r="E45" i="1"/>
  <c r="F45" i="1" s="1"/>
  <c r="I45" i="1"/>
  <c r="J45" i="1" s="1"/>
  <c r="I46" i="1"/>
  <c r="I47" i="1"/>
  <c r="J47" i="1" s="1"/>
  <c r="E44" i="1"/>
  <c r="F44" i="1" s="1"/>
  <c r="I44" i="1"/>
  <c r="J44" i="1" s="1"/>
  <c r="E43" i="1"/>
  <c r="F43" i="1" s="1"/>
  <c r="J42" i="1"/>
  <c r="J43" i="1"/>
  <c r="E42" i="1"/>
  <c r="F42" i="1" s="1"/>
  <c r="E41" i="1"/>
  <c r="F41" i="1" s="1"/>
  <c r="I41" i="1"/>
  <c r="J41" i="1" s="1"/>
  <c r="E40" i="1"/>
  <c r="F40" i="1" s="1"/>
  <c r="I40" i="1"/>
  <c r="J40" i="1" s="1"/>
  <c r="E39" i="1"/>
  <c r="F39" i="1" s="1"/>
  <c r="I39" i="1"/>
  <c r="J39" i="1" s="1"/>
  <c r="E38" i="1"/>
  <c r="F38" i="1" s="1"/>
  <c r="I38" i="1"/>
  <c r="J38" i="1"/>
  <c r="E37" i="1"/>
  <c r="F37" i="1" s="1"/>
  <c r="I37" i="1"/>
  <c r="J37" i="1" s="1"/>
  <c r="E36" i="1"/>
  <c r="F36" i="1" s="1"/>
  <c r="I36" i="1"/>
  <c r="J36" i="1" s="1"/>
  <c r="E35" i="1"/>
  <c r="F35" i="1" s="1"/>
  <c r="I35" i="1"/>
  <c r="J35" i="1" s="1"/>
  <c r="E34" i="1"/>
  <c r="K34" i="1" s="1"/>
  <c r="L34" i="1" s="1"/>
  <c r="I34" i="1"/>
  <c r="J34" i="1" s="1"/>
  <c r="E33" i="1"/>
  <c r="F33" i="1" s="1"/>
  <c r="I33" i="1"/>
  <c r="J33" i="1"/>
  <c r="E32" i="1"/>
  <c r="F32" i="1" s="1"/>
  <c r="I32" i="1"/>
  <c r="J32" i="1" s="1"/>
  <c r="E31" i="1"/>
  <c r="F31" i="1" s="1"/>
  <c r="I31" i="1"/>
  <c r="J31" i="1" s="1"/>
  <c r="E30" i="1"/>
  <c r="F30" i="1"/>
  <c r="I30" i="1"/>
  <c r="J30" i="1"/>
  <c r="E29" i="1"/>
  <c r="K29" i="1" s="1"/>
  <c r="I29" i="1"/>
  <c r="J29" i="1" s="1"/>
  <c r="E28" i="1"/>
  <c r="F28" i="1" s="1"/>
  <c r="F61" i="1" s="1"/>
  <c r="I28" i="1"/>
  <c r="J28" i="1" s="1"/>
  <c r="J61" i="1" s="1"/>
  <c r="E27" i="1"/>
  <c r="F27" i="1" s="1"/>
  <c r="F60" i="1" s="1"/>
  <c r="I27" i="1"/>
  <c r="J27" i="1" s="1"/>
  <c r="J60" i="1" s="1"/>
  <c r="H26" i="1"/>
  <c r="H59" i="1" s="1"/>
  <c r="C26" i="1"/>
  <c r="C59" i="1" s="1"/>
  <c r="D26" i="1"/>
  <c r="D59" i="1" s="1"/>
  <c r="G26" i="1"/>
  <c r="E25" i="1"/>
  <c r="F25" i="1" s="1"/>
  <c r="I25" i="1"/>
  <c r="J25" i="1" s="1"/>
  <c r="E24" i="1"/>
  <c r="I24" i="1"/>
  <c r="J24" i="1" s="1"/>
  <c r="E23" i="1"/>
  <c r="F23" i="1" s="1"/>
  <c r="I23" i="1"/>
  <c r="J23" i="1" s="1"/>
  <c r="E22" i="1"/>
  <c r="F22" i="1" s="1"/>
  <c r="I22" i="1"/>
  <c r="J22" i="1"/>
  <c r="E21" i="1"/>
  <c r="F21" i="1" s="1"/>
  <c r="I21" i="1"/>
  <c r="J21" i="1" s="1"/>
  <c r="E20" i="1"/>
  <c r="F20" i="1" s="1"/>
  <c r="I20" i="1"/>
  <c r="J20" i="1"/>
  <c r="E19" i="1"/>
  <c r="F19" i="1" s="1"/>
  <c r="I19" i="1"/>
  <c r="J19" i="1" s="1"/>
  <c r="E18" i="1"/>
  <c r="F18" i="1"/>
  <c r="I18" i="1"/>
  <c r="J18" i="1" s="1"/>
  <c r="E17" i="1"/>
  <c r="F17" i="1" s="1"/>
  <c r="I17" i="1"/>
  <c r="J17" i="1" s="1"/>
  <c r="E16" i="1"/>
  <c r="F16" i="1" s="1"/>
  <c r="I16" i="1"/>
  <c r="J16" i="1" s="1"/>
  <c r="E15" i="1"/>
  <c r="F15" i="1" s="1"/>
  <c r="I15" i="1"/>
  <c r="J15" i="1" s="1"/>
  <c r="E14" i="1"/>
  <c r="F14" i="1" s="1"/>
  <c r="I14" i="1"/>
  <c r="J14" i="1" s="1"/>
  <c r="E13" i="1"/>
  <c r="F13" i="1" s="1"/>
  <c r="I13" i="1"/>
  <c r="J13" i="1" s="1"/>
  <c r="E12" i="1"/>
  <c r="F12" i="1" s="1"/>
  <c r="I12" i="1"/>
  <c r="J12" i="1" s="1"/>
  <c r="E11" i="1"/>
  <c r="I11" i="1"/>
  <c r="J11" i="1" s="1"/>
  <c r="E10" i="1"/>
  <c r="F10" i="1" s="1"/>
  <c r="I10" i="1"/>
  <c r="J10" i="1" s="1"/>
  <c r="E9" i="1"/>
  <c r="F9" i="1" s="1"/>
  <c r="F58" i="1" s="1"/>
  <c r="I63" i="1"/>
  <c r="J63" i="1" s="1"/>
  <c r="E63" i="1"/>
  <c r="I49" i="1"/>
  <c r="J49" i="1" s="1"/>
  <c r="E49" i="1"/>
  <c r="K49" i="1" l="1"/>
  <c r="K9" i="1"/>
  <c r="M9" i="1" s="1"/>
  <c r="M58" i="1" s="1"/>
  <c r="K30" i="1"/>
  <c r="M30" i="1" s="1"/>
  <c r="K18" i="1"/>
  <c r="M18" i="1" s="1"/>
  <c r="K22" i="1"/>
  <c r="L22" i="1" s="1"/>
  <c r="L30" i="1"/>
  <c r="K35" i="1"/>
  <c r="L35" i="1" s="1"/>
  <c r="E58" i="1"/>
  <c r="I26" i="1"/>
  <c r="I59" i="1" s="1"/>
  <c r="F34" i="1"/>
  <c r="M34" i="1"/>
  <c r="E60" i="1"/>
  <c r="K25" i="1"/>
  <c r="L25" i="1" s="1"/>
  <c r="M41" i="1"/>
  <c r="K36" i="1"/>
  <c r="L36" i="1" s="1"/>
  <c r="K41" i="1"/>
  <c r="L41" i="1" s="1"/>
  <c r="G59" i="1"/>
  <c r="E61" i="1"/>
  <c r="K45" i="1"/>
  <c r="L45" i="1" s="1"/>
  <c r="F29" i="1"/>
  <c r="K58" i="1"/>
  <c r="I60" i="1"/>
  <c r="K12" i="1"/>
  <c r="I61" i="1"/>
  <c r="J26" i="1"/>
  <c r="J59" i="1" s="1"/>
  <c r="M11" i="1"/>
  <c r="L9" i="1"/>
  <c r="L58" i="1" s="1"/>
  <c r="F11" i="1"/>
  <c r="K24" i="1"/>
  <c r="M24" i="1" s="1"/>
  <c r="L49" i="1"/>
  <c r="K11" i="1"/>
  <c r="L11" i="1" s="1"/>
  <c r="K17" i="1"/>
  <c r="L17" i="1" s="1"/>
  <c r="K31" i="1"/>
  <c r="L31" i="1" s="1"/>
  <c r="K42" i="1"/>
  <c r="F49" i="1"/>
  <c r="K10" i="1"/>
  <c r="M10" i="1" s="1"/>
  <c r="E48" i="1"/>
  <c r="E62" i="1" s="1"/>
  <c r="K27" i="1"/>
  <c r="M49" i="1"/>
  <c r="L18" i="1"/>
  <c r="K63" i="1"/>
  <c r="L63" i="1" s="1"/>
  <c r="I48" i="1"/>
  <c r="K47" i="1"/>
  <c r="L47" i="1" s="1"/>
  <c r="K46" i="1"/>
  <c r="L46" i="1" s="1"/>
  <c r="J46" i="1"/>
  <c r="K44" i="1"/>
  <c r="M44" i="1" s="1"/>
  <c r="M45" i="1"/>
  <c r="K43" i="1"/>
  <c r="L43" i="1" s="1"/>
  <c r="K40" i="1"/>
  <c r="K39" i="1"/>
  <c r="M39" i="1" s="1"/>
  <c r="K38" i="1"/>
  <c r="K37" i="1"/>
  <c r="K33" i="1"/>
  <c r="K32" i="1"/>
  <c r="M32" i="1" s="1"/>
  <c r="L29" i="1"/>
  <c r="M29" i="1"/>
  <c r="K28" i="1"/>
  <c r="K61" i="1" s="1"/>
  <c r="L27" i="1"/>
  <c r="L60" i="1" s="1"/>
  <c r="E26" i="1"/>
  <c r="F24" i="1"/>
  <c r="K23" i="1"/>
  <c r="M23" i="1" s="1"/>
  <c r="K21" i="1"/>
  <c r="M21" i="1" s="1"/>
  <c r="K20" i="1"/>
  <c r="K19" i="1"/>
  <c r="K16" i="1"/>
  <c r="K15" i="1"/>
  <c r="K14" i="1"/>
  <c r="M14" i="1" s="1"/>
  <c r="K13" i="1"/>
  <c r="L13" i="1" s="1"/>
  <c r="F63" i="1"/>
  <c r="M36" i="1" l="1"/>
  <c r="M35" i="1"/>
  <c r="L32" i="1"/>
  <c r="F48" i="1"/>
  <c r="F62" i="1" s="1"/>
  <c r="M47" i="1"/>
  <c r="L24" i="1"/>
  <c r="M22" i="1"/>
  <c r="M43" i="1"/>
  <c r="M31" i="1"/>
  <c r="F26" i="1"/>
  <c r="F59" i="1" s="1"/>
  <c r="E59" i="1"/>
  <c r="M12" i="1"/>
  <c r="L12" i="1"/>
  <c r="M27" i="1"/>
  <c r="M60" i="1" s="1"/>
  <c r="K60" i="1"/>
  <c r="J48" i="1"/>
  <c r="J62" i="1" s="1"/>
  <c r="I62" i="1"/>
  <c r="M17" i="1"/>
  <c r="M13" i="1"/>
  <c r="M25" i="1"/>
  <c r="K26" i="1"/>
  <c r="M26" i="1" s="1"/>
  <c r="M59" i="1" s="1"/>
  <c r="M63" i="1"/>
  <c r="L10" i="1"/>
  <c r="M42" i="1"/>
  <c r="L42" i="1"/>
  <c r="K48" i="1"/>
  <c r="K62" i="1" s="1"/>
  <c r="M46" i="1"/>
  <c r="L44" i="1"/>
  <c r="M40" i="1"/>
  <c r="L40" i="1"/>
  <c r="L39" i="1"/>
  <c r="M38" i="1"/>
  <c r="L38" i="1"/>
  <c r="L37" i="1"/>
  <c r="M37" i="1"/>
  <c r="M33" i="1"/>
  <c r="L33" i="1"/>
  <c r="L28" i="1"/>
  <c r="L61" i="1" s="1"/>
  <c r="M28" i="1"/>
  <c r="M61" i="1" s="1"/>
  <c r="L23" i="1"/>
  <c r="L21" i="1"/>
  <c r="M20" i="1"/>
  <c r="L20" i="1"/>
  <c r="M19" i="1"/>
  <c r="L19" i="1"/>
  <c r="M16" i="1"/>
  <c r="L16" i="1"/>
  <c r="M15" i="1"/>
  <c r="L15" i="1"/>
  <c r="L14" i="1"/>
  <c r="L26" i="1" l="1"/>
  <c r="L59" i="1" s="1"/>
  <c r="K59" i="1"/>
  <c r="M48" i="1"/>
  <c r="M62" i="1" s="1"/>
  <c r="L48" i="1"/>
  <c r="L62" i="1" s="1"/>
</calcChain>
</file>

<file path=xl/sharedStrings.xml><?xml version="1.0" encoding="utf-8"?>
<sst xmlns="http://schemas.openxmlformats.org/spreadsheetml/2006/main" count="97" uniqueCount="63">
  <si>
    <t>TEMPS PARTIEL</t>
  </si>
  <si>
    <t>TEMPS PLEIN</t>
  </si>
  <si>
    <t>TOTAL</t>
  </si>
  <si>
    <t xml:space="preserve">% Temps partiel </t>
  </si>
  <si>
    <t>% Temps plein</t>
  </si>
  <si>
    <t>NAF38</t>
  </si>
  <si>
    <t>Hommes</t>
  </si>
  <si>
    <t>Femmes</t>
  </si>
  <si>
    <t>Total</t>
  </si>
  <si>
    <t>% Femmes</t>
  </si>
  <si>
    <t>Agriculture, sylviculture et pêche</t>
  </si>
  <si>
    <t xml:space="preserve">Industries extractives </t>
  </si>
  <si>
    <t>Fabrication de denrées alimentaires, de boissons et de produits à base de tabac</t>
  </si>
  <si>
    <t>Fabrication de textiles, industries de l'habillement, industrie du cuir et de la chaussure</t>
  </si>
  <si>
    <t xml:space="preserve">Travail du bois, industries du papier et imprimerie </t>
  </si>
  <si>
    <t>Cokéfaction et raffinage</t>
  </si>
  <si>
    <t>Industrie chimique</t>
  </si>
  <si>
    <t>Industrie pharmaceutique</t>
  </si>
  <si>
    <t>Fabrication de produits en caoutchouc et en plastique ainsi que d'autres produits minéraux non métalliques</t>
  </si>
  <si>
    <t>Métallurgie et fabrication de produits métalliques à l'exception des machines et des équipements</t>
  </si>
  <si>
    <t>Fabrication de produits informatiques, électroniques et optiques</t>
  </si>
  <si>
    <t>Fabrication d'équipements électriques</t>
  </si>
  <si>
    <t>Fabrication de machines et équipements n.c.a.</t>
  </si>
  <si>
    <t>Fabrication de matériels de transport</t>
  </si>
  <si>
    <t>Autres industries manufacturières ; réparation et installation de machines et d'équipements</t>
  </si>
  <si>
    <t>Production et distribution d'électricité, de gaz, de vapeur et d'air conditionné</t>
  </si>
  <si>
    <t>Production et distribution d'eau ; assainissement, gestion des déchets et dépollution</t>
  </si>
  <si>
    <t>INDUSTRIE</t>
  </si>
  <si>
    <t xml:space="preserve">Construction </t>
  </si>
  <si>
    <t>Commerce ; réparation d'automobiles et de motocycles</t>
  </si>
  <si>
    <t xml:space="preserve">Transports et entreposage </t>
  </si>
  <si>
    <t>Hébergement et restauration</t>
  </si>
  <si>
    <t>Edition, audiovisuel et diffusion</t>
  </si>
  <si>
    <t>Télécommunications</t>
  </si>
  <si>
    <t>Activités informatiques et services d'information</t>
  </si>
  <si>
    <t>Activités financières et d'assurance</t>
  </si>
  <si>
    <t>Activités immobilières</t>
  </si>
  <si>
    <t>Activités juridiques, comptables, de gestion, d'architecture, d'ingénierie, de contrôle et d'analyses techniques</t>
  </si>
  <si>
    <t>Recherche-développement scientifique</t>
  </si>
  <si>
    <t>Autres activités spécialisées, scientifiques et techniques</t>
  </si>
  <si>
    <t>Activités de services administratifs et de soutien</t>
  </si>
  <si>
    <t>Administration publique</t>
  </si>
  <si>
    <t>Enseignement</t>
  </si>
  <si>
    <t>Activités pour la santé humaine</t>
  </si>
  <si>
    <t>Hébergement médico-social et social et action sociale sans hébergement</t>
  </si>
  <si>
    <t>Arts, spectacles et activités récréatives</t>
  </si>
  <si>
    <t xml:space="preserve">Autres activités de services </t>
  </si>
  <si>
    <t>Activités des ménages en tant qu'employeurs et producteurs de biens et services pour usage propre</t>
  </si>
  <si>
    <t>Activités extra-territoriales</t>
  </si>
  <si>
    <t>SERVICES</t>
  </si>
  <si>
    <t>Tous secteurs</t>
  </si>
  <si>
    <t>NAF5</t>
  </si>
  <si>
    <t>Agriculture</t>
  </si>
  <si>
    <t>Industrie</t>
  </si>
  <si>
    <t xml:space="preserve">Commerce </t>
  </si>
  <si>
    <t>Services</t>
  </si>
  <si>
    <t xml:space="preserve">Tableau 1 : Durée du travail des salariés selon le secteur d'activité </t>
  </si>
  <si>
    <t>Source : INSEE - Recensement de la population 2020, exploitation complémentaire - Traitement : DREETS ARA (SESE)</t>
  </si>
  <si>
    <t>Champ : Actifs ayant un emploi (au lieu de travail), Auvergne-Rhône-Alpes</t>
  </si>
  <si>
    <t>Lecture : 23% des actifs en emploi dans l'agriculture, sylviculture, pêche travaillent à temps partiel, soit 16 963, dont 51% sont des femmes.</t>
  </si>
  <si>
    <t xml:space="preserve">Tableau 2 : Durée du travail des salariés selon le secteur d'activité </t>
  </si>
  <si>
    <r>
      <rPr>
        <b/>
        <sz val="11"/>
        <color theme="4" tint="-0.249977111117893"/>
        <rFont val="Calibri"/>
        <family val="2"/>
        <scheme val="minor"/>
      </rPr>
      <t>Le secteur agricole et certains secteurs des services emploient une proportion conséquente de salariés à temps partiel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
Dans le secteur privé, 19% des salariés occupent un emploi à temps partiel. Dans 17 secteurs d'activité, cette proportion est inférieure à 10%. 
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La situation par grands secteurs est assez semblable à celle relative à la durée des contrats. Les secteurs qui présentent le plus souvent une durée de contrat limitée sont également ceux qui limitent le plus la durée du travail. 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Dans l'</t>
    </r>
    <r>
      <rPr>
        <b/>
        <sz val="11"/>
        <rFont val="Calibri"/>
        <family val="2"/>
        <scheme val="minor"/>
      </rPr>
      <t>industrie</t>
    </r>
    <r>
      <rPr>
        <sz val="11"/>
        <rFont val="Calibri"/>
        <family val="2"/>
        <scheme val="minor"/>
      </rPr>
      <t xml:space="preserve">, la plupart des secteurs emploient moins de 10% de salariés à temps partiel. Le secteur de la </t>
    </r>
    <r>
      <rPr>
        <b/>
        <sz val="11"/>
        <rFont val="Calibri"/>
        <family val="2"/>
        <scheme val="minor"/>
      </rPr>
      <t>fabrication de denrées alimentaires, de boissons et de produits à base de tabac</t>
    </r>
    <r>
      <rPr>
        <sz val="11"/>
        <rFont val="Calibri"/>
        <family val="2"/>
        <scheme val="minor"/>
      </rPr>
      <t xml:space="preserve"> fait figure d'exception avec 12% de salariés à temps partiel, ainsi que l'</t>
    </r>
    <r>
      <rPr>
        <b/>
        <sz val="11"/>
        <rFont val="Calibri"/>
        <family val="2"/>
        <scheme val="minor"/>
      </rPr>
      <t>industrie pharmaceutique</t>
    </r>
    <r>
      <rPr>
        <sz val="11"/>
        <rFont val="Calibri"/>
        <family val="2"/>
        <scheme val="minor"/>
      </rPr>
      <t xml:space="preserve"> (10%).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Avec 7% de salariés à temps partiel, le secteur de la </t>
    </r>
    <r>
      <rPr>
        <b/>
        <sz val="11"/>
        <rFont val="Calibri"/>
        <family val="2"/>
        <scheme val="minor"/>
      </rPr>
      <t xml:space="preserve">construction </t>
    </r>
    <r>
      <rPr>
        <sz val="11"/>
        <rFont val="Calibri"/>
        <family val="2"/>
        <scheme val="minor"/>
      </rPr>
      <t xml:space="preserve">se situe également à un niveau de recours en-deçà du niveau régional. 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Les grands secteurs qui recourent le plus au temps partiel sont le </t>
    </r>
    <r>
      <rPr>
        <b/>
        <sz val="11"/>
        <rFont val="Calibri"/>
        <family val="2"/>
        <scheme val="minor"/>
      </rPr>
      <t>commerce</t>
    </r>
    <r>
      <rPr>
        <sz val="11"/>
        <rFont val="Calibri"/>
        <family val="2"/>
        <scheme val="minor"/>
      </rPr>
      <t xml:space="preserve"> (17%), l'</t>
    </r>
    <r>
      <rPr>
        <b/>
        <sz val="11"/>
        <rFont val="Calibri"/>
        <family val="2"/>
        <scheme val="minor"/>
      </rPr>
      <t>agriculture</t>
    </r>
    <r>
      <rPr>
        <sz val="11"/>
        <rFont val="Calibri"/>
        <family val="2"/>
        <scheme val="minor"/>
      </rPr>
      <t xml:space="preserve"> (23%) et les </t>
    </r>
    <r>
      <rPr>
        <b/>
        <sz val="11"/>
        <rFont val="Calibri"/>
        <family val="2"/>
        <scheme val="minor"/>
      </rPr>
      <t>services</t>
    </r>
    <r>
      <rPr>
        <sz val="11"/>
        <rFont val="Calibri"/>
        <family val="2"/>
        <scheme val="minor"/>
      </rPr>
      <t xml:space="preserve"> (24%). Les différents secteurs des services se divisent en deux groupes. 8 secteurs emploient entre 9% et 16% de salariés à temps partiel : </t>
    </r>
    <r>
      <rPr>
        <b/>
        <sz val="11"/>
        <rFont val="Calibri"/>
        <family val="2"/>
        <scheme val="minor"/>
      </rPr>
      <t>les activités extra-territoriales</t>
    </r>
    <r>
      <rPr>
        <sz val="11"/>
        <rFont val="Calibri"/>
        <family val="2"/>
        <scheme val="minor"/>
      </rPr>
      <t xml:space="preserve"> (7%), les </t>
    </r>
    <r>
      <rPr>
        <b/>
        <sz val="11"/>
        <rFont val="Calibri"/>
        <family val="2"/>
        <scheme val="minor"/>
      </rPr>
      <t xml:space="preserve">activités informatiques et services d'information </t>
    </r>
    <r>
      <rPr>
        <sz val="11"/>
        <rFont val="Calibri"/>
        <family val="2"/>
        <scheme val="minor"/>
      </rPr>
      <t>(8%), la</t>
    </r>
    <r>
      <rPr>
        <b/>
        <sz val="11"/>
        <rFont val="Calibri"/>
        <family val="2"/>
        <scheme val="minor"/>
      </rPr>
      <t xml:space="preserve"> recherche et développement scientifique</t>
    </r>
    <r>
      <rPr>
        <sz val="11"/>
        <rFont val="Calibri"/>
        <family val="2"/>
        <scheme val="minor"/>
      </rPr>
      <t xml:space="preserve"> (10%) et les </t>
    </r>
    <r>
      <rPr>
        <b/>
        <sz val="11"/>
        <rFont val="Calibri"/>
        <family val="2"/>
        <scheme val="minor"/>
      </rPr>
      <t>transports et entreposage</t>
    </r>
    <r>
      <rPr>
        <sz val="11"/>
        <rFont val="Calibri"/>
        <family val="2"/>
        <scheme val="minor"/>
      </rPr>
      <t xml:space="preserve"> (11%) sont ceux qui y recourent le moins. 8 autres secteurs en emploient plus de 24%, dont trois à plus de 35%: les </t>
    </r>
    <r>
      <rPr>
        <b/>
        <sz val="11"/>
        <rFont val="Calibri"/>
        <family val="2"/>
        <scheme val="minor"/>
      </rPr>
      <t>arts, spectacles et activités récréatives</t>
    </r>
    <r>
      <rPr>
        <sz val="11"/>
        <rFont val="Calibri"/>
        <family val="2"/>
        <scheme val="minor"/>
      </rPr>
      <t xml:space="preserve"> (35%), l'</t>
    </r>
    <r>
      <rPr>
        <b/>
        <sz val="11"/>
        <rFont val="Calibri"/>
        <family val="2"/>
        <scheme val="minor"/>
      </rPr>
      <t>hébergement médico-social et action sociale sans hébergement</t>
    </r>
    <r>
      <rPr>
        <sz val="11"/>
        <rFont val="Calibri"/>
        <family val="2"/>
        <scheme val="minor"/>
      </rPr>
      <t xml:space="preserve"> (40%) et un secteur qui emploie majoritairement à temps partiel, celui des </t>
    </r>
    <r>
      <rPr>
        <b/>
        <sz val="11"/>
        <rFont val="Calibri"/>
        <family val="2"/>
        <scheme val="minor"/>
      </rPr>
      <t>activités des ménages en tant qu'employeurs</t>
    </r>
    <r>
      <rPr>
        <sz val="11"/>
        <rFont val="Calibri"/>
        <family val="2"/>
        <scheme val="minor"/>
      </rPr>
      <t xml:space="preserve"> ; </t>
    </r>
    <r>
      <rPr>
        <b/>
        <sz val="11"/>
        <rFont val="Calibri"/>
        <family val="2"/>
        <scheme val="minor"/>
      </rPr>
      <t xml:space="preserve">activités indifférenciées des ménages en tant que producteurs de biens et services pour usage propre </t>
    </r>
    <r>
      <rPr>
        <sz val="11"/>
        <rFont val="Calibri"/>
        <family val="2"/>
        <scheme val="minor"/>
      </rPr>
      <t xml:space="preserve">(61%). </t>
    </r>
  </si>
  <si>
    <t>L'emploi salarié en Auvergne-Rhône-Alpes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</si>
</sst>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FFC00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1"/>
      <color theme="1"/>
      <name val="Gadug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11"/>
      <color theme="0"/>
      <name val="Gadug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wrapText="1"/>
    </xf>
    <xf numFmtId="0" fontId="6" fillId="0" borderId="3" xfId="0" applyFont="1" applyBorder="1" applyAlignment="1">
      <alignment horizontal="centerContinuous" wrapText="1"/>
    </xf>
    <xf numFmtId="0" fontId="6" fillId="0" borderId="0" xfId="0" applyFont="1" applyAlignment="1">
      <alignment wrapText="1"/>
    </xf>
    <xf numFmtId="0" fontId="6" fillId="0" borderId="0" xfId="0" applyFont="1"/>
    <xf numFmtId="0" fontId="3" fillId="0" borderId="0" xfId="0" applyFont="1"/>
    <xf numFmtId="0" fontId="7" fillId="2" borderId="7" xfId="0" applyFont="1" applyFill="1" applyBorder="1" applyAlignment="1">
      <alignment horizontal="center"/>
    </xf>
    <xf numFmtId="0" fontId="7" fillId="3" borderId="8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9" xfId="0" applyFill="1" applyBorder="1"/>
    <xf numFmtId="9" fontId="8" fillId="5" borderId="7" xfId="1" applyFont="1" applyFill="1" applyBorder="1" applyAlignment="1">
      <alignment horizontal="center"/>
    </xf>
    <xf numFmtId="9" fontId="7" fillId="5" borderId="7" xfId="1" applyFont="1" applyFill="1" applyBorder="1" applyAlignment="1">
      <alignment horizontal="center" vertical="center"/>
    </xf>
    <xf numFmtId="9" fontId="10" fillId="0" borderId="11" xfId="1" applyFont="1" applyBorder="1" applyAlignment="1">
      <alignment horizontal="center"/>
    </xf>
    <xf numFmtId="9" fontId="9" fillId="3" borderId="11" xfId="1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vertical="top" wrapText="1"/>
    </xf>
    <xf numFmtId="9" fontId="8" fillId="5" borderId="11" xfId="1" applyFont="1" applyFill="1" applyBorder="1" applyAlignment="1">
      <alignment horizontal="center"/>
    </xf>
    <xf numFmtId="9" fontId="7" fillId="5" borderId="11" xfId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wrapText="1"/>
    </xf>
    <xf numFmtId="9" fontId="7" fillId="3" borderId="8" xfId="1" applyFont="1" applyFill="1" applyBorder="1" applyAlignment="1">
      <alignment horizontal="center"/>
    </xf>
    <xf numFmtId="0" fontId="11" fillId="3" borderId="0" xfId="0" applyFont="1" applyFill="1" applyAlignment="1">
      <alignment horizontal="left" vertical="top"/>
    </xf>
    <xf numFmtId="0" fontId="7" fillId="5" borderId="10" xfId="0" quotePrefix="1" applyFont="1" applyFill="1" applyBorder="1" applyAlignment="1">
      <alignment vertical="top" wrapText="1"/>
    </xf>
    <xf numFmtId="9" fontId="7" fillId="5" borderId="9" xfId="1" applyFont="1" applyFill="1" applyBorder="1" applyAlignment="1">
      <alignment horizontal="center" vertical="center"/>
    </xf>
    <xf numFmtId="3" fontId="0" fillId="0" borderId="0" xfId="0" applyNumberFormat="1"/>
    <xf numFmtId="9" fontId="9" fillId="3" borderId="0" xfId="1" applyFont="1" applyFill="1" applyBorder="1" applyAlignment="1">
      <alignment horizontal="center"/>
    </xf>
    <xf numFmtId="0" fontId="12" fillId="0" borderId="0" xfId="0" applyFont="1" applyAlignment="1">
      <alignment horizontal="justify" vertical="top" wrapText="1"/>
    </xf>
    <xf numFmtId="3" fontId="8" fillId="0" borderId="8" xfId="0" applyNumberFormat="1" applyFont="1" applyBorder="1" applyAlignment="1">
      <alignment horizontal="center"/>
    </xf>
    <xf numFmtId="3" fontId="8" fillId="6" borderId="8" xfId="0" applyNumberFormat="1" applyFont="1" applyFill="1" applyBorder="1" applyAlignment="1">
      <alignment horizontal="center"/>
    </xf>
    <xf numFmtId="3" fontId="7" fillId="5" borderId="7" xfId="1" applyNumberFormat="1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top" wrapText="1"/>
    </xf>
    <xf numFmtId="3" fontId="9" fillId="3" borderId="11" xfId="1" applyNumberFormat="1" applyFont="1" applyFill="1" applyBorder="1" applyAlignment="1">
      <alignment horizontal="center" vertical="center"/>
    </xf>
    <xf numFmtId="3" fontId="10" fillId="6" borderId="11" xfId="0" applyNumberFormat="1" applyFont="1" applyFill="1" applyBorder="1" applyAlignment="1">
      <alignment horizontal="center" vertical="center"/>
    </xf>
    <xf numFmtId="3" fontId="7" fillId="5" borderId="11" xfId="1" applyNumberFormat="1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 wrapText="1"/>
    </xf>
    <xf numFmtId="3" fontId="8" fillId="6" borderId="11" xfId="0" applyNumberFormat="1" applyFont="1" applyFill="1" applyBorder="1" applyAlignment="1">
      <alignment horizontal="center" vertical="center"/>
    </xf>
    <xf numFmtId="3" fontId="7" fillId="5" borderId="12" xfId="1" applyNumberFormat="1" applyFont="1" applyFill="1" applyBorder="1" applyAlignment="1">
      <alignment horizontal="center" vertical="center"/>
    </xf>
    <xf numFmtId="9" fontId="7" fillId="5" borderId="12" xfId="1" applyFont="1" applyFill="1" applyBorder="1" applyAlignment="1">
      <alignment horizontal="center" vertical="center"/>
    </xf>
    <xf numFmtId="3" fontId="7" fillId="5" borderId="10" xfId="1" applyNumberFormat="1" applyFont="1" applyFill="1" applyBorder="1" applyAlignment="1">
      <alignment horizontal="center" vertical="center"/>
    </xf>
    <xf numFmtId="9" fontId="7" fillId="5" borderId="10" xfId="1" applyFont="1" applyFill="1" applyBorder="1" applyAlignment="1">
      <alignment horizontal="center" vertical="center"/>
    </xf>
    <xf numFmtId="3" fontId="8" fillId="5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6" fillId="7" borderId="21" xfId="0" applyFont="1" applyFill="1" applyBorder="1"/>
    <xf numFmtId="0" fontId="16" fillId="7" borderId="0" xfId="0" applyFont="1" applyFill="1" applyBorder="1"/>
    <xf numFmtId="0" fontId="18" fillId="7" borderId="0" xfId="0" applyFont="1" applyFill="1" applyBorder="1" applyAlignment="1">
      <alignment horizontal="justify" vertical="top" wrapText="1"/>
    </xf>
    <xf numFmtId="0" fontId="0" fillId="0" borderId="21" xfId="0" applyBorder="1"/>
    <xf numFmtId="0" fontId="0" fillId="0" borderId="0" xfId="0" applyBorder="1"/>
    <xf numFmtId="0" fontId="17" fillId="7" borderId="22" xfId="0" quotePrefix="1" applyFont="1" applyFill="1" applyBorder="1" applyAlignment="1">
      <alignment vertical="top" wrapText="1"/>
    </xf>
    <xf numFmtId="9" fontId="17" fillId="7" borderId="22" xfId="1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vertical="top" wrapText="1"/>
    </xf>
    <xf numFmtId="0" fontId="17" fillId="7" borderId="22" xfId="0" applyFont="1" applyFill="1" applyBorder="1" applyAlignment="1">
      <alignment wrapText="1"/>
    </xf>
    <xf numFmtId="9" fontId="17" fillId="7" borderId="22" xfId="1" applyFont="1" applyFill="1" applyBorder="1" applyAlignment="1">
      <alignment horizontal="center"/>
    </xf>
    <xf numFmtId="0" fontId="17" fillId="7" borderId="22" xfId="0" applyFont="1" applyFill="1" applyBorder="1" applyAlignment="1">
      <alignment horizontal="center" wrapText="1"/>
    </xf>
    <xf numFmtId="0" fontId="17" fillId="7" borderId="2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justify" vertical="top" wrapText="1"/>
    </xf>
    <xf numFmtId="0" fontId="2" fillId="6" borderId="14" xfId="0" applyFont="1" applyFill="1" applyBorder="1" applyAlignment="1">
      <alignment horizontal="justify" vertical="top" wrapText="1"/>
    </xf>
    <xf numFmtId="0" fontId="2" fillId="6" borderId="15" xfId="0" applyFont="1" applyFill="1" applyBorder="1" applyAlignment="1">
      <alignment horizontal="justify" vertical="top" wrapText="1"/>
    </xf>
    <xf numFmtId="0" fontId="2" fillId="6" borderId="16" xfId="0" applyFont="1" applyFill="1" applyBorder="1" applyAlignment="1">
      <alignment horizontal="justify" vertical="top" wrapText="1"/>
    </xf>
    <xf numFmtId="0" fontId="2" fillId="6" borderId="0" xfId="0" applyFont="1" applyFill="1" applyAlignment="1">
      <alignment horizontal="justify" vertical="top" wrapText="1"/>
    </xf>
    <xf numFmtId="0" fontId="2" fillId="6" borderId="17" xfId="0" applyFont="1" applyFill="1" applyBorder="1" applyAlignment="1">
      <alignment horizontal="justify" vertical="top" wrapText="1"/>
    </xf>
    <xf numFmtId="0" fontId="2" fillId="6" borderId="18" xfId="0" applyFont="1" applyFill="1" applyBorder="1" applyAlignment="1">
      <alignment horizontal="justify" vertical="top" wrapText="1"/>
    </xf>
    <xf numFmtId="0" fontId="2" fillId="6" borderId="19" xfId="0" applyFont="1" applyFill="1" applyBorder="1" applyAlignment="1">
      <alignment horizontal="justify" vertical="top" wrapText="1"/>
    </xf>
    <xf numFmtId="0" fontId="2" fillId="6" borderId="20" xfId="0" applyFont="1" applyFill="1" applyBorder="1" applyAlignment="1">
      <alignment horizontal="justify" vertical="top" wrapText="1"/>
    </xf>
    <xf numFmtId="0" fontId="7" fillId="2" borderId="7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>
                <a:solidFill>
                  <a:schemeClr val="accent1">
                    <a:lumMod val="75000"/>
                  </a:schemeClr>
                </a:solidFill>
              </a:rPr>
              <a:t>Durée</a:t>
            </a:r>
            <a:r>
              <a:rPr lang="fr-FR" sz="1200" b="1" baseline="0">
                <a:solidFill>
                  <a:schemeClr val="accent1">
                    <a:lumMod val="75000"/>
                  </a:schemeClr>
                </a:solidFill>
              </a:rPr>
              <a:t> du travail des salariés selon le secteur d'activité</a:t>
            </a:r>
            <a:endParaRPr lang="fr-FR" sz="1200" b="1">
              <a:solidFill>
                <a:schemeClr val="accent1">
                  <a:lumMod val="7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Feuil1!$C$97</c:f>
              <c:strCache>
                <c:ptCount val="1"/>
                <c:pt idx="0">
                  <c:v>% Temps partiel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DD-41CC-A879-F7F4E2A21D1E}"/>
              </c:ext>
            </c:extLst>
          </c:dPt>
          <c:cat>
            <c:strRef>
              <c:f>Feuil1!$B$98:$B$104</c:f>
              <c:strCache>
                <c:ptCount val="7"/>
                <c:pt idx="1">
                  <c:v>Agriculture</c:v>
                </c:pt>
                <c:pt idx="2">
                  <c:v>Industrie</c:v>
                </c:pt>
                <c:pt idx="3">
                  <c:v>Construction </c:v>
                </c:pt>
                <c:pt idx="4">
                  <c:v>Commerce </c:v>
                </c:pt>
                <c:pt idx="5">
                  <c:v>Services</c:v>
                </c:pt>
                <c:pt idx="6">
                  <c:v>Tous secteurs</c:v>
                </c:pt>
              </c:strCache>
            </c:strRef>
          </c:cat>
          <c:val>
            <c:numRef>
              <c:f>Feuil1!$C$98:$C$104</c:f>
              <c:numCache>
                <c:formatCode>0%</c:formatCode>
                <c:ptCount val="7"/>
                <c:pt idx="1">
                  <c:v>0.22996958554632529</c:v>
                </c:pt>
                <c:pt idx="2">
                  <c:v>7.3075187527385205E-2</c:v>
                </c:pt>
                <c:pt idx="3">
                  <c:v>7.2386572425473847E-2</c:v>
                </c:pt>
                <c:pt idx="4">
                  <c:v>0.17453972123292649</c:v>
                </c:pt>
                <c:pt idx="5">
                  <c:v>0.23682856658200047</c:v>
                </c:pt>
                <c:pt idx="6">
                  <c:v>0.19082362042096876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DD-41CC-A879-F7F4E2A21D1E}"/>
            </c:ext>
          </c:extLst>
        </c:ser>
        <c:ser>
          <c:idx val="1"/>
          <c:order val="1"/>
          <c:tx>
            <c:strRef>
              <c:f>Feuil1!$D$97</c:f>
              <c:strCache>
                <c:ptCount val="1"/>
                <c:pt idx="0">
                  <c:v>% Temps plein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FDD-41CC-A879-F7F4E2A21D1E}"/>
              </c:ext>
            </c:extLst>
          </c:dPt>
          <c:cat>
            <c:strRef>
              <c:f>Feuil1!$B$98:$B$104</c:f>
              <c:strCache>
                <c:ptCount val="7"/>
                <c:pt idx="1">
                  <c:v>Agriculture</c:v>
                </c:pt>
                <c:pt idx="2">
                  <c:v>Industrie</c:v>
                </c:pt>
                <c:pt idx="3">
                  <c:v>Construction </c:v>
                </c:pt>
                <c:pt idx="4">
                  <c:v>Commerce </c:v>
                </c:pt>
                <c:pt idx="5">
                  <c:v>Services</c:v>
                </c:pt>
                <c:pt idx="6">
                  <c:v>Tous secteurs</c:v>
                </c:pt>
              </c:strCache>
            </c:strRef>
          </c:cat>
          <c:val>
            <c:numRef>
              <c:f>Feuil1!$D$98:$D$104</c:f>
              <c:numCache>
                <c:formatCode>0%</c:formatCode>
                <c:ptCount val="7"/>
                <c:pt idx="1">
                  <c:v>0.77003041445367471</c:v>
                </c:pt>
                <c:pt idx="2">
                  <c:v>0.92692481247261482</c:v>
                </c:pt>
                <c:pt idx="3">
                  <c:v>0.92761342757452614</c:v>
                </c:pt>
                <c:pt idx="4">
                  <c:v>0.82546027876707351</c:v>
                </c:pt>
                <c:pt idx="5">
                  <c:v>0.76317143341799953</c:v>
                </c:pt>
                <c:pt idx="6">
                  <c:v>0.80917637957903132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DD-41CC-A879-F7F4E2A21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6327264"/>
        <c:axId val="1285081600"/>
      </c:barChart>
      <c:catAx>
        <c:axId val="157632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5081600"/>
        <c:crosses val="autoZero"/>
        <c:auto val="1"/>
        <c:lblAlgn val="ctr"/>
        <c:lblOffset val="100"/>
        <c:noMultiLvlLbl val="0"/>
      </c:catAx>
      <c:valAx>
        <c:axId val="12850816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7632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1633870</xdr:colOff>
      <xdr:row>2</xdr:row>
      <xdr:rowOff>179267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2C41351-8883-4637-945F-36E35D81E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850" y="0"/>
          <a:ext cx="1633870" cy="801567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67</xdr:row>
      <xdr:rowOff>38100</xdr:rowOff>
    </xdr:from>
    <xdr:to>
      <xdr:col>1</xdr:col>
      <xdr:colOff>5133975</xdr:colOff>
      <xdr:row>82</xdr:row>
      <xdr:rowOff>90487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A0E46DBA-8A48-4DED-A115-492A24169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4877D-8312-421C-AC83-D70C75BE2AA0}">
  <dimension ref="A1:S105"/>
  <sheetViews>
    <sheetView showGridLines="0" tabSelected="1" workbookViewId="0">
      <selection activeCell="L2" sqref="L2"/>
    </sheetView>
  </sheetViews>
  <sheetFormatPr baseColWidth="10" defaultRowHeight="15" x14ac:dyDescent="0.25"/>
  <cols>
    <col min="1" max="1" width="6.42578125" customWidth="1"/>
    <col min="2" max="2" width="87.85546875" customWidth="1"/>
    <col min="3" max="4" width="10.85546875" customWidth="1"/>
    <col min="6" max="6" width="13.5703125" customWidth="1"/>
    <col min="7" max="7" width="10.85546875" customWidth="1"/>
    <col min="9" max="9" width="10.85546875" customWidth="1"/>
    <col min="10" max="10" width="13.5703125" customWidth="1"/>
    <col min="11" max="13" width="10.85546875" customWidth="1"/>
  </cols>
  <sheetData>
    <row r="1" spans="2:19" ht="34.5" customHeight="1" thickBot="1" x14ac:dyDescent="0.4">
      <c r="B1" s="1"/>
      <c r="C1" s="2" t="s">
        <v>62</v>
      </c>
      <c r="D1" s="3"/>
      <c r="E1" s="3"/>
      <c r="F1" s="3"/>
      <c r="G1" s="4"/>
      <c r="H1" s="4"/>
      <c r="I1" s="5"/>
      <c r="J1" s="6"/>
      <c r="K1" s="6"/>
      <c r="L1" s="7"/>
      <c r="M1" s="7"/>
      <c r="N1" s="7"/>
      <c r="O1" s="7"/>
      <c r="P1" s="7"/>
      <c r="Q1" s="7"/>
      <c r="R1" s="7"/>
      <c r="S1" s="7"/>
    </row>
    <row r="5" spans="2:19" x14ac:dyDescent="0.25">
      <c r="B5" s="8" t="s">
        <v>56</v>
      </c>
    </row>
    <row r="6" spans="2:19" ht="9.75" customHeight="1" thickBot="1" x14ac:dyDescent="0.3"/>
    <row r="7" spans="2:19" ht="15.75" customHeight="1" thickBot="1" x14ac:dyDescent="0.3">
      <c r="C7" s="70" t="s">
        <v>0</v>
      </c>
      <c r="D7" s="71"/>
      <c r="E7" s="71"/>
      <c r="F7" s="72"/>
      <c r="G7" s="70" t="s">
        <v>1</v>
      </c>
      <c r="H7" s="71"/>
      <c r="I7" s="71"/>
      <c r="J7" s="72"/>
      <c r="K7" s="9" t="s">
        <v>2</v>
      </c>
      <c r="L7" s="68" t="s">
        <v>3</v>
      </c>
      <c r="M7" s="68" t="s">
        <v>4</v>
      </c>
    </row>
    <row r="8" spans="2:19" ht="15.75" thickBot="1" x14ac:dyDescent="0.3">
      <c r="B8" s="10" t="s">
        <v>5</v>
      </c>
      <c r="C8" s="11" t="s">
        <v>6</v>
      </c>
      <c r="D8" s="12" t="s">
        <v>7</v>
      </c>
      <c r="E8" s="13" t="s">
        <v>8</v>
      </c>
      <c r="F8" s="14" t="s">
        <v>9</v>
      </c>
      <c r="G8" s="11" t="s">
        <v>6</v>
      </c>
      <c r="H8" s="12" t="s">
        <v>7</v>
      </c>
      <c r="I8" s="13" t="s">
        <v>8</v>
      </c>
      <c r="J8" s="14" t="s">
        <v>9</v>
      </c>
      <c r="K8" s="15"/>
      <c r="L8" s="69"/>
      <c r="M8" s="69"/>
    </row>
    <row r="9" spans="2:19" ht="15" customHeight="1" x14ac:dyDescent="0.25">
      <c r="B9" s="20" t="s">
        <v>10</v>
      </c>
      <c r="C9" s="33">
        <v>2506</v>
      </c>
      <c r="D9" s="33">
        <v>2560</v>
      </c>
      <c r="E9" s="33">
        <f t="shared" ref="E9:E47" si="0">C9+D9</f>
        <v>5066</v>
      </c>
      <c r="F9" s="16">
        <f t="shared" ref="F9:F49" si="1">D9/E9</f>
        <v>0.50532964863797869</v>
      </c>
      <c r="G9" s="33">
        <v>11960</v>
      </c>
      <c r="H9" s="33">
        <v>5003</v>
      </c>
      <c r="I9" s="33">
        <v>16963</v>
      </c>
      <c r="J9" s="16">
        <v>0.29493603725756057</v>
      </c>
      <c r="K9" s="34">
        <f t="shared" ref="K9:K41" si="2">E9+I9</f>
        <v>22029</v>
      </c>
      <c r="L9" s="17">
        <f t="shared" ref="L9:L41" si="3">E9/K9</f>
        <v>0.22996958554632529</v>
      </c>
      <c r="M9" s="17">
        <f t="shared" ref="M9:M41" si="4">I9/K9</f>
        <v>0.77003041445367471</v>
      </c>
    </row>
    <row r="10" spans="2:19" ht="15" customHeight="1" x14ac:dyDescent="0.25">
      <c r="B10" s="35" t="s">
        <v>11</v>
      </c>
      <c r="C10" s="36">
        <v>33</v>
      </c>
      <c r="D10" s="36">
        <v>60</v>
      </c>
      <c r="E10" s="36">
        <f t="shared" si="0"/>
        <v>93</v>
      </c>
      <c r="F10" s="18">
        <f t="shared" si="1"/>
        <v>0.64516129032258063</v>
      </c>
      <c r="G10" s="36">
        <v>1874</v>
      </c>
      <c r="H10" s="36">
        <v>261</v>
      </c>
      <c r="I10" s="36">
        <f t="shared" ref="I10:I41" si="5">G10+H10</f>
        <v>2135</v>
      </c>
      <c r="J10" s="18">
        <f t="shared" ref="J10:J41" si="6">H10/I10</f>
        <v>0.12224824355971897</v>
      </c>
      <c r="K10" s="37">
        <f t="shared" si="2"/>
        <v>2228</v>
      </c>
      <c r="L10" s="19">
        <f t="shared" si="3"/>
        <v>4.1741472172351884E-2</v>
      </c>
      <c r="M10" s="19">
        <f t="shared" si="4"/>
        <v>0.95825852782764809</v>
      </c>
    </row>
    <row r="11" spans="2:19" ht="15" customHeight="1" x14ac:dyDescent="0.25">
      <c r="B11" s="35" t="s">
        <v>12</v>
      </c>
      <c r="C11" s="36">
        <v>2173</v>
      </c>
      <c r="D11" s="36">
        <v>5433</v>
      </c>
      <c r="E11" s="36">
        <f t="shared" si="0"/>
        <v>7606</v>
      </c>
      <c r="F11" s="18">
        <f t="shared" si="1"/>
        <v>0.71430449645017091</v>
      </c>
      <c r="G11" s="36">
        <v>32668</v>
      </c>
      <c r="H11" s="36">
        <v>21392</v>
      </c>
      <c r="I11" s="36">
        <f t="shared" si="5"/>
        <v>54060</v>
      </c>
      <c r="J11" s="18">
        <f t="shared" si="6"/>
        <v>0.39570847206807253</v>
      </c>
      <c r="K11" s="37">
        <f t="shared" si="2"/>
        <v>61666</v>
      </c>
      <c r="L11" s="19">
        <f t="shared" si="3"/>
        <v>0.12334187396620504</v>
      </c>
      <c r="M11" s="19">
        <f t="shared" si="4"/>
        <v>0.876658126033795</v>
      </c>
    </row>
    <row r="12" spans="2:19" ht="15" customHeight="1" x14ac:dyDescent="0.25">
      <c r="B12" s="35" t="s">
        <v>13</v>
      </c>
      <c r="C12" s="36">
        <v>318</v>
      </c>
      <c r="D12" s="36">
        <v>1240</v>
      </c>
      <c r="E12" s="36">
        <f t="shared" si="0"/>
        <v>1558</v>
      </c>
      <c r="F12" s="18">
        <f t="shared" si="1"/>
        <v>0.79589216944801022</v>
      </c>
      <c r="G12" s="36">
        <v>7817</v>
      </c>
      <c r="H12" s="36">
        <v>11292</v>
      </c>
      <c r="I12" s="36">
        <f t="shared" si="5"/>
        <v>19109</v>
      </c>
      <c r="J12" s="18">
        <f t="shared" si="6"/>
        <v>0.59092574179705892</v>
      </c>
      <c r="K12" s="37">
        <f t="shared" si="2"/>
        <v>20667</v>
      </c>
      <c r="L12" s="19">
        <f t="shared" si="3"/>
        <v>7.5385880872889152E-2</v>
      </c>
      <c r="M12" s="19">
        <f t="shared" si="4"/>
        <v>0.92461411912711089</v>
      </c>
    </row>
    <row r="13" spans="2:19" ht="15" customHeight="1" x14ac:dyDescent="0.25">
      <c r="B13" s="35" t="s">
        <v>14</v>
      </c>
      <c r="C13" s="36">
        <v>505</v>
      </c>
      <c r="D13" s="36">
        <v>914</v>
      </c>
      <c r="E13" s="36">
        <f t="shared" si="0"/>
        <v>1419</v>
      </c>
      <c r="F13" s="18">
        <f t="shared" si="1"/>
        <v>0.64411557434813249</v>
      </c>
      <c r="G13" s="36">
        <v>16419</v>
      </c>
      <c r="H13" s="36">
        <v>5006</v>
      </c>
      <c r="I13" s="36">
        <f t="shared" si="5"/>
        <v>21425</v>
      </c>
      <c r="J13" s="18">
        <f t="shared" si="6"/>
        <v>0.23365227537922986</v>
      </c>
      <c r="K13" s="37">
        <f t="shared" si="2"/>
        <v>22844</v>
      </c>
      <c r="L13" s="19">
        <f t="shared" si="3"/>
        <v>6.2116967256172301E-2</v>
      </c>
      <c r="M13" s="19">
        <f t="shared" si="4"/>
        <v>0.93788303274382767</v>
      </c>
    </row>
    <row r="14" spans="2:19" ht="15" customHeight="1" x14ac:dyDescent="0.25">
      <c r="B14" s="35" t="s">
        <v>15</v>
      </c>
      <c r="C14" s="36">
        <v>31</v>
      </c>
      <c r="D14" s="36">
        <v>42</v>
      </c>
      <c r="E14" s="36">
        <f t="shared" si="0"/>
        <v>73</v>
      </c>
      <c r="F14" s="18">
        <f t="shared" si="1"/>
        <v>0.57534246575342463</v>
      </c>
      <c r="G14" s="36">
        <v>852</v>
      </c>
      <c r="H14" s="36">
        <v>196</v>
      </c>
      <c r="I14" s="36">
        <f t="shared" si="5"/>
        <v>1048</v>
      </c>
      <c r="J14" s="18">
        <f t="shared" si="6"/>
        <v>0.18702290076335878</v>
      </c>
      <c r="K14" s="37">
        <f t="shared" si="2"/>
        <v>1121</v>
      </c>
      <c r="L14" s="19">
        <f t="shared" si="3"/>
        <v>6.5120428189116855E-2</v>
      </c>
      <c r="M14" s="19">
        <f t="shared" si="4"/>
        <v>0.9348795718108831</v>
      </c>
    </row>
    <row r="15" spans="2:19" ht="15" customHeight="1" x14ac:dyDescent="0.25">
      <c r="B15" s="35" t="s">
        <v>16</v>
      </c>
      <c r="C15" s="36">
        <v>358</v>
      </c>
      <c r="D15" s="36">
        <v>1363</v>
      </c>
      <c r="E15" s="36">
        <f t="shared" si="0"/>
        <v>1721</v>
      </c>
      <c r="F15" s="18">
        <f t="shared" si="1"/>
        <v>0.79198140615920976</v>
      </c>
      <c r="G15" s="36">
        <v>14863</v>
      </c>
      <c r="H15" s="36">
        <v>6780</v>
      </c>
      <c r="I15" s="36">
        <f t="shared" si="5"/>
        <v>21643</v>
      </c>
      <c r="J15" s="18">
        <f t="shared" si="6"/>
        <v>0.31326525897518831</v>
      </c>
      <c r="K15" s="37">
        <f t="shared" si="2"/>
        <v>23364</v>
      </c>
      <c r="L15" s="19">
        <f t="shared" si="3"/>
        <v>7.3660332134908413E-2</v>
      </c>
      <c r="M15" s="19">
        <f t="shared" si="4"/>
        <v>0.92633966786509159</v>
      </c>
    </row>
    <row r="16" spans="2:19" ht="15" customHeight="1" x14ac:dyDescent="0.25">
      <c r="B16" s="35" t="s">
        <v>17</v>
      </c>
      <c r="C16" s="36">
        <v>249</v>
      </c>
      <c r="D16" s="36">
        <v>1488</v>
      </c>
      <c r="E16" s="36">
        <f t="shared" si="0"/>
        <v>1737</v>
      </c>
      <c r="F16" s="18">
        <f t="shared" si="1"/>
        <v>0.85664939550949915</v>
      </c>
      <c r="G16" s="36">
        <v>8186</v>
      </c>
      <c r="H16" s="36">
        <v>7247</v>
      </c>
      <c r="I16" s="36">
        <f t="shared" si="5"/>
        <v>15433</v>
      </c>
      <c r="J16" s="18">
        <f t="shared" si="6"/>
        <v>0.46957817663448453</v>
      </c>
      <c r="K16" s="37">
        <f t="shared" si="2"/>
        <v>17170</v>
      </c>
      <c r="L16" s="19">
        <f t="shared" si="3"/>
        <v>0.1011648223645894</v>
      </c>
      <c r="M16" s="19">
        <f t="shared" si="4"/>
        <v>0.89883517763541065</v>
      </c>
    </row>
    <row r="17" spans="2:13" ht="15" customHeight="1" x14ac:dyDescent="0.25">
      <c r="B17" s="35" t="s">
        <v>18</v>
      </c>
      <c r="C17" s="36">
        <v>890</v>
      </c>
      <c r="D17" s="36">
        <v>1384</v>
      </c>
      <c r="E17" s="36">
        <f t="shared" si="0"/>
        <v>2274</v>
      </c>
      <c r="F17" s="18">
        <f t="shared" si="1"/>
        <v>0.60861917326297277</v>
      </c>
      <c r="G17" s="36">
        <v>33340</v>
      </c>
      <c r="H17" s="36">
        <v>10827</v>
      </c>
      <c r="I17" s="36">
        <f t="shared" si="5"/>
        <v>44167</v>
      </c>
      <c r="J17" s="18">
        <f t="shared" si="6"/>
        <v>0.24513777254511288</v>
      </c>
      <c r="K17" s="37">
        <f t="shared" si="2"/>
        <v>46441</v>
      </c>
      <c r="L17" s="19">
        <f t="shared" si="3"/>
        <v>4.8965353889881783E-2</v>
      </c>
      <c r="M17" s="19">
        <f t="shared" si="4"/>
        <v>0.95103464611011823</v>
      </c>
    </row>
    <row r="18" spans="2:13" ht="15" customHeight="1" x14ac:dyDescent="0.25">
      <c r="B18" s="35" t="s">
        <v>19</v>
      </c>
      <c r="C18" s="36">
        <v>1822</v>
      </c>
      <c r="D18" s="36">
        <v>2220</v>
      </c>
      <c r="E18" s="36">
        <f t="shared" si="0"/>
        <v>4042</v>
      </c>
      <c r="F18" s="18">
        <f t="shared" si="1"/>
        <v>0.54923305294408709</v>
      </c>
      <c r="G18" s="36">
        <v>57000</v>
      </c>
      <c r="H18" s="36">
        <v>12446</v>
      </c>
      <c r="I18" s="36">
        <f t="shared" si="5"/>
        <v>69446</v>
      </c>
      <c r="J18" s="18">
        <f t="shared" si="6"/>
        <v>0.17921838550816463</v>
      </c>
      <c r="K18" s="37">
        <f t="shared" si="2"/>
        <v>73488</v>
      </c>
      <c r="L18" s="19">
        <f t="shared" si="3"/>
        <v>5.5002177226213804E-2</v>
      </c>
      <c r="M18" s="19">
        <f t="shared" si="4"/>
        <v>0.94499782277378619</v>
      </c>
    </row>
    <row r="19" spans="2:13" ht="15" customHeight="1" x14ac:dyDescent="0.25">
      <c r="B19" s="35" t="s">
        <v>20</v>
      </c>
      <c r="C19" s="36">
        <v>463</v>
      </c>
      <c r="D19" s="36">
        <v>1137</v>
      </c>
      <c r="E19" s="36">
        <f t="shared" si="0"/>
        <v>1600</v>
      </c>
      <c r="F19" s="18">
        <f t="shared" si="1"/>
        <v>0.71062499999999995</v>
      </c>
      <c r="G19" s="36">
        <v>12247</v>
      </c>
      <c r="H19" s="36">
        <v>5310</v>
      </c>
      <c r="I19" s="36">
        <f t="shared" si="5"/>
        <v>17557</v>
      </c>
      <c r="J19" s="18">
        <f t="shared" si="6"/>
        <v>0.30244346984108905</v>
      </c>
      <c r="K19" s="37">
        <f t="shared" si="2"/>
        <v>19157</v>
      </c>
      <c r="L19" s="19">
        <f t="shared" si="3"/>
        <v>8.3520384193767297E-2</v>
      </c>
      <c r="M19" s="19">
        <f t="shared" si="4"/>
        <v>0.91647961580623272</v>
      </c>
    </row>
    <row r="20" spans="2:13" ht="15" customHeight="1" x14ac:dyDescent="0.25">
      <c r="B20" s="35" t="s">
        <v>21</v>
      </c>
      <c r="C20" s="36">
        <v>494</v>
      </c>
      <c r="D20" s="36">
        <v>1086</v>
      </c>
      <c r="E20" s="36">
        <f t="shared" si="0"/>
        <v>1580</v>
      </c>
      <c r="F20" s="18">
        <f t="shared" si="1"/>
        <v>0.68734177215189873</v>
      </c>
      <c r="G20" s="36">
        <v>14031</v>
      </c>
      <c r="H20" s="36">
        <v>5419</v>
      </c>
      <c r="I20" s="36">
        <f t="shared" si="5"/>
        <v>19450</v>
      </c>
      <c r="J20" s="18">
        <f t="shared" si="6"/>
        <v>0.27861182519280203</v>
      </c>
      <c r="K20" s="37">
        <f t="shared" si="2"/>
        <v>21030</v>
      </c>
      <c r="L20" s="19">
        <f t="shared" si="3"/>
        <v>7.5130765572990962E-2</v>
      </c>
      <c r="M20" s="19">
        <f t="shared" si="4"/>
        <v>0.92486923442700908</v>
      </c>
    </row>
    <row r="21" spans="2:13" ht="15" customHeight="1" x14ac:dyDescent="0.25">
      <c r="B21" s="35" t="s">
        <v>22</v>
      </c>
      <c r="C21" s="36">
        <v>719</v>
      </c>
      <c r="D21" s="36">
        <v>1105</v>
      </c>
      <c r="E21" s="36">
        <f t="shared" si="0"/>
        <v>1824</v>
      </c>
      <c r="F21" s="18">
        <f t="shared" si="1"/>
        <v>0.60581140350877194</v>
      </c>
      <c r="G21" s="36">
        <v>24914</v>
      </c>
      <c r="H21" s="36">
        <v>6055</v>
      </c>
      <c r="I21" s="36">
        <f t="shared" si="5"/>
        <v>30969</v>
      </c>
      <c r="J21" s="18">
        <f t="shared" si="6"/>
        <v>0.19551809874390519</v>
      </c>
      <c r="K21" s="37">
        <f t="shared" si="2"/>
        <v>32793</v>
      </c>
      <c r="L21" s="19">
        <f t="shared" si="3"/>
        <v>5.5621626566645321E-2</v>
      </c>
      <c r="M21" s="19">
        <f t="shared" si="4"/>
        <v>0.94437837343335473</v>
      </c>
    </row>
    <row r="22" spans="2:13" ht="15" customHeight="1" x14ac:dyDescent="0.25">
      <c r="B22" s="35" t="s">
        <v>23</v>
      </c>
      <c r="C22" s="36">
        <v>557</v>
      </c>
      <c r="D22" s="36">
        <v>766</v>
      </c>
      <c r="E22" s="36">
        <f t="shared" si="0"/>
        <v>1323</v>
      </c>
      <c r="F22" s="18">
        <f t="shared" si="1"/>
        <v>0.5789871504157218</v>
      </c>
      <c r="G22" s="36">
        <v>18861</v>
      </c>
      <c r="H22" s="36">
        <v>5133</v>
      </c>
      <c r="I22" s="36">
        <f t="shared" si="5"/>
        <v>23994</v>
      </c>
      <c r="J22" s="18">
        <f t="shared" si="6"/>
        <v>0.21392848212053014</v>
      </c>
      <c r="K22" s="37">
        <f t="shared" si="2"/>
        <v>25317</v>
      </c>
      <c r="L22" s="19">
        <f t="shared" si="3"/>
        <v>5.2257376466405971E-2</v>
      </c>
      <c r="M22" s="19">
        <f t="shared" si="4"/>
        <v>0.94774262353359406</v>
      </c>
    </row>
    <row r="23" spans="2:13" ht="15" customHeight="1" x14ac:dyDescent="0.25">
      <c r="B23" s="35" t="s">
        <v>24</v>
      </c>
      <c r="C23" s="36">
        <v>986</v>
      </c>
      <c r="D23" s="36">
        <v>2007</v>
      </c>
      <c r="E23" s="36">
        <f t="shared" si="0"/>
        <v>2993</v>
      </c>
      <c r="F23" s="18">
        <f t="shared" si="1"/>
        <v>0.67056465085198802</v>
      </c>
      <c r="G23" s="36">
        <v>27883</v>
      </c>
      <c r="H23" s="36">
        <v>10469</v>
      </c>
      <c r="I23" s="36">
        <f t="shared" si="5"/>
        <v>38352</v>
      </c>
      <c r="J23" s="18">
        <f t="shared" si="6"/>
        <v>0.27297142261159785</v>
      </c>
      <c r="K23" s="37">
        <f t="shared" si="2"/>
        <v>41345</v>
      </c>
      <c r="L23" s="19">
        <f t="shared" si="3"/>
        <v>7.2390857419276811E-2</v>
      </c>
      <c r="M23" s="19">
        <f t="shared" si="4"/>
        <v>0.92760914258072313</v>
      </c>
    </row>
    <row r="24" spans="2:13" ht="15" customHeight="1" x14ac:dyDescent="0.25">
      <c r="B24" s="35" t="s">
        <v>25</v>
      </c>
      <c r="C24" s="36">
        <v>737</v>
      </c>
      <c r="D24" s="36">
        <v>1213</v>
      </c>
      <c r="E24" s="36">
        <f t="shared" si="0"/>
        <v>1950</v>
      </c>
      <c r="F24" s="18">
        <f t="shared" si="1"/>
        <v>0.62205128205128202</v>
      </c>
      <c r="G24" s="36">
        <v>21312</v>
      </c>
      <c r="H24" s="36">
        <v>6745</v>
      </c>
      <c r="I24" s="36">
        <f t="shared" si="5"/>
        <v>28057</v>
      </c>
      <c r="J24" s="18">
        <f t="shared" si="6"/>
        <v>0.24040346437609153</v>
      </c>
      <c r="K24" s="37">
        <f t="shared" si="2"/>
        <v>30007</v>
      </c>
      <c r="L24" s="19">
        <f t="shared" si="3"/>
        <v>6.4984836871396667E-2</v>
      </c>
      <c r="M24" s="19">
        <f t="shared" si="4"/>
        <v>0.93501516312860333</v>
      </c>
    </row>
    <row r="25" spans="2:13" ht="15" customHeight="1" x14ac:dyDescent="0.25">
      <c r="B25" s="35" t="s">
        <v>26</v>
      </c>
      <c r="C25" s="36">
        <v>625</v>
      </c>
      <c r="D25" s="36">
        <v>1104</v>
      </c>
      <c r="E25" s="36">
        <f t="shared" si="0"/>
        <v>1729</v>
      </c>
      <c r="F25" s="18">
        <f t="shared" si="1"/>
        <v>0.63851937536148062</v>
      </c>
      <c r="G25" s="36">
        <v>14355</v>
      </c>
      <c r="H25" s="36">
        <v>4011</v>
      </c>
      <c r="I25" s="36">
        <f t="shared" si="5"/>
        <v>18366</v>
      </c>
      <c r="J25" s="18">
        <f t="shared" si="6"/>
        <v>0.21839268213002286</v>
      </c>
      <c r="K25" s="37">
        <f t="shared" si="2"/>
        <v>20095</v>
      </c>
      <c r="L25" s="19">
        <f t="shared" si="3"/>
        <v>8.6041303806917144E-2</v>
      </c>
      <c r="M25" s="19">
        <f t="shared" si="4"/>
        <v>0.9139586961930829</v>
      </c>
    </row>
    <row r="26" spans="2:13" ht="15" customHeight="1" x14ac:dyDescent="0.25">
      <c r="B26" s="20" t="s">
        <v>27</v>
      </c>
      <c r="C26" s="38">
        <f>SUM(C10:C25)</f>
        <v>10960</v>
      </c>
      <c r="D26" s="38">
        <f>SUM(D10:D25)</f>
        <v>22562</v>
      </c>
      <c r="E26" s="38">
        <f t="shared" si="0"/>
        <v>33522</v>
      </c>
      <c r="F26" s="21">
        <f t="shared" si="1"/>
        <v>0.67305053397768633</v>
      </c>
      <c r="G26" s="38">
        <f>SUM(G10:G25)</f>
        <v>306622</v>
      </c>
      <c r="H26" s="38">
        <f>SUM(H10:H25)</f>
        <v>118589</v>
      </c>
      <c r="I26" s="38">
        <f t="shared" si="5"/>
        <v>425211</v>
      </c>
      <c r="J26" s="21">
        <f t="shared" si="6"/>
        <v>0.27889447827078789</v>
      </c>
      <c r="K26" s="38">
        <f t="shared" si="2"/>
        <v>458733</v>
      </c>
      <c r="L26" s="22">
        <f t="shared" si="3"/>
        <v>7.3075187527385205E-2</v>
      </c>
      <c r="M26" s="22">
        <f t="shared" si="4"/>
        <v>0.92692481247261482</v>
      </c>
    </row>
    <row r="27" spans="2:13" ht="15" customHeight="1" x14ac:dyDescent="0.25">
      <c r="B27" s="20" t="s">
        <v>28</v>
      </c>
      <c r="C27" s="38">
        <v>5579</v>
      </c>
      <c r="D27" s="38">
        <v>6516</v>
      </c>
      <c r="E27" s="38">
        <f t="shared" si="0"/>
        <v>12095</v>
      </c>
      <c r="F27" s="21">
        <f t="shared" si="1"/>
        <v>0.5387350144687888</v>
      </c>
      <c r="G27" s="38">
        <v>138486</v>
      </c>
      <c r="H27" s="38">
        <v>16508</v>
      </c>
      <c r="I27" s="38">
        <f t="shared" si="5"/>
        <v>154994</v>
      </c>
      <c r="J27" s="21">
        <f t="shared" si="6"/>
        <v>0.10650734867156147</v>
      </c>
      <c r="K27" s="45">
        <f t="shared" si="2"/>
        <v>167089</v>
      </c>
      <c r="L27" s="22">
        <f t="shared" si="3"/>
        <v>7.2386572425473847E-2</v>
      </c>
      <c r="M27" s="22">
        <f t="shared" si="4"/>
        <v>0.92761342757452614</v>
      </c>
    </row>
    <row r="28" spans="2:13" ht="15" customHeight="1" x14ac:dyDescent="0.25">
      <c r="B28" s="20" t="s">
        <v>29</v>
      </c>
      <c r="C28" s="38">
        <v>13211</v>
      </c>
      <c r="D28" s="38">
        <v>49225</v>
      </c>
      <c r="E28" s="38">
        <f t="shared" si="0"/>
        <v>62436</v>
      </c>
      <c r="F28" s="21">
        <f t="shared" si="1"/>
        <v>0.78840732910500355</v>
      </c>
      <c r="G28" s="38">
        <v>171057</v>
      </c>
      <c r="H28" s="38">
        <v>124225</v>
      </c>
      <c r="I28" s="38">
        <f t="shared" si="5"/>
        <v>295282</v>
      </c>
      <c r="J28" s="21">
        <f t="shared" si="6"/>
        <v>0.42069953468210047</v>
      </c>
      <c r="K28" s="45">
        <f t="shared" si="2"/>
        <v>357718</v>
      </c>
      <c r="L28" s="22">
        <f t="shared" si="3"/>
        <v>0.17453972123292649</v>
      </c>
      <c r="M28" s="22">
        <f t="shared" si="4"/>
        <v>0.82546027876707351</v>
      </c>
    </row>
    <row r="29" spans="2:13" ht="15" customHeight="1" x14ac:dyDescent="0.25">
      <c r="B29" s="35" t="s">
        <v>30</v>
      </c>
      <c r="C29" s="36">
        <v>7523</v>
      </c>
      <c r="D29" s="36">
        <v>8550</v>
      </c>
      <c r="E29" s="36">
        <f t="shared" si="0"/>
        <v>16073</v>
      </c>
      <c r="F29" s="18">
        <f t="shared" si="1"/>
        <v>0.53194798730790771</v>
      </c>
      <c r="G29" s="36">
        <v>100577</v>
      </c>
      <c r="H29" s="36">
        <v>33736</v>
      </c>
      <c r="I29" s="36">
        <f t="shared" si="5"/>
        <v>134313</v>
      </c>
      <c r="J29" s="18">
        <f t="shared" si="6"/>
        <v>0.25117449539508463</v>
      </c>
      <c r="K29" s="37">
        <f t="shared" si="2"/>
        <v>150386</v>
      </c>
      <c r="L29" s="19">
        <f t="shared" si="3"/>
        <v>0.10687829984174059</v>
      </c>
      <c r="M29" s="19">
        <f t="shared" si="4"/>
        <v>0.89312170015825942</v>
      </c>
    </row>
    <row r="30" spans="2:13" ht="15" customHeight="1" x14ac:dyDescent="0.25">
      <c r="B30" s="35" t="s">
        <v>31</v>
      </c>
      <c r="C30" s="36">
        <v>10162</v>
      </c>
      <c r="D30" s="36">
        <v>19613</v>
      </c>
      <c r="E30" s="36">
        <f t="shared" si="0"/>
        <v>29775</v>
      </c>
      <c r="F30" s="18">
        <f t="shared" si="1"/>
        <v>0.6587069689336692</v>
      </c>
      <c r="G30" s="36">
        <v>39195</v>
      </c>
      <c r="H30" s="36">
        <v>34246</v>
      </c>
      <c r="I30" s="36">
        <f t="shared" si="5"/>
        <v>73441</v>
      </c>
      <c r="J30" s="18">
        <f t="shared" si="6"/>
        <v>0.46630628667910295</v>
      </c>
      <c r="K30" s="37">
        <f t="shared" si="2"/>
        <v>103216</v>
      </c>
      <c r="L30" s="19">
        <f t="shared" si="3"/>
        <v>0.28847271740815378</v>
      </c>
      <c r="M30" s="19">
        <f t="shared" si="4"/>
        <v>0.71152728259184628</v>
      </c>
    </row>
    <row r="31" spans="2:13" ht="15" customHeight="1" x14ac:dyDescent="0.25">
      <c r="B31" s="35" t="s">
        <v>32</v>
      </c>
      <c r="C31" s="36">
        <v>928</v>
      </c>
      <c r="D31" s="36">
        <v>1612</v>
      </c>
      <c r="E31" s="36">
        <f t="shared" si="0"/>
        <v>2540</v>
      </c>
      <c r="F31" s="18">
        <f t="shared" si="1"/>
        <v>0.63464566929133859</v>
      </c>
      <c r="G31" s="36">
        <v>9362</v>
      </c>
      <c r="H31" s="36">
        <v>4807</v>
      </c>
      <c r="I31" s="36">
        <f t="shared" si="5"/>
        <v>14169</v>
      </c>
      <c r="J31" s="18">
        <f t="shared" si="6"/>
        <v>0.33926176864986946</v>
      </c>
      <c r="K31" s="37">
        <f t="shared" si="2"/>
        <v>16709</v>
      </c>
      <c r="L31" s="19">
        <f t="shared" si="3"/>
        <v>0.15201388473277874</v>
      </c>
      <c r="M31" s="19">
        <f t="shared" si="4"/>
        <v>0.84798611526722123</v>
      </c>
    </row>
    <row r="32" spans="2:13" ht="15" customHeight="1" x14ac:dyDescent="0.25">
      <c r="B32" s="35" t="s">
        <v>33</v>
      </c>
      <c r="C32" s="36">
        <v>676</v>
      </c>
      <c r="D32" s="36">
        <v>1100</v>
      </c>
      <c r="E32" s="36">
        <f t="shared" si="0"/>
        <v>1776</v>
      </c>
      <c r="F32" s="18">
        <f t="shared" si="1"/>
        <v>0.61936936936936937</v>
      </c>
      <c r="G32" s="36">
        <v>6966</v>
      </c>
      <c r="H32" s="36">
        <v>2315</v>
      </c>
      <c r="I32" s="36">
        <f t="shared" si="5"/>
        <v>9281</v>
      </c>
      <c r="J32" s="18">
        <f t="shared" si="6"/>
        <v>0.24943432819739253</v>
      </c>
      <c r="K32" s="37">
        <f t="shared" si="2"/>
        <v>11057</v>
      </c>
      <c r="L32" s="19">
        <f t="shared" si="3"/>
        <v>0.16062223026137287</v>
      </c>
      <c r="M32" s="19">
        <f t="shared" si="4"/>
        <v>0.8393777697386271</v>
      </c>
    </row>
    <row r="33" spans="2:13" ht="15" customHeight="1" x14ac:dyDescent="0.25">
      <c r="B33" s="35" t="s">
        <v>34</v>
      </c>
      <c r="C33" s="36">
        <v>1481</v>
      </c>
      <c r="D33" s="36">
        <v>2239</v>
      </c>
      <c r="E33" s="36">
        <f t="shared" si="0"/>
        <v>3720</v>
      </c>
      <c r="F33" s="18">
        <f t="shared" si="1"/>
        <v>0.60188172043010757</v>
      </c>
      <c r="G33" s="36">
        <v>31185</v>
      </c>
      <c r="H33" s="36">
        <v>10243</v>
      </c>
      <c r="I33" s="36">
        <f t="shared" si="5"/>
        <v>41428</v>
      </c>
      <c r="J33" s="18">
        <f t="shared" si="6"/>
        <v>0.24724823790672976</v>
      </c>
      <c r="K33" s="37">
        <f t="shared" si="2"/>
        <v>45148</v>
      </c>
      <c r="L33" s="19">
        <f t="shared" si="3"/>
        <v>8.2395676441924331E-2</v>
      </c>
      <c r="M33" s="19">
        <f t="shared" si="4"/>
        <v>0.91760432355807564</v>
      </c>
    </row>
    <row r="34" spans="2:13" ht="15" customHeight="1" x14ac:dyDescent="0.25">
      <c r="B34" s="35" t="s">
        <v>35</v>
      </c>
      <c r="C34" s="36">
        <v>1187</v>
      </c>
      <c r="D34" s="36">
        <v>9674</v>
      </c>
      <c r="E34" s="36">
        <f t="shared" si="0"/>
        <v>10861</v>
      </c>
      <c r="F34" s="18">
        <f t="shared" si="1"/>
        <v>0.89070987938495538</v>
      </c>
      <c r="G34" s="36">
        <v>29337</v>
      </c>
      <c r="H34" s="36">
        <v>39891</v>
      </c>
      <c r="I34" s="36">
        <f t="shared" si="5"/>
        <v>69228</v>
      </c>
      <c r="J34" s="18">
        <f t="shared" si="6"/>
        <v>0.57622638238862889</v>
      </c>
      <c r="K34" s="37">
        <f t="shared" si="2"/>
        <v>80089</v>
      </c>
      <c r="L34" s="19">
        <f t="shared" si="3"/>
        <v>0.13561163205933399</v>
      </c>
      <c r="M34" s="19">
        <f t="shared" si="4"/>
        <v>0.86438836794066598</v>
      </c>
    </row>
    <row r="35" spans="2:13" ht="15" customHeight="1" x14ac:dyDescent="0.25">
      <c r="B35" s="35" t="s">
        <v>36</v>
      </c>
      <c r="C35" s="36">
        <v>1218</v>
      </c>
      <c r="D35" s="36">
        <v>4492</v>
      </c>
      <c r="E35" s="36">
        <f t="shared" si="0"/>
        <v>5710</v>
      </c>
      <c r="F35" s="18">
        <f t="shared" si="1"/>
        <v>0.78669001751313483</v>
      </c>
      <c r="G35" s="36">
        <v>12480</v>
      </c>
      <c r="H35" s="36">
        <v>16254</v>
      </c>
      <c r="I35" s="36">
        <f t="shared" si="5"/>
        <v>28734</v>
      </c>
      <c r="J35" s="18">
        <f t="shared" si="6"/>
        <v>0.56567133013155146</v>
      </c>
      <c r="K35" s="37">
        <f t="shared" si="2"/>
        <v>34444</v>
      </c>
      <c r="L35" s="19">
        <f t="shared" si="3"/>
        <v>0.16577633259783997</v>
      </c>
      <c r="M35" s="19">
        <f t="shared" si="4"/>
        <v>0.83422366740216003</v>
      </c>
    </row>
    <row r="36" spans="2:13" ht="15" customHeight="1" x14ac:dyDescent="0.25">
      <c r="B36" s="35" t="s">
        <v>37</v>
      </c>
      <c r="C36" s="36">
        <v>2933</v>
      </c>
      <c r="D36" s="36">
        <v>11611</v>
      </c>
      <c r="E36" s="36">
        <f t="shared" si="0"/>
        <v>14544</v>
      </c>
      <c r="F36" s="18">
        <f t="shared" si="1"/>
        <v>0.79833608360836084</v>
      </c>
      <c r="G36" s="36">
        <v>53002</v>
      </c>
      <c r="H36" s="36">
        <v>44134</v>
      </c>
      <c r="I36" s="36">
        <f t="shared" si="5"/>
        <v>97136</v>
      </c>
      <c r="J36" s="18">
        <f t="shared" si="6"/>
        <v>0.45435266018777798</v>
      </c>
      <c r="K36" s="37">
        <f t="shared" si="2"/>
        <v>111680</v>
      </c>
      <c r="L36" s="19">
        <f t="shared" si="3"/>
        <v>0.13022922636103151</v>
      </c>
      <c r="M36" s="19">
        <f t="shared" si="4"/>
        <v>0.86977077363896849</v>
      </c>
    </row>
    <row r="37" spans="2:13" ht="15" customHeight="1" x14ac:dyDescent="0.25">
      <c r="B37" s="35" t="s">
        <v>38</v>
      </c>
      <c r="C37" s="36">
        <v>705</v>
      </c>
      <c r="D37" s="36">
        <v>1978</v>
      </c>
      <c r="E37" s="36">
        <f t="shared" si="0"/>
        <v>2683</v>
      </c>
      <c r="F37" s="18">
        <f t="shared" si="1"/>
        <v>0.73723443906075292</v>
      </c>
      <c r="G37" s="36">
        <v>14201</v>
      </c>
      <c r="H37" s="36">
        <v>8847</v>
      </c>
      <c r="I37" s="36">
        <f t="shared" si="5"/>
        <v>23048</v>
      </c>
      <c r="J37" s="18">
        <f t="shared" si="6"/>
        <v>0.3838510933703575</v>
      </c>
      <c r="K37" s="37">
        <f t="shared" si="2"/>
        <v>25731</v>
      </c>
      <c r="L37" s="19">
        <f t="shared" si="3"/>
        <v>0.10427111266565621</v>
      </c>
      <c r="M37" s="19">
        <f t="shared" si="4"/>
        <v>0.89572888733434375</v>
      </c>
    </row>
    <row r="38" spans="2:13" ht="15" customHeight="1" x14ac:dyDescent="0.25">
      <c r="B38" s="35" t="s">
        <v>39</v>
      </c>
      <c r="C38" s="36">
        <v>1334</v>
      </c>
      <c r="D38" s="36">
        <v>3008</v>
      </c>
      <c r="E38" s="36">
        <f t="shared" si="0"/>
        <v>4342</v>
      </c>
      <c r="F38" s="18">
        <f t="shared" si="1"/>
        <v>0.69276830953477664</v>
      </c>
      <c r="G38" s="36">
        <v>6431</v>
      </c>
      <c r="H38" s="36">
        <v>6259</v>
      </c>
      <c r="I38" s="36">
        <f t="shared" si="5"/>
        <v>12690</v>
      </c>
      <c r="J38" s="18">
        <f t="shared" si="6"/>
        <v>0.49322301024428683</v>
      </c>
      <c r="K38" s="37">
        <f t="shared" si="2"/>
        <v>17032</v>
      </c>
      <c r="L38" s="19">
        <f t="shared" si="3"/>
        <v>0.25493189290746832</v>
      </c>
      <c r="M38" s="19">
        <f t="shared" si="4"/>
        <v>0.74506810709253168</v>
      </c>
    </row>
    <row r="39" spans="2:13" ht="15" customHeight="1" x14ac:dyDescent="0.25">
      <c r="B39" s="35" t="s">
        <v>40</v>
      </c>
      <c r="C39" s="36">
        <v>13206</v>
      </c>
      <c r="D39" s="36">
        <v>26119</v>
      </c>
      <c r="E39" s="36">
        <f t="shared" si="0"/>
        <v>39325</v>
      </c>
      <c r="F39" s="18">
        <f t="shared" si="1"/>
        <v>0.66418308963763506</v>
      </c>
      <c r="G39" s="36">
        <v>83617</v>
      </c>
      <c r="H39" s="36">
        <v>47786</v>
      </c>
      <c r="I39" s="36">
        <f t="shared" si="5"/>
        <v>131403</v>
      </c>
      <c r="J39" s="18">
        <f t="shared" si="6"/>
        <v>0.36365988599955862</v>
      </c>
      <c r="K39" s="37">
        <f t="shared" si="2"/>
        <v>170728</v>
      </c>
      <c r="L39" s="19">
        <f t="shared" si="3"/>
        <v>0.23033714446370834</v>
      </c>
      <c r="M39" s="19">
        <f t="shared" si="4"/>
        <v>0.76966285553629166</v>
      </c>
    </row>
    <row r="40" spans="2:13" ht="15" customHeight="1" x14ac:dyDescent="0.25">
      <c r="B40" s="35" t="s">
        <v>41</v>
      </c>
      <c r="C40" s="36">
        <v>7751</v>
      </c>
      <c r="D40" s="36">
        <v>46607</v>
      </c>
      <c r="E40" s="36">
        <f t="shared" si="0"/>
        <v>54358</v>
      </c>
      <c r="F40" s="18">
        <f t="shared" si="1"/>
        <v>0.85740829316751899</v>
      </c>
      <c r="G40" s="36">
        <v>112619</v>
      </c>
      <c r="H40" s="36">
        <v>101375</v>
      </c>
      <c r="I40" s="36">
        <f t="shared" si="5"/>
        <v>213994</v>
      </c>
      <c r="J40" s="18">
        <f t="shared" si="6"/>
        <v>0.47372823537108516</v>
      </c>
      <c r="K40" s="37">
        <f t="shared" si="2"/>
        <v>268352</v>
      </c>
      <c r="L40" s="19">
        <f t="shared" si="3"/>
        <v>0.20256230622466015</v>
      </c>
      <c r="M40" s="19">
        <f t="shared" si="4"/>
        <v>0.79743769377533991</v>
      </c>
    </row>
    <row r="41" spans="2:13" ht="15" customHeight="1" x14ac:dyDescent="0.25">
      <c r="B41" s="35" t="s">
        <v>42</v>
      </c>
      <c r="C41" s="36">
        <v>10204</v>
      </c>
      <c r="D41" s="36">
        <v>53481</v>
      </c>
      <c r="E41" s="36">
        <f t="shared" si="0"/>
        <v>63685</v>
      </c>
      <c r="F41" s="18">
        <f t="shared" si="1"/>
        <v>0.8397738871005731</v>
      </c>
      <c r="G41" s="36">
        <v>61622</v>
      </c>
      <c r="H41" s="36">
        <v>110802</v>
      </c>
      <c r="I41" s="36">
        <f t="shared" si="5"/>
        <v>172424</v>
      </c>
      <c r="J41" s="18">
        <f t="shared" si="6"/>
        <v>0.64261355727740921</v>
      </c>
      <c r="K41" s="37">
        <f t="shared" si="2"/>
        <v>236109</v>
      </c>
      <c r="L41" s="19">
        <f t="shared" si="3"/>
        <v>0.26972711756010997</v>
      </c>
      <c r="M41" s="19">
        <f t="shared" si="4"/>
        <v>0.73027288243989008</v>
      </c>
    </row>
    <row r="42" spans="2:13" ht="15" customHeight="1" x14ac:dyDescent="0.25">
      <c r="B42" s="35" t="s">
        <v>43</v>
      </c>
      <c r="C42" s="36">
        <v>3341</v>
      </c>
      <c r="D42" s="36">
        <v>40277</v>
      </c>
      <c r="E42" s="36">
        <f t="shared" si="0"/>
        <v>43618</v>
      </c>
      <c r="F42" s="18">
        <f t="shared" si="1"/>
        <v>0.92340318217249762</v>
      </c>
      <c r="G42" s="36">
        <v>31269</v>
      </c>
      <c r="H42" s="36">
        <v>100539</v>
      </c>
      <c r="I42" s="36">
        <v>131808</v>
      </c>
      <c r="J42" s="18">
        <f t="shared" ref="J42:J48" si="7">H42/I42</f>
        <v>0.76276857246904584</v>
      </c>
      <c r="K42" s="37">
        <f t="shared" ref="K42:K48" si="8">E42+I42</f>
        <v>175426</v>
      </c>
      <c r="L42" s="19">
        <f t="shared" ref="L42:L48" si="9">E42/K42</f>
        <v>0.24864045238448121</v>
      </c>
      <c r="M42" s="19">
        <f t="shared" ref="M42:M48" si="10">I42/K42</f>
        <v>0.75135954761551882</v>
      </c>
    </row>
    <row r="43" spans="2:13" ht="15" customHeight="1" x14ac:dyDescent="0.25">
      <c r="B43" s="35" t="s">
        <v>44</v>
      </c>
      <c r="C43" s="36">
        <v>7817</v>
      </c>
      <c r="D43" s="36">
        <v>80905</v>
      </c>
      <c r="E43" s="36">
        <f t="shared" si="0"/>
        <v>88722</v>
      </c>
      <c r="F43" s="18">
        <f t="shared" si="1"/>
        <v>0.91189332972656167</v>
      </c>
      <c r="G43" s="36">
        <v>30602</v>
      </c>
      <c r="H43" s="36">
        <v>120877</v>
      </c>
      <c r="I43" s="36">
        <v>131808</v>
      </c>
      <c r="J43" s="18">
        <f t="shared" si="7"/>
        <v>0.91706876669094439</v>
      </c>
      <c r="K43" s="37">
        <f t="shared" si="8"/>
        <v>220530</v>
      </c>
      <c r="L43" s="19">
        <f t="shared" si="9"/>
        <v>0.40231261052917971</v>
      </c>
      <c r="M43" s="19">
        <f t="shared" si="10"/>
        <v>0.59768738947082034</v>
      </c>
    </row>
    <row r="44" spans="2:13" ht="15" customHeight="1" x14ac:dyDescent="0.25">
      <c r="B44" s="35" t="s">
        <v>45</v>
      </c>
      <c r="C44" s="36">
        <v>4869</v>
      </c>
      <c r="D44" s="36">
        <v>7179</v>
      </c>
      <c r="E44" s="36">
        <f t="shared" si="0"/>
        <v>12048</v>
      </c>
      <c r="F44" s="18">
        <f t="shared" si="1"/>
        <v>0.5958665338645418</v>
      </c>
      <c r="G44" s="36">
        <v>12719</v>
      </c>
      <c r="H44" s="36">
        <v>9530</v>
      </c>
      <c r="I44" s="36">
        <f>G44+H44</f>
        <v>22249</v>
      </c>
      <c r="J44" s="18">
        <f t="shared" si="7"/>
        <v>0.42833385770146976</v>
      </c>
      <c r="K44" s="37">
        <f t="shared" si="8"/>
        <v>34297</v>
      </c>
      <c r="L44" s="19">
        <f t="shared" si="9"/>
        <v>0.35128436889523867</v>
      </c>
      <c r="M44" s="19">
        <f t="shared" si="10"/>
        <v>0.64871563110476138</v>
      </c>
    </row>
    <row r="45" spans="2:13" ht="15" customHeight="1" x14ac:dyDescent="0.25">
      <c r="B45" s="35" t="s">
        <v>46</v>
      </c>
      <c r="C45" s="36">
        <v>3848</v>
      </c>
      <c r="D45" s="36">
        <v>15997</v>
      </c>
      <c r="E45" s="36">
        <f t="shared" si="0"/>
        <v>19845</v>
      </c>
      <c r="F45" s="18">
        <f t="shared" si="1"/>
        <v>0.80609725371630137</v>
      </c>
      <c r="G45" s="36">
        <v>21902</v>
      </c>
      <c r="H45" s="36">
        <v>30492</v>
      </c>
      <c r="I45" s="36">
        <f t="shared" ref="I45:I47" si="11">G45+H45</f>
        <v>52394</v>
      </c>
      <c r="J45" s="18">
        <f t="shared" si="7"/>
        <v>0.58197503530938655</v>
      </c>
      <c r="K45" s="37">
        <f t="shared" si="8"/>
        <v>72239</v>
      </c>
      <c r="L45" s="19">
        <f t="shared" si="9"/>
        <v>0.27471310510942842</v>
      </c>
      <c r="M45" s="19">
        <f t="shared" si="10"/>
        <v>0.72528689489057152</v>
      </c>
    </row>
    <row r="46" spans="2:13" x14ac:dyDescent="0.25">
      <c r="B46" s="35" t="s">
        <v>47</v>
      </c>
      <c r="C46" s="36">
        <v>576</v>
      </c>
      <c r="D46" s="36">
        <v>10135</v>
      </c>
      <c r="E46" s="36">
        <f t="shared" si="0"/>
        <v>10711</v>
      </c>
      <c r="F46" s="18">
        <f t="shared" si="1"/>
        <v>0.94622350854261972</v>
      </c>
      <c r="G46" s="36">
        <v>493</v>
      </c>
      <c r="H46" s="36">
        <v>6452</v>
      </c>
      <c r="I46" s="36">
        <f t="shared" si="11"/>
        <v>6945</v>
      </c>
      <c r="J46" s="18">
        <f t="shared" si="7"/>
        <v>0.92901367890568753</v>
      </c>
      <c r="K46" s="37">
        <f t="shared" si="8"/>
        <v>17656</v>
      </c>
      <c r="L46" s="19">
        <f t="shared" si="9"/>
        <v>0.60664929768917086</v>
      </c>
      <c r="M46" s="19">
        <f t="shared" si="10"/>
        <v>0.39335070231082919</v>
      </c>
    </row>
    <row r="47" spans="2:13" ht="15" customHeight="1" x14ac:dyDescent="0.25">
      <c r="B47" s="35" t="s">
        <v>48</v>
      </c>
      <c r="C47" s="36">
        <v>28</v>
      </c>
      <c r="D47" s="36">
        <v>65</v>
      </c>
      <c r="E47" s="36">
        <f t="shared" si="0"/>
        <v>93</v>
      </c>
      <c r="F47" s="18">
        <f t="shared" si="1"/>
        <v>0.69892473118279574</v>
      </c>
      <c r="G47" s="36">
        <v>687</v>
      </c>
      <c r="H47" s="36">
        <v>527</v>
      </c>
      <c r="I47" s="36">
        <f t="shared" si="11"/>
        <v>1214</v>
      </c>
      <c r="J47" s="18">
        <f t="shared" si="7"/>
        <v>0.4341021416803954</v>
      </c>
      <c r="K47" s="37">
        <f t="shared" si="8"/>
        <v>1307</v>
      </c>
      <c r="L47" s="19">
        <f t="shared" si="9"/>
        <v>7.1155317521040554E-2</v>
      </c>
      <c r="M47" s="19">
        <f t="shared" si="10"/>
        <v>0.92884468247895946</v>
      </c>
    </row>
    <row r="48" spans="2:13" ht="15" customHeight="1" thickBot="1" x14ac:dyDescent="0.3">
      <c r="B48" s="20" t="s">
        <v>49</v>
      </c>
      <c r="C48" s="38">
        <f>SUM(C29:C47)</f>
        <v>79787</v>
      </c>
      <c r="D48" s="38">
        <f t="shared" ref="D48:E48" si="12">SUM(D29:D47)</f>
        <v>344642</v>
      </c>
      <c r="E48" s="38">
        <f t="shared" si="12"/>
        <v>424429</v>
      </c>
      <c r="F48" s="21">
        <f t="shared" si="1"/>
        <v>0.8120133167149276</v>
      </c>
      <c r="G48" s="38">
        <f>SUM(G29:G47)</f>
        <v>658266</v>
      </c>
      <c r="H48" s="38">
        <f>SUM(H29:H47)</f>
        <v>729112</v>
      </c>
      <c r="I48" s="38">
        <f>SUM(I29:I47)</f>
        <v>1367707</v>
      </c>
      <c r="J48" s="22">
        <f t="shared" si="7"/>
        <v>0.53309078625758299</v>
      </c>
      <c r="K48" s="40">
        <f t="shared" si="8"/>
        <v>1792136</v>
      </c>
      <c r="L48" s="22">
        <f t="shared" si="9"/>
        <v>0.23682856658200047</v>
      </c>
      <c r="M48" s="22">
        <f t="shared" si="10"/>
        <v>0.76317143341799953</v>
      </c>
    </row>
    <row r="49" spans="2:13" ht="15.75" thickBot="1" x14ac:dyDescent="0.3">
      <c r="B49" s="23" t="s">
        <v>50</v>
      </c>
      <c r="C49" s="31">
        <v>112040.51</v>
      </c>
      <c r="D49" s="31">
        <v>425507.19</v>
      </c>
      <c r="E49" s="31">
        <f>C49+D49</f>
        <v>537547.69999999995</v>
      </c>
      <c r="F49" s="24">
        <f t="shared" si="1"/>
        <v>0.7915710363936076</v>
      </c>
      <c r="G49" s="31">
        <v>1286391.48</v>
      </c>
      <c r="H49" s="31">
        <v>993048.04</v>
      </c>
      <c r="I49" s="31">
        <f>G49+H49</f>
        <v>2279439.52</v>
      </c>
      <c r="J49" s="24">
        <f>H49/I49</f>
        <v>0.43565448053651368</v>
      </c>
      <c r="K49" s="32">
        <f>E49+I49</f>
        <v>2816987.2199999997</v>
      </c>
      <c r="L49" s="24">
        <f>E49/K49</f>
        <v>0.19082362042096876</v>
      </c>
      <c r="M49" s="24">
        <f>I49/K49</f>
        <v>0.80917637957903132</v>
      </c>
    </row>
    <row r="50" spans="2:13" x14ac:dyDescent="0.25">
      <c r="B50" s="39" t="s">
        <v>57</v>
      </c>
    </row>
    <row r="51" spans="2:13" x14ac:dyDescent="0.25">
      <c r="B51" s="25" t="s">
        <v>58</v>
      </c>
    </row>
    <row r="52" spans="2:13" x14ac:dyDescent="0.25">
      <c r="B52" s="25" t="s">
        <v>59</v>
      </c>
    </row>
    <row r="53" spans="2:13" x14ac:dyDescent="0.25">
      <c r="B53" s="25"/>
    </row>
    <row r="54" spans="2:13" x14ac:dyDescent="0.25">
      <c r="B54" s="8" t="s">
        <v>60</v>
      </c>
    </row>
    <row r="55" spans="2:13" ht="9.75" customHeight="1" thickBot="1" x14ac:dyDescent="0.3"/>
    <row r="56" spans="2:13" ht="13.5" customHeight="1" thickBot="1" x14ac:dyDescent="0.3">
      <c r="C56" s="70" t="s">
        <v>0</v>
      </c>
      <c r="D56" s="71"/>
      <c r="E56" s="71"/>
      <c r="F56" s="72"/>
      <c r="G56" s="70" t="s">
        <v>1</v>
      </c>
      <c r="H56" s="71"/>
      <c r="I56" s="71"/>
      <c r="J56" s="72"/>
      <c r="K56" s="9" t="s">
        <v>2</v>
      </c>
      <c r="L56" s="68" t="s">
        <v>3</v>
      </c>
      <c r="M56" s="68" t="s">
        <v>4</v>
      </c>
    </row>
    <row r="57" spans="2:13" ht="15.75" thickBot="1" x14ac:dyDescent="0.3">
      <c r="B57" s="10" t="s">
        <v>51</v>
      </c>
      <c r="C57" s="11" t="s">
        <v>6</v>
      </c>
      <c r="D57" s="12" t="s">
        <v>7</v>
      </c>
      <c r="E57" s="13" t="s">
        <v>8</v>
      </c>
      <c r="F57" s="14" t="s">
        <v>9</v>
      </c>
      <c r="G57" s="11" t="s">
        <v>6</v>
      </c>
      <c r="H57" s="12" t="s">
        <v>7</v>
      </c>
      <c r="I57" s="13" t="s">
        <v>8</v>
      </c>
      <c r="J57" s="14" t="s">
        <v>9</v>
      </c>
      <c r="K57" s="15"/>
      <c r="L57" s="69"/>
      <c r="M57" s="69"/>
    </row>
    <row r="58" spans="2:13" ht="15" customHeight="1" x14ac:dyDescent="0.25">
      <c r="B58" s="26" t="s">
        <v>52</v>
      </c>
      <c r="C58" s="41">
        <f>C9</f>
        <v>2506</v>
      </c>
      <c r="D58" s="41">
        <f t="shared" ref="D58:M58" si="13">D9</f>
        <v>2560</v>
      </c>
      <c r="E58" s="41">
        <f t="shared" si="13"/>
        <v>5066</v>
      </c>
      <c r="F58" s="42">
        <f t="shared" si="13"/>
        <v>0.50532964863797869</v>
      </c>
      <c r="G58" s="41">
        <f t="shared" si="13"/>
        <v>11960</v>
      </c>
      <c r="H58" s="41">
        <f t="shared" si="13"/>
        <v>5003</v>
      </c>
      <c r="I58" s="41">
        <f t="shared" si="13"/>
        <v>16963</v>
      </c>
      <c r="J58" s="42">
        <f t="shared" si="13"/>
        <v>0.29493603725756057</v>
      </c>
      <c r="K58" s="41">
        <f t="shared" si="13"/>
        <v>22029</v>
      </c>
      <c r="L58" s="42">
        <f t="shared" si="13"/>
        <v>0.22996958554632529</v>
      </c>
      <c r="M58" s="17">
        <f t="shared" si="13"/>
        <v>0.77003041445367471</v>
      </c>
    </row>
    <row r="59" spans="2:13" ht="15" customHeight="1" x14ac:dyDescent="0.25">
      <c r="B59" s="20" t="s">
        <v>53</v>
      </c>
      <c r="C59" s="43">
        <f>C26</f>
        <v>10960</v>
      </c>
      <c r="D59" s="43">
        <f t="shared" ref="D59:M59" si="14">D26</f>
        <v>22562</v>
      </c>
      <c r="E59" s="43">
        <f t="shared" si="14"/>
        <v>33522</v>
      </c>
      <c r="F59" s="44">
        <f t="shared" si="14"/>
        <v>0.67305053397768633</v>
      </c>
      <c r="G59" s="43">
        <f t="shared" si="14"/>
        <v>306622</v>
      </c>
      <c r="H59" s="43">
        <f t="shared" si="14"/>
        <v>118589</v>
      </c>
      <c r="I59" s="43">
        <f t="shared" si="14"/>
        <v>425211</v>
      </c>
      <c r="J59" s="44">
        <f t="shared" si="14"/>
        <v>0.27889447827078789</v>
      </c>
      <c r="K59" s="43">
        <f t="shared" si="14"/>
        <v>458733</v>
      </c>
      <c r="L59" s="44">
        <f t="shared" si="14"/>
        <v>7.3075187527385205E-2</v>
      </c>
      <c r="M59" s="22">
        <f t="shared" si="14"/>
        <v>0.92692481247261482</v>
      </c>
    </row>
    <row r="60" spans="2:13" ht="15" customHeight="1" x14ac:dyDescent="0.25">
      <c r="B60" s="20" t="s">
        <v>28</v>
      </c>
      <c r="C60" s="43">
        <f>C27</f>
        <v>5579</v>
      </c>
      <c r="D60" s="43">
        <f t="shared" ref="D60:M60" si="15">D27</f>
        <v>6516</v>
      </c>
      <c r="E60" s="43">
        <f t="shared" si="15"/>
        <v>12095</v>
      </c>
      <c r="F60" s="44">
        <f t="shared" si="15"/>
        <v>0.5387350144687888</v>
      </c>
      <c r="G60" s="43">
        <f t="shared" si="15"/>
        <v>138486</v>
      </c>
      <c r="H60" s="43">
        <f t="shared" si="15"/>
        <v>16508</v>
      </c>
      <c r="I60" s="43">
        <f t="shared" si="15"/>
        <v>154994</v>
      </c>
      <c r="J60" s="44">
        <f t="shared" si="15"/>
        <v>0.10650734867156147</v>
      </c>
      <c r="K60" s="43">
        <f t="shared" si="15"/>
        <v>167089</v>
      </c>
      <c r="L60" s="44">
        <f t="shared" si="15"/>
        <v>7.2386572425473847E-2</v>
      </c>
      <c r="M60" s="22">
        <f t="shared" si="15"/>
        <v>0.92761342757452614</v>
      </c>
    </row>
    <row r="61" spans="2:13" ht="15" customHeight="1" x14ac:dyDescent="0.25">
      <c r="B61" s="20" t="s">
        <v>54</v>
      </c>
      <c r="C61" s="43">
        <f>C28</f>
        <v>13211</v>
      </c>
      <c r="D61" s="43">
        <f t="shared" ref="D61:M61" si="16">D28</f>
        <v>49225</v>
      </c>
      <c r="E61" s="43">
        <f t="shared" si="16"/>
        <v>62436</v>
      </c>
      <c r="F61" s="44">
        <f t="shared" si="16"/>
        <v>0.78840732910500355</v>
      </c>
      <c r="G61" s="43">
        <f t="shared" si="16"/>
        <v>171057</v>
      </c>
      <c r="H61" s="43">
        <f t="shared" si="16"/>
        <v>124225</v>
      </c>
      <c r="I61" s="43">
        <f t="shared" si="16"/>
        <v>295282</v>
      </c>
      <c r="J61" s="44">
        <f t="shared" si="16"/>
        <v>0.42069953468210047</v>
      </c>
      <c r="K61" s="43">
        <f t="shared" si="16"/>
        <v>357718</v>
      </c>
      <c r="L61" s="44">
        <f t="shared" si="16"/>
        <v>0.17453972123292649</v>
      </c>
      <c r="M61" s="22">
        <f t="shared" si="16"/>
        <v>0.82546027876707351</v>
      </c>
    </row>
    <row r="62" spans="2:13" ht="15" customHeight="1" thickBot="1" x14ac:dyDescent="0.3">
      <c r="B62" s="20" t="s">
        <v>55</v>
      </c>
      <c r="C62" s="43">
        <f>C48</f>
        <v>79787</v>
      </c>
      <c r="D62" s="43">
        <f t="shared" ref="D62:M62" si="17">D48</f>
        <v>344642</v>
      </c>
      <c r="E62" s="43">
        <f t="shared" si="17"/>
        <v>424429</v>
      </c>
      <c r="F62" s="44">
        <f t="shared" si="17"/>
        <v>0.8120133167149276</v>
      </c>
      <c r="G62" s="43">
        <f t="shared" si="17"/>
        <v>658266</v>
      </c>
      <c r="H62" s="43">
        <f t="shared" si="17"/>
        <v>729112</v>
      </c>
      <c r="I62" s="43">
        <f t="shared" si="17"/>
        <v>1367707</v>
      </c>
      <c r="J62" s="44">
        <f t="shared" si="17"/>
        <v>0.53309078625758299</v>
      </c>
      <c r="K62" s="43">
        <f t="shared" si="17"/>
        <v>1792136</v>
      </c>
      <c r="L62" s="44">
        <f t="shared" si="17"/>
        <v>0.23682856658200047</v>
      </c>
      <c r="M62" s="27">
        <f t="shared" si="17"/>
        <v>0.76317143341799953</v>
      </c>
    </row>
    <row r="63" spans="2:13" ht="15.75" thickBot="1" x14ac:dyDescent="0.3">
      <c r="B63" s="23" t="s">
        <v>50</v>
      </c>
      <c r="C63" s="31">
        <v>112040.51</v>
      </c>
      <c r="D63" s="31">
        <v>425507.19</v>
      </c>
      <c r="E63" s="31">
        <f>C63+D63</f>
        <v>537547.69999999995</v>
      </c>
      <c r="F63" s="24">
        <f>D63/E63</f>
        <v>0.7915710363936076</v>
      </c>
      <c r="G63" s="31">
        <v>1286391.48</v>
      </c>
      <c r="H63" s="31">
        <v>993048.04</v>
      </c>
      <c r="I63" s="31">
        <f>G63+H63</f>
        <v>2279439.52</v>
      </c>
      <c r="J63" s="24">
        <f>H63/I63</f>
        <v>0.43565448053651368</v>
      </c>
      <c r="K63" s="32">
        <f>E63+I63</f>
        <v>2816987.2199999997</v>
      </c>
      <c r="L63" s="24">
        <f>E63/K63</f>
        <v>0.19082362042096876</v>
      </c>
      <c r="M63" s="24">
        <f>I63/K63</f>
        <v>0.80917637957903132</v>
      </c>
    </row>
    <row r="64" spans="2:13" x14ac:dyDescent="0.25">
      <c r="B64" s="39" t="s">
        <v>57</v>
      </c>
      <c r="C64" s="28"/>
      <c r="D64" s="28"/>
      <c r="E64" s="28"/>
      <c r="F64" s="29"/>
    </row>
    <row r="65" spans="2:12" x14ac:dyDescent="0.25">
      <c r="B65" s="25" t="s">
        <v>58</v>
      </c>
      <c r="C65" s="28"/>
      <c r="D65" s="28"/>
      <c r="E65" s="28"/>
      <c r="F65" s="29"/>
    </row>
    <row r="66" spans="2:12" x14ac:dyDescent="0.25">
      <c r="B66" s="25" t="s">
        <v>59</v>
      </c>
      <c r="C66" s="28"/>
      <c r="D66" s="28"/>
      <c r="E66" s="28"/>
      <c r="F66" s="29"/>
    </row>
    <row r="67" spans="2:12" ht="15.75" thickBot="1" x14ac:dyDescent="0.3"/>
    <row r="68" spans="2:12" ht="15" customHeight="1" x14ac:dyDescent="0.25">
      <c r="E68" s="59" t="s">
        <v>61</v>
      </c>
      <c r="F68" s="60"/>
      <c r="G68" s="60"/>
      <c r="H68" s="60"/>
      <c r="I68" s="60"/>
      <c r="J68" s="60"/>
      <c r="K68" s="60"/>
      <c r="L68" s="61"/>
    </row>
    <row r="69" spans="2:12" ht="15" customHeight="1" x14ac:dyDescent="0.25">
      <c r="E69" s="62"/>
      <c r="F69" s="63"/>
      <c r="G69" s="63"/>
      <c r="H69" s="63"/>
      <c r="I69" s="63"/>
      <c r="J69" s="63"/>
      <c r="K69" s="63"/>
      <c r="L69" s="64"/>
    </row>
    <row r="70" spans="2:12" ht="15" customHeight="1" x14ac:dyDescent="0.25">
      <c r="E70" s="62"/>
      <c r="F70" s="63"/>
      <c r="G70" s="63"/>
      <c r="H70" s="63"/>
      <c r="I70" s="63"/>
      <c r="J70" s="63"/>
      <c r="K70" s="63"/>
      <c r="L70" s="64"/>
    </row>
    <row r="71" spans="2:12" ht="15" customHeight="1" x14ac:dyDescent="0.25">
      <c r="E71" s="62"/>
      <c r="F71" s="63"/>
      <c r="G71" s="63"/>
      <c r="H71" s="63"/>
      <c r="I71" s="63"/>
      <c r="J71" s="63"/>
      <c r="K71" s="63"/>
      <c r="L71" s="64"/>
    </row>
    <row r="72" spans="2:12" ht="15" customHeight="1" x14ac:dyDescent="0.25">
      <c r="E72" s="62"/>
      <c r="F72" s="63"/>
      <c r="G72" s="63"/>
      <c r="H72" s="63"/>
      <c r="I72" s="63"/>
      <c r="J72" s="63"/>
      <c r="K72" s="63"/>
      <c r="L72" s="64"/>
    </row>
    <row r="73" spans="2:12" ht="15" customHeight="1" x14ac:dyDescent="0.25">
      <c r="B73" s="46"/>
      <c r="E73" s="62"/>
      <c r="F73" s="63"/>
      <c r="G73" s="63"/>
      <c r="H73" s="63"/>
      <c r="I73" s="63"/>
      <c r="J73" s="63"/>
      <c r="K73" s="63"/>
      <c r="L73" s="64"/>
    </row>
    <row r="74" spans="2:12" ht="15" customHeight="1" x14ac:dyDescent="0.25">
      <c r="E74" s="62"/>
      <c r="F74" s="63"/>
      <c r="G74" s="63"/>
      <c r="H74" s="63"/>
      <c r="I74" s="63"/>
      <c r="J74" s="63"/>
      <c r="K74" s="63"/>
      <c r="L74" s="64"/>
    </row>
    <row r="75" spans="2:12" ht="15" customHeight="1" x14ac:dyDescent="0.25">
      <c r="E75" s="62"/>
      <c r="F75" s="63"/>
      <c r="G75" s="63"/>
      <c r="H75" s="63"/>
      <c r="I75" s="63"/>
      <c r="J75" s="63"/>
      <c r="K75" s="63"/>
      <c r="L75" s="64"/>
    </row>
    <row r="76" spans="2:12" ht="15" customHeight="1" x14ac:dyDescent="0.25">
      <c r="E76" s="62"/>
      <c r="F76" s="63"/>
      <c r="G76" s="63"/>
      <c r="H76" s="63"/>
      <c r="I76" s="63"/>
      <c r="J76" s="63"/>
      <c r="K76" s="63"/>
      <c r="L76" s="64"/>
    </row>
    <row r="77" spans="2:12" ht="15" customHeight="1" x14ac:dyDescent="0.25">
      <c r="E77" s="62"/>
      <c r="F77" s="63"/>
      <c r="G77" s="63"/>
      <c r="H77" s="63"/>
      <c r="I77" s="63"/>
      <c r="J77" s="63"/>
      <c r="K77" s="63"/>
      <c r="L77" s="64"/>
    </row>
    <row r="78" spans="2:12" ht="15" customHeight="1" x14ac:dyDescent="0.25">
      <c r="E78" s="62"/>
      <c r="F78" s="63"/>
      <c r="G78" s="63"/>
      <c r="H78" s="63"/>
      <c r="I78" s="63"/>
      <c r="J78" s="63"/>
      <c r="K78" s="63"/>
      <c r="L78" s="64"/>
    </row>
    <row r="79" spans="2:12" ht="15" customHeight="1" x14ac:dyDescent="0.25">
      <c r="E79" s="62"/>
      <c r="F79" s="63"/>
      <c r="G79" s="63"/>
      <c r="H79" s="63"/>
      <c r="I79" s="63"/>
      <c r="J79" s="63"/>
      <c r="K79" s="63"/>
      <c r="L79" s="64"/>
    </row>
    <row r="80" spans="2:12" ht="15" customHeight="1" x14ac:dyDescent="0.25">
      <c r="E80" s="62"/>
      <c r="F80" s="63"/>
      <c r="G80" s="63"/>
      <c r="H80" s="63"/>
      <c r="I80" s="63"/>
      <c r="J80" s="63"/>
      <c r="K80" s="63"/>
      <c r="L80" s="64"/>
    </row>
    <row r="81" spans="2:12" ht="15" customHeight="1" x14ac:dyDescent="0.25">
      <c r="E81" s="62"/>
      <c r="F81" s="63"/>
      <c r="G81" s="63"/>
      <c r="H81" s="63"/>
      <c r="I81" s="63"/>
      <c r="J81" s="63"/>
      <c r="K81" s="63"/>
      <c r="L81" s="64"/>
    </row>
    <row r="82" spans="2:12" ht="15" customHeight="1" x14ac:dyDescent="0.25">
      <c r="E82" s="62"/>
      <c r="F82" s="63"/>
      <c r="G82" s="63"/>
      <c r="H82" s="63"/>
      <c r="I82" s="63"/>
      <c r="J82" s="63"/>
      <c r="K82" s="63"/>
      <c r="L82" s="64"/>
    </row>
    <row r="83" spans="2:12" ht="15" customHeight="1" x14ac:dyDescent="0.25">
      <c r="E83" s="62"/>
      <c r="F83" s="63"/>
      <c r="G83" s="63"/>
      <c r="H83" s="63"/>
      <c r="I83" s="63"/>
      <c r="J83" s="63"/>
      <c r="K83" s="63"/>
      <c r="L83" s="64"/>
    </row>
    <row r="84" spans="2:12" ht="15" customHeight="1" x14ac:dyDescent="0.25">
      <c r="B84" s="39" t="s">
        <v>57</v>
      </c>
      <c r="E84" s="62"/>
      <c r="F84" s="63"/>
      <c r="G84" s="63"/>
      <c r="H84" s="63"/>
      <c r="I84" s="63"/>
      <c r="J84" s="63"/>
      <c r="K84" s="63"/>
      <c r="L84" s="64"/>
    </row>
    <row r="85" spans="2:12" ht="15" customHeight="1" x14ac:dyDescent="0.25">
      <c r="B85" s="25" t="s">
        <v>58</v>
      </c>
      <c r="E85" s="62"/>
      <c r="F85" s="63"/>
      <c r="G85" s="63"/>
      <c r="H85" s="63"/>
      <c r="I85" s="63"/>
      <c r="J85" s="63"/>
      <c r="K85" s="63"/>
      <c r="L85" s="64"/>
    </row>
    <row r="86" spans="2:12" ht="15" customHeight="1" x14ac:dyDescent="0.25">
      <c r="B86" s="25" t="s">
        <v>59</v>
      </c>
      <c r="E86" s="62"/>
      <c r="F86" s="63"/>
      <c r="G86" s="63"/>
      <c r="H86" s="63"/>
      <c r="I86" s="63"/>
      <c r="J86" s="63"/>
      <c r="K86" s="63"/>
      <c r="L86" s="64"/>
    </row>
    <row r="87" spans="2:12" ht="15" customHeight="1" x14ac:dyDescent="0.25">
      <c r="E87" s="62"/>
      <c r="F87" s="63"/>
      <c r="G87" s="63"/>
      <c r="H87" s="63"/>
      <c r="I87" s="63"/>
      <c r="J87" s="63"/>
      <c r="K87" s="63"/>
      <c r="L87" s="64"/>
    </row>
    <row r="88" spans="2:12" ht="15" customHeight="1" x14ac:dyDescent="0.25">
      <c r="E88" s="62"/>
      <c r="F88" s="63"/>
      <c r="G88" s="63"/>
      <c r="H88" s="63"/>
      <c r="I88" s="63"/>
      <c r="J88" s="63"/>
      <c r="K88" s="63"/>
      <c r="L88" s="64"/>
    </row>
    <row r="89" spans="2:12" ht="15" customHeight="1" x14ac:dyDescent="0.25">
      <c r="E89" s="62"/>
      <c r="F89" s="63"/>
      <c r="G89" s="63"/>
      <c r="H89" s="63"/>
      <c r="I89" s="63"/>
      <c r="J89" s="63"/>
      <c r="K89" s="63"/>
      <c r="L89" s="64"/>
    </row>
    <row r="90" spans="2:12" ht="15" customHeight="1" x14ac:dyDescent="0.25">
      <c r="E90" s="62"/>
      <c r="F90" s="63"/>
      <c r="G90" s="63"/>
      <c r="H90" s="63"/>
      <c r="I90" s="63"/>
      <c r="J90" s="63"/>
      <c r="K90" s="63"/>
      <c r="L90" s="64"/>
    </row>
    <row r="91" spans="2:12" ht="15" customHeight="1" x14ac:dyDescent="0.25">
      <c r="E91" s="62"/>
      <c r="F91" s="63"/>
      <c r="G91" s="63"/>
      <c r="H91" s="63"/>
      <c r="I91" s="63"/>
      <c r="J91" s="63"/>
      <c r="K91" s="63"/>
      <c r="L91" s="64"/>
    </row>
    <row r="92" spans="2:12" ht="15" customHeight="1" x14ac:dyDescent="0.25">
      <c r="E92" s="62"/>
      <c r="F92" s="63"/>
      <c r="G92" s="63"/>
      <c r="H92" s="63"/>
      <c r="I92" s="63"/>
      <c r="J92" s="63"/>
      <c r="K92" s="63"/>
      <c r="L92" s="64"/>
    </row>
    <row r="93" spans="2:12" ht="15" customHeight="1" thickBot="1" x14ac:dyDescent="0.3">
      <c r="E93" s="65"/>
      <c r="F93" s="66"/>
      <c r="G93" s="66"/>
      <c r="H93" s="66"/>
      <c r="I93" s="66"/>
      <c r="J93" s="66"/>
      <c r="K93" s="66"/>
      <c r="L93" s="67"/>
    </row>
    <row r="94" spans="2:12" ht="15" customHeight="1" x14ac:dyDescent="0.25">
      <c r="J94" s="30"/>
    </row>
    <row r="95" spans="2:12" ht="15" customHeight="1" x14ac:dyDescent="0.25">
      <c r="J95" s="30"/>
    </row>
    <row r="96" spans="2:12" ht="15" customHeight="1" thickBot="1" x14ac:dyDescent="0.3">
      <c r="J96" s="30"/>
    </row>
    <row r="97" spans="1:10" s="48" customFormat="1" ht="15" customHeight="1" thickBot="1" x14ac:dyDescent="0.3">
      <c r="A97" s="47"/>
      <c r="B97" s="58" t="s">
        <v>51</v>
      </c>
      <c r="C97" s="57" t="s">
        <v>3</v>
      </c>
      <c r="D97" s="57" t="s">
        <v>4</v>
      </c>
      <c r="J97" s="49"/>
    </row>
    <row r="98" spans="1:10" s="48" customFormat="1" ht="15" customHeight="1" thickBot="1" x14ac:dyDescent="0.3">
      <c r="A98" s="47"/>
      <c r="B98" s="58"/>
      <c r="C98" s="57"/>
      <c r="D98" s="57"/>
      <c r="J98" s="49"/>
    </row>
    <row r="99" spans="1:10" s="48" customFormat="1" ht="15.75" thickBot="1" x14ac:dyDescent="0.3">
      <c r="A99" s="47"/>
      <c r="B99" s="52" t="s">
        <v>52</v>
      </c>
      <c r="C99" s="53">
        <v>0.22996958554632529</v>
      </c>
      <c r="D99" s="53">
        <v>0.77003041445367471</v>
      </c>
    </row>
    <row r="100" spans="1:10" s="48" customFormat="1" ht="15.75" thickBot="1" x14ac:dyDescent="0.3">
      <c r="A100" s="47"/>
      <c r="B100" s="54" t="s">
        <v>53</v>
      </c>
      <c r="C100" s="53">
        <v>7.3075187527385205E-2</v>
      </c>
      <c r="D100" s="53">
        <v>0.92692481247261482</v>
      </c>
    </row>
    <row r="101" spans="1:10" s="48" customFormat="1" ht="15.75" thickBot="1" x14ac:dyDescent="0.3">
      <c r="A101" s="47"/>
      <c r="B101" s="54" t="s">
        <v>28</v>
      </c>
      <c r="C101" s="53">
        <v>7.2386572425473847E-2</v>
      </c>
      <c r="D101" s="53">
        <v>0.92761342757452614</v>
      </c>
    </row>
    <row r="102" spans="1:10" s="48" customFormat="1" ht="15.75" thickBot="1" x14ac:dyDescent="0.3">
      <c r="A102" s="47"/>
      <c r="B102" s="54" t="s">
        <v>54</v>
      </c>
      <c r="C102" s="53">
        <v>0.17453972123292649</v>
      </c>
      <c r="D102" s="53">
        <v>0.82546027876707351</v>
      </c>
    </row>
    <row r="103" spans="1:10" s="48" customFormat="1" ht="15.75" thickBot="1" x14ac:dyDescent="0.3">
      <c r="A103" s="47"/>
      <c r="B103" s="54" t="s">
        <v>55</v>
      </c>
      <c r="C103" s="53">
        <v>0.23682856658200047</v>
      </c>
      <c r="D103" s="53">
        <v>0.76317143341799953</v>
      </c>
    </row>
    <row r="104" spans="1:10" s="48" customFormat="1" ht="15.75" thickBot="1" x14ac:dyDescent="0.3">
      <c r="A104" s="47"/>
      <c r="B104" s="55" t="s">
        <v>50</v>
      </c>
      <c r="C104" s="56">
        <v>0.19082362042096876</v>
      </c>
      <c r="D104" s="56">
        <v>0.80917637957903132</v>
      </c>
    </row>
    <row r="105" spans="1:10" s="51" customFormat="1" x14ac:dyDescent="0.25">
      <c r="A105" s="50"/>
    </row>
  </sheetData>
  <mergeCells count="12">
    <mergeCell ref="M7:M8"/>
    <mergeCell ref="L56:L57"/>
    <mergeCell ref="M56:M57"/>
    <mergeCell ref="C7:F7"/>
    <mergeCell ref="G7:J7"/>
    <mergeCell ref="C56:F56"/>
    <mergeCell ref="G56:J56"/>
    <mergeCell ref="C97:C98"/>
    <mergeCell ref="D97:D98"/>
    <mergeCell ref="B97:B98"/>
    <mergeCell ref="E68:L93"/>
    <mergeCell ref="L7:L8"/>
  </mergeCells>
  <pageMargins left="0.7" right="0.7" top="0.75" bottom="0.75" header="0.3" footer="0.3"/>
  <pageSetup paperSize="9" orientation="portrait" r:id="rId1"/>
  <ignoredErrors>
    <ignoredError sqref="C26:D26 G26:H26 C48:D48 G48:H48" formulaRange="1"/>
    <ignoredError sqref="E48:F48 I48" formula="1"/>
    <ignoredError sqref="M43:M4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GRAFF, Didier (DREETS-ARA)</dc:creator>
  <cp:lastModifiedBy>GRAFF, Didier (DREETS-ARA)</cp:lastModifiedBy>
  <dcterms:created xsi:type="dcterms:W3CDTF">2023-11-06T15:53:19Z</dcterms:created>
  <dcterms:modified xsi:type="dcterms:W3CDTF">2024-02-05T16:48:00Z</dcterms:modified>
</cp:coreProperties>
</file>