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S:\SEPES\10 Travail\Santé au travail\PRST4\Diagnostic_ARA\Sinistralité\MP\"/>
    </mc:Choice>
  </mc:AlternateContent>
  <xr:revisionPtr revIDLastSave="0" documentId="13_ncr:1_{02606BAF-D281-4C16-8C1E-4DF7D1507AF5}" xr6:coauthVersionLast="47" xr6:coauthVersionMax="47" xr10:uidLastSave="{00000000-0000-0000-0000-000000000000}"/>
  <bookViews>
    <workbookView xWindow="-120" yWindow="-120" windowWidth="29040" windowHeight="15840" xr2:uid="{00000000-000D-0000-FFFF-FFFF00000000}"/>
  </bookViews>
  <sheets>
    <sheet name="Feuil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5" i="1" l="1"/>
  <c r="F45" i="1"/>
  <c r="F42" i="1"/>
  <c r="G41" i="1"/>
  <c r="F41" i="1"/>
  <c r="F40" i="1"/>
  <c r="G43" i="1"/>
  <c r="F43" i="1"/>
  <c r="F44" i="1"/>
  <c r="D44" i="1"/>
  <c r="E44" i="1"/>
  <c r="C44" i="1"/>
  <c r="D41" i="1"/>
  <c r="C41" i="1"/>
  <c r="D42" i="1"/>
  <c r="C42" i="1"/>
  <c r="E18" i="1"/>
  <c r="E42" i="1" s="1"/>
  <c r="E17" i="1"/>
  <c r="Q18" i="1"/>
  <c r="V18" i="1"/>
  <c r="H18" i="1"/>
  <c r="M18" i="1"/>
  <c r="U18" i="1"/>
  <c r="L18" i="1"/>
  <c r="Q17" i="1"/>
  <c r="U17" i="1"/>
  <c r="V17" i="1"/>
  <c r="H17" i="1"/>
  <c r="L17" i="1"/>
  <c r="M17" i="1"/>
  <c r="T18" i="1" l="1"/>
  <c r="W18" i="1" s="1"/>
  <c r="T17" i="1"/>
  <c r="W17" i="1" s="1"/>
  <c r="K18" i="1"/>
  <c r="V19" i="1"/>
  <c r="U19" i="1"/>
  <c r="T19" i="1"/>
  <c r="W19" i="1" s="1"/>
  <c r="Q19" i="1"/>
  <c r="M19" i="1"/>
  <c r="K19" i="1"/>
  <c r="H19" i="1"/>
  <c r="E19" i="1"/>
  <c r="V20" i="1"/>
  <c r="U20" i="1"/>
  <c r="T20" i="1"/>
  <c r="W20" i="1" s="1"/>
  <c r="M20" i="1"/>
  <c r="L20" i="1"/>
  <c r="K20" i="1"/>
  <c r="H20" i="1"/>
  <c r="E20" i="1"/>
  <c r="K17" i="1"/>
  <c r="N17" i="1" s="1"/>
  <c r="V13" i="1"/>
  <c r="N20" i="1" l="1"/>
  <c r="N19" i="1"/>
  <c r="N18" i="1"/>
  <c r="S22" i="1"/>
  <c r="T21" i="1"/>
  <c r="T16" i="1"/>
  <c r="T15" i="1"/>
  <c r="T14" i="1"/>
  <c r="T13" i="1"/>
  <c r="T12" i="1"/>
  <c r="T11" i="1"/>
  <c r="K21" i="1"/>
  <c r="K16" i="1"/>
  <c r="K15" i="1"/>
  <c r="K14" i="1"/>
  <c r="K13" i="1"/>
  <c r="K12" i="1"/>
  <c r="T22" i="1" l="1"/>
  <c r="W22" i="1" s="1"/>
  <c r="K22" i="1"/>
  <c r="W12" i="1"/>
  <c r="W13" i="1"/>
  <c r="W14" i="1"/>
  <c r="W15" i="1"/>
  <c r="W21" i="1"/>
  <c r="V12" i="1"/>
  <c r="V14" i="1"/>
  <c r="V15" i="1"/>
  <c r="V16" i="1"/>
  <c r="V21" i="1"/>
  <c r="V22" i="1"/>
  <c r="U12" i="1"/>
  <c r="U13" i="1"/>
  <c r="U14" i="1"/>
  <c r="U15" i="1"/>
  <c r="U16" i="1"/>
  <c r="U21" i="1"/>
  <c r="U22" i="1"/>
  <c r="W11" i="1"/>
  <c r="V11" i="1"/>
  <c r="U11" i="1"/>
  <c r="Q16" i="1"/>
  <c r="W16" i="1" s="1"/>
  <c r="M16" i="1"/>
  <c r="L16" i="1"/>
  <c r="H16" i="1"/>
  <c r="N16" i="1" s="1"/>
  <c r="M21" i="1"/>
  <c r="L11" i="1"/>
  <c r="M12" i="1"/>
  <c r="M13" i="1"/>
  <c r="M14" i="1"/>
  <c r="M15" i="1"/>
  <c r="M22" i="1"/>
  <c r="L22" i="1"/>
  <c r="L12" i="1"/>
  <c r="L13" i="1"/>
  <c r="L14" i="1"/>
  <c r="L21" i="1"/>
  <c r="H22" i="1"/>
  <c r="N22" i="1" s="1"/>
  <c r="N21" i="1"/>
  <c r="H12" i="1"/>
  <c r="N12" i="1" s="1"/>
  <c r="H13" i="1"/>
  <c r="N13" i="1" s="1"/>
  <c r="H14" i="1"/>
  <c r="N14" i="1" s="1"/>
  <c r="H15" i="1"/>
  <c r="N15" i="1" s="1"/>
  <c r="H11" i="1"/>
  <c r="N11" i="1" s="1"/>
  <c r="F35" i="1"/>
  <c r="E21" i="1"/>
  <c r="E13" i="1"/>
  <c r="E12" i="1"/>
  <c r="E11" i="1" l="1"/>
  <c r="E14" i="1" l="1"/>
  <c r="E15" i="1"/>
  <c r="E16" i="1"/>
  <c r="G40" i="1" l="1"/>
  <c r="G44" i="1" l="1"/>
  <c r="G42" i="1"/>
  <c r="G39" i="1"/>
  <c r="F39" i="1"/>
  <c r="G38" i="1"/>
  <c r="F38" i="1"/>
  <c r="G37" i="1"/>
  <c r="F37" i="1"/>
  <c r="G36" i="1"/>
  <c r="F36" i="1"/>
  <c r="G35" i="1"/>
  <c r="H35" i="1" s="1"/>
  <c r="H41" i="1" l="1"/>
  <c r="H42" i="1"/>
  <c r="H45" i="1"/>
  <c r="H43" i="1"/>
  <c r="H39" i="1"/>
  <c r="H38" i="1"/>
  <c r="H44" i="1"/>
  <c r="H36" i="1"/>
  <c r="H37" i="1"/>
</calcChain>
</file>

<file path=xl/sharedStrings.xml><?xml version="1.0" encoding="utf-8"?>
<sst xmlns="http://schemas.openxmlformats.org/spreadsheetml/2006/main" count="81" uniqueCount="37">
  <si>
    <t>Les maladies professionnelles</t>
  </si>
  <si>
    <t>Tableau 1 : Evolution des maladies professionnelles par sexe dans les principaux secteurs (MP imputées)</t>
  </si>
  <si>
    <r>
      <t xml:space="preserve">Secteurs d'activité
</t>
    </r>
    <r>
      <rPr>
        <b/>
        <i/>
        <sz val="9"/>
        <rFont val="Arial"/>
        <family val="2"/>
      </rPr>
      <t>10 principaux secteurs *
- NA 88 -</t>
    </r>
  </si>
  <si>
    <t>Répartition des effectifs salariés par sexe</t>
  </si>
  <si>
    <t>Nombre de MP en 1ère indemnisation</t>
  </si>
  <si>
    <t>Nombre de jours d'arrêt</t>
  </si>
  <si>
    <t>Hommes</t>
  </si>
  <si>
    <t>Femmes</t>
  </si>
  <si>
    <t>Total</t>
  </si>
  <si>
    <t>Travaux de construction spécialisés</t>
  </si>
  <si>
    <t>Commerce de détail, à l'exception des automobiles et des motocycles</t>
  </si>
  <si>
    <t>Industries alimentaires</t>
  </si>
  <si>
    <t>Fabrication de produits métalliques, à l'exception des machines et des équipements</t>
  </si>
  <si>
    <t>Action sociale sans hébergement</t>
  </si>
  <si>
    <t>Services relatifs aux bâtiments et aménagement paysager</t>
  </si>
  <si>
    <t>Tous secteurs (MP imputées)</t>
  </si>
  <si>
    <t>Total MP imputées et non imputées</t>
  </si>
  <si>
    <r>
      <t xml:space="preserve">(s) = secret statistique ; </t>
    </r>
    <r>
      <rPr>
        <i/>
        <sz val="8"/>
        <rFont val="Arial"/>
        <family val="2"/>
      </rPr>
      <t>ns = non significatif</t>
    </r>
  </si>
  <si>
    <t>Tableau 2 : Part des effectifs salariés et des maladies professionnelles par sexe dans les principaux secteurs (MP imputées)</t>
  </si>
  <si>
    <t>Répartition des MP en 1ère indemnisation par sexe</t>
  </si>
  <si>
    <t>Agriculture</t>
  </si>
  <si>
    <t>Secteurs industriels</t>
  </si>
  <si>
    <t>Construction</t>
  </si>
  <si>
    <t>Secteurs du commerce</t>
  </si>
  <si>
    <t>Secteurs des services</t>
  </si>
  <si>
    <t>Evolution 2016-2019</t>
  </si>
  <si>
    <t>* selon le volume de MP en 2019</t>
  </si>
  <si>
    <t>Sources : INSEE Recensement de la population 2019, Carsat Rhône-Alpes – Carsat Auvergne - SNTRP – Extraction régionale / traitement : Dreets Auvergne-Rhône-Alpes / SESE, 2016 et 2019</t>
  </si>
  <si>
    <t>Hébergement médico-social et social</t>
  </si>
  <si>
    <t>Activités liées à l'emploi</t>
  </si>
  <si>
    <t>Lecture : Dans le secteur des travaux de construction spécialisés, 87% des salariés sont des hommes et 13% sont des femmes. 628 maladies professionnelles en 1ère indemnisation ont été enregistrées en 2016, 756 en 2019 (+20%). 160 491 journées d'arrêt ont été enregistrées en 2016, 204 62 en 2019 (+27%).</t>
  </si>
  <si>
    <t>Champ : Salariés du régime général (maladies professionnelles), salariés du secteur privé (salariés),  Auvergne-Rhône-Alpes</t>
  </si>
  <si>
    <t>ns</t>
  </si>
  <si>
    <t>Restauration</t>
  </si>
  <si>
    <t>Fabrication de produits en caoutchouc et en plastique</t>
  </si>
  <si>
    <t>Tous secteurs (MP imputées et non imputées)</t>
  </si>
  <si>
    <r>
      <rPr>
        <b/>
        <sz val="14"/>
        <rFont val="Calibri"/>
        <family val="2"/>
      </rPr>
      <t>Stabilité de l'évolution des maladies professionnelles, mais pas pour les secteurs les plus concernés</t>
    </r>
    <r>
      <rPr>
        <sz val="12"/>
        <rFont val="Calibri"/>
        <family val="2"/>
      </rPr>
      <t xml:space="preserve">
Entre 2016 et 2019, le nombre de maladies professionnelles (MP) reste stable en région Auvergne-Rhône-Alpes (+1%), comme ce fut le cas entre 2012 et 2016 (-1%). Toutefois, les femmes et les hommes n'ont pas la même évolution. Le nombre de MP des hommes a d'abord été en baisse de 4% puis de 1%, tandis que celui des femmes a été en hausse de 1% puis de 3%.
Parallèlement, le nombre de jours d'arrêt annuel a augmenté tant pour les hommes que pour les femmes sur les deux périodes. Au total, 5% de plus entre 2012 et 2016 et 3% entre 2016 et 2019. 
L'augmentation du nombre de MP et de jours d'arrêt entre 2016 et 2019 touchent les 10 principaux secteurs d'activité (sur 88) en nombre de MP. La plus forte augmentation concerne les activités liées à l'emploi (intérim essentiellement) qui voient le nombre de MP s'accroître de 89%. Cela concerne essentiellement les hommes. 
Les secteurs de l'action sociale sans hébergement vient ensuite et voient le nombre de MP s'accroître de près de 35%.
Il existe une sur-représentation des femmes dans les maladies professionnelles par rapport à leur poids dans les effectifs salariés dans certains secteurs. C'est le cas dans le commerce, les industries alimentaires, l'hébergement médico-social et social, la restauration, la fabrication de produits en caoutchouc et en plastique  et surtout les services relatifs aux bâtiments (nettoyage essentiellement). A l'inverse, les hommes sont sur-représentés dans les travaux de construction spécialisées.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</si>
</sst>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 0%"/>
    <numFmt numFmtId="165" formatCode="_-* #,##0\ _€_-;\-* #,##0\ _€_-;_-* &quot;-&quot;??\ _€_-;_-@_-"/>
    <numFmt numFmtId="166" formatCode="\+\ 0%;\-\ 0%"/>
  </numFmts>
  <fonts count="19" x14ac:knownFonts="1">
    <font>
      <sz val="11"/>
      <color theme="1"/>
      <name val="Calibri"/>
      <family val="2"/>
      <scheme val="minor"/>
    </font>
    <font>
      <sz val="11"/>
      <color theme="1"/>
      <name val="Calibri"/>
      <family val="2"/>
      <scheme val="minor"/>
    </font>
    <font>
      <b/>
      <sz val="11"/>
      <color theme="1"/>
      <name val="Calibri"/>
      <family val="2"/>
      <scheme val="minor"/>
    </font>
    <font>
      <b/>
      <sz val="18"/>
      <color rgb="FF00B0F0"/>
      <name val="Arial"/>
      <family val="2"/>
    </font>
    <font>
      <b/>
      <sz val="11"/>
      <color rgb="FFFF0000"/>
      <name val="Arial"/>
      <family val="2"/>
    </font>
    <font>
      <b/>
      <sz val="9"/>
      <color theme="1"/>
      <name val="Arial"/>
      <family val="2"/>
    </font>
    <font>
      <sz val="9"/>
      <color theme="1"/>
      <name val="Arial"/>
      <family val="2"/>
    </font>
    <font>
      <b/>
      <sz val="9"/>
      <name val="Arial"/>
      <family val="2"/>
    </font>
    <font>
      <b/>
      <i/>
      <sz val="9"/>
      <name val="Arial"/>
      <family val="2"/>
    </font>
    <font>
      <sz val="9"/>
      <name val="Arial"/>
      <family val="2"/>
    </font>
    <font>
      <b/>
      <sz val="11"/>
      <name val="Calibri"/>
      <family val="2"/>
      <scheme val="minor"/>
    </font>
    <font>
      <sz val="8"/>
      <name val="Arial"/>
      <family val="2"/>
    </font>
    <font>
      <i/>
      <sz val="8"/>
      <name val="Arial"/>
      <family val="2"/>
    </font>
    <font>
      <sz val="11"/>
      <color rgb="FF000000"/>
      <name val="Calibri"/>
      <family val="2"/>
      <scheme val="minor"/>
    </font>
    <font>
      <b/>
      <sz val="14"/>
      <name val="Calibri"/>
      <family val="2"/>
    </font>
    <font>
      <sz val="12"/>
      <name val="Calibri"/>
      <family val="2"/>
    </font>
    <font>
      <i/>
      <sz val="9"/>
      <color theme="1"/>
      <name val="Arial"/>
      <family val="2"/>
    </font>
    <font>
      <sz val="11"/>
      <name val="Calibri"/>
      <family val="2"/>
      <scheme val="minor"/>
    </font>
    <font>
      <i/>
      <sz val="9"/>
      <name val="Arial"/>
      <family val="2"/>
    </font>
  </fonts>
  <fills count="15">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rgb="FFFFFFCC"/>
        <bgColor indexed="64"/>
      </patternFill>
    </fill>
    <fill>
      <patternFill patternType="solid">
        <fgColor theme="4" tint="0.59999389629810485"/>
        <bgColor indexed="64"/>
      </patternFill>
    </fill>
    <fill>
      <patternFill patternType="solid">
        <fgColor theme="0"/>
        <bgColor indexed="64"/>
      </patternFill>
    </fill>
    <fill>
      <patternFill patternType="solid">
        <fgColor theme="6" tint="0.59999389629810485"/>
        <bgColor indexed="64"/>
      </patternFill>
    </fill>
    <fill>
      <patternFill patternType="solid">
        <fgColor rgb="FFECB0B4"/>
        <bgColor indexed="64"/>
      </patternFill>
    </fill>
    <fill>
      <patternFill patternType="solid">
        <fgColor rgb="FFFEFCA6"/>
        <bgColor indexed="64"/>
      </patternFill>
    </fill>
    <fill>
      <patternFill patternType="solid">
        <fgColor theme="7" tint="0.79998168889431442"/>
        <bgColor indexed="64"/>
      </patternFill>
    </fill>
  </fills>
  <borders count="29">
    <border>
      <left/>
      <right/>
      <top/>
      <bottom/>
      <diagonal/>
    </border>
    <border>
      <left style="medium">
        <color theme="4" tint="-0.249977111117893"/>
      </left>
      <right/>
      <top style="medium">
        <color theme="4" tint="-0.249977111117893"/>
      </top>
      <bottom style="medium">
        <color theme="4" tint="-0.249977111117893"/>
      </bottom>
      <diagonal/>
    </border>
    <border>
      <left/>
      <right/>
      <top style="medium">
        <color theme="4" tint="-0.249977111117893"/>
      </top>
      <bottom style="medium">
        <color theme="4" tint="-0.249977111117893"/>
      </bottom>
      <diagonal/>
    </border>
    <border>
      <left/>
      <right style="medium">
        <color theme="4" tint="-0.249977111117893"/>
      </right>
      <top style="medium">
        <color theme="4" tint="-0.249977111117893"/>
      </top>
      <bottom style="medium">
        <color theme="4" tint="-0.249977111117893"/>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4" tint="-0.24994659260841701"/>
      </left>
      <right/>
      <top style="medium">
        <color theme="4" tint="-0.24994659260841701"/>
      </top>
      <bottom/>
      <diagonal/>
    </border>
    <border>
      <left/>
      <right/>
      <top style="medium">
        <color theme="4" tint="-0.24994659260841701"/>
      </top>
      <bottom/>
      <diagonal/>
    </border>
    <border>
      <left/>
      <right style="medium">
        <color theme="4" tint="-0.24994659260841701"/>
      </right>
      <top style="medium">
        <color theme="4" tint="-0.24994659260841701"/>
      </top>
      <bottom/>
      <diagonal/>
    </border>
    <border>
      <left style="medium">
        <color theme="4" tint="-0.24994659260841701"/>
      </left>
      <right/>
      <top/>
      <bottom/>
      <diagonal/>
    </border>
    <border>
      <left/>
      <right style="medium">
        <color theme="4" tint="-0.2499465926084170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37">
    <xf numFmtId="0" fontId="0" fillId="0" borderId="0" xfId="0"/>
    <xf numFmtId="0" fontId="4" fillId="0" borderId="0" xfId="0" applyFont="1" applyAlignment="1">
      <alignment horizontal="center"/>
    </xf>
    <xf numFmtId="0" fontId="5" fillId="0" borderId="0" xfId="0" applyFont="1"/>
    <xf numFmtId="0" fontId="6" fillId="0" borderId="0" xfId="0" applyFont="1"/>
    <xf numFmtId="0" fontId="7" fillId="2" borderId="5" xfId="0" applyFont="1" applyFill="1" applyBorder="1" applyAlignment="1">
      <alignment horizontal="centerContinuous" vertical="center" wrapText="1"/>
    </xf>
    <xf numFmtId="0" fontId="7" fillId="2" borderId="6" xfId="0" applyFont="1" applyFill="1" applyBorder="1" applyAlignment="1">
      <alignment horizontal="centerContinuous" vertical="center"/>
    </xf>
    <xf numFmtId="0" fontId="9" fillId="2" borderId="7" xfId="0" applyFont="1" applyFill="1" applyBorder="1" applyAlignment="1">
      <alignment horizontal="centerContinuous" vertical="center"/>
    </xf>
    <xf numFmtId="0" fontId="7" fillId="4" borderId="12" xfId="0" applyFont="1" applyFill="1" applyBorder="1" applyAlignment="1">
      <alignment horizontal="center"/>
    </xf>
    <xf numFmtId="0" fontId="7" fillId="4" borderId="13" xfId="0" applyFont="1" applyFill="1" applyBorder="1" applyAlignment="1">
      <alignment horizontal="center"/>
    </xf>
    <xf numFmtId="0" fontId="7" fillId="4" borderId="14" xfId="0" applyFont="1" applyFill="1" applyBorder="1" applyAlignment="1">
      <alignment horizontal="center"/>
    </xf>
    <xf numFmtId="0" fontId="7" fillId="5" borderId="12" xfId="0" applyFont="1" applyFill="1" applyBorder="1" applyAlignment="1">
      <alignment horizontal="center"/>
    </xf>
    <xf numFmtId="0" fontId="7" fillId="5" borderId="13" xfId="0" applyFont="1" applyFill="1" applyBorder="1" applyAlignment="1">
      <alignment horizontal="center"/>
    </xf>
    <xf numFmtId="0" fontId="7" fillId="5" borderId="14" xfId="0" applyFont="1" applyFill="1" applyBorder="1" applyAlignment="1">
      <alignment horizontal="center"/>
    </xf>
    <xf numFmtId="0" fontId="7" fillId="6" borderId="12" xfId="0" applyFont="1" applyFill="1" applyBorder="1" applyAlignment="1">
      <alignment horizontal="center"/>
    </xf>
    <xf numFmtId="0" fontId="7" fillId="6" borderId="13" xfId="0" applyFont="1" applyFill="1" applyBorder="1" applyAlignment="1">
      <alignment horizontal="center"/>
    </xf>
    <xf numFmtId="0" fontId="7" fillId="6" borderId="14" xfId="0" applyFont="1" applyFill="1" applyBorder="1" applyAlignment="1">
      <alignment horizontal="center"/>
    </xf>
    <xf numFmtId="0" fontId="7" fillId="7" borderId="4" xfId="0" applyFont="1" applyFill="1" applyBorder="1" applyAlignment="1">
      <alignment vertical="center" wrapText="1"/>
    </xf>
    <xf numFmtId="9" fontId="6" fillId="0" borderId="5" xfId="2" applyFont="1" applyBorder="1" applyAlignment="1">
      <alignment horizontal="center"/>
    </xf>
    <xf numFmtId="9" fontId="6" fillId="0" borderId="6" xfId="2" applyFont="1" applyBorder="1" applyAlignment="1">
      <alignment horizontal="center"/>
    </xf>
    <xf numFmtId="9" fontId="6" fillId="0" borderId="7" xfId="2"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166" fontId="6" fillId="4" borderId="6" xfId="2" applyNumberFormat="1" applyFont="1" applyFill="1" applyBorder="1" applyAlignment="1">
      <alignment horizontal="center"/>
    </xf>
    <xf numFmtId="166" fontId="6" fillId="4" borderId="7" xfId="2" applyNumberFormat="1" applyFont="1" applyFill="1" applyBorder="1" applyAlignment="1">
      <alignment horizontal="center"/>
    </xf>
    <xf numFmtId="0" fontId="5" fillId="8" borderId="8" xfId="0" applyFont="1" applyFill="1" applyBorder="1"/>
    <xf numFmtId="9" fontId="6" fillId="0" borderId="10" xfId="2" applyFont="1" applyBorder="1" applyAlignment="1">
      <alignment horizontal="center"/>
    </xf>
    <xf numFmtId="9" fontId="6" fillId="0" borderId="0" xfId="2" applyFont="1" applyBorder="1" applyAlignment="1">
      <alignment horizontal="center"/>
    </xf>
    <xf numFmtId="9" fontId="6" fillId="0" borderId="9" xfId="2" applyFont="1" applyBorder="1" applyAlignment="1">
      <alignment horizontal="center"/>
    </xf>
    <xf numFmtId="0" fontId="6" fillId="0" borderId="10" xfId="0" applyFont="1" applyBorder="1" applyAlignment="1">
      <alignment horizontal="center"/>
    </xf>
    <xf numFmtId="0" fontId="6" fillId="0" borderId="0" xfId="0" applyFont="1" applyBorder="1" applyAlignment="1">
      <alignment horizontal="center"/>
    </xf>
    <xf numFmtId="0" fontId="6" fillId="0" borderId="9" xfId="0" applyFont="1" applyBorder="1" applyAlignment="1">
      <alignment horizontal="center"/>
    </xf>
    <xf numFmtId="165" fontId="6" fillId="0" borderId="10" xfId="1" applyNumberFormat="1" applyFont="1" applyBorder="1" applyAlignment="1">
      <alignment horizontal="center"/>
    </xf>
    <xf numFmtId="165" fontId="6" fillId="0" borderId="0" xfId="1" applyNumberFormat="1" applyFont="1" applyBorder="1" applyAlignment="1">
      <alignment horizontal="center"/>
    </xf>
    <xf numFmtId="165" fontId="6" fillId="0" borderId="9" xfId="1" applyNumberFormat="1" applyFont="1" applyBorder="1" applyAlignment="1">
      <alignment horizontal="center"/>
    </xf>
    <xf numFmtId="166" fontId="6" fillId="4" borderId="0" xfId="2" applyNumberFormat="1" applyFont="1" applyFill="1" applyBorder="1" applyAlignment="1">
      <alignment horizontal="center"/>
    </xf>
    <xf numFmtId="166" fontId="6" fillId="4" borderId="9" xfId="2" applyNumberFormat="1" applyFont="1" applyFill="1" applyBorder="1" applyAlignment="1">
      <alignment horizontal="center"/>
    </xf>
    <xf numFmtId="0" fontId="5" fillId="4" borderId="8" xfId="0" applyFont="1" applyFill="1" applyBorder="1"/>
    <xf numFmtId="0" fontId="5" fillId="9" borderId="8" xfId="0" applyFont="1" applyFill="1" applyBorder="1"/>
    <xf numFmtId="0" fontId="6" fillId="0" borderId="10" xfId="0" applyFont="1" applyFill="1" applyBorder="1" applyAlignment="1">
      <alignment horizontal="center"/>
    </xf>
    <xf numFmtId="0" fontId="10" fillId="0" borderId="15" xfId="0" applyFont="1" applyBorder="1" applyAlignment="1">
      <alignment horizontal="left"/>
    </xf>
    <xf numFmtId="9" fontId="10" fillId="0" borderId="16" xfId="2" applyFont="1" applyBorder="1" applyAlignment="1">
      <alignment horizontal="center"/>
    </xf>
    <xf numFmtId="9" fontId="10" fillId="0" borderId="17" xfId="2" applyFont="1" applyBorder="1" applyAlignment="1">
      <alignment horizontal="center"/>
    </xf>
    <xf numFmtId="165" fontId="10" fillId="0" borderId="16" xfId="1" applyNumberFormat="1" applyFont="1" applyBorder="1" applyAlignment="1">
      <alignment horizontal="center"/>
    </xf>
    <xf numFmtId="165" fontId="10" fillId="0" borderId="17" xfId="1" applyNumberFormat="1" applyFont="1" applyBorder="1" applyAlignment="1">
      <alignment horizontal="center"/>
    </xf>
    <xf numFmtId="165" fontId="10" fillId="0" borderId="18" xfId="1" applyNumberFormat="1" applyFont="1" applyBorder="1" applyAlignment="1">
      <alignment horizontal="center"/>
    </xf>
    <xf numFmtId="165" fontId="2" fillId="0" borderId="17" xfId="1" applyNumberFormat="1" applyFont="1" applyBorder="1" applyAlignment="1">
      <alignment horizontal="center"/>
    </xf>
    <xf numFmtId="165" fontId="2" fillId="0" borderId="18" xfId="1" applyNumberFormat="1" applyFont="1" applyBorder="1" applyAlignment="1">
      <alignment horizontal="center"/>
    </xf>
    <xf numFmtId="9" fontId="10" fillId="0" borderId="0" xfId="2" applyFont="1" applyBorder="1" applyAlignment="1">
      <alignment horizontal="center"/>
    </xf>
    <xf numFmtId="0" fontId="9" fillId="0" borderId="0" xfId="0" applyFont="1" applyBorder="1"/>
    <xf numFmtId="0" fontId="0" fillId="0" borderId="0" xfId="0" applyBorder="1"/>
    <xf numFmtId="0" fontId="11" fillId="10" borderId="0" xfId="0" applyFont="1" applyFill="1" applyBorder="1" applyAlignment="1">
      <alignment vertical="center"/>
    </xf>
    <xf numFmtId="0" fontId="11" fillId="0" borderId="0" xfId="0" applyFont="1" applyFill="1" applyBorder="1" applyAlignment="1">
      <alignment vertical="top"/>
    </xf>
    <xf numFmtId="9" fontId="6" fillId="0" borderId="0" xfId="2" applyFont="1"/>
    <xf numFmtId="9" fontId="6" fillId="0" borderId="9" xfId="0" applyNumberFormat="1" applyFont="1" applyBorder="1"/>
    <xf numFmtId="9" fontId="6" fillId="0" borderId="0" xfId="2" applyFont="1" applyFill="1"/>
    <xf numFmtId="9" fontId="7" fillId="0" borderId="16" xfId="2" applyFont="1" applyBorder="1" applyAlignment="1">
      <alignment horizontal="center"/>
    </xf>
    <xf numFmtId="9" fontId="7" fillId="0" borderId="17" xfId="2" applyFont="1" applyBorder="1" applyAlignment="1">
      <alignment horizontal="center"/>
    </xf>
    <xf numFmtId="9" fontId="7" fillId="0" borderId="18" xfId="2" applyFont="1" applyBorder="1" applyAlignment="1">
      <alignment horizontal="center"/>
    </xf>
    <xf numFmtId="9" fontId="5" fillId="0" borderId="16" xfId="2" applyFont="1" applyBorder="1"/>
    <xf numFmtId="9" fontId="5" fillId="0" borderId="17" xfId="2" applyFont="1" applyBorder="1"/>
    <xf numFmtId="9" fontId="5" fillId="0" borderId="18" xfId="0" applyNumberFormat="1" applyFont="1" applyBorder="1"/>
    <xf numFmtId="0" fontId="6" fillId="14" borderId="7" xfId="0" applyFont="1" applyFill="1" applyBorder="1" applyAlignment="1">
      <alignment horizontal="center"/>
    </xf>
    <xf numFmtId="165" fontId="10" fillId="14" borderId="18" xfId="1" applyNumberFormat="1" applyFont="1" applyFill="1" applyBorder="1" applyAlignment="1">
      <alignment horizontal="center"/>
    </xf>
    <xf numFmtId="164" fontId="6" fillId="4" borderId="5" xfId="2" applyNumberFormat="1" applyFont="1" applyFill="1" applyBorder="1" applyAlignment="1">
      <alignment horizontal="center"/>
    </xf>
    <xf numFmtId="164" fontId="6" fillId="4" borderId="7" xfId="2" applyNumberFormat="1" applyFont="1" applyFill="1" applyBorder="1" applyAlignment="1">
      <alignment horizontal="center"/>
    </xf>
    <xf numFmtId="166" fontId="6" fillId="4" borderId="10" xfId="2" applyNumberFormat="1" applyFont="1" applyFill="1" applyBorder="1" applyAlignment="1">
      <alignment horizontal="center"/>
    </xf>
    <xf numFmtId="164" fontId="2" fillId="0" borderId="17" xfId="1" applyNumberFormat="1" applyFont="1" applyBorder="1" applyAlignment="1">
      <alignment horizontal="center"/>
    </xf>
    <xf numFmtId="165" fontId="2" fillId="0" borderId="16" xfId="1" applyNumberFormat="1" applyFont="1" applyBorder="1" applyAlignment="1">
      <alignment horizontal="center"/>
    </xf>
    <xf numFmtId="164" fontId="2" fillId="0" borderId="18" xfId="1" applyNumberFormat="1" applyFont="1" applyBorder="1" applyAlignment="1">
      <alignment horizontal="center"/>
    </xf>
    <xf numFmtId="164" fontId="16" fillId="4" borderId="6" xfId="2" applyNumberFormat="1" applyFont="1" applyFill="1" applyBorder="1" applyAlignment="1">
      <alignment horizontal="center"/>
    </xf>
    <xf numFmtId="164" fontId="9" fillId="4" borderId="10" xfId="2" applyNumberFormat="1" applyFont="1" applyFill="1" applyBorder="1" applyAlignment="1">
      <alignment horizontal="center"/>
    </xf>
    <xf numFmtId="164" fontId="9" fillId="4" borderId="0" xfId="2" applyNumberFormat="1" applyFont="1" applyFill="1" applyBorder="1" applyAlignment="1">
      <alignment horizontal="center"/>
    </xf>
    <xf numFmtId="164" fontId="9" fillId="4" borderId="9" xfId="2" applyNumberFormat="1" applyFont="1" applyFill="1" applyBorder="1" applyAlignment="1">
      <alignment horizontal="center"/>
    </xf>
    <xf numFmtId="9" fontId="9" fillId="4" borderId="0" xfId="2" applyNumberFormat="1" applyFont="1" applyFill="1" applyBorder="1" applyAlignment="1">
      <alignment horizontal="center"/>
    </xf>
    <xf numFmtId="9" fontId="9" fillId="4" borderId="10" xfId="2" applyNumberFormat="1" applyFont="1" applyFill="1" applyBorder="1" applyAlignment="1">
      <alignment horizontal="center"/>
    </xf>
    <xf numFmtId="164" fontId="10" fillId="4" borderId="17" xfId="1" applyNumberFormat="1" applyFont="1" applyFill="1" applyBorder="1" applyAlignment="1">
      <alignment horizontal="center"/>
    </xf>
    <xf numFmtId="0" fontId="17" fillId="0" borderId="0" xfId="0" applyFont="1" applyBorder="1"/>
    <xf numFmtId="0" fontId="9" fillId="0" borderId="10" xfId="0" applyFont="1" applyBorder="1" applyAlignment="1">
      <alignment horizontal="center"/>
    </xf>
    <xf numFmtId="0" fontId="9" fillId="0" borderId="0" xfId="0" applyFont="1" applyBorder="1" applyAlignment="1">
      <alignment horizontal="center"/>
    </xf>
    <xf numFmtId="0" fontId="9" fillId="14" borderId="9" xfId="0" applyFont="1" applyFill="1" applyBorder="1" applyAlignment="1">
      <alignment horizontal="center"/>
    </xf>
    <xf numFmtId="164" fontId="18" fillId="4" borderId="0" xfId="2" applyNumberFormat="1" applyFont="1" applyFill="1" applyBorder="1" applyAlignment="1">
      <alignment horizontal="center"/>
    </xf>
    <xf numFmtId="165" fontId="9" fillId="0" borderId="5" xfId="1" applyNumberFormat="1" applyFont="1" applyBorder="1" applyAlignment="1">
      <alignment horizontal="center"/>
    </xf>
    <xf numFmtId="165" fontId="9" fillId="0" borderId="6" xfId="1" applyNumberFormat="1" applyFont="1" applyBorder="1" applyAlignment="1">
      <alignment horizontal="center"/>
    </xf>
    <xf numFmtId="165" fontId="9" fillId="0" borderId="7" xfId="0" applyNumberFormat="1" applyFont="1" applyBorder="1" applyAlignment="1">
      <alignment horizontal="center"/>
    </xf>
    <xf numFmtId="164" fontId="18" fillId="4" borderId="10" xfId="2" applyNumberFormat="1" applyFont="1" applyFill="1" applyBorder="1" applyAlignment="1">
      <alignment horizontal="center"/>
    </xf>
    <xf numFmtId="165" fontId="9" fillId="0" borderId="10" xfId="1" applyNumberFormat="1" applyFont="1" applyBorder="1" applyAlignment="1">
      <alignment horizontal="center"/>
    </xf>
    <xf numFmtId="165" fontId="9" fillId="0" borderId="0" xfId="1" applyNumberFormat="1" applyFont="1" applyBorder="1" applyAlignment="1">
      <alignment horizontal="center"/>
    </xf>
    <xf numFmtId="165" fontId="9" fillId="0" borderId="9" xfId="0" applyNumberFormat="1" applyFont="1" applyBorder="1" applyAlignment="1">
      <alignment horizontal="center"/>
    </xf>
    <xf numFmtId="165" fontId="9" fillId="0" borderId="10" xfId="1" applyNumberFormat="1" applyFont="1" applyFill="1" applyBorder="1" applyAlignment="1">
      <alignment horizontal="center"/>
    </xf>
    <xf numFmtId="165" fontId="9" fillId="0" borderId="0" xfId="1" applyNumberFormat="1" applyFont="1" applyFill="1" applyBorder="1" applyAlignment="1">
      <alignment horizontal="center"/>
    </xf>
    <xf numFmtId="165" fontId="9" fillId="0" borderId="9" xfId="1" applyNumberFormat="1" applyFont="1" applyFill="1" applyBorder="1" applyAlignment="1">
      <alignment horizontal="center"/>
    </xf>
    <xf numFmtId="165" fontId="9" fillId="0" borderId="9" xfId="1" applyNumberFormat="1" applyFont="1" applyBorder="1" applyAlignment="1">
      <alignment horizontal="center"/>
    </xf>
    <xf numFmtId="166" fontId="9" fillId="4" borderId="10" xfId="2" applyNumberFormat="1" applyFont="1" applyFill="1" applyBorder="1" applyAlignment="1">
      <alignment horizontal="center"/>
    </xf>
    <xf numFmtId="166" fontId="9" fillId="4" borderId="9" xfId="2" applyNumberFormat="1" applyFont="1" applyFill="1" applyBorder="1" applyAlignment="1">
      <alignment horizontal="center"/>
    </xf>
    <xf numFmtId="0" fontId="7" fillId="7" borderId="4" xfId="0" applyFont="1" applyFill="1" applyBorder="1" applyAlignment="1">
      <alignment horizontal="left" vertical="center" wrapText="1"/>
    </xf>
    <xf numFmtId="9" fontId="6" fillId="0" borderId="13" xfId="2" applyFont="1" applyBorder="1" applyAlignment="1">
      <alignment horizontal="center"/>
    </xf>
    <xf numFmtId="9" fontId="6" fillId="0" borderId="10" xfId="2" applyFont="1" applyBorder="1"/>
    <xf numFmtId="9" fontId="6" fillId="0" borderId="12" xfId="2" applyFont="1" applyBorder="1"/>
    <xf numFmtId="0" fontId="0" fillId="9" borderId="24" xfId="0" applyFill="1" applyBorder="1" applyAlignment="1">
      <alignment horizontal="center"/>
    </xf>
    <xf numFmtId="0" fontId="0" fillId="9" borderId="25" xfId="0" applyFill="1" applyBorder="1" applyAlignment="1">
      <alignment horizontal="center"/>
    </xf>
    <xf numFmtId="0" fontId="7" fillId="4" borderId="10"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9" xfId="0" applyFont="1" applyFill="1" applyBorder="1" applyAlignment="1">
      <alignment horizontal="center" vertical="center"/>
    </xf>
    <xf numFmtId="0" fontId="7" fillId="0" borderId="4"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1" xfId="0" applyFont="1" applyBorder="1" applyAlignment="1">
      <alignment horizontal="center" vertical="center" wrapText="1"/>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6" borderId="0" xfId="0" applyFont="1" applyFill="1" applyBorder="1" applyAlignment="1">
      <alignment horizontal="center" vertical="center"/>
    </xf>
    <xf numFmtId="0" fontId="7" fillId="6" borderId="9" xfId="0" applyFont="1" applyFill="1" applyBorder="1" applyAlignment="1">
      <alignment horizontal="center" vertical="center"/>
    </xf>
    <xf numFmtId="0" fontId="13" fillId="11" borderId="24" xfId="0" applyFont="1" applyFill="1" applyBorder="1" applyAlignment="1">
      <alignment horizontal="center" vertical="top" wrapText="1"/>
    </xf>
    <xf numFmtId="0" fontId="13" fillId="11" borderId="25" xfId="0" applyFont="1" applyFill="1" applyBorder="1" applyAlignment="1">
      <alignment horizontal="center" vertical="top" wrapText="1"/>
    </xf>
    <xf numFmtId="0" fontId="0" fillId="4" borderId="24" xfId="0" applyFill="1" applyBorder="1" applyAlignment="1">
      <alignment horizontal="center"/>
    </xf>
    <xf numFmtId="0" fontId="0" fillId="4" borderId="25" xfId="0" applyFill="1" applyBorder="1" applyAlignment="1">
      <alignment horizontal="center"/>
    </xf>
    <xf numFmtId="0" fontId="0" fillId="12" borderId="24" xfId="0" applyFill="1" applyBorder="1" applyAlignment="1">
      <alignment horizontal="center"/>
    </xf>
    <xf numFmtId="0" fontId="0" fillId="12" borderId="25" xfId="0" applyFill="1" applyBorder="1" applyAlignment="1">
      <alignment horizontal="center"/>
    </xf>
    <xf numFmtId="0" fontId="13" fillId="13" borderId="24" xfId="0" applyFont="1" applyFill="1" applyBorder="1" applyAlignment="1">
      <alignment horizontal="center" vertical="top" wrapText="1"/>
    </xf>
    <xf numFmtId="0" fontId="13" fillId="13" borderId="25" xfId="0" applyFont="1" applyFill="1" applyBorder="1" applyAlignment="1">
      <alignment horizontal="center" vertical="top" wrapText="1"/>
    </xf>
    <xf numFmtId="0" fontId="15" fillId="4" borderId="19" xfId="0" applyFont="1" applyFill="1" applyBorder="1" applyAlignment="1">
      <alignment horizontal="left" vertical="top" wrapText="1"/>
    </xf>
    <xf numFmtId="0" fontId="15" fillId="4" borderId="20" xfId="0" applyFont="1" applyFill="1" applyBorder="1" applyAlignment="1">
      <alignment horizontal="left" vertical="top" wrapText="1"/>
    </xf>
    <xf numFmtId="0" fontId="15" fillId="4" borderId="21" xfId="0" applyFont="1" applyFill="1" applyBorder="1" applyAlignment="1">
      <alignment horizontal="left" vertical="top" wrapText="1"/>
    </xf>
    <xf numFmtId="0" fontId="15" fillId="4" borderId="22" xfId="0" applyFont="1" applyFill="1" applyBorder="1" applyAlignment="1">
      <alignment horizontal="left" vertical="top" wrapText="1"/>
    </xf>
    <xf numFmtId="0" fontId="15" fillId="4" borderId="0" xfId="0" applyFont="1" applyFill="1" applyBorder="1" applyAlignment="1">
      <alignment horizontal="left" vertical="top" wrapText="1"/>
    </xf>
    <xf numFmtId="0" fontId="15" fillId="4" borderId="23" xfId="0" applyFont="1" applyFill="1" applyBorder="1" applyAlignment="1">
      <alignment horizontal="left" vertical="top" wrapText="1"/>
    </xf>
    <xf numFmtId="0" fontId="15" fillId="4" borderId="26" xfId="0" applyFont="1" applyFill="1" applyBorder="1" applyAlignment="1">
      <alignment horizontal="left" vertical="top" wrapText="1"/>
    </xf>
    <xf numFmtId="0" fontId="15" fillId="4" borderId="27" xfId="0" applyFont="1" applyFill="1" applyBorder="1" applyAlignment="1">
      <alignment horizontal="left" vertical="top" wrapText="1"/>
    </xf>
    <xf numFmtId="0" fontId="15" fillId="4" borderId="28" xfId="0" applyFont="1" applyFill="1" applyBorder="1" applyAlignment="1">
      <alignment horizontal="left" vertical="top"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7" fillId="5" borderId="0" xfId="0" applyFont="1" applyFill="1" applyBorder="1" applyAlignment="1">
      <alignment horizontal="center" vertical="center"/>
    </xf>
    <xf numFmtId="0" fontId="7" fillId="5" borderId="9" xfId="0" applyFont="1" applyFill="1" applyBorder="1" applyAlignment="1">
      <alignment horizontal="center" vertical="center"/>
    </xf>
  </cellXfs>
  <cellStyles count="3">
    <cellStyle name="Milliers" xfId="1" builtinId="3"/>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1633870</xdr:colOff>
      <xdr:row>3</xdr:row>
      <xdr:rowOff>128467</xdr:rowOff>
    </xdr:to>
    <xdr:pic>
      <xdr:nvPicPr>
        <xdr:cNvPr id="4" name="Imag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381000" y="0"/>
          <a:ext cx="1633870" cy="795217"/>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X56"/>
  <sheetViews>
    <sheetView showGridLines="0" tabSelected="1" workbookViewId="0">
      <selection activeCell="H27" sqref="H27"/>
    </sheetView>
  </sheetViews>
  <sheetFormatPr baseColWidth="10" defaultRowHeight="15" x14ac:dyDescent="0.25"/>
  <cols>
    <col min="1" max="1" width="5.42578125" customWidth="1"/>
    <col min="2" max="2" width="68.7109375" customWidth="1"/>
    <col min="3" max="16" width="10.7109375" customWidth="1"/>
    <col min="17" max="17" width="12.140625" customWidth="1"/>
    <col min="18" max="19" width="10.7109375" customWidth="1"/>
    <col min="20" max="20" width="11.7109375" customWidth="1"/>
    <col min="21" max="23" width="10.7109375" customWidth="1"/>
  </cols>
  <sheetData>
    <row r="1" spans="2:23" ht="24" thickBot="1" x14ac:dyDescent="0.3">
      <c r="C1" s="129" t="s">
        <v>0</v>
      </c>
      <c r="D1" s="130"/>
      <c r="E1" s="130"/>
      <c r="F1" s="130"/>
      <c r="G1" s="130"/>
      <c r="H1" s="130"/>
      <c r="I1" s="130"/>
      <c r="J1" s="131"/>
    </row>
    <row r="2" spans="2:23" x14ac:dyDescent="0.25">
      <c r="B2" s="1"/>
    </row>
    <row r="6" spans="2:23" s="3" customFormat="1" ht="15" customHeight="1" x14ac:dyDescent="0.2">
      <c r="B6" s="2" t="s">
        <v>1</v>
      </c>
    </row>
    <row r="7" spans="2:23" s="3" customFormat="1" ht="9.75" customHeight="1" thickBot="1" x14ac:dyDescent="0.25"/>
    <row r="8" spans="2:23" s="3" customFormat="1" ht="24.75" customHeight="1" x14ac:dyDescent="0.2">
      <c r="B8" s="104" t="s">
        <v>2</v>
      </c>
      <c r="C8" s="4" t="s">
        <v>3</v>
      </c>
      <c r="D8" s="5"/>
      <c r="E8" s="6"/>
      <c r="F8" s="132" t="s">
        <v>4</v>
      </c>
      <c r="G8" s="133"/>
      <c r="H8" s="133"/>
      <c r="I8" s="133"/>
      <c r="J8" s="133"/>
      <c r="K8" s="133"/>
      <c r="L8" s="133"/>
      <c r="M8" s="133"/>
      <c r="N8" s="134"/>
      <c r="O8" s="132" t="s">
        <v>5</v>
      </c>
      <c r="P8" s="133"/>
      <c r="Q8" s="133"/>
      <c r="R8" s="133"/>
      <c r="S8" s="133"/>
      <c r="T8" s="133"/>
      <c r="U8" s="133"/>
      <c r="V8" s="133"/>
      <c r="W8" s="134"/>
    </row>
    <row r="9" spans="2:23" s="3" customFormat="1" ht="15" customHeight="1" x14ac:dyDescent="0.2">
      <c r="B9" s="105"/>
      <c r="C9" s="102">
        <v>2019</v>
      </c>
      <c r="D9" s="102"/>
      <c r="E9" s="103"/>
      <c r="F9" s="135">
        <v>2016</v>
      </c>
      <c r="G9" s="135"/>
      <c r="H9" s="136"/>
      <c r="I9" s="110">
        <v>2019</v>
      </c>
      <c r="J9" s="110"/>
      <c r="K9" s="111"/>
      <c r="L9" s="101" t="s">
        <v>25</v>
      </c>
      <c r="M9" s="102"/>
      <c r="N9" s="103"/>
      <c r="O9" s="135">
        <v>2016</v>
      </c>
      <c r="P9" s="135"/>
      <c r="Q9" s="136"/>
      <c r="R9" s="110">
        <v>2019</v>
      </c>
      <c r="S9" s="110"/>
      <c r="T9" s="111"/>
      <c r="U9" s="101" t="s">
        <v>25</v>
      </c>
      <c r="V9" s="102"/>
      <c r="W9" s="103"/>
    </row>
    <row r="10" spans="2:23" s="3" customFormat="1" ht="15" customHeight="1" thickBot="1" x14ac:dyDescent="0.25">
      <c r="B10" s="106"/>
      <c r="C10" s="7" t="s">
        <v>6</v>
      </c>
      <c r="D10" s="8" t="s">
        <v>7</v>
      </c>
      <c r="E10" s="9" t="s">
        <v>8</v>
      </c>
      <c r="F10" s="10" t="s">
        <v>6</v>
      </c>
      <c r="G10" s="11" t="s">
        <v>7</v>
      </c>
      <c r="H10" s="12" t="s">
        <v>8</v>
      </c>
      <c r="I10" s="13" t="s">
        <v>6</v>
      </c>
      <c r="J10" s="14" t="s">
        <v>7</v>
      </c>
      <c r="K10" s="15" t="s">
        <v>8</v>
      </c>
      <c r="L10" s="7" t="s">
        <v>6</v>
      </c>
      <c r="M10" s="8" t="s">
        <v>7</v>
      </c>
      <c r="N10" s="9" t="s">
        <v>8</v>
      </c>
      <c r="O10" s="10" t="s">
        <v>6</v>
      </c>
      <c r="P10" s="11" t="s">
        <v>7</v>
      </c>
      <c r="Q10" s="12" t="s">
        <v>8</v>
      </c>
      <c r="R10" s="13" t="s">
        <v>6</v>
      </c>
      <c r="S10" s="14" t="s">
        <v>7</v>
      </c>
      <c r="T10" s="15" t="s">
        <v>8</v>
      </c>
      <c r="U10" s="7" t="s">
        <v>6</v>
      </c>
      <c r="V10" s="8" t="s">
        <v>7</v>
      </c>
      <c r="W10" s="9" t="s">
        <v>8</v>
      </c>
    </row>
    <row r="11" spans="2:23" s="3" customFormat="1" ht="15" customHeight="1" x14ac:dyDescent="0.2">
      <c r="B11" s="16" t="s">
        <v>9</v>
      </c>
      <c r="C11" s="17">
        <v>0.87</v>
      </c>
      <c r="D11" s="18">
        <v>0.13</v>
      </c>
      <c r="E11" s="19">
        <f t="shared" ref="E11:E21" si="0">C11+D11</f>
        <v>1</v>
      </c>
      <c r="F11" s="20">
        <v>623</v>
      </c>
      <c r="G11" s="21">
        <v>5</v>
      </c>
      <c r="H11" s="22">
        <f>F11+G11</f>
        <v>628</v>
      </c>
      <c r="I11" s="20">
        <v>742</v>
      </c>
      <c r="J11" s="21">
        <v>16</v>
      </c>
      <c r="K11" s="62">
        <v>758</v>
      </c>
      <c r="L11" s="64">
        <f>(I11-F11)/F11</f>
        <v>0.19101123595505617</v>
      </c>
      <c r="M11" s="70" t="s">
        <v>32</v>
      </c>
      <c r="N11" s="65">
        <f>(K11-H11)/H11</f>
        <v>0.2070063694267516</v>
      </c>
      <c r="O11" s="32">
        <v>159219</v>
      </c>
      <c r="P11" s="33">
        <v>1060</v>
      </c>
      <c r="Q11" s="34">
        <v>160491</v>
      </c>
      <c r="R11" s="82">
        <v>199523</v>
      </c>
      <c r="S11" s="83">
        <v>2537</v>
      </c>
      <c r="T11" s="84">
        <f t="shared" ref="T11:T22" si="1">R11+S11</f>
        <v>202060</v>
      </c>
      <c r="U11" s="23">
        <f>(R11-O11)/O11</f>
        <v>0.25313561823651698</v>
      </c>
      <c r="V11" s="23">
        <f t="shared" ref="V11:V22" si="2">(S11-P11)/P11</f>
        <v>1.3933962264150943</v>
      </c>
      <c r="W11" s="24">
        <f>(T11-Q11)/Q11</f>
        <v>0.25901140873943085</v>
      </c>
    </row>
    <row r="12" spans="2:23" s="3" customFormat="1" ht="15" customHeight="1" x14ac:dyDescent="0.2">
      <c r="B12" s="25" t="s">
        <v>10</v>
      </c>
      <c r="C12" s="26">
        <v>0.37</v>
      </c>
      <c r="D12" s="27">
        <v>0.63</v>
      </c>
      <c r="E12" s="28">
        <f t="shared" si="0"/>
        <v>1</v>
      </c>
      <c r="F12" s="29">
        <v>108</v>
      </c>
      <c r="G12" s="30">
        <v>394</v>
      </c>
      <c r="H12" s="31">
        <f t="shared" ref="H12:H15" si="3">F12+G12</f>
        <v>502</v>
      </c>
      <c r="I12" s="78">
        <v>159</v>
      </c>
      <c r="J12" s="79">
        <v>457</v>
      </c>
      <c r="K12" s="80">
        <f t="shared" ref="K12:K22" si="4">I12+J12</f>
        <v>616</v>
      </c>
      <c r="L12" s="71">
        <f t="shared" ref="L12:L21" si="5">(I12-F12)/F12</f>
        <v>0.47222222222222221</v>
      </c>
      <c r="M12" s="72">
        <f t="shared" ref="M12:M22" si="6">(J12-G12)/G12</f>
        <v>0.15989847715736041</v>
      </c>
      <c r="N12" s="73">
        <f t="shared" ref="N12:N15" si="7">(K12-H12)/H12</f>
        <v>0.22709163346613545</v>
      </c>
      <c r="O12" s="32">
        <v>31427</v>
      </c>
      <c r="P12" s="33">
        <v>102490</v>
      </c>
      <c r="Q12" s="34">
        <v>133917</v>
      </c>
      <c r="R12" s="86">
        <v>37702</v>
      </c>
      <c r="S12" s="87">
        <v>118745</v>
      </c>
      <c r="T12" s="88">
        <f t="shared" si="1"/>
        <v>156447</v>
      </c>
      <c r="U12" s="66">
        <f t="shared" ref="U12:U22" si="8">(R12-O12)/O12</f>
        <v>0.19966907436280906</v>
      </c>
      <c r="V12" s="35">
        <f t="shared" si="2"/>
        <v>0.15860083910625428</v>
      </c>
      <c r="W12" s="36">
        <f t="shared" ref="W12:W22" si="9">(T12-Q12)/Q12</f>
        <v>0.16823853580949394</v>
      </c>
    </row>
    <row r="13" spans="2:23" s="3" customFormat="1" ht="15" customHeight="1" x14ac:dyDescent="0.2">
      <c r="B13" s="37" t="s">
        <v>11</v>
      </c>
      <c r="C13" s="26">
        <v>0.55000000000000004</v>
      </c>
      <c r="D13" s="27">
        <v>0.45</v>
      </c>
      <c r="E13" s="28">
        <f t="shared" si="0"/>
        <v>1</v>
      </c>
      <c r="F13" s="29">
        <v>138</v>
      </c>
      <c r="G13" s="30">
        <v>184</v>
      </c>
      <c r="H13" s="31">
        <f t="shared" si="3"/>
        <v>322</v>
      </c>
      <c r="I13" s="78">
        <v>147</v>
      </c>
      <c r="J13" s="79">
        <v>211</v>
      </c>
      <c r="K13" s="80">
        <f t="shared" si="4"/>
        <v>358</v>
      </c>
      <c r="L13" s="71">
        <f t="shared" si="5"/>
        <v>6.5217391304347824E-2</v>
      </c>
      <c r="M13" s="74">
        <f t="shared" si="6"/>
        <v>0.14673913043478262</v>
      </c>
      <c r="N13" s="73">
        <f t="shared" si="7"/>
        <v>0.11180124223602485</v>
      </c>
      <c r="O13" s="32">
        <v>34803</v>
      </c>
      <c r="P13" s="33">
        <v>48519</v>
      </c>
      <c r="Q13" s="34">
        <v>83322</v>
      </c>
      <c r="R13" s="86">
        <v>42003</v>
      </c>
      <c r="S13" s="87">
        <v>58804</v>
      </c>
      <c r="T13" s="88">
        <f t="shared" si="1"/>
        <v>100807</v>
      </c>
      <c r="U13" s="66">
        <f t="shared" si="8"/>
        <v>0.20687871735195243</v>
      </c>
      <c r="V13" s="35">
        <f>(S13-P13)/P13</f>
        <v>0.21197881242399885</v>
      </c>
      <c r="W13" s="36">
        <f t="shared" si="9"/>
        <v>0.20984853940135859</v>
      </c>
    </row>
    <row r="14" spans="2:23" s="3" customFormat="1" ht="15" customHeight="1" x14ac:dyDescent="0.2">
      <c r="B14" s="37" t="s">
        <v>12</v>
      </c>
      <c r="C14" s="26">
        <v>0.79</v>
      </c>
      <c r="D14" s="27">
        <v>0.21</v>
      </c>
      <c r="E14" s="28">
        <f t="shared" si="0"/>
        <v>1</v>
      </c>
      <c r="F14" s="29">
        <v>177</v>
      </c>
      <c r="G14" s="30">
        <v>74</v>
      </c>
      <c r="H14" s="31">
        <f t="shared" si="3"/>
        <v>251</v>
      </c>
      <c r="I14" s="78">
        <v>211</v>
      </c>
      <c r="J14" s="79">
        <v>57</v>
      </c>
      <c r="K14" s="80">
        <f t="shared" si="4"/>
        <v>268</v>
      </c>
      <c r="L14" s="71">
        <f t="shared" si="5"/>
        <v>0.19209039548022599</v>
      </c>
      <c r="M14" s="74">
        <f t="shared" si="6"/>
        <v>-0.22972972972972974</v>
      </c>
      <c r="N14" s="73">
        <f t="shared" si="7"/>
        <v>6.7729083665338641E-2</v>
      </c>
      <c r="O14" s="32">
        <v>42648</v>
      </c>
      <c r="P14" s="33">
        <v>17900</v>
      </c>
      <c r="Q14" s="34">
        <v>60548</v>
      </c>
      <c r="R14" s="86">
        <v>48819</v>
      </c>
      <c r="S14" s="87">
        <v>13735</v>
      </c>
      <c r="T14" s="88">
        <f t="shared" si="1"/>
        <v>62554</v>
      </c>
      <c r="U14" s="66">
        <f t="shared" si="8"/>
        <v>0.14469611705120991</v>
      </c>
      <c r="V14" s="35">
        <f t="shared" si="2"/>
        <v>-0.23268156424581005</v>
      </c>
      <c r="W14" s="36">
        <f t="shared" si="9"/>
        <v>3.3130739248199773E-2</v>
      </c>
    </row>
    <row r="15" spans="2:23" s="3" customFormat="1" ht="15" customHeight="1" x14ac:dyDescent="0.2">
      <c r="B15" s="38" t="s">
        <v>13</v>
      </c>
      <c r="C15" s="26">
        <v>0.15</v>
      </c>
      <c r="D15" s="27">
        <v>0.85</v>
      </c>
      <c r="E15" s="28">
        <f t="shared" si="0"/>
        <v>1</v>
      </c>
      <c r="F15" s="39">
        <v>18</v>
      </c>
      <c r="G15" s="30">
        <v>191</v>
      </c>
      <c r="H15" s="31">
        <f t="shared" si="3"/>
        <v>209</v>
      </c>
      <c r="I15" s="78">
        <v>20</v>
      </c>
      <c r="J15" s="79">
        <v>234</v>
      </c>
      <c r="K15" s="80">
        <f t="shared" si="4"/>
        <v>254</v>
      </c>
      <c r="L15" s="81" t="s">
        <v>32</v>
      </c>
      <c r="M15" s="72">
        <f t="shared" si="6"/>
        <v>0.22513089005235601</v>
      </c>
      <c r="N15" s="73">
        <f t="shared" si="7"/>
        <v>0.21531100478468901</v>
      </c>
      <c r="O15" s="32">
        <v>5020</v>
      </c>
      <c r="P15" s="33">
        <v>46461</v>
      </c>
      <c r="Q15" s="34">
        <v>51481</v>
      </c>
      <c r="R15" s="89">
        <v>4252</v>
      </c>
      <c r="S15" s="87">
        <v>65184</v>
      </c>
      <c r="T15" s="88">
        <f t="shared" si="1"/>
        <v>69436</v>
      </c>
      <c r="U15" s="66">
        <f t="shared" si="8"/>
        <v>-0.15298804780876493</v>
      </c>
      <c r="V15" s="35">
        <f t="shared" si="2"/>
        <v>0.40298314715567896</v>
      </c>
      <c r="W15" s="36">
        <f t="shared" si="9"/>
        <v>0.34876944892290357</v>
      </c>
    </row>
    <row r="16" spans="2:23" s="3" customFormat="1" ht="15" customHeight="1" x14ac:dyDescent="0.2">
      <c r="B16" s="38" t="s">
        <v>29</v>
      </c>
      <c r="C16" s="26">
        <v>0.65</v>
      </c>
      <c r="D16" s="27">
        <v>0.35</v>
      </c>
      <c r="E16" s="28">
        <f>C16+D16</f>
        <v>1</v>
      </c>
      <c r="F16" s="29">
        <v>56</v>
      </c>
      <c r="G16" s="30">
        <v>40</v>
      </c>
      <c r="H16" s="31">
        <f>F16+G16</f>
        <v>96</v>
      </c>
      <c r="I16" s="78">
        <v>142</v>
      </c>
      <c r="J16" s="79">
        <v>69</v>
      </c>
      <c r="K16" s="80">
        <f>I16+J16</f>
        <v>211</v>
      </c>
      <c r="L16" s="71">
        <f t="shared" ref="L16:N18" si="10">(I16-F16)/F16</f>
        <v>1.5357142857142858</v>
      </c>
      <c r="M16" s="72">
        <f t="shared" si="10"/>
        <v>0.72499999999999998</v>
      </c>
      <c r="N16" s="73">
        <f t="shared" si="10"/>
        <v>1.1979166666666667</v>
      </c>
      <c r="O16" s="32">
        <v>16338</v>
      </c>
      <c r="P16" s="33">
        <v>10196</v>
      </c>
      <c r="Q16" s="34">
        <f>O16+P16</f>
        <v>26534</v>
      </c>
      <c r="R16" s="86">
        <v>32374</v>
      </c>
      <c r="S16" s="90">
        <v>17667</v>
      </c>
      <c r="T16" s="91">
        <f>R16+S16</f>
        <v>50041</v>
      </c>
      <c r="U16" s="66">
        <f t="shared" ref="U16:W19" si="11">(R16-O16)/O16</f>
        <v>0.98151548537152655</v>
      </c>
      <c r="V16" s="35">
        <f t="shared" si="11"/>
        <v>0.73273832875637501</v>
      </c>
      <c r="W16" s="36">
        <f t="shared" si="11"/>
        <v>0.88591995176000604</v>
      </c>
    </row>
    <row r="17" spans="2:24" s="3" customFormat="1" ht="15" customHeight="1" x14ac:dyDescent="0.2">
      <c r="B17" s="38" t="s">
        <v>33</v>
      </c>
      <c r="C17" s="26">
        <v>0.51</v>
      </c>
      <c r="D17" s="27">
        <v>0.49</v>
      </c>
      <c r="E17" s="28">
        <f>C17+D17</f>
        <v>1</v>
      </c>
      <c r="F17" s="29">
        <v>61</v>
      </c>
      <c r="G17" s="30">
        <v>147</v>
      </c>
      <c r="H17" s="31">
        <f>F17+G17</f>
        <v>208</v>
      </c>
      <c r="I17" s="78">
        <v>47</v>
      </c>
      <c r="J17" s="79">
        <v>154</v>
      </c>
      <c r="K17" s="80">
        <f>I17+J17</f>
        <v>201</v>
      </c>
      <c r="L17" s="93">
        <f t="shared" si="10"/>
        <v>-0.22950819672131148</v>
      </c>
      <c r="M17" s="72">
        <f t="shared" si="10"/>
        <v>4.7619047619047616E-2</v>
      </c>
      <c r="N17" s="94">
        <f t="shared" si="10"/>
        <v>-3.3653846153846152E-2</v>
      </c>
      <c r="O17" s="32">
        <v>11524</v>
      </c>
      <c r="P17" s="33">
        <v>38401</v>
      </c>
      <c r="Q17" s="34">
        <f>O17+P17</f>
        <v>49925</v>
      </c>
      <c r="R17" s="86">
        <v>10878</v>
      </c>
      <c r="S17" s="90">
        <v>39832</v>
      </c>
      <c r="T17" s="91">
        <f>R17+S17</f>
        <v>50710</v>
      </c>
      <c r="U17" s="66">
        <f t="shared" si="11"/>
        <v>-5.6056924678930926E-2</v>
      </c>
      <c r="V17" s="35">
        <f t="shared" si="11"/>
        <v>3.7264654566287338E-2</v>
      </c>
      <c r="W17" s="36">
        <f t="shared" si="11"/>
        <v>1.57235853780671E-2</v>
      </c>
    </row>
    <row r="18" spans="2:24" s="3" customFormat="1" ht="15" customHeight="1" x14ac:dyDescent="0.2">
      <c r="B18" s="37" t="s">
        <v>34</v>
      </c>
      <c r="C18" s="26">
        <v>0.7</v>
      </c>
      <c r="D18" s="27">
        <v>0.3</v>
      </c>
      <c r="E18" s="28">
        <f>C18+D18</f>
        <v>1</v>
      </c>
      <c r="F18" s="29">
        <v>80</v>
      </c>
      <c r="G18" s="30">
        <v>83</v>
      </c>
      <c r="H18" s="31">
        <f>F18+G18</f>
        <v>163</v>
      </c>
      <c r="I18" s="78">
        <v>107</v>
      </c>
      <c r="J18" s="79">
        <v>92</v>
      </c>
      <c r="K18" s="80">
        <f>I18+J18</f>
        <v>199</v>
      </c>
      <c r="L18" s="71">
        <f t="shared" si="10"/>
        <v>0.33750000000000002</v>
      </c>
      <c r="M18" s="72">
        <f t="shared" si="10"/>
        <v>0.10843373493975904</v>
      </c>
      <c r="N18" s="73">
        <f t="shared" si="10"/>
        <v>0.22085889570552147</v>
      </c>
      <c r="O18" s="32">
        <v>15554</v>
      </c>
      <c r="P18" s="33">
        <v>23841</v>
      </c>
      <c r="Q18" s="34">
        <f>O18+P18</f>
        <v>39395</v>
      </c>
      <c r="R18" s="86">
        <v>22814</v>
      </c>
      <c r="S18" s="87">
        <v>24303</v>
      </c>
      <c r="T18" s="88">
        <f>R18+S18</f>
        <v>47117</v>
      </c>
      <c r="U18" s="66">
        <f t="shared" si="11"/>
        <v>0.46676096181046678</v>
      </c>
      <c r="V18" s="35">
        <f t="shared" si="11"/>
        <v>1.937838177928778E-2</v>
      </c>
      <c r="W18" s="36">
        <f t="shared" si="11"/>
        <v>0.19601472268054321</v>
      </c>
    </row>
    <row r="19" spans="2:24" s="3" customFormat="1" ht="15" customHeight="1" x14ac:dyDescent="0.2">
      <c r="B19" s="38" t="s">
        <v>28</v>
      </c>
      <c r="C19" s="26">
        <v>0.2</v>
      </c>
      <c r="D19" s="27">
        <v>0.8</v>
      </c>
      <c r="E19" s="28">
        <f>C19+D19</f>
        <v>1</v>
      </c>
      <c r="F19" s="29">
        <v>7</v>
      </c>
      <c r="G19" s="30">
        <v>132</v>
      </c>
      <c r="H19" s="31">
        <f>F19+G19</f>
        <v>139</v>
      </c>
      <c r="I19" s="78">
        <v>16</v>
      </c>
      <c r="J19" s="79">
        <v>180</v>
      </c>
      <c r="K19" s="80">
        <f>I19+J19</f>
        <v>196</v>
      </c>
      <c r="L19" s="85" t="s">
        <v>32</v>
      </c>
      <c r="M19" s="72">
        <f>(J19-G19)/G19</f>
        <v>0.36363636363636365</v>
      </c>
      <c r="N19" s="73">
        <f>(K19-H19)/H19</f>
        <v>0.41007194244604317</v>
      </c>
      <c r="O19" s="32">
        <v>2600</v>
      </c>
      <c r="P19" s="33">
        <v>38495</v>
      </c>
      <c r="Q19" s="34">
        <f>O19+P19</f>
        <v>41095</v>
      </c>
      <c r="R19" s="86">
        <v>3357</v>
      </c>
      <c r="S19" s="87">
        <v>49382</v>
      </c>
      <c r="T19" s="92">
        <f>R19+S19</f>
        <v>52739</v>
      </c>
      <c r="U19" s="66">
        <f t="shared" si="11"/>
        <v>0.29115384615384615</v>
      </c>
      <c r="V19" s="35">
        <f t="shared" si="11"/>
        <v>0.28281595012339267</v>
      </c>
      <c r="W19" s="36">
        <f t="shared" si="11"/>
        <v>0.28334347244190289</v>
      </c>
    </row>
    <row r="20" spans="2:24" s="3" customFormat="1" ht="15" customHeight="1" thickBot="1" x14ac:dyDescent="0.25">
      <c r="B20" s="38" t="s">
        <v>14</v>
      </c>
      <c r="C20" s="26">
        <v>0.46</v>
      </c>
      <c r="D20" s="27">
        <v>0.54</v>
      </c>
      <c r="E20" s="28">
        <f t="shared" ref="E20" si="12">C20+D20</f>
        <v>1</v>
      </c>
      <c r="F20" s="29">
        <v>42</v>
      </c>
      <c r="G20" s="30">
        <v>125</v>
      </c>
      <c r="H20" s="31">
        <f t="shared" ref="H20" si="13">F20+G20</f>
        <v>167</v>
      </c>
      <c r="I20" s="78">
        <v>36</v>
      </c>
      <c r="J20" s="79">
        <v>158</v>
      </c>
      <c r="K20" s="80">
        <f t="shared" ref="K20" si="14">I20+J20</f>
        <v>194</v>
      </c>
      <c r="L20" s="75">
        <f t="shared" ref="L20" si="15">(I20-F20)/F20</f>
        <v>-0.14285714285714285</v>
      </c>
      <c r="M20" s="72">
        <f t="shared" ref="M20" si="16">(J20-G20)/G20</f>
        <v>0.26400000000000001</v>
      </c>
      <c r="N20" s="73">
        <f t="shared" ref="N20" si="17">(K20-H20)/H20</f>
        <v>0.16167664670658682</v>
      </c>
      <c r="O20" s="32">
        <v>11524</v>
      </c>
      <c r="P20" s="33">
        <v>38121</v>
      </c>
      <c r="Q20" s="34">
        <v>49645</v>
      </c>
      <c r="R20" s="86">
        <v>14405</v>
      </c>
      <c r="S20" s="87">
        <v>42853</v>
      </c>
      <c r="T20" s="88">
        <f t="shared" ref="T20" si="18">R20+S20</f>
        <v>57258</v>
      </c>
      <c r="U20" s="66">
        <f t="shared" ref="U20" si="19">(R20-O20)/O20</f>
        <v>0.25</v>
      </c>
      <c r="V20" s="35">
        <f t="shared" ref="V20" si="20">(S20-P20)/P20</f>
        <v>0.12413105637312767</v>
      </c>
      <c r="W20" s="36">
        <f t="shared" ref="W20" si="21">(T20-Q20)/Q20</f>
        <v>0.15334877631181387</v>
      </c>
    </row>
    <row r="21" spans="2:24" s="3" customFormat="1" ht="15" customHeight="1" thickBot="1" x14ac:dyDescent="0.3">
      <c r="B21" s="40" t="s">
        <v>15</v>
      </c>
      <c r="C21" s="41">
        <v>0.52</v>
      </c>
      <c r="D21" s="42">
        <v>0.48</v>
      </c>
      <c r="E21" s="42">
        <f t="shared" si="0"/>
        <v>1</v>
      </c>
      <c r="F21" s="43">
        <v>2518</v>
      </c>
      <c r="G21" s="44">
        <v>2466</v>
      </c>
      <c r="H21" s="45">
        <v>4984</v>
      </c>
      <c r="I21" s="43">
        <v>3134</v>
      </c>
      <c r="J21" s="44">
        <v>2814</v>
      </c>
      <c r="K21" s="63">
        <f t="shared" si="4"/>
        <v>5948</v>
      </c>
      <c r="L21" s="76">
        <f t="shared" si="5"/>
        <v>0.24463860206513105</v>
      </c>
      <c r="M21" s="76">
        <f>(J21-G21)/G21</f>
        <v>0.14111922141119221</v>
      </c>
      <c r="N21" s="76">
        <f>(K21-H21)/H21</f>
        <v>0.19341894060995185</v>
      </c>
      <c r="O21" s="68">
        <v>620539</v>
      </c>
      <c r="P21" s="46">
        <v>636103</v>
      </c>
      <c r="Q21" s="47">
        <v>1256642</v>
      </c>
      <c r="R21" s="44">
        <v>757903</v>
      </c>
      <c r="S21" s="44">
        <v>743673</v>
      </c>
      <c r="T21" s="45">
        <f t="shared" si="1"/>
        <v>1501576</v>
      </c>
      <c r="U21" s="67">
        <f t="shared" si="8"/>
        <v>0.22136239623939832</v>
      </c>
      <c r="V21" s="67">
        <f t="shared" si="2"/>
        <v>0.16910783316538358</v>
      </c>
      <c r="W21" s="69">
        <f t="shared" si="9"/>
        <v>0.19491151815712032</v>
      </c>
    </row>
    <row r="22" spans="2:24" s="3" customFormat="1" ht="15" customHeight="1" thickBot="1" x14ac:dyDescent="0.3">
      <c r="B22" s="40" t="s">
        <v>16</v>
      </c>
      <c r="C22" s="48"/>
      <c r="D22" s="48"/>
      <c r="E22" s="48"/>
      <c r="F22" s="43">
        <v>2521</v>
      </c>
      <c r="G22" s="44">
        <v>2466</v>
      </c>
      <c r="H22" s="45">
        <f>F22+G22</f>
        <v>4987</v>
      </c>
      <c r="I22" s="43">
        <v>3137</v>
      </c>
      <c r="J22" s="44">
        <v>2854</v>
      </c>
      <c r="K22" s="63">
        <f t="shared" si="4"/>
        <v>5991</v>
      </c>
      <c r="L22" s="76">
        <f>(I22-F22)/F22</f>
        <v>0.24434748115827054</v>
      </c>
      <c r="M22" s="76">
        <f t="shared" si="6"/>
        <v>0.15733982157339821</v>
      </c>
      <c r="N22" s="76">
        <f>(K22-H22)/H22</f>
        <v>0.20132344094646079</v>
      </c>
      <c r="O22" s="68">
        <v>732411</v>
      </c>
      <c r="P22" s="46">
        <v>730029</v>
      </c>
      <c r="Q22" s="47">
        <v>1462440</v>
      </c>
      <c r="R22" s="44">
        <v>758684</v>
      </c>
      <c r="S22" s="44">
        <f>S21</f>
        <v>743673</v>
      </c>
      <c r="T22" s="45">
        <f t="shared" si="1"/>
        <v>1502357</v>
      </c>
      <c r="U22" s="67">
        <f t="shared" si="8"/>
        <v>3.5871935293161898E-2</v>
      </c>
      <c r="V22" s="67">
        <f t="shared" si="2"/>
        <v>1.8689668492621526E-2</v>
      </c>
      <c r="W22" s="69">
        <f t="shared" si="9"/>
        <v>2.7294795000136759E-2</v>
      </c>
    </row>
    <row r="23" spans="2:24" x14ac:dyDescent="0.25">
      <c r="B23" s="49" t="s">
        <v>26</v>
      </c>
      <c r="C23" s="50"/>
      <c r="D23" s="50"/>
      <c r="E23" s="50"/>
      <c r="F23" s="50"/>
      <c r="G23" s="50"/>
      <c r="H23" s="50"/>
      <c r="I23" s="50"/>
      <c r="J23" s="50"/>
      <c r="K23" s="50"/>
      <c r="L23" s="77"/>
      <c r="M23" s="77"/>
      <c r="N23" s="77"/>
      <c r="O23" s="50"/>
      <c r="P23" s="50"/>
      <c r="Q23" s="50"/>
    </row>
    <row r="24" spans="2:24" x14ac:dyDescent="0.25">
      <c r="B24" s="51" t="s">
        <v>27</v>
      </c>
      <c r="J24" s="50"/>
    </row>
    <row r="25" spans="2:24" x14ac:dyDescent="0.25">
      <c r="B25" s="52" t="s">
        <v>31</v>
      </c>
    </row>
    <row r="26" spans="2:24" ht="15.75" thickBot="1" x14ac:dyDescent="0.3">
      <c r="B26" s="52" t="s">
        <v>30</v>
      </c>
    </row>
    <row r="27" spans="2:24" ht="409.5" customHeight="1" x14ac:dyDescent="0.25">
      <c r="B27" s="52" t="s">
        <v>17</v>
      </c>
      <c r="C27" s="52"/>
      <c r="D27" s="52"/>
      <c r="E27" s="52"/>
      <c r="F27" s="52"/>
      <c r="G27" s="52"/>
      <c r="H27" s="52"/>
      <c r="I27" s="52"/>
      <c r="J27" s="52"/>
      <c r="K27" s="52"/>
      <c r="L27" s="52"/>
      <c r="M27" s="52"/>
      <c r="N27" s="52"/>
      <c r="O27" s="52"/>
      <c r="P27" s="52"/>
      <c r="R27" s="120" t="s">
        <v>36</v>
      </c>
      <c r="S27" s="121"/>
      <c r="T27" s="121"/>
      <c r="U27" s="121"/>
      <c r="V27" s="121"/>
      <c r="W27" s="121"/>
      <c r="X27" s="122"/>
    </row>
    <row r="28" spans="2:24" ht="14.45" customHeight="1" x14ac:dyDescent="0.25">
      <c r="R28" s="123"/>
      <c r="S28" s="124"/>
      <c r="T28" s="124"/>
      <c r="U28" s="124"/>
      <c r="V28" s="124"/>
      <c r="W28" s="124"/>
      <c r="X28" s="125"/>
    </row>
    <row r="29" spans="2:24" ht="14.45" customHeight="1" x14ac:dyDescent="0.25">
      <c r="B29" s="52"/>
      <c r="R29" s="123"/>
      <c r="S29" s="124"/>
      <c r="T29" s="124"/>
      <c r="U29" s="124"/>
      <c r="V29" s="124"/>
      <c r="W29" s="124"/>
      <c r="X29" s="125"/>
    </row>
    <row r="30" spans="2:24" s="3" customFormat="1" ht="15" customHeight="1" thickBot="1" x14ac:dyDescent="0.25">
      <c r="B30" s="2" t="s">
        <v>18</v>
      </c>
      <c r="R30" s="126"/>
      <c r="S30" s="127"/>
      <c r="T30" s="127"/>
      <c r="U30" s="127"/>
      <c r="V30" s="127"/>
      <c r="W30" s="127"/>
      <c r="X30" s="128"/>
    </row>
    <row r="31" spans="2:24" s="3" customFormat="1" ht="9.75" customHeight="1" thickBot="1" x14ac:dyDescent="0.3">
      <c r="R31"/>
      <c r="S31"/>
      <c r="T31"/>
      <c r="U31"/>
      <c r="V31"/>
      <c r="W31"/>
      <c r="X31"/>
    </row>
    <row r="32" spans="2:24" s="3" customFormat="1" ht="24.75" customHeight="1" x14ac:dyDescent="0.25">
      <c r="B32" s="104" t="s">
        <v>2</v>
      </c>
      <c r="C32" s="4" t="s">
        <v>3</v>
      </c>
      <c r="D32" s="5"/>
      <c r="E32" s="6"/>
      <c r="F32" s="107" t="s">
        <v>19</v>
      </c>
      <c r="G32" s="108"/>
      <c r="H32" s="109"/>
      <c r="R32"/>
      <c r="S32"/>
      <c r="T32"/>
      <c r="U32"/>
      <c r="V32"/>
      <c r="W32"/>
      <c r="X32"/>
    </row>
    <row r="33" spans="2:24" s="3" customFormat="1" ht="15" customHeight="1" x14ac:dyDescent="0.25">
      <c r="B33" s="105"/>
      <c r="C33" s="102">
        <v>2019</v>
      </c>
      <c r="D33" s="102"/>
      <c r="E33" s="103"/>
      <c r="F33" s="110">
        <v>2019</v>
      </c>
      <c r="G33" s="110"/>
      <c r="H33" s="111"/>
      <c r="R33"/>
      <c r="S33"/>
      <c r="T33"/>
      <c r="U33"/>
      <c r="V33"/>
      <c r="W33"/>
      <c r="X33"/>
    </row>
    <row r="34" spans="2:24" s="3" customFormat="1" ht="15" customHeight="1" thickBot="1" x14ac:dyDescent="0.3">
      <c r="B34" s="106"/>
      <c r="C34" s="7" t="s">
        <v>6</v>
      </c>
      <c r="D34" s="8" t="s">
        <v>7</v>
      </c>
      <c r="E34" s="9" t="s">
        <v>8</v>
      </c>
      <c r="F34" s="13" t="s">
        <v>6</v>
      </c>
      <c r="G34" s="14" t="s">
        <v>7</v>
      </c>
      <c r="H34" s="15" t="s">
        <v>8</v>
      </c>
      <c r="R34"/>
      <c r="S34"/>
      <c r="T34"/>
      <c r="U34"/>
      <c r="V34"/>
      <c r="W34"/>
      <c r="X34"/>
    </row>
    <row r="35" spans="2:24" s="3" customFormat="1" ht="15" customHeight="1" x14ac:dyDescent="0.25">
      <c r="B35" s="95" t="s">
        <v>9</v>
      </c>
      <c r="C35" s="17">
        <v>0.87</v>
      </c>
      <c r="D35" s="18">
        <v>0.13</v>
      </c>
      <c r="E35" s="19">
        <v>1</v>
      </c>
      <c r="F35" s="53">
        <f t="shared" ref="F35:F44" si="22">I11/K11</f>
        <v>0.97889182058047497</v>
      </c>
      <c r="G35" s="53">
        <f t="shared" ref="G35:G44" si="23">J11/K11</f>
        <v>2.1108179419525065E-2</v>
      </c>
      <c r="H35" s="54">
        <f>F35+G35</f>
        <v>1</v>
      </c>
      <c r="J35" s="112" t="s">
        <v>20</v>
      </c>
      <c r="K35" s="113"/>
      <c r="R35"/>
      <c r="S35"/>
      <c r="T35"/>
      <c r="U35"/>
      <c r="V35"/>
      <c r="W35"/>
      <c r="X35"/>
    </row>
    <row r="36" spans="2:24" s="3" customFormat="1" ht="15" customHeight="1" x14ac:dyDescent="0.25">
      <c r="B36" s="25" t="s">
        <v>10</v>
      </c>
      <c r="C36" s="26">
        <v>0.37</v>
      </c>
      <c r="D36" s="27">
        <v>0.63</v>
      </c>
      <c r="E36" s="28">
        <v>1</v>
      </c>
      <c r="F36" s="53">
        <f t="shared" si="22"/>
        <v>0.25811688311688313</v>
      </c>
      <c r="G36" s="55">
        <f t="shared" si="23"/>
        <v>0.74188311688311692</v>
      </c>
      <c r="H36" s="54">
        <f t="shared" ref="H36:H45" si="24">F36+G36</f>
        <v>1</v>
      </c>
      <c r="J36"/>
      <c r="K36"/>
      <c r="R36"/>
      <c r="S36"/>
      <c r="T36"/>
      <c r="U36"/>
      <c r="V36"/>
      <c r="W36"/>
      <c r="X36"/>
    </row>
    <row r="37" spans="2:24" s="3" customFormat="1" ht="15" customHeight="1" x14ac:dyDescent="0.25">
      <c r="B37" s="37" t="s">
        <v>11</v>
      </c>
      <c r="C37" s="26">
        <v>0.55000000000000004</v>
      </c>
      <c r="D37" s="27">
        <v>0.45</v>
      </c>
      <c r="E37" s="28">
        <v>1</v>
      </c>
      <c r="F37" s="53">
        <f t="shared" si="22"/>
        <v>0.41061452513966479</v>
      </c>
      <c r="G37" s="55">
        <f t="shared" si="23"/>
        <v>0.58938547486033521</v>
      </c>
      <c r="H37" s="54">
        <f t="shared" si="24"/>
        <v>1</v>
      </c>
      <c r="J37" s="114" t="s">
        <v>21</v>
      </c>
      <c r="K37" s="115"/>
      <c r="R37"/>
      <c r="S37"/>
      <c r="T37"/>
      <c r="U37"/>
      <c r="V37"/>
      <c r="W37"/>
      <c r="X37"/>
    </row>
    <row r="38" spans="2:24" s="3" customFormat="1" ht="15" customHeight="1" x14ac:dyDescent="0.25">
      <c r="B38" s="37" t="s">
        <v>12</v>
      </c>
      <c r="C38" s="26">
        <v>0.79</v>
      </c>
      <c r="D38" s="27">
        <v>0.21</v>
      </c>
      <c r="E38" s="28">
        <v>1</v>
      </c>
      <c r="F38" s="53">
        <f t="shared" si="22"/>
        <v>0.78731343283582089</v>
      </c>
      <c r="G38" s="55">
        <f t="shared" si="23"/>
        <v>0.21268656716417911</v>
      </c>
      <c r="H38" s="54">
        <f t="shared" si="24"/>
        <v>1</v>
      </c>
      <c r="J38"/>
      <c r="K38"/>
      <c r="R38"/>
      <c r="S38"/>
      <c r="T38"/>
      <c r="U38"/>
      <c r="V38"/>
      <c r="W38"/>
      <c r="X38"/>
    </row>
    <row r="39" spans="2:24" s="3" customFormat="1" ht="15" customHeight="1" x14ac:dyDescent="0.25">
      <c r="B39" s="38" t="s">
        <v>13</v>
      </c>
      <c r="C39" s="26">
        <v>0.15</v>
      </c>
      <c r="D39" s="27">
        <v>0.85</v>
      </c>
      <c r="E39" s="28">
        <v>1</v>
      </c>
      <c r="F39" s="53">
        <f t="shared" si="22"/>
        <v>7.874015748031496E-2</v>
      </c>
      <c r="G39" s="55">
        <f t="shared" si="23"/>
        <v>0.92125984251968507</v>
      </c>
      <c r="H39" s="54">
        <f t="shared" si="24"/>
        <v>1</v>
      </c>
      <c r="J39" s="116" t="s">
        <v>22</v>
      </c>
      <c r="K39" s="117"/>
      <c r="R39"/>
      <c r="S39"/>
      <c r="T39"/>
      <c r="U39"/>
      <c r="V39"/>
      <c r="W39"/>
      <c r="X39"/>
    </row>
    <row r="40" spans="2:24" s="3" customFormat="1" ht="15" customHeight="1" x14ac:dyDescent="0.25">
      <c r="B40" s="38" t="s">
        <v>29</v>
      </c>
      <c r="C40" s="26">
        <v>0.65</v>
      </c>
      <c r="D40" s="27">
        <v>0.35</v>
      </c>
      <c r="E40" s="28">
        <v>1</v>
      </c>
      <c r="F40" s="53">
        <f t="shared" si="22"/>
        <v>0.67298578199052128</v>
      </c>
      <c r="G40" s="53">
        <f t="shared" si="23"/>
        <v>0.32701421800947866</v>
      </c>
      <c r="H40" s="54">
        <v>1</v>
      </c>
      <c r="J40"/>
      <c r="K40"/>
      <c r="R40"/>
      <c r="S40"/>
      <c r="T40"/>
      <c r="U40"/>
      <c r="V40"/>
      <c r="W40"/>
      <c r="X40"/>
    </row>
    <row r="41" spans="2:24" s="3" customFormat="1" ht="15" customHeight="1" x14ac:dyDescent="0.25">
      <c r="B41" s="38" t="s">
        <v>33</v>
      </c>
      <c r="C41" s="26">
        <f>C17</f>
        <v>0.51</v>
      </c>
      <c r="D41" s="27">
        <f>D17</f>
        <v>0.49</v>
      </c>
      <c r="E41" s="28">
        <v>1</v>
      </c>
      <c r="F41" s="53">
        <f t="shared" si="22"/>
        <v>0.23383084577114427</v>
      </c>
      <c r="G41" s="53">
        <f t="shared" si="23"/>
        <v>0.76616915422885568</v>
      </c>
      <c r="H41" s="54">
        <f>F41+G41</f>
        <v>1</v>
      </c>
      <c r="J41" s="118" t="s">
        <v>23</v>
      </c>
      <c r="K41" s="119"/>
      <c r="R41"/>
      <c r="S41"/>
      <c r="T41"/>
      <c r="U41"/>
      <c r="V41"/>
      <c r="W41"/>
      <c r="X41"/>
    </row>
    <row r="42" spans="2:24" s="3" customFormat="1" ht="15" customHeight="1" x14ac:dyDescent="0.25">
      <c r="B42" s="37" t="s">
        <v>34</v>
      </c>
      <c r="C42" s="26">
        <f>C18</f>
        <v>0.7</v>
      </c>
      <c r="D42" s="27">
        <f t="shared" ref="D42:E42" si="25">D18</f>
        <v>0.3</v>
      </c>
      <c r="E42" s="27">
        <f t="shared" si="25"/>
        <v>1</v>
      </c>
      <c r="F42" s="97">
        <f t="shared" si="22"/>
        <v>0.53768844221105527</v>
      </c>
      <c r="G42" s="55">
        <f t="shared" si="23"/>
        <v>0.46231155778894473</v>
      </c>
      <c r="H42" s="54">
        <f t="shared" si="24"/>
        <v>1</v>
      </c>
      <c r="J42"/>
      <c r="K42"/>
      <c r="R42"/>
      <c r="S42"/>
      <c r="T42"/>
      <c r="U42"/>
      <c r="V42"/>
      <c r="W42"/>
      <c r="X42"/>
    </row>
    <row r="43" spans="2:24" s="3" customFormat="1" ht="15" customHeight="1" x14ac:dyDescent="0.25">
      <c r="B43" s="38" t="s">
        <v>28</v>
      </c>
      <c r="C43" s="26">
        <v>0.2</v>
      </c>
      <c r="D43" s="27">
        <v>0.8</v>
      </c>
      <c r="E43" s="27">
        <v>1</v>
      </c>
      <c r="F43" s="97">
        <f t="shared" si="22"/>
        <v>8.1632653061224483E-2</v>
      </c>
      <c r="G43" s="55">
        <f t="shared" si="23"/>
        <v>0.91836734693877553</v>
      </c>
      <c r="H43" s="54">
        <f t="shared" si="24"/>
        <v>1</v>
      </c>
      <c r="J43" s="99" t="s">
        <v>24</v>
      </c>
      <c r="K43" s="100"/>
      <c r="R43"/>
      <c r="S43"/>
      <c r="T43"/>
      <c r="U43"/>
      <c r="V43"/>
      <c r="W43"/>
      <c r="X43"/>
    </row>
    <row r="44" spans="2:24" s="3" customFormat="1" ht="15" customHeight="1" thickBot="1" x14ac:dyDescent="0.3">
      <c r="B44" s="38" t="s">
        <v>14</v>
      </c>
      <c r="C44" s="26">
        <f>C20</f>
        <v>0.46</v>
      </c>
      <c r="D44" s="96">
        <f t="shared" ref="D44:E44" si="26">D20</f>
        <v>0.54</v>
      </c>
      <c r="E44" s="27">
        <f t="shared" si="26"/>
        <v>1</v>
      </c>
      <c r="F44" s="98">
        <f t="shared" si="22"/>
        <v>0.18556701030927836</v>
      </c>
      <c r="G44" s="55">
        <f t="shared" si="23"/>
        <v>0.81443298969072164</v>
      </c>
      <c r="H44" s="54">
        <f t="shared" si="24"/>
        <v>1</v>
      </c>
      <c r="R44"/>
      <c r="S44"/>
      <c r="T44"/>
      <c r="U44"/>
      <c r="V44"/>
      <c r="W44"/>
      <c r="X44"/>
    </row>
    <row r="45" spans="2:24" s="3" customFormat="1" ht="15" customHeight="1" thickBot="1" x14ac:dyDescent="0.3">
      <c r="B45" s="40" t="s">
        <v>35</v>
      </c>
      <c r="C45" s="56">
        <v>0.52</v>
      </c>
      <c r="D45" s="57">
        <v>0.48</v>
      </c>
      <c r="E45" s="58">
        <v>1</v>
      </c>
      <c r="F45" s="59">
        <f>I22/K22</f>
        <v>0.52361876147554665</v>
      </c>
      <c r="G45" s="60">
        <f>J22/K22</f>
        <v>0.47638123852445335</v>
      </c>
      <c r="H45" s="61">
        <f t="shared" si="24"/>
        <v>1</v>
      </c>
      <c r="R45"/>
      <c r="S45"/>
      <c r="T45"/>
      <c r="U45"/>
      <c r="V45"/>
      <c r="W45"/>
      <c r="X45"/>
    </row>
    <row r="46" spans="2:24" ht="14.45" customHeight="1" x14ac:dyDescent="0.25">
      <c r="B46" s="49" t="s">
        <v>26</v>
      </c>
      <c r="C46" s="50"/>
      <c r="D46" s="50"/>
      <c r="E46" s="50"/>
      <c r="F46" s="53"/>
      <c r="G46" s="50"/>
      <c r="H46" s="50"/>
      <c r="I46" s="50"/>
      <c r="J46" s="50"/>
      <c r="K46" s="50"/>
      <c r="L46" s="50"/>
      <c r="M46" s="50"/>
      <c r="N46" s="50"/>
    </row>
    <row r="47" spans="2:24" ht="14.45" customHeight="1" x14ac:dyDescent="0.25">
      <c r="B47" s="51" t="s">
        <v>27</v>
      </c>
      <c r="F47" s="53"/>
    </row>
    <row r="48" spans="2:24" ht="14.45" customHeight="1" x14ac:dyDescent="0.25">
      <c r="B48" s="52" t="s">
        <v>31</v>
      </c>
      <c r="F48" s="53"/>
    </row>
    <row r="49" spans="2:6" ht="14.45" customHeight="1" x14ac:dyDescent="0.25">
      <c r="B49" s="52" t="s">
        <v>30</v>
      </c>
      <c r="F49" s="53"/>
    </row>
    <row r="50" spans="2:6" ht="14.45" customHeight="1" x14ac:dyDescent="0.25">
      <c r="B50" s="52" t="s">
        <v>17</v>
      </c>
      <c r="F50" s="53"/>
    </row>
    <row r="51" spans="2:6" ht="14.45" customHeight="1" x14ac:dyDescent="0.25">
      <c r="B51" s="52"/>
    </row>
    <row r="52" spans="2:6" ht="14.45" customHeight="1" x14ac:dyDescent="0.25"/>
    <row r="53" spans="2:6" ht="15" customHeight="1" x14ac:dyDescent="0.25"/>
    <row r="54" spans="2:6" ht="15" customHeight="1" x14ac:dyDescent="0.25"/>
    <row r="55" spans="2:6" ht="15.75" customHeight="1" x14ac:dyDescent="0.25"/>
    <row r="56" spans="2:6" ht="15.75" customHeight="1" x14ac:dyDescent="0.25"/>
  </sheetData>
  <mergeCells count="21">
    <mergeCell ref="C1:J1"/>
    <mergeCell ref="B8:B10"/>
    <mergeCell ref="F8:N8"/>
    <mergeCell ref="O8:W8"/>
    <mergeCell ref="C9:E9"/>
    <mergeCell ref="F9:H9"/>
    <mergeCell ref="I9:K9"/>
    <mergeCell ref="L9:N9"/>
    <mergeCell ref="O9:Q9"/>
    <mergeCell ref="R9:T9"/>
    <mergeCell ref="J43:K43"/>
    <mergeCell ref="U9:W9"/>
    <mergeCell ref="B32:B34"/>
    <mergeCell ref="F32:H32"/>
    <mergeCell ref="C33:E33"/>
    <mergeCell ref="F33:H33"/>
    <mergeCell ref="J35:K35"/>
    <mergeCell ref="J37:K37"/>
    <mergeCell ref="J39:K39"/>
    <mergeCell ref="J41:K41"/>
    <mergeCell ref="R27:X30"/>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Ministères Chargés des Affaires Sociales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GRAFF Didier (DR-ARA)</dc:creator>
  <cp:lastModifiedBy>GRAFF, Didier (DREETS-ARA)</cp:lastModifiedBy>
  <dcterms:created xsi:type="dcterms:W3CDTF">2023-03-16T15:22:13Z</dcterms:created>
  <dcterms:modified xsi:type="dcterms:W3CDTF">2024-02-20T10:58:23Z</dcterms:modified>
</cp:coreProperties>
</file>