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EPES\10 Travail\Santé au travail\PRST4\Diagnostic_ARA\Entreprises - Emploi\"/>
    </mc:Choice>
  </mc:AlternateContent>
  <xr:revisionPtr revIDLastSave="0" documentId="13_ncr:1_{16D7F885-63C0-4B67-B704-2831F3E26FEC}" xr6:coauthVersionLast="47" xr6:coauthVersionMax="47" xr10:uidLastSave="{00000000-0000-0000-0000-000000000000}"/>
  <bookViews>
    <workbookView minimized="1" xWindow="7200" yWindow="4275" windowWidth="21600" windowHeight="11325" xr2:uid="{2B845B9F-3C32-45C8-909F-54F840D4C93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9" i="1" l="1"/>
  <c r="E46" i="1"/>
  <c r="E25" i="1"/>
  <c r="C46" i="1"/>
  <c r="C25" i="1"/>
  <c r="G99" i="1"/>
  <c r="F99" i="1"/>
  <c r="E99" i="1"/>
  <c r="D99" i="1"/>
  <c r="E47" i="1" l="1"/>
  <c r="F29" i="1" s="1"/>
  <c r="C47" i="1"/>
  <c r="D31" i="1" s="1"/>
  <c r="F16" i="1" l="1"/>
  <c r="F40" i="1"/>
  <c r="F20" i="1"/>
  <c r="F11" i="1"/>
  <c r="F23" i="1"/>
  <c r="F15" i="1"/>
  <c r="F36" i="1"/>
  <c r="F14" i="1"/>
  <c r="F18" i="1"/>
  <c r="F19" i="1"/>
  <c r="F8" i="1"/>
  <c r="F12" i="1"/>
  <c r="F44" i="1"/>
  <c r="F28" i="1"/>
  <c r="F41" i="1"/>
  <c r="F33" i="1"/>
  <c r="F27" i="1"/>
  <c r="F32" i="1"/>
  <c r="F42" i="1"/>
  <c r="F43" i="1"/>
  <c r="F30" i="1"/>
  <c r="F38" i="1"/>
  <c r="F10" i="1"/>
  <c r="F9" i="1"/>
  <c r="F22" i="1"/>
  <c r="F31" i="1"/>
  <c r="F34" i="1"/>
  <c r="F24" i="1"/>
  <c r="F35" i="1"/>
  <c r="F21" i="1"/>
  <c r="F17" i="1"/>
  <c r="F13" i="1"/>
  <c r="F39" i="1"/>
  <c r="F26" i="1"/>
  <c r="F45" i="1"/>
  <c r="D35" i="1"/>
  <c r="F37" i="1"/>
  <c r="D24" i="1"/>
  <c r="D15" i="1"/>
  <c r="D34" i="1"/>
  <c r="D14" i="1"/>
  <c r="D27" i="1"/>
  <c r="D8" i="1"/>
  <c r="D16" i="1"/>
  <c r="D22" i="1"/>
  <c r="D43" i="1"/>
  <c r="D36" i="1"/>
  <c r="D13" i="1"/>
  <c r="D29" i="1"/>
  <c r="D9" i="1"/>
  <c r="D32" i="1"/>
  <c r="D30" i="1"/>
  <c r="D40" i="1"/>
  <c r="D20" i="1"/>
  <c r="D21" i="1"/>
  <c r="D12" i="1"/>
  <c r="D18" i="1"/>
  <c r="D38" i="1"/>
  <c r="D26" i="1"/>
  <c r="D41" i="1"/>
  <c r="D23" i="1"/>
  <c r="D28" i="1"/>
  <c r="D19" i="1"/>
  <c r="D39" i="1"/>
  <c r="D44" i="1"/>
  <c r="D10" i="1"/>
  <c r="D37" i="1"/>
  <c r="D17" i="1"/>
  <c r="D11" i="1"/>
  <c r="D45" i="1"/>
  <c r="D42" i="1"/>
  <c r="D33" i="1"/>
  <c r="F25" i="1" l="1"/>
  <c r="F46" i="1"/>
  <c r="D46" i="1"/>
  <c r="D25" i="1"/>
</calcChain>
</file>

<file path=xl/sharedStrings.xml><?xml version="1.0" encoding="utf-8"?>
<sst xmlns="http://schemas.openxmlformats.org/spreadsheetml/2006/main" count="96" uniqueCount="75">
  <si>
    <t>Nombre d'établissements</t>
  </si>
  <si>
    <t>%</t>
  </si>
  <si>
    <t>Effectif salarié</t>
  </si>
  <si>
    <t xml:space="preserve">Industries extractives </t>
  </si>
  <si>
    <t>Fabrication de denrées alimentaires, de boissons et de produits à base de tabac</t>
  </si>
  <si>
    <t>Fabrication de textiles, industries de l'habillement, industrie du cuir et de la chaussure</t>
  </si>
  <si>
    <t xml:space="preserve">Travail du bois, industries du papier et imprimerie </t>
  </si>
  <si>
    <t>Cokéfaction et raffinage</t>
  </si>
  <si>
    <t>Industrie chimique</t>
  </si>
  <si>
    <t>Industrie pharmaceutique</t>
  </si>
  <si>
    <t>Fabrication produits en caoutchouc, plastique et autres prdts minéraux non métalliques</t>
  </si>
  <si>
    <t>Métallurgie et fabrication produits métalliques sf machines et des équipements</t>
  </si>
  <si>
    <t>Fabrication de produits informatiques, électroniques et optiques</t>
  </si>
  <si>
    <t>Fabrication d'équipements électriques</t>
  </si>
  <si>
    <t>Fabrication de machines et équipements n.c.a.</t>
  </si>
  <si>
    <t>Fabrication de matériels de transport</t>
  </si>
  <si>
    <t>Autres industries manufacturières ; réparation et installation de machines équipements</t>
  </si>
  <si>
    <t>Production et distribution d'électricité, de gaz, de vapeur et d'air conditionné</t>
  </si>
  <si>
    <t>Production et distribution d'eau ; assainissement, gestion des déchets et dépollution</t>
  </si>
  <si>
    <t>INDUSTRIE</t>
  </si>
  <si>
    <t>Commerce ; réparation d'automobiles et de motocycles</t>
  </si>
  <si>
    <t xml:space="preserve">Transports et entreposage </t>
  </si>
  <si>
    <t>Hébergement et restauration</t>
  </si>
  <si>
    <t>Edition, audiovisuel et diffusion</t>
  </si>
  <si>
    <t>Télécommunications</t>
  </si>
  <si>
    <t>Activités informatiques et services d'information</t>
  </si>
  <si>
    <t>Activités financières et d'assurance</t>
  </si>
  <si>
    <t>Activités immobilières</t>
  </si>
  <si>
    <t>Activités juridiques, comptables, gestion, architecture, ingénierie, contrôle analyses tech</t>
  </si>
  <si>
    <t>Recherche-développement scientifique</t>
  </si>
  <si>
    <t>Autres activités spécialisées, scientifiques et techniques</t>
  </si>
  <si>
    <t>Activités de services administratifs et de soutien</t>
  </si>
  <si>
    <t>Administration publique</t>
  </si>
  <si>
    <t>Enseignement</t>
  </si>
  <si>
    <t>Activités pour la santé humaine</t>
  </si>
  <si>
    <t>Hébergement médico-social et social et action sociale sans hébergement</t>
  </si>
  <si>
    <t>Arts, spectacles et activités récréatives</t>
  </si>
  <si>
    <t xml:space="preserve">Autres activités de services </t>
  </si>
  <si>
    <t>SERVICES</t>
  </si>
  <si>
    <t>Tous secteurs</t>
  </si>
  <si>
    <t>Etablissements</t>
  </si>
  <si>
    <t>Industrie</t>
  </si>
  <si>
    <t>Construction</t>
  </si>
  <si>
    <t>Services</t>
  </si>
  <si>
    <r>
      <t xml:space="preserve">1 à 9 salariés </t>
    </r>
    <r>
      <rPr>
        <sz val="9"/>
        <color rgb="FFFF0000"/>
        <rFont val="Arial"/>
        <family val="2"/>
      </rPr>
      <t xml:space="preserve"> </t>
    </r>
  </si>
  <si>
    <t>10 à 49</t>
  </si>
  <si>
    <t>50 à 99 sal</t>
  </si>
  <si>
    <t xml:space="preserve">100 et + </t>
  </si>
  <si>
    <t>Tous établissements</t>
  </si>
  <si>
    <t>Commerce</t>
  </si>
  <si>
    <t>TOTAL</t>
  </si>
  <si>
    <t>Agriculture, sylviculture et pêche</t>
  </si>
  <si>
    <t>AGRICULTURE, SYLVICULTURE ET PECHE</t>
  </si>
  <si>
    <t>CONSTRUCTION</t>
  </si>
  <si>
    <t>Activités extra territoriales</t>
  </si>
  <si>
    <t>NAF38 - Année 2021</t>
  </si>
  <si>
    <t xml:space="preserve">Tableau 1 : Répartition des établissements employeurs et de l'emploi salarié par secteur d'activité </t>
  </si>
  <si>
    <t>Lecture : En 2021, 336 établissements employeurs appartiennent au secteur des industries extractives (soit moins de 0,5%) et 2 314 salariés y travaillent (soit moins de 0,5%)</t>
  </si>
  <si>
    <t>Agriculture</t>
  </si>
  <si>
    <t xml:space="preserve">Lecture : En 2021, 3% des établissements employeurs appartiennent au secteur de l'agriculture et 1% des salariés y travaillent </t>
  </si>
  <si>
    <t>COMMERCE; REPARATION D'AUTOMOBILES ET DE MOTOCYCLES</t>
  </si>
  <si>
    <t>Source: INSEE, FLORES 2021 - Traitement: DREETS ARA (SESE)</t>
  </si>
  <si>
    <t>Source : INSEE, FLORES 2021 - Traitement : DREETS ARA (SESE)</t>
  </si>
  <si>
    <t xml:space="preserve">Tableau 2 : Répartition des établissements employeurs selon leur taille et le poids de leur effectif </t>
  </si>
  <si>
    <t>Tableau 2 : Répartition des établissements employeurs et de l'emploi salarié par secteur d'activité -  NAF4</t>
  </si>
  <si>
    <t xml:space="preserve">Lecture : En 2021, 81% des établissements employeurs ont entre 1 et 9 salariés et 21% des salariés y travaillent </t>
  </si>
  <si>
    <t>Source : INSEE, FLORES 2021 - Traitement: DREETS ARA (SESE)</t>
  </si>
  <si>
    <t xml:space="preserve">Tableau 2bis : Répartition des établissements employeurs selon leur taille et leur secteur d'activité </t>
  </si>
  <si>
    <t>Taille d'établissements - Année 2021</t>
  </si>
  <si>
    <t>NAF4 - Année 2021</t>
  </si>
  <si>
    <t>Lecture : En 2021, les établissements employeurs de 1 à 9 salariés représentent 65,1% des établissements de l'industrie.</t>
  </si>
  <si>
    <r>
      <rPr>
        <b/>
        <sz val="11"/>
        <color rgb="FF0070C0"/>
        <rFont val="Gadugi"/>
        <family val="2"/>
      </rPr>
      <t>Plus de la moitié des établissements et salariés sont issus des services</t>
    </r>
    <r>
      <rPr>
        <sz val="11"/>
        <color theme="1"/>
        <rFont val="Gadugi"/>
        <family val="2"/>
      </rPr>
      <t xml:space="preserve">
En 2021, la région compte 291 785 établissements employeurs des secteurs privé et public (hors particuliers employeurs), dont 80,1% avec un effectif de moins de 10 salariés. Ces établissements emploient plus de 3,1 millions de salariés.
Le secteur des </t>
    </r>
    <r>
      <rPr>
        <b/>
        <sz val="11"/>
        <color theme="9" tint="-0.249977111117893"/>
        <rFont val="Gadugi"/>
        <family val="2"/>
      </rPr>
      <t>services</t>
    </r>
    <r>
      <rPr>
        <sz val="11"/>
        <color theme="1"/>
        <rFont val="Gadugi"/>
        <family val="2"/>
      </rPr>
      <t xml:space="preserve"> représente 57% des établissements de la région. Un établissement des services sur six appartient au secteur de </t>
    </r>
    <r>
      <rPr>
        <sz val="11"/>
        <color rgb="FF00B0F0"/>
        <rFont val="Gadugi"/>
        <family val="2"/>
      </rPr>
      <t>l'</t>
    </r>
    <r>
      <rPr>
        <b/>
        <sz val="11"/>
        <color rgb="FF00B0F0"/>
        <rFont val="Gadugi"/>
        <family val="2"/>
      </rPr>
      <t>hébergement et restauration</t>
    </r>
    <r>
      <rPr>
        <sz val="11"/>
        <color theme="1"/>
        <rFont val="Gadugi"/>
        <family val="2"/>
      </rPr>
      <t xml:space="preserve">. L'effectif salarié du secteur des </t>
    </r>
    <r>
      <rPr>
        <b/>
        <sz val="11"/>
        <color theme="9" tint="-0.249977111117893"/>
        <rFont val="Gadugi"/>
        <family val="2"/>
      </rPr>
      <t>services</t>
    </r>
    <r>
      <rPr>
        <sz val="11"/>
        <color theme="1"/>
        <rFont val="Gadugi"/>
        <family val="2"/>
      </rPr>
      <t xml:space="preserve"> représentent 63% du total régional. Avec 295 623 salariés, l'</t>
    </r>
    <r>
      <rPr>
        <b/>
        <sz val="11"/>
        <color rgb="FF00B0F0"/>
        <rFont val="Gadugi"/>
        <family val="2"/>
      </rPr>
      <t>administration publique</t>
    </r>
    <r>
      <rPr>
        <sz val="11"/>
        <color theme="1"/>
        <rFont val="Gadugi"/>
        <family val="2"/>
      </rPr>
      <t xml:space="preserve"> regroupe un salarié sur sept du secteur des services. L'</t>
    </r>
    <r>
      <rPr>
        <b/>
        <sz val="11"/>
        <color rgb="FF00B0F0"/>
        <rFont val="Gadugi"/>
        <family val="2"/>
      </rPr>
      <t>enseignement</t>
    </r>
    <r>
      <rPr>
        <b/>
        <sz val="11"/>
        <rFont val="Gadugi"/>
        <family val="2"/>
      </rPr>
      <t xml:space="preserve">, </t>
    </r>
    <r>
      <rPr>
        <sz val="11"/>
        <rFont val="Gadugi"/>
        <family val="2"/>
      </rPr>
      <t>les</t>
    </r>
    <r>
      <rPr>
        <b/>
        <sz val="11"/>
        <rFont val="Gadugi"/>
        <family val="2"/>
      </rPr>
      <t xml:space="preserve"> </t>
    </r>
    <r>
      <rPr>
        <b/>
        <sz val="11"/>
        <color rgb="FF00B0F0"/>
        <rFont val="Gadugi"/>
        <family val="2"/>
      </rPr>
      <t xml:space="preserve">activités de santé humaine </t>
    </r>
    <r>
      <rPr>
        <sz val="11"/>
        <color theme="1"/>
        <rFont val="Gadugi"/>
        <family val="2"/>
      </rPr>
      <t>et l'</t>
    </r>
    <r>
      <rPr>
        <b/>
        <sz val="11"/>
        <color rgb="FF00B0F0"/>
        <rFont val="Gadugi"/>
        <family val="2"/>
      </rPr>
      <t>hébergement médico-social et action sociale sans hébergement</t>
    </r>
    <r>
      <rPr>
        <sz val="11"/>
        <color theme="1"/>
        <rFont val="Gadugi"/>
        <family val="2"/>
      </rPr>
      <t xml:space="preserve"> sont les autres secteurs à dépasser 200 000 salariés.
Le secteur du </t>
    </r>
    <r>
      <rPr>
        <b/>
        <sz val="11"/>
        <color theme="9" tint="-0.249977111117893"/>
        <rFont val="Gadugi"/>
        <family val="2"/>
      </rPr>
      <t>commerce</t>
    </r>
    <r>
      <rPr>
        <sz val="11"/>
        <color theme="1"/>
        <rFont val="Gadugi"/>
        <family val="2"/>
      </rPr>
      <t xml:space="preserve"> équivaut à 20% des établissements de la région et 14% des effectifs.</t>
    </r>
    <r>
      <rPr>
        <sz val="11"/>
        <rFont val="Gadugi"/>
        <family val="2"/>
      </rPr>
      <t xml:space="preserve"> Il est marqué par un poids plus élevé de petites structures qu'en moyenne régionale (84,6% de moins de 10 salariés contre 80,1%).</t>
    </r>
    <r>
      <rPr>
        <sz val="11"/>
        <color theme="1"/>
        <rFont val="Gadugi"/>
        <family val="2"/>
      </rPr>
      <t xml:space="preserve"> Le secteur de la </t>
    </r>
    <r>
      <rPr>
        <b/>
        <sz val="11"/>
        <color theme="9" tint="-0.249977111117893"/>
        <rFont val="Gadugi"/>
        <family val="2"/>
      </rPr>
      <t>construction</t>
    </r>
    <r>
      <rPr>
        <sz val="11"/>
        <color theme="1"/>
        <rFont val="Gadugi"/>
        <family val="2"/>
      </rPr>
      <t xml:space="preserve"> représente 12% des établissements </t>
    </r>
    <r>
      <rPr>
        <sz val="11"/>
        <rFont val="Gadugi"/>
        <family val="2"/>
      </rPr>
      <t>avec une proportion de structures de plus de 10 salariés plus élevée (47,6% contre 19,9%). L'effectif salarié pèse 6% du total.</t>
    </r>
    <r>
      <rPr>
        <sz val="11"/>
        <color theme="1"/>
        <rFont val="Gadugi"/>
        <family val="2"/>
      </rPr>
      <t xml:space="preserve">
Enfin, l'</t>
    </r>
    <r>
      <rPr>
        <b/>
        <sz val="11"/>
        <color theme="9" tint="-0.249977111117893"/>
        <rFont val="Gadugi"/>
        <family val="2"/>
      </rPr>
      <t>industrie</t>
    </r>
    <r>
      <rPr>
        <sz val="11"/>
        <color theme="1"/>
        <rFont val="Gadugi"/>
        <family val="2"/>
      </rPr>
      <t xml:space="preserve"> regroupe 8% des établissements de la région,</t>
    </r>
    <r>
      <rPr>
        <sz val="11"/>
        <rFont val="Gadugi"/>
        <family val="2"/>
      </rPr>
      <t xml:space="preserve"> avec une proportion plus élevée qu'en moyenne régionale comptant au moins 10 salariés (34,9% contre 19,9%). Du fait de la taille des établissements industriels en région, l'effectif salarié représ</t>
    </r>
    <r>
      <rPr>
        <sz val="11"/>
        <color theme="1"/>
        <rFont val="Gadugi"/>
        <family val="2"/>
      </rPr>
      <t xml:space="preserve">ente 16% de l'effectif régional. Avec plus de 6 400 établissements, la </t>
    </r>
    <r>
      <rPr>
        <b/>
        <sz val="11"/>
        <color rgb="FF00B0F0"/>
        <rFont val="Gadugi"/>
        <family val="2"/>
      </rPr>
      <t>fabrication de denrées alimentaires, de boissons et de produits à base de tabac</t>
    </r>
    <r>
      <rPr>
        <sz val="11"/>
        <color theme="1"/>
        <rFont val="Gadugi"/>
        <family val="2"/>
      </rPr>
      <t xml:space="preserve"> est le secteur qui compte le plus d'établissements industriels (des boulangeries-pâtisseries pour moitié). Avec près de 77 000 salariés, la </t>
    </r>
    <r>
      <rPr>
        <b/>
        <sz val="11"/>
        <color rgb="FF00B0F0"/>
        <rFont val="Gadugi"/>
        <family val="2"/>
      </rPr>
      <t>métallurgie et fabrication de produits métalliques à l'exception des machines et des équipements</t>
    </r>
    <r>
      <rPr>
        <sz val="11"/>
        <color theme="1"/>
        <rFont val="Gadugi"/>
        <family val="2"/>
      </rPr>
      <t xml:space="preserve"> est le secteur qui compte le plus de salariés (mécanique industrielle...).</t>
    </r>
  </si>
  <si>
    <t>Source : INSEE - FLORES, 2021 - Traitement : DREETS ARA (SESE)</t>
  </si>
  <si>
    <t>Champ : établissements employeurs et salariés du privé et public (hors particuliers employeurs),  Auvergne-Rhône-Alpes</t>
  </si>
  <si>
    <t>L'emploi salarié en Auvergne-Rhône-Alpes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</si>
</sst>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rgb="FFFFC00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11"/>
      <color theme="1"/>
      <name val="Gadugi"/>
      <family val="2"/>
    </font>
    <font>
      <b/>
      <sz val="11"/>
      <color rgb="FF0070C0"/>
      <name val="Gadugi"/>
      <family val="2"/>
    </font>
    <font>
      <b/>
      <sz val="11"/>
      <color theme="9" tint="-0.249977111117893"/>
      <name val="Gadugi"/>
      <family val="2"/>
    </font>
    <font>
      <sz val="11"/>
      <color rgb="FF00B0F0"/>
      <name val="Gadugi"/>
      <family val="2"/>
    </font>
    <font>
      <b/>
      <sz val="11"/>
      <color rgb="FF00B0F0"/>
      <name val="Gadugi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1"/>
      <name val="Gadugi"/>
      <family val="2"/>
    </font>
    <font>
      <sz val="11"/>
      <name val="Gadug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wrapText="1"/>
    </xf>
    <xf numFmtId="0" fontId="6" fillId="0" borderId="3" xfId="0" applyFont="1" applyBorder="1" applyAlignment="1">
      <alignment horizontal="centerContinuous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9" fillId="2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3" fontId="15" fillId="0" borderId="9" xfId="0" applyNumberFormat="1" applyFont="1" applyBorder="1" applyAlignment="1">
      <alignment vertical="center"/>
    </xf>
    <xf numFmtId="9" fontId="16" fillId="2" borderId="9" xfId="1" applyFont="1" applyFill="1" applyBorder="1" applyAlignment="1">
      <alignment horizontal="center" vertical="center"/>
    </xf>
    <xf numFmtId="0" fontId="9" fillId="6" borderId="8" xfId="0" applyFont="1" applyFill="1" applyBorder="1" applyAlignment="1">
      <alignment vertical="top" wrapText="1"/>
    </xf>
    <xf numFmtId="3" fontId="17" fillId="6" borderId="9" xfId="0" applyNumberFormat="1" applyFont="1" applyFill="1" applyBorder="1" applyAlignment="1">
      <alignment vertical="center"/>
    </xf>
    <xf numFmtId="9" fontId="9" fillId="6" borderId="9" xfId="1" applyFont="1" applyFill="1" applyBorder="1" applyAlignment="1">
      <alignment horizontal="center" vertical="center"/>
    </xf>
    <xf numFmtId="9" fontId="17" fillId="6" borderId="9" xfId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wrapText="1"/>
    </xf>
    <xf numFmtId="3" fontId="9" fillId="2" borderId="4" xfId="1" applyNumberFormat="1" applyFont="1" applyFill="1" applyBorder="1" applyAlignment="1">
      <alignment horizontal="right"/>
    </xf>
    <xf numFmtId="9" fontId="9" fillId="2" borderId="4" xfId="1" applyFont="1" applyFill="1" applyBorder="1" applyAlignment="1">
      <alignment horizontal="center"/>
    </xf>
    <xf numFmtId="0" fontId="18" fillId="7" borderId="15" xfId="0" applyFont="1" applyFill="1" applyBorder="1" applyAlignment="1">
      <alignment vertical="center" wrapText="1"/>
    </xf>
    <xf numFmtId="0" fontId="18" fillId="7" borderId="0" xfId="0" applyFont="1" applyFill="1" applyAlignment="1">
      <alignment vertical="top"/>
    </xf>
    <xf numFmtId="0" fontId="18" fillId="7" borderId="0" xfId="0" applyFont="1" applyFill="1" applyAlignment="1">
      <alignment vertical="top" wrapText="1"/>
    </xf>
    <xf numFmtId="9" fontId="9" fillId="6" borderId="16" xfId="1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vertical="top" wrapText="1"/>
    </xf>
    <xf numFmtId="0" fontId="8" fillId="0" borderId="0" xfId="0" applyFont="1"/>
    <xf numFmtId="0" fontId="3" fillId="0" borderId="4" xfId="0" applyFont="1" applyBorder="1"/>
    <xf numFmtId="3" fontId="9" fillId="3" borderId="4" xfId="1" applyNumberFormat="1" applyFont="1" applyFill="1" applyBorder="1" applyAlignment="1">
      <alignment horizontal="center"/>
    </xf>
    <xf numFmtId="0" fontId="9" fillId="5" borderId="9" xfId="0" applyFont="1" applyFill="1" applyBorder="1" applyAlignment="1">
      <alignment vertical="top" wrapText="1"/>
    </xf>
    <xf numFmtId="3" fontId="9" fillId="0" borderId="4" xfId="1" applyNumberFormat="1" applyFont="1" applyFill="1" applyBorder="1" applyAlignment="1">
      <alignment horizontal="center"/>
    </xf>
    <xf numFmtId="164" fontId="0" fillId="0" borderId="0" xfId="1" applyNumberFormat="1" applyFont="1"/>
    <xf numFmtId="0" fontId="20" fillId="7" borderId="0" xfId="0" applyFont="1" applyFill="1" applyAlignment="1">
      <alignment vertical="top"/>
    </xf>
    <xf numFmtId="3" fontId="9" fillId="6" borderId="9" xfId="0" applyNumberFormat="1" applyFont="1" applyFill="1" applyBorder="1" applyAlignment="1">
      <alignment vertical="center"/>
    </xf>
    <xf numFmtId="3" fontId="16" fillId="0" borderId="9" xfId="0" applyNumberFormat="1" applyFont="1" applyBorder="1" applyAlignment="1">
      <alignment vertical="center"/>
    </xf>
    <xf numFmtId="0" fontId="2" fillId="0" borderId="0" xfId="0" applyFont="1"/>
    <xf numFmtId="0" fontId="9" fillId="6" borderId="16" xfId="0" applyFont="1" applyFill="1" applyBorder="1" applyAlignment="1">
      <alignment vertical="top" wrapText="1"/>
    </xf>
    <xf numFmtId="9" fontId="9" fillId="6" borderId="18" xfId="1" applyFont="1" applyFill="1" applyBorder="1" applyAlignment="1">
      <alignment horizontal="center" vertical="center"/>
    </xf>
    <xf numFmtId="164" fontId="16" fillId="0" borderId="9" xfId="1" applyNumberFormat="1" applyFont="1" applyBorder="1" applyAlignment="1">
      <alignment horizontal="center"/>
    </xf>
    <xf numFmtId="0" fontId="16" fillId="5" borderId="8" xfId="0" applyFont="1" applyFill="1" applyBorder="1" applyAlignment="1">
      <alignment vertical="top" wrapText="1"/>
    </xf>
    <xf numFmtId="0" fontId="10" fillId="4" borderId="5" xfId="0" applyFont="1" applyFill="1" applyBorder="1" applyAlignment="1">
      <alignment horizontal="justify" vertical="top" wrapText="1"/>
    </xf>
    <xf numFmtId="0" fontId="10" fillId="4" borderId="6" xfId="0" applyFont="1" applyFill="1" applyBorder="1" applyAlignment="1">
      <alignment horizontal="justify" vertical="top" wrapText="1"/>
    </xf>
    <xf numFmtId="0" fontId="10" fillId="4" borderId="7" xfId="0" applyFont="1" applyFill="1" applyBorder="1" applyAlignment="1">
      <alignment horizontal="justify" vertical="top" wrapText="1"/>
    </xf>
    <xf numFmtId="0" fontId="10" fillId="4" borderId="10" xfId="0" applyFont="1" applyFill="1" applyBorder="1" applyAlignment="1">
      <alignment horizontal="justify" vertical="top" wrapText="1"/>
    </xf>
    <xf numFmtId="0" fontId="10" fillId="4" borderId="0" xfId="0" applyFont="1" applyFill="1" applyAlignment="1">
      <alignment horizontal="justify" vertical="top" wrapText="1"/>
    </xf>
    <xf numFmtId="0" fontId="10" fillId="4" borderId="11" xfId="0" applyFont="1" applyFill="1" applyBorder="1" applyAlignment="1">
      <alignment horizontal="justify" vertical="top" wrapText="1"/>
    </xf>
    <xf numFmtId="0" fontId="10" fillId="4" borderId="12" xfId="0" applyFont="1" applyFill="1" applyBorder="1" applyAlignment="1">
      <alignment horizontal="justify" vertical="top" wrapText="1"/>
    </xf>
    <xf numFmtId="0" fontId="10" fillId="4" borderId="13" xfId="0" applyFont="1" applyFill="1" applyBorder="1" applyAlignment="1">
      <alignment horizontal="justify" vertical="top" wrapText="1"/>
    </xf>
    <xf numFmtId="0" fontId="10" fillId="4" borderId="14" xfId="0" applyFont="1" applyFill="1" applyBorder="1" applyAlignment="1">
      <alignment horizontal="justify" vertical="top" wrapText="1"/>
    </xf>
    <xf numFmtId="0" fontId="18" fillId="7" borderId="0" xfId="0" applyFont="1" applyFill="1" applyAlignment="1">
      <alignment horizontal="left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>
                <a:solidFill>
                  <a:schemeClr val="accent1">
                    <a:lumMod val="75000"/>
                  </a:schemeClr>
                </a:solidFill>
              </a:rPr>
              <a:t>Répartition des établissements et de l'emploi salarié par secteur d'activité (2021)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Feuil1!$C$55</c:f>
              <c:strCache>
                <c:ptCount val="1"/>
                <c:pt idx="0">
                  <c:v>Etablissements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Feuil1!$B$56:$B$60</c:f>
              <c:strCache>
                <c:ptCount val="5"/>
                <c:pt idx="0">
                  <c:v>Agriculture, sylviculture et pêche</c:v>
                </c:pt>
                <c:pt idx="1">
                  <c:v>Industrie</c:v>
                </c:pt>
                <c:pt idx="2">
                  <c:v>Construction</c:v>
                </c:pt>
                <c:pt idx="3">
                  <c:v>Commerce ; réparation d'automobiles et de motocycles</c:v>
                </c:pt>
                <c:pt idx="4">
                  <c:v>Services</c:v>
                </c:pt>
              </c:strCache>
            </c:strRef>
          </c:cat>
          <c:val>
            <c:numRef>
              <c:f>Feuil1!$C$56:$C$60</c:f>
              <c:numCache>
                <c:formatCode>0%</c:formatCode>
                <c:ptCount val="5"/>
                <c:pt idx="0">
                  <c:v>0.03</c:v>
                </c:pt>
                <c:pt idx="1">
                  <c:v>0.08</c:v>
                </c:pt>
                <c:pt idx="2">
                  <c:v>0.12018714725944392</c:v>
                </c:pt>
                <c:pt idx="3">
                  <c:v>0.2</c:v>
                </c:pt>
                <c:pt idx="4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23-4B1C-9780-5E82065CA0C9}"/>
            </c:ext>
          </c:extLst>
        </c:ser>
        <c:ser>
          <c:idx val="1"/>
          <c:order val="1"/>
          <c:tx>
            <c:strRef>
              <c:f>Feuil1!$D$55</c:f>
              <c:strCache>
                <c:ptCount val="1"/>
                <c:pt idx="0">
                  <c:v>Effectif salarié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Feuil1!$B$56:$B$60</c:f>
              <c:strCache>
                <c:ptCount val="5"/>
                <c:pt idx="0">
                  <c:v>Agriculture, sylviculture et pêche</c:v>
                </c:pt>
                <c:pt idx="1">
                  <c:v>Industrie</c:v>
                </c:pt>
                <c:pt idx="2">
                  <c:v>Construction</c:v>
                </c:pt>
                <c:pt idx="3">
                  <c:v>Commerce ; réparation d'automobiles et de motocycles</c:v>
                </c:pt>
                <c:pt idx="4">
                  <c:v>Services</c:v>
                </c:pt>
              </c:strCache>
            </c:strRef>
          </c:cat>
          <c:val>
            <c:numRef>
              <c:f>Feuil1!$D$56:$D$60</c:f>
              <c:numCache>
                <c:formatCode>0%</c:formatCode>
                <c:ptCount val="5"/>
                <c:pt idx="0">
                  <c:v>0.01</c:v>
                </c:pt>
                <c:pt idx="1">
                  <c:v>0.16</c:v>
                </c:pt>
                <c:pt idx="2">
                  <c:v>0.06</c:v>
                </c:pt>
                <c:pt idx="3">
                  <c:v>0.14000000000000001</c:v>
                </c:pt>
                <c:pt idx="4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23-4B1C-9780-5E82065CA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1974352"/>
        <c:axId val="966108192"/>
      </c:barChart>
      <c:catAx>
        <c:axId val="137197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66108192"/>
        <c:crosses val="autoZero"/>
        <c:auto val="1"/>
        <c:lblAlgn val="ctr"/>
        <c:lblOffset val="100"/>
        <c:noMultiLvlLbl val="0"/>
      </c:catAx>
      <c:valAx>
        <c:axId val="96610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alpha val="37000"/>
                </a:schemeClr>
              </a:solidFill>
              <a:round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1974352"/>
        <c:crosses val="autoZero"/>
        <c:crossBetween val="between"/>
      </c:valAx>
      <c:spPr>
        <a:solidFill>
          <a:schemeClr val="accent1">
            <a:lumMod val="40000"/>
            <a:lumOff val="6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rgbClr val="000000">
          <a:alpha val="58000"/>
        </a:srgbClr>
      </a:outerShdw>
    </a:effec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>
                <a:solidFill>
                  <a:schemeClr val="accent1">
                    <a:lumMod val="75000"/>
                  </a:schemeClr>
                </a:solidFill>
              </a:rPr>
              <a:t>Répartition des établissements employeurs selon leur taille et le poids</a:t>
            </a:r>
            <a:r>
              <a:rPr lang="fr-FR" sz="1200" b="1" baseline="0">
                <a:solidFill>
                  <a:schemeClr val="accent1">
                    <a:lumMod val="75000"/>
                  </a:schemeClr>
                </a:solidFill>
              </a:rPr>
              <a:t> de leur effectif</a:t>
            </a:r>
            <a:endParaRPr lang="fr-FR" sz="1200" b="1">
              <a:solidFill>
                <a:schemeClr val="accent1">
                  <a:lumMod val="7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Feuil1!$C$75</c:f>
              <c:strCache>
                <c:ptCount val="1"/>
                <c:pt idx="0">
                  <c:v>Etablissements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Feuil1!$B$76:$B$80</c15:sqref>
                  </c15:fullRef>
                </c:ext>
              </c:extLst>
              <c:f>Feuil1!$B$76:$B$79</c:f>
              <c:strCache>
                <c:ptCount val="4"/>
                <c:pt idx="0">
                  <c:v>1 à 9 salariés  </c:v>
                </c:pt>
                <c:pt idx="1">
                  <c:v>10 à 49</c:v>
                </c:pt>
                <c:pt idx="2">
                  <c:v>50 à 99 sal</c:v>
                </c:pt>
                <c:pt idx="3">
                  <c:v>100 et +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Feuil1!$C$76:$C$80</c15:sqref>
                  </c15:fullRef>
                </c:ext>
              </c:extLst>
              <c:f>Feuil1!$C$76:$C$79</c:f>
              <c:numCache>
                <c:formatCode>0.0%</c:formatCode>
                <c:ptCount val="4"/>
                <c:pt idx="0">
                  <c:v>0.80100000000000005</c:v>
                </c:pt>
                <c:pt idx="1">
                  <c:v>0.16</c:v>
                </c:pt>
                <c:pt idx="2">
                  <c:v>2.4E-2</c:v>
                </c:pt>
                <c:pt idx="3">
                  <c:v>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A-4EE7-9C35-C7427B48BDE1}"/>
            </c:ext>
          </c:extLst>
        </c:ser>
        <c:ser>
          <c:idx val="1"/>
          <c:order val="1"/>
          <c:tx>
            <c:strRef>
              <c:f>Feuil1!$D$75</c:f>
              <c:strCache>
                <c:ptCount val="1"/>
                <c:pt idx="0">
                  <c:v>Effectif salarié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Feuil1!$B$76:$B$80</c15:sqref>
                  </c15:fullRef>
                </c:ext>
              </c:extLst>
              <c:f>Feuil1!$B$76:$B$79</c:f>
              <c:strCache>
                <c:ptCount val="4"/>
                <c:pt idx="0">
                  <c:v>1 à 9 salariés  </c:v>
                </c:pt>
                <c:pt idx="1">
                  <c:v>10 à 49</c:v>
                </c:pt>
                <c:pt idx="2">
                  <c:v>50 à 99 sal</c:v>
                </c:pt>
                <c:pt idx="3">
                  <c:v>100 et +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Feuil1!$D$76:$D$80</c15:sqref>
                  </c15:fullRef>
                </c:ext>
              </c:extLst>
              <c:f>Feuil1!$D$76:$D$79</c:f>
              <c:numCache>
                <c:formatCode>0.0%</c:formatCode>
                <c:ptCount val="4"/>
                <c:pt idx="0">
                  <c:v>0.20499999999999999</c:v>
                </c:pt>
                <c:pt idx="1">
                  <c:v>0.28499999999999998</c:v>
                </c:pt>
                <c:pt idx="2">
                  <c:v>0.13800000000000001</c:v>
                </c:pt>
                <c:pt idx="3">
                  <c:v>0.372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FA-4EE7-9C35-C7427B48B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2761136"/>
        <c:axId val="1016929680"/>
      </c:barChart>
      <c:catAx>
        <c:axId val="137276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6929680"/>
        <c:crosses val="autoZero"/>
        <c:auto val="1"/>
        <c:lblAlgn val="ctr"/>
        <c:lblOffset val="100"/>
        <c:noMultiLvlLbl val="0"/>
      </c:catAx>
      <c:valAx>
        <c:axId val="101692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alpha val="37000"/>
                </a:schemeClr>
              </a:solidFill>
              <a:round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2761136"/>
        <c:crosses val="autoZero"/>
        <c:crossBetween val="between"/>
      </c:valAx>
      <c:spPr>
        <a:solidFill>
          <a:schemeClr val="accent1">
            <a:lumMod val="40000"/>
            <a:lumOff val="60000"/>
            <a:alpha val="58000"/>
          </a:schemeClr>
        </a:solidFill>
        <a:ln>
          <a:solidFill>
            <a:schemeClr val="accent1">
              <a:alpha val="38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48</xdr:row>
      <xdr:rowOff>171450</xdr:rowOff>
    </xdr:from>
    <xdr:to>
      <xdr:col>12</xdr:col>
      <xdr:colOff>447675</xdr:colOff>
      <xdr:row>64</xdr:row>
      <xdr:rowOff>14287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FE812CD4-2516-F7A7-9991-99F3DEC5E0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752474</xdr:colOff>
      <xdr:row>69</xdr:row>
      <xdr:rowOff>138111</xdr:rowOff>
    </xdr:from>
    <xdr:to>
      <xdr:col>12</xdr:col>
      <xdr:colOff>457199</xdr:colOff>
      <xdr:row>84</xdr:row>
      <xdr:rowOff>190499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50F06FE5-33F4-23C0-43A8-80D1579CF0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1633870</xdr:colOff>
      <xdr:row>3</xdr:row>
      <xdr:rowOff>33217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F017D03-1D20-45E8-819B-0B43B45D7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9100" y="0"/>
          <a:ext cx="1633870" cy="801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F0103-6EF3-49A4-8174-10B72D97DEB3}">
  <dimension ref="B1:Q103"/>
  <sheetViews>
    <sheetView showGridLines="0" tabSelected="1" workbookViewId="0">
      <selection activeCell="P7" sqref="P7"/>
    </sheetView>
  </sheetViews>
  <sheetFormatPr baseColWidth="10" defaultRowHeight="15" x14ac:dyDescent="0.25"/>
  <cols>
    <col min="1" max="1" width="6" customWidth="1"/>
    <col min="2" max="2" width="74.5703125" customWidth="1"/>
    <col min="3" max="3" width="15" bestFit="1" customWidth="1"/>
    <col min="4" max="4" width="13.7109375" customWidth="1"/>
    <col min="5" max="5" width="14.7109375" customWidth="1"/>
  </cols>
  <sheetData>
    <row r="1" spans="2:17" ht="31.5" customHeight="1" thickBot="1" x14ac:dyDescent="0.4">
      <c r="B1" s="1"/>
      <c r="C1" s="2" t="s">
        <v>74</v>
      </c>
      <c r="D1" s="3"/>
      <c r="E1" s="3"/>
      <c r="F1" s="3"/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5" spans="2:17" ht="17.25" customHeight="1" x14ac:dyDescent="0.25">
      <c r="B5" s="7" t="s">
        <v>56</v>
      </c>
    </row>
    <row r="6" spans="2:17" ht="5.25" customHeight="1" thickBot="1" x14ac:dyDescent="0.3">
      <c r="C6" s="8"/>
      <c r="D6" s="9"/>
    </row>
    <row r="7" spans="2:17" ht="31.5" customHeight="1" thickBot="1" x14ac:dyDescent="0.3">
      <c r="B7" s="10" t="s">
        <v>55</v>
      </c>
      <c r="C7" s="11" t="s">
        <v>0</v>
      </c>
      <c r="D7" s="11" t="s">
        <v>1</v>
      </c>
      <c r="E7" s="11" t="s">
        <v>2</v>
      </c>
      <c r="F7" s="11" t="s">
        <v>1</v>
      </c>
      <c r="H7" s="40" t="s">
        <v>71</v>
      </c>
      <c r="I7" s="41"/>
      <c r="J7" s="41"/>
      <c r="K7" s="41"/>
      <c r="L7" s="41"/>
      <c r="M7" s="42"/>
    </row>
    <row r="8" spans="2:17" ht="15" customHeight="1" x14ac:dyDescent="0.25">
      <c r="B8" s="14" t="s">
        <v>52</v>
      </c>
      <c r="C8" s="15">
        <v>9318</v>
      </c>
      <c r="D8" s="16">
        <f>C8/C47</f>
        <v>3.1934472299809794E-2</v>
      </c>
      <c r="E8" s="33">
        <v>22095</v>
      </c>
      <c r="F8" s="16">
        <f>E8/$E$47</f>
        <v>7.1089475572343472E-3</v>
      </c>
      <c r="H8" s="43"/>
      <c r="I8" s="44"/>
      <c r="J8" s="44"/>
      <c r="K8" s="44"/>
      <c r="L8" s="44"/>
      <c r="M8" s="45"/>
    </row>
    <row r="9" spans="2:17" ht="15" customHeight="1" x14ac:dyDescent="0.25">
      <c r="B9" s="39" t="s">
        <v>3</v>
      </c>
      <c r="C9" s="12">
        <v>336</v>
      </c>
      <c r="D9" s="13">
        <f>C9/$C$47</f>
        <v>1.1515328066898573E-3</v>
      </c>
      <c r="E9" s="34">
        <v>2314</v>
      </c>
      <c r="F9" s="13">
        <f>E9/$E$47</f>
        <v>7.4451706935688079E-4</v>
      </c>
      <c r="H9" s="43"/>
      <c r="I9" s="44"/>
      <c r="J9" s="44"/>
      <c r="K9" s="44"/>
      <c r="L9" s="44"/>
      <c r="M9" s="45"/>
    </row>
    <row r="10" spans="2:17" ht="15" customHeight="1" x14ac:dyDescent="0.25">
      <c r="B10" s="39" t="s">
        <v>4</v>
      </c>
      <c r="C10" s="12">
        <v>6410</v>
      </c>
      <c r="D10" s="13">
        <f>C10/$C$47</f>
        <v>2.1968230032386859E-2</v>
      </c>
      <c r="E10" s="34">
        <v>73745</v>
      </c>
      <c r="F10" s="13">
        <f t="shared" ref="F10:F24" si="0">E10/$E$47</f>
        <v>2.3727057597114593E-2</v>
      </c>
      <c r="H10" s="43"/>
      <c r="I10" s="44"/>
      <c r="J10" s="44"/>
      <c r="K10" s="44"/>
      <c r="L10" s="44"/>
      <c r="M10" s="45"/>
    </row>
    <row r="11" spans="2:17" ht="15" customHeight="1" x14ac:dyDescent="0.25">
      <c r="B11" s="39" t="s">
        <v>5</v>
      </c>
      <c r="C11" s="12">
        <v>897</v>
      </c>
      <c r="D11" s="13">
        <f t="shared" ref="D11:D24" si="1">C11/$C$47</f>
        <v>3.0741813321452441E-3</v>
      </c>
      <c r="E11" s="34">
        <v>22721</v>
      </c>
      <c r="F11" s="13">
        <f t="shared" si="0"/>
        <v>7.3103596944069519E-3</v>
      </c>
      <c r="H11" s="43"/>
      <c r="I11" s="44"/>
      <c r="J11" s="44"/>
      <c r="K11" s="44"/>
      <c r="L11" s="44"/>
      <c r="M11" s="45"/>
    </row>
    <row r="12" spans="2:17" ht="15" customHeight="1" x14ac:dyDescent="0.25">
      <c r="B12" s="39" t="s">
        <v>6</v>
      </c>
      <c r="C12" s="12">
        <v>1802</v>
      </c>
      <c r="D12" s="13">
        <f t="shared" si="1"/>
        <v>6.1757801120688174E-3</v>
      </c>
      <c r="E12" s="34">
        <v>23726</v>
      </c>
      <c r="F12" s="13">
        <f t="shared" si="0"/>
        <v>7.6337130456185622E-3</v>
      </c>
      <c r="H12" s="43"/>
      <c r="I12" s="44"/>
      <c r="J12" s="44"/>
      <c r="K12" s="44"/>
      <c r="L12" s="44"/>
      <c r="M12" s="45"/>
    </row>
    <row r="13" spans="2:17" ht="15" customHeight="1" x14ac:dyDescent="0.25">
      <c r="B13" s="39" t="s">
        <v>7</v>
      </c>
      <c r="C13" s="12">
        <v>5</v>
      </c>
      <c r="D13" s="13">
        <f t="shared" si="1"/>
        <v>1.7135904861456208E-5</v>
      </c>
      <c r="E13" s="34">
        <v>904</v>
      </c>
      <c r="F13" s="13">
        <f t="shared" si="0"/>
        <v>2.9085714377641324E-4</v>
      </c>
      <c r="H13" s="43"/>
      <c r="I13" s="44"/>
      <c r="J13" s="44"/>
      <c r="K13" s="44"/>
      <c r="L13" s="44"/>
      <c r="M13" s="45"/>
    </row>
    <row r="14" spans="2:17" ht="15" customHeight="1" x14ac:dyDescent="0.25">
      <c r="B14" s="39" t="s">
        <v>8</v>
      </c>
      <c r="C14" s="12">
        <v>428</v>
      </c>
      <c r="D14" s="13">
        <f t="shared" si="1"/>
        <v>1.4668334561406516E-3</v>
      </c>
      <c r="E14" s="34">
        <v>24426</v>
      </c>
      <c r="F14" s="13">
        <f t="shared" si="0"/>
        <v>7.8589342852684388E-3</v>
      </c>
      <c r="H14" s="43"/>
      <c r="I14" s="44"/>
      <c r="J14" s="44"/>
      <c r="K14" s="44"/>
      <c r="L14" s="44"/>
      <c r="M14" s="45"/>
    </row>
    <row r="15" spans="2:17" ht="16.5" customHeight="1" x14ac:dyDescent="0.25">
      <c r="B15" s="39" t="s">
        <v>9</v>
      </c>
      <c r="C15" s="12">
        <v>92</v>
      </c>
      <c r="D15" s="13">
        <f t="shared" si="1"/>
        <v>3.1530064945079427E-4</v>
      </c>
      <c r="E15" s="34">
        <v>16981</v>
      </c>
      <c r="F15" s="13">
        <f t="shared" si="0"/>
        <v>5.4635455292779567E-3</v>
      </c>
      <c r="H15" s="43"/>
      <c r="I15" s="44"/>
      <c r="J15" s="44"/>
      <c r="K15" s="44"/>
      <c r="L15" s="44"/>
      <c r="M15" s="45"/>
    </row>
    <row r="16" spans="2:17" x14ac:dyDescent="0.25">
      <c r="B16" s="39" t="s">
        <v>10</v>
      </c>
      <c r="C16" s="12">
        <v>1662</v>
      </c>
      <c r="D16" s="13">
        <f t="shared" si="1"/>
        <v>5.695974775948044E-3</v>
      </c>
      <c r="E16" s="34">
        <v>48605</v>
      </c>
      <c r="F16" s="13">
        <f t="shared" si="0"/>
        <v>1.5638397647403279E-2</v>
      </c>
      <c r="H16" s="43"/>
      <c r="I16" s="44"/>
      <c r="J16" s="44"/>
      <c r="K16" s="44"/>
      <c r="L16" s="44"/>
      <c r="M16" s="45"/>
    </row>
    <row r="17" spans="2:13" ht="15" customHeight="1" x14ac:dyDescent="0.25">
      <c r="B17" s="39" t="s">
        <v>11</v>
      </c>
      <c r="C17" s="12">
        <v>3685</v>
      </c>
      <c r="D17" s="13">
        <f t="shared" si="1"/>
        <v>1.2629161882893225E-2</v>
      </c>
      <c r="E17" s="34">
        <v>77616</v>
      </c>
      <c r="F17" s="13">
        <f t="shared" si="0"/>
        <v>2.4972531052378417E-2</v>
      </c>
      <c r="H17" s="43"/>
      <c r="I17" s="44"/>
      <c r="J17" s="44"/>
      <c r="K17" s="44"/>
      <c r="L17" s="44"/>
      <c r="M17" s="45"/>
    </row>
    <row r="18" spans="2:13" ht="15" customHeight="1" x14ac:dyDescent="0.25">
      <c r="B18" s="39" t="s">
        <v>12</v>
      </c>
      <c r="C18" s="12">
        <v>379</v>
      </c>
      <c r="D18" s="13">
        <f t="shared" si="1"/>
        <v>1.2989015884983808E-3</v>
      </c>
      <c r="E18" s="34">
        <v>22151</v>
      </c>
      <c r="F18" s="13">
        <f t="shared" si="0"/>
        <v>7.1269652564063379E-3</v>
      </c>
      <c r="H18" s="43"/>
      <c r="I18" s="44"/>
      <c r="J18" s="44"/>
      <c r="K18" s="44"/>
      <c r="L18" s="44"/>
      <c r="M18" s="45"/>
    </row>
    <row r="19" spans="2:13" ht="15" customHeight="1" x14ac:dyDescent="0.25">
      <c r="B19" s="39" t="s">
        <v>13</v>
      </c>
      <c r="C19" s="12">
        <v>449</v>
      </c>
      <c r="D19" s="13">
        <f t="shared" si="1"/>
        <v>1.5388042565587677E-3</v>
      </c>
      <c r="E19" s="34">
        <v>22250</v>
      </c>
      <c r="F19" s="13">
        <f t="shared" si="0"/>
        <v>7.158817974585392E-3</v>
      </c>
      <c r="H19" s="43"/>
      <c r="I19" s="44"/>
      <c r="J19" s="44"/>
      <c r="K19" s="44"/>
      <c r="L19" s="44"/>
      <c r="M19" s="45"/>
    </row>
    <row r="20" spans="2:13" ht="15" customHeight="1" x14ac:dyDescent="0.25">
      <c r="B20" s="39" t="s">
        <v>14</v>
      </c>
      <c r="C20" s="12">
        <v>933</v>
      </c>
      <c r="D20" s="13">
        <f t="shared" si="1"/>
        <v>3.1975598471477287E-3</v>
      </c>
      <c r="E20" s="34">
        <v>37526</v>
      </c>
      <c r="F20" s="13">
        <f t="shared" si="0"/>
        <v>1.2073788913001862E-2</v>
      </c>
      <c r="H20" s="43"/>
      <c r="I20" s="44"/>
      <c r="J20" s="44"/>
      <c r="K20" s="44"/>
      <c r="L20" s="44"/>
      <c r="M20" s="45"/>
    </row>
    <row r="21" spans="2:13" x14ac:dyDescent="0.25">
      <c r="B21" s="39" t="s">
        <v>15</v>
      </c>
      <c r="C21" s="12">
        <v>423</v>
      </c>
      <c r="D21" s="13">
        <f t="shared" si="1"/>
        <v>1.4496975512791953E-3</v>
      </c>
      <c r="E21" s="34">
        <v>25901</v>
      </c>
      <c r="F21" s="13">
        <f t="shared" si="0"/>
        <v>8.3335076116735386E-3</v>
      </c>
      <c r="H21" s="43"/>
      <c r="I21" s="44"/>
      <c r="J21" s="44"/>
      <c r="K21" s="44"/>
      <c r="L21" s="44"/>
      <c r="M21" s="45"/>
    </row>
    <row r="22" spans="2:13" x14ac:dyDescent="0.25">
      <c r="B22" s="39" t="s">
        <v>16</v>
      </c>
      <c r="C22" s="12">
        <v>3949</v>
      </c>
      <c r="D22" s="13">
        <f t="shared" si="1"/>
        <v>1.3533937659578114E-2</v>
      </c>
      <c r="E22" s="34">
        <v>48510</v>
      </c>
      <c r="F22" s="13">
        <f t="shared" si="0"/>
        <v>1.560783190773651E-2</v>
      </c>
      <c r="H22" s="43"/>
      <c r="I22" s="44"/>
      <c r="J22" s="44"/>
      <c r="K22" s="44"/>
      <c r="L22" s="44"/>
      <c r="M22" s="45"/>
    </row>
    <row r="23" spans="2:13" ht="15" customHeight="1" x14ac:dyDescent="0.25">
      <c r="B23" s="39" t="s">
        <v>17</v>
      </c>
      <c r="C23" s="12">
        <v>686</v>
      </c>
      <c r="D23" s="13">
        <f t="shared" si="1"/>
        <v>2.3510461469917919E-3</v>
      </c>
      <c r="E23" s="34">
        <v>27950</v>
      </c>
      <c r="F23" s="13">
        <f t="shared" si="0"/>
        <v>8.9927623545915363E-3</v>
      </c>
      <c r="H23" s="43"/>
      <c r="I23" s="44"/>
      <c r="J23" s="44"/>
      <c r="K23" s="44"/>
      <c r="L23" s="44"/>
      <c r="M23" s="45"/>
    </row>
    <row r="24" spans="2:13" ht="15" customHeight="1" x14ac:dyDescent="0.25">
      <c r="B24" s="39" t="s">
        <v>18</v>
      </c>
      <c r="C24" s="12">
        <v>1321</v>
      </c>
      <c r="D24" s="13">
        <f t="shared" si="1"/>
        <v>4.5273060643967302E-3</v>
      </c>
      <c r="E24" s="34">
        <v>23723</v>
      </c>
      <c r="F24" s="13">
        <f t="shared" si="0"/>
        <v>7.6327478117343486E-3</v>
      </c>
      <c r="H24" s="43"/>
      <c r="I24" s="44"/>
      <c r="J24" s="44"/>
      <c r="K24" s="44"/>
      <c r="L24" s="44"/>
      <c r="M24" s="45"/>
    </row>
    <row r="25" spans="2:13" ht="15" customHeight="1" x14ac:dyDescent="0.25">
      <c r="B25" s="14" t="s">
        <v>19</v>
      </c>
      <c r="C25" s="15">
        <f>SUM(C9:C24)</f>
        <v>23457</v>
      </c>
      <c r="D25" s="16">
        <f>SUM(D9:D24)</f>
        <v>8.0391384067035651E-2</v>
      </c>
      <c r="E25" s="33">
        <f>SUM(E9:E24)</f>
        <v>499049</v>
      </c>
      <c r="F25" s="16">
        <f>SUM(F9:F24)</f>
        <v>0.16056633489433103</v>
      </c>
      <c r="H25" s="43"/>
      <c r="I25" s="44"/>
      <c r="J25" s="44"/>
      <c r="K25" s="44"/>
      <c r="L25" s="44"/>
      <c r="M25" s="45"/>
    </row>
    <row r="26" spans="2:13" ht="15" customHeight="1" x14ac:dyDescent="0.25">
      <c r="B26" s="14" t="s">
        <v>53</v>
      </c>
      <c r="C26" s="15">
        <v>34277</v>
      </c>
      <c r="D26" s="16">
        <f>C26/C47</f>
        <v>0.11747348218722689</v>
      </c>
      <c r="E26" s="33">
        <v>201604</v>
      </c>
      <c r="F26" s="16">
        <f>E26/E47</f>
        <v>6.4865003997677001E-2</v>
      </c>
      <c r="H26" s="43"/>
      <c r="I26" s="44"/>
      <c r="J26" s="44"/>
      <c r="K26" s="44"/>
      <c r="L26" s="44"/>
      <c r="M26" s="45"/>
    </row>
    <row r="27" spans="2:13" ht="15" customHeight="1" x14ac:dyDescent="0.25">
      <c r="B27" s="14" t="s">
        <v>60</v>
      </c>
      <c r="C27" s="15">
        <v>56997</v>
      </c>
      <c r="D27" s="16">
        <f>C27/C47</f>
        <v>0.19533903387768392</v>
      </c>
      <c r="E27" s="33">
        <v>420555</v>
      </c>
      <c r="F27" s="16">
        <f>E27/E47</f>
        <v>0.13531131205850605</v>
      </c>
      <c r="H27" s="43"/>
      <c r="I27" s="44"/>
      <c r="J27" s="44"/>
      <c r="K27" s="44"/>
      <c r="L27" s="44"/>
      <c r="M27" s="45"/>
    </row>
    <row r="28" spans="2:13" ht="15" customHeight="1" x14ac:dyDescent="0.25">
      <c r="B28" s="39" t="s">
        <v>21</v>
      </c>
      <c r="C28" s="12">
        <v>8487</v>
      </c>
      <c r="D28" s="13">
        <f>C28/$C$47</f>
        <v>2.9086484911835769E-2</v>
      </c>
      <c r="E28" s="34">
        <v>172266</v>
      </c>
      <c r="F28" s="13">
        <f>E28/$E$47</f>
        <v>5.5425660099322566E-2</v>
      </c>
      <c r="H28" s="43"/>
      <c r="I28" s="44"/>
      <c r="J28" s="44"/>
      <c r="K28" s="44"/>
      <c r="L28" s="44"/>
      <c r="M28" s="45"/>
    </row>
    <row r="29" spans="2:13" ht="15" customHeight="1" x14ac:dyDescent="0.25">
      <c r="B29" s="39" t="s">
        <v>22</v>
      </c>
      <c r="C29" s="12">
        <v>27560</v>
      </c>
      <c r="D29" s="13">
        <f t="shared" ref="D29:D45" si="2">C29/$C$47</f>
        <v>9.4453107596346619E-2</v>
      </c>
      <c r="E29" s="34">
        <v>161806</v>
      </c>
      <c r="F29" s="13">
        <f t="shared" ref="F29:F45" si="3">E29/$E$47</f>
        <v>5.2060211289697254E-2</v>
      </c>
      <c r="H29" s="43"/>
      <c r="I29" s="44"/>
      <c r="J29" s="44"/>
      <c r="K29" s="44"/>
      <c r="L29" s="44"/>
      <c r="M29" s="45"/>
    </row>
    <row r="30" spans="2:13" ht="15" customHeight="1" x14ac:dyDescent="0.25">
      <c r="B30" s="39" t="s">
        <v>23</v>
      </c>
      <c r="C30" s="12">
        <v>2080</v>
      </c>
      <c r="D30" s="13">
        <f t="shared" si="2"/>
        <v>7.1285364223657834E-3</v>
      </c>
      <c r="E30" s="34">
        <v>19524</v>
      </c>
      <c r="F30" s="13">
        <f t="shared" si="3"/>
        <v>6.281742118463155E-3</v>
      </c>
      <c r="H30" s="43"/>
      <c r="I30" s="44"/>
      <c r="J30" s="44"/>
      <c r="K30" s="44"/>
      <c r="L30" s="44"/>
      <c r="M30" s="45"/>
    </row>
    <row r="31" spans="2:13" ht="15" customHeight="1" x14ac:dyDescent="0.25">
      <c r="B31" s="39" t="s">
        <v>24</v>
      </c>
      <c r="C31" s="12">
        <v>351</v>
      </c>
      <c r="D31" s="13">
        <f t="shared" si="2"/>
        <v>1.2029405212742258E-3</v>
      </c>
      <c r="E31" s="34">
        <v>10443</v>
      </c>
      <c r="F31" s="13">
        <f t="shared" si="3"/>
        <v>3.3599791509481012E-3</v>
      </c>
      <c r="H31" s="43"/>
      <c r="I31" s="44"/>
      <c r="J31" s="44"/>
      <c r="K31" s="44"/>
      <c r="L31" s="44"/>
      <c r="M31" s="45"/>
    </row>
    <row r="32" spans="2:13" ht="15" customHeight="1" x14ac:dyDescent="0.25">
      <c r="B32" s="39" t="s">
        <v>25</v>
      </c>
      <c r="C32" s="12">
        <v>4093</v>
      </c>
      <c r="D32" s="13">
        <f t="shared" si="2"/>
        <v>1.4027451719588052E-2</v>
      </c>
      <c r="E32" s="34">
        <v>57448</v>
      </c>
      <c r="F32" s="13">
        <f t="shared" si="3"/>
        <v>1.8483585393437373E-2</v>
      </c>
      <c r="H32" s="43"/>
      <c r="I32" s="44"/>
      <c r="J32" s="44"/>
      <c r="K32" s="44"/>
      <c r="L32" s="44"/>
      <c r="M32" s="45"/>
    </row>
    <row r="33" spans="2:13" ht="15" customHeight="1" x14ac:dyDescent="0.25">
      <c r="B33" s="39" t="s">
        <v>26</v>
      </c>
      <c r="C33" s="12">
        <v>12864</v>
      </c>
      <c r="D33" s="13">
        <f t="shared" si="2"/>
        <v>4.4087256027554533E-2</v>
      </c>
      <c r="E33" s="34">
        <v>85739</v>
      </c>
      <c r="F33" s="13">
        <f t="shared" si="3"/>
        <v>2.758606266620121E-2</v>
      </c>
      <c r="H33" s="43"/>
      <c r="I33" s="44"/>
      <c r="J33" s="44"/>
      <c r="K33" s="44"/>
      <c r="L33" s="44"/>
      <c r="M33" s="45"/>
    </row>
    <row r="34" spans="2:13" x14ac:dyDescent="0.25">
      <c r="B34" s="39" t="s">
        <v>27</v>
      </c>
      <c r="C34" s="12">
        <v>6683</v>
      </c>
      <c r="D34" s="13">
        <f t="shared" si="2"/>
        <v>2.2903850437822369E-2</v>
      </c>
      <c r="E34" s="34">
        <v>33086</v>
      </c>
      <c r="F34" s="13">
        <f t="shared" si="3"/>
        <v>1.0645242764365495E-2</v>
      </c>
      <c r="H34" s="43"/>
      <c r="I34" s="44"/>
      <c r="J34" s="44"/>
      <c r="K34" s="44"/>
      <c r="L34" s="44"/>
      <c r="M34" s="45"/>
    </row>
    <row r="35" spans="2:13" ht="15" customHeight="1" x14ac:dyDescent="0.25">
      <c r="B35" s="39" t="s">
        <v>28</v>
      </c>
      <c r="C35" s="12">
        <v>20834</v>
      </c>
      <c r="D35" s="13">
        <f t="shared" si="2"/>
        <v>7.1401888376715739E-2</v>
      </c>
      <c r="E35" s="34">
        <v>148145</v>
      </c>
      <c r="F35" s="13">
        <f t="shared" si="3"/>
        <v>4.766485792561586E-2</v>
      </c>
      <c r="H35" s="43"/>
      <c r="I35" s="44"/>
      <c r="J35" s="44"/>
      <c r="K35" s="44"/>
      <c r="L35" s="44"/>
      <c r="M35" s="45"/>
    </row>
    <row r="36" spans="2:13" ht="15" customHeight="1" x14ac:dyDescent="0.25">
      <c r="B36" s="39" t="s">
        <v>29</v>
      </c>
      <c r="C36" s="12">
        <v>562</v>
      </c>
      <c r="D36" s="13">
        <f t="shared" si="2"/>
        <v>1.9260757064276778E-3</v>
      </c>
      <c r="E36" s="34">
        <v>29395</v>
      </c>
      <c r="F36" s="13">
        <f t="shared" si="3"/>
        <v>9.4576833421544989E-3</v>
      </c>
      <c r="H36" s="43"/>
      <c r="I36" s="44"/>
      <c r="J36" s="44"/>
      <c r="K36" s="44"/>
      <c r="L36" s="44"/>
      <c r="M36" s="45"/>
    </row>
    <row r="37" spans="2:13" ht="15" customHeight="1" x14ac:dyDescent="0.25">
      <c r="B37" s="39" t="s">
        <v>30</v>
      </c>
      <c r="C37" s="12">
        <v>3706</v>
      </c>
      <c r="D37" s="13">
        <f t="shared" si="2"/>
        <v>1.2701132683311342E-2</v>
      </c>
      <c r="E37" s="34">
        <v>24596</v>
      </c>
      <c r="F37" s="13">
        <f t="shared" si="3"/>
        <v>7.9136308720405522E-3</v>
      </c>
      <c r="H37" s="43"/>
      <c r="I37" s="44"/>
      <c r="J37" s="44"/>
      <c r="K37" s="44"/>
      <c r="L37" s="44"/>
      <c r="M37" s="45"/>
    </row>
    <row r="38" spans="2:13" ht="15" customHeight="1" x14ac:dyDescent="0.25">
      <c r="B38" s="39" t="s">
        <v>31</v>
      </c>
      <c r="C38" s="12">
        <v>18943</v>
      </c>
      <c r="D38" s="13">
        <f t="shared" si="2"/>
        <v>6.4921089158112996E-2</v>
      </c>
      <c r="E38" s="34">
        <v>172628</v>
      </c>
      <c r="F38" s="13">
        <f t="shared" si="3"/>
        <v>5.5542131654684364E-2</v>
      </c>
      <c r="H38" s="43"/>
      <c r="I38" s="44"/>
      <c r="J38" s="44"/>
      <c r="K38" s="44"/>
      <c r="L38" s="44"/>
      <c r="M38" s="45"/>
    </row>
    <row r="39" spans="2:13" ht="15" customHeight="1" x14ac:dyDescent="0.25">
      <c r="B39" s="39" t="s">
        <v>32</v>
      </c>
      <c r="C39" s="12">
        <v>6435</v>
      </c>
      <c r="D39" s="13">
        <f t="shared" si="2"/>
        <v>2.2053909556694142E-2</v>
      </c>
      <c r="E39" s="34">
        <v>295623</v>
      </c>
      <c r="F39" s="13">
        <f t="shared" si="3"/>
        <v>9.5115112184308195E-2</v>
      </c>
      <c r="H39" s="43"/>
      <c r="I39" s="44"/>
      <c r="J39" s="44"/>
      <c r="K39" s="44"/>
      <c r="L39" s="44"/>
      <c r="M39" s="45"/>
    </row>
    <row r="40" spans="2:13" ht="15" customHeight="1" x14ac:dyDescent="0.25">
      <c r="B40" s="39" t="s">
        <v>33</v>
      </c>
      <c r="C40" s="12">
        <v>12391</v>
      </c>
      <c r="D40" s="13">
        <f t="shared" si="2"/>
        <v>4.2466199427660778E-2</v>
      </c>
      <c r="E40" s="34">
        <v>226782</v>
      </c>
      <c r="F40" s="13">
        <f t="shared" si="3"/>
        <v>7.2965890243255033E-2</v>
      </c>
      <c r="H40" s="43"/>
      <c r="I40" s="44"/>
      <c r="J40" s="44"/>
      <c r="K40" s="44"/>
      <c r="L40" s="44"/>
      <c r="M40" s="45"/>
    </row>
    <row r="41" spans="2:13" ht="15" customHeight="1" x14ac:dyDescent="0.25">
      <c r="B41" s="39" t="s">
        <v>34</v>
      </c>
      <c r="C41" s="12">
        <v>9181</v>
      </c>
      <c r="D41" s="13">
        <f t="shared" si="2"/>
        <v>3.1464948506605889E-2</v>
      </c>
      <c r="E41" s="34">
        <v>200842</v>
      </c>
      <c r="F41" s="13">
        <f t="shared" si="3"/>
        <v>6.4619834591086708E-2</v>
      </c>
      <c r="H41" s="43"/>
      <c r="I41" s="44"/>
      <c r="J41" s="44"/>
      <c r="K41" s="44"/>
      <c r="L41" s="44"/>
      <c r="M41" s="45"/>
    </row>
    <row r="42" spans="2:13" ht="15" customHeight="1" x14ac:dyDescent="0.25">
      <c r="B42" s="39" t="s">
        <v>35</v>
      </c>
      <c r="C42" s="12">
        <v>7473</v>
      </c>
      <c r="D42" s="13">
        <f t="shared" si="2"/>
        <v>2.5611323405932449E-2</v>
      </c>
      <c r="E42" s="34">
        <v>219766</v>
      </c>
      <c r="F42" s="13">
        <f t="shared" si="3"/>
        <v>7.0708529932707112E-2</v>
      </c>
      <c r="H42" s="43"/>
      <c r="I42" s="44"/>
      <c r="J42" s="44"/>
      <c r="K42" s="44"/>
      <c r="L42" s="44"/>
      <c r="M42" s="45"/>
    </row>
    <row r="43" spans="2:13" ht="15" customHeight="1" x14ac:dyDescent="0.25">
      <c r="B43" s="39" t="s">
        <v>36</v>
      </c>
      <c r="C43" s="12">
        <v>10500</v>
      </c>
      <c r="D43" s="13">
        <f t="shared" si="2"/>
        <v>3.5985400209058042E-2</v>
      </c>
      <c r="E43" s="34">
        <v>42131</v>
      </c>
      <c r="F43" s="13">
        <f t="shared" si="3"/>
        <v>1.3555422925269983E-2</v>
      </c>
      <c r="H43" s="43"/>
      <c r="I43" s="44"/>
      <c r="J43" s="44"/>
      <c r="K43" s="44"/>
      <c r="L43" s="44"/>
      <c r="M43" s="45"/>
    </row>
    <row r="44" spans="2:13" ht="15" customHeight="1" x14ac:dyDescent="0.25">
      <c r="B44" s="39" t="s">
        <v>37</v>
      </c>
      <c r="C44" s="12">
        <v>15570</v>
      </c>
      <c r="D44" s="13">
        <f t="shared" si="2"/>
        <v>5.3361207738574633E-2</v>
      </c>
      <c r="E44" s="34">
        <v>63761</v>
      </c>
      <c r="F44" s="13">
        <f t="shared" si="3"/>
        <v>2.05147592304512E-2</v>
      </c>
      <c r="H44" s="43"/>
      <c r="I44" s="44"/>
      <c r="J44" s="44"/>
      <c r="K44" s="44"/>
      <c r="L44" s="44"/>
      <c r="M44" s="45"/>
    </row>
    <row r="45" spans="2:13" ht="15.75" thickBot="1" x14ac:dyDescent="0.3">
      <c r="B45" s="39" t="s">
        <v>54</v>
      </c>
      <c r="C45" s="12">
        <v>23</v>
      </c>
      <c r="D45" s="13">
        <f t="shared" si="2"/>
        <v>7.8825162362698568E-5</v>
      </c>
      <c r="E45" s="34">
        <v>771</v>
      </c>
      <c r="F45" s="13">
        <f t="shared" si="3"/>
        <v>2.4806510824293648E-4</v>
      </c>
      <c r="H45" s="46"/>
      <c r="I45" s="47"/>
      <c r="J45" s="47"/>
      <c r="K45" s="47"/>
      <c r="L45" s="47"/>
      <c r="M45" s="48"/>
    </row>
    <row r="46" spans="2:13" ht="15.75" thickBot="1" x14ac:dyDescent="0.3">
      <c r="B46" s="14" t="s">
        <v>38</v>
      </c>
      <c r="C46" s="15">
        <f>SUM(C28:C45)</f>
        <v>167736</v>
      </c>
      <c r="D46" s="17">
        <f>SUM(D28:D45)</f>
        <v>0.57486162756824377</v>
      </c>
      <c r="E46" s="33">
        <f>SUM(E28:E45)</f>
        <v>1964752</v>
      </c>
      <c r="F46" s="16">
        <f>SUM(F28:F45)</f>
        <v>0.6321484014922516</v>
      </c>
    </row>
    <row r="47" spans="2:13" ht="15" customHeight="1" thickBot="1" x14ac:dyDescent="0.3">
      <c r="B47" s="18" t="s">
        <v>39</v>
      </c>
      <c r="C47" s="19">
        <f>C8+C25+C26+C27+C46</f>
        <v>291785</v>
      </c>
      <c r="D47" s="20">
        <v>1</v>
      </c>
      <c r="E47" s="19">
        <f>E8+E25+E26+E27+E46</f>
        <v>3108055</v>
      </c>
      <c r="F47" s="20">
        <v>1</v>
      </c>
    </row>
    <row r="48" spans="2:13" x14ac:dyDescent="0.25">
      <c r="B48" s="21" t="s">
        <v>72</v>
      </c>
    </row>
    <row r="49" spans="2:4" ht="15.75" customHeight="1" x14ac:dyDescent="0.25">
      <c r="B49" s="22" t="s">
        <v>73</v>
      </c>
    </row>
    <row r="50" spans="2:4" x14ac:dyDescent="0.25">
      <c r="B50" s="22" t="s">
        <v>57</v>
      </c>
    </row>
    <row r="51" spans="2:4" x14ac:dyDescent="0.25">
      <c r="B51" s="23"/>
    </row>
    <row r="52" spans="2:4" ht="9.75" customHeight="1" x14ac:dyDescent="0.25"/>
    <row r="53" spans="2:4" x14ac:dyDescent="0.25">
      <c r="B53" s="7" t="s">
        <v>64</v>
      </c>
    </row>
    <row r="54" spans="2:4" ht="15.75" thickBot="1" x14ac:dyDescent="0.3"/>
    <row r="55" spans="2:4" ht="15.75" thickBot="1" x14ac:dyDescent="0.3">
      <c r="B55" s="10" t="s">
        <v>69</v>
      </c>
      <c r="C55" s="11" t="s">
        <v>40</v>
      </c>
      <c r="D55" s="11" t="s">
        <v>2</v>
      </c>
    </row>
    <row r="56" spans="2:4" x14ac:dyDescent="0.25">
      <c r="B56" s="36" t="s">
        <v>51</v>
      </c>
      <c r="C56" s="24">
        <v>0.03</v>
      </c>
      <c r="D56" s="24">
        <v>0.01</v>
      </c>
    </row>
    <row r="57" spans="2:4" x14ac:dyDescent="0.25">
      <c r="B57" s="14" t="s">
        <v>41</v>
      </c>
      <c r="C57" s="16">
        <v>0.08</v>
      </c>
      <c r="D57" s="16">
        <v>0.16</v>
      </c>
    </row>
    <row r="58" spans="2:4" x14ac:dyDescent="0.25">
      <c r="B58" s="14" t="s">
        <v>42</v>
      </c>
      <c r="C58" s="16">
        <v>0.12018714725944392</v>
      </c>
      <c r="D58" s="16">
        <v>0.06</v>
      </c>
    </row>
    <row r="59" spans="2:4" ht="15" customHeight="1" x14ac:dyDescent="0.25">
      <c r="B59" s="14" t="s">
        <v>20</v>
      </c>
      <c r="C59" s="16">
        <v>0.2</v>
      </c>
      <c r="D59" s="16">
        <v>0.14000000000000001</v>
      </c>
    </row>
    <row r="60" spans="2:4" ht="15" customHeight="1" thickBot="1" x14ac:dyDescent="0.3">
      <c r="B60" s="25" t="s">
        <v>43</v>
      </c>
      <c r="C60" s="37">
        <v>0.56999999999999995</v>
      </c>
      <c r="D60" s="37">
        <v>0.63</v>
      </c>
    </row>
    <row r="61" spans="2:4" x14ac:dyDescent="0.25">
      <c r="B61" s="21" t="s">
        <v>62</v>
      </c>
    </row>
    <row r="62" spans="2:4" x14ac:dyDescent="0.25">
      <c r="B62" s="22" t="s">
        <v>73</v>
      </c>
    </row>
    <row r="63" spans="2:4" ht="15" customHeight="1" x14ac:dyDescent="0.25">
      <c r="B63" s="22" t="s">
        <v>59</v>
      </c>
    </row>
    <row r="66" spans="2:7" x14ac:dyDescent="0.25">
      <c r="G66" s="22" t="s">
        <v>61</v>
      </c>
    </row>
    <row r="67" spans="2:7" x14ac:dyDescent="0.25">
      <c r="G67" s="22" t="s">
        <v>73</v>
      </c>
    </row>
    <row r="68" spans="2:7" x14ac:dyDescent="0.25">
      <c r="G68" s="22" t="s">
        <v>59</v>
      </c>
    </row>
    <row r="71" spans="2:7" ht="9.75" customHeight="1" x14ac:dyDescent="0.25"/>
    <row r="73" spans="2:7" x14ac:dyDescent="0.25">
      <c r="B73" s="7" t="s">
        <v>63</v>
      </c>
    </row>
    <row r="74" spans="2:7" ht="15.75" thickBot="1" x14ac:dyDescent="0.3">
      <c r="C74" s="8"/>
      <c r="D74" s="26"/>
    </row>
    <row r="75" spans="2:7" ht="15.75" thickBot="1" x14ac:dyDescent="0.3">
      <c r="B75" s="27" t="s">
        <v>68</v>
      </c>
      <c r="C75" s="28" t="s">
        <v>40</v>
      </c>
      <c r="D75" s="28" t="s">
        <v>2</v>
      </c>
    </row>
    <row r="76" spans="2:7" x14ac:dyDescent="0.25">
      <c r="B76" s="29" t="s">
        <v>44</v>
      </c>
      <c r="C76" s="38">
        <v>0.80100000000000005</v>
      </c>
      <c r="D76" s="38">
        <v>0.20499999999999999</v>
      </c>
    </row>
    <row r="77" spans="2:7" x14ac:dyDescent="0.25">
      <c r="B77" s="29" t="s">
        <v>45</v>
      </c>
      <c r="C77" s="38">
        <v>0.16</v>
      </c>
      <c r="D77" s="38">
        <v>0.28499999999999998</v>
      </c>
    </row>
    <row r="78" spans="2:7" x14ac:dyDescent="0.25">
      <c r="B78" s="29" t="s">
        <v>46</v>
      </c>
      <c r="C78" s="38">
        <v>2.4E-2</v>
      </c>
      <c r="D78" s="38">
        <v>0.13800000000000001</v>
      </c>
    </row>
    <row r="79" spans="2:7" ht="15" customHeight="1" thickBot="1" x14ac:dyDescent="0.3">
      <c r="B79" s="29" t="s">
        <v>47</v>
      </c>
      <c r="C79" s="38">
        <v>1.4999999999999999E-2</v>
      </c>
      <c r="D79" s="38">
        <v>0.372</v>
      </c>
    </row>
    <row r="80" spans="2:7" ht="15" customHeight="1" thickBot="1" x14ac:dyDescent="0.3">
      <c r="B80" s="18" t="s">
        <v>48</v>
      </c>
      <c r="C80" s="20">
        <v>1</v>
      </c>
      <c r="D80" s="20">
        <v>1</v>
      </c>
    </row>
    <row r="81" spans="2:7" x14ac:dyDescent="0.25">
      <c r="B81" s="21" t="s">
        <v>62</v>
      </c>
    </row>
    <row r="82" spans="2:7" x14ac:dyDescent="0.25">
      <c r="B82" s="22" t="s">
        <v>73</v>
      </c>
      <c r="C82" s="22"/>
    </row>
    <row r="83" spans="2:7" ht="15" customHeight="1" x14ac:dyDescent="0.25">
      <c r="B83" s="22" t="s">
        <v>65</v>
      </c>
      <c r="C83" s="22"/>
    </row>
    <row r="87" spans="2:7" x14ac:dyDescent="0.25">
      <c r="G87" s="22" t="s">
        <v>66</v>
      </c>
    </row>
    <row r="88" spans="2:7" ht="15" customHeight="1" x14ac:dyDescent="0.25">
      <c r="G88" s="22" t="s">
        <v>73</v>
      </c>
    </row>
    <row r="89" spans="2:7" x14ac:dyDescent="0.25">
      <c r="G89" s="22" t="s">
        <v>65</v>
      </c>
    </row>
    <row r="90" spans="2:7" x14ac:dyDescent="0.25">
      <c r="F90" s="22"/>
    </row>
    <row r="92" spans="2:7" x14ac:dyDescent="0.25">
      <c r="B92" s="7" t="s">
        <v>67</v>
      </c>
    </row>
    <row r="93" spans="2:7" ht="15.75" thickBot="1" x14ac:dyDescent="0.3">
      <c r="B93" s="7"/>
    </row>
    <row r="94" spans="2:7" ht="15.75" thickBot="1" x14ac:dyDescent="0.3">
      <c r="B94" s="27" t="s">
        <v>68</v>
      </c>
      <c r="C94" s="30" t="s">
        <v>58</v>
      </c>
      <c r="D94" s="30" t="s">
        <v>41</v>
      </c>
      <c r="E94" s="30" t="s">
        <v>42</v>
      </c>
      <c r="F94" s="30" t="s">
        <v>49</v>
      </c>
      <c r="G94" s="30" t="s">
        <v>43</v>
      </c>
    </row>
    <row r="95" spans="2:7" x14ac:dyDescent="0.25">
      <c r="B95" s="29" t="s">
        <v>44</v>
      </c>
      <c r="C95" s="38">
        <v>0.96499999999999997</v>
      </c>
      <c r="D95" s="38">
        <v>0.65100000000000002</v>
      </c>
      <c r="E95" s="38">
        <v>0.52400000000000002</v>
      </c>
      <c r="F95" s="38">
        <v>0.84599999999999997</v>
      </c>
      <c r="G95" s="38">
        <v>0.80500000000000005</v>
      </c>
    </row>
    <row r="96" spans="2:7" x14ac:dyDescent="0.25">
      <c r="B96" s="29" t="s">
        <v>45</v>
      </c>
      <c r="C96" s="38">
        <v>3.2000000000000001E-2</v>
      </c>
      <c r="D96" s="38">
        <v>0.26400000000000001</v>
      </c>
      <c r="E96" s="38">
        <v>0.29199999999999998</v>
      </c>
      <c r="F96" s="38">
        <v>0.121</v>
      </c>
      <c r="G96" s="38">
        <v>0.16</v>
      </c>
    </row>
    <row r="97" spans="2:10" x14ac:dyDescent="0.25">
      <c r="B97" s="29" t="s">
        <v>46</v>
      </c>
      <c r="C97" s="38">
        <v>2E-3</v>
      </c>
      <c r="D97" s="38">
        <v>4.2000000000000003E-2</v>
      </c>
      <c r="E97" s="38">
        <v>0.128</v>
      </c>
      <c r="F97" s="38">
        <v>2.1000000000000001E-2</v>
      </c>
      <c r="G97" s="38">
        <v>2.1999999999999999E-2</v>
      </c>
    </row>
    <row r="98" spans="2:10" ht="15" customHeight="1" thickBot="1" x14ac:dyDescent="0.3">
      <c r="B98" s="29" t="s">
        <v>47</v>
      </c>
      <c r="C98" s="38">
        <v>1E-3</v>
      </c>
      <c r="D98" s="38">
        <v>4.2000000000000003E-2</v>
      </c>
      <c r="E98" s="38">
        <v>5.6000000000000001E-2</v>
      </c>
      <c r="F98" s="38">
        <v>1.2E-2</v>
      </c>
      <c r="G98" s="38">
        <v>1.2999999999999999E-2</v>
      </c>
      <c r="J98" s="31"/>
    </row>
    <row r="99" spans="2:10" ht="15" customHeight="1" thickBot="1" x14ac:dyDescent="0.3">
      <c r="B99" s="18" t="s">
        <v>50</v>
      </c>
      <c r="C99" s="20">
        <f>C95+C96+C97+C98</f>
        <v>1</v>
      </c>
      <c r="D99" s="20">
        <f>SUM(D95:D98)</f>
        <v>0.99900000000000011</v>
      </c>
      <c r="E99" s="20">
        <f>SUM(E95:E98)</f>
        <v>1</v>
      </c>
      <c r="F99" s="20">
        <f>SUM(F95:F98)</f>
        <v>1</v>
      </c>
      <c r="G99" s="20">
        <f>SUM(G95:G98)</f>
        <v>1</v>
      </c>
    </row>
    <row r="100" spans="2:10" ht="15" customHeight="1" x14ac:dyDescent="0.25">
      <c r="B100" s="21" t="s">
        <v>62</v>
      </c>
      <c r="C100" s="35"/>
    </row>
    <row r="101" spans="2:10" x14ac:dyDescent="0.25">
      <c r="B101" s="22" t="s">
        <v>73</v>
      </c>
      <c r="C101" s="32"/>
    </row>
    <row r="102" spans="2:10" x14ac:dyDescent="0.25">
      <c r="B102" s="49" t="s">
        <v>70</v>
      </c>
      <c r="C102" s="49"/>
    </row>
    <row r="103" spans="2:10" ht="9.75" customHeight="1" x14ac:dyDescent="0.25"/>
  </sheetData>
  <mergeCells count="2">
    <mergeCell ref="H7:M45"/>
    <mergeCell ref="B102:C102"/>
  </mergeCells>
  <pageMargins left="0.7" right="0.7" top="0.75" bottom="0.75" header="0.3" footer="0.3"/>
  <pageSetup orientation="portrait" r:id="rId1"/>
  <ignoredErrors>
    <ignoredError sqref="C25 E25 E46 C4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GRAFF, Didier (DREETS-ARA)</dc:creator>
  <cp:lastModifiedBy>GRAFF, Didier (DREETS-ARA)</cp:lastModifiedBy>
  <dcterms:created xsi:type="dcterms:W3CDTF">2023-10-24T09:20:29Z</dcterms:created>
  <dcterms:modified xsi:type="dcterms:W3CDTF">2024-02-05T16:48:20Z</dcterms:modified>
</cp:coreProperties>
</file>