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Entreprises - Emploi\"/>
    </mc:Choice>
  </mc:AlternateContent>
  <xr:revisionPtr revIDLastSave="0" documentId="13_ncr:1_{50314A8C-AADB-45D7-9BDD-0D1859445CE2}" xr6:coauthVersionLast="47" xr6:coauthVersionMax="47" xr10:uidLastSave="{00000000-0000-0000-0000-000000000000}"/>
  <bookViews>
    <workbookView xWindow="-120" yWindow="-120" windowWidth="29040" windowHeight="15840" xr2:uid="{25B45927-324F-4848-A7EC-9C181BCD9E96}"/>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1" l="1"/>
  <c r="F47" i="1"/>
  <c r="E46" i="1"/>
  <c r="F46" i="1" s="1"/>
  <c r="J45" i="1"/>
  <c r="I45" i="1"/>
  <c r="E45" i="1"/>
  <c r="K45" i="1" s="1"/>
  <c r="J44" i="1"/>
  <c r="I44" i="1"/>
  <c r="E44" i="1"/>
  <c r="K44" i="1" s="1"/>
  <c r="J43" i="1"/>
  <c r="I43" i="1"/>
  <c r="E43" i="1"/>
  <c r="G43" i="1" s="1"/>
  <c r="K42" i="1"/>
  <c r="J42" i="1"/>
  <c r="I42" i="1"/>
  <c r="E42" i="1"/>
  <c r="F42" i="1" s="1"/>
  <c r="J41" i="1"/>
  <c r="I41" i="1"/>
  <c r="E41" i="1"/>
  <c r="G41" i="1" s="1"/>
  <c r="K40" i="1"/>
  <c r="J40" i="1"/>
  <c r="I40" i="1"/>
  <c r="E40" i="1"/>
  <c r="F40" i="1" s="1"/>
  <c r="K39" i="1"/>
  <c r="J39" i="1"/>
  <c r="I39" i="1"/>
  <c r="G39" i="1"/>
  <c r="H39" i="1" s="1"/>
  <c r="F39" i="1"/>
  <c r="E39" i="1"/>
  <c r="J38" i="1"/>
  <c r="I38" i="1"/>
  <c r="E38" i="1"/>
  <c r="K38" i="1" s="1"/>
  <c r="J37" i="1"/>
  <c r="I37" i="1"/>
  <c r="E37" i="1"/>
  <c r="K37" i="1" s="1"/>
  <c r="J36" i="1"/>
  <c r="I36" i="1"/>
  <c r="E36" i="1"/>
  <c r="K36" i="1" s="1"/>
  <c r="K35" i="1"/>
  <c r="J35" i="1"/>
  <c r="I35" i="1"/>
  <c r="E35" i="1"/>
  <c r="G35" i="1" s="1"/>
  <c r="J34" i="1"/>
  <c r="I34" i="1"/>
  <c r="E34" i="1"/>
  <c r="G34" i="1" s="1"/>
  <c r="K33" i="1"/>
  <c r="J33" i="1"/>
  <c r="J46" i="1" s="1"/>
  <c r="I33" i="1"/>
  <c r="E33" i="1"/>
  <c r="G33" i="1" s="1"/>
  <c r="J32" i="1"/>
  <c r="I32" i="1"/>
  <c r="E32" i="1"/>
  <c r="F32" i="1" s="1"/>
  <c r="K31" i="1"/>
  <c r="J31" i="1"/>
  <c r="I31" i="1"/>
  <c r="E31" i="1"/>
  <c r="F31" i="1" s="1"/>
  <c r="J30" i="1"/>
  <c r="I30" i="1"/>
  <c r="G30" i="1"/>
  <c r="F30" i="1"/>
  <c r="E30" i="1"/>
  <c r="K30" i="1" s="1"/>
  <c r="J29" i="1"/>
  <c r="I29" i="1"/>
  <c r="E29" i="1"/>
  <c r="K29" i="1" s="1"/>
  <c r="J28" i="1"/>
  <c r="I28" i="1"/>
  <c r="E28" i="1"/>
  <c r="K28" i="1" s="1"/>
  <c r="K27" i="1"/>
  <c r="J27" i="1"/>
  <c r="I27" i="1"/>
  <c r="E27" i="1"/>
  <c r="G27" i="1" s="1"/>
  <c r="J26" i="1"/>
  <c r="I26" i="1"/>
  <c r="E26" i="1"/>
  <c r="G26" i="1" s="1"/>
  <c r="K25" i="1"/>
  <c r="J25" i="1"/>
  <c r="I25" i="1"/>
  <c r="E25" i="1"/>
  <c r="G25" i="1" s="1"/>
  <c r="K24" i="1"/>
  <c r="G24" i="1"/>
  <c r="F24" i="1"/>
  <c r="J23" i="1"/>
  <c r="I23" i="1"/>
  <c r="E23" i="1"/>
  <c r="K23" i="1" s="1"/>
  <c r="J22" i="1"/>
  <c r="I22" i="1"/>
  <c r="E22" i="1"/>
  <c r="K22" i="1" s="1"/>
  <c r="J21" i="1"/>
  <c r="I21" i="1"/>
  <c r="E21" i="1"/>
  <c r="F21" i="1" s="1"/>
  <c r="J20" i="1"/>
  <c r="I20" i="1"/>
  <c r="E20" i="1"/>
  <c r="G20" i="1" s="1"/>
  <c r="J19" i="1"/>
  <c r="I19" i="1"/>
  <c r="E19" i="1"/>
  <c r="G19" i="1" s="1"/>
  <c r="J18" i="1"/>
  <c r="I18" i="1"/>
  <c r="E18" i="1"/>
  <c r="F18" i="1" s="1"/>
  <c r="K17" i="1"/>
  <c r="J17" i="1"/>
  <c r="I17" i="1"/>
  <c r="E17" i="1"/>
  <c r="G17" i="1" s="1"/>
  <c r="J16" i="1"/>
  <c r="I16" i="1"/>
  <c r="G16" i="1"/>
  <c r="F16" i="1"/>
  <c r="H16" i="1" s="1"/>
  <c r="E16" i="1"/>
  <c r="K16" i="1" s="1"/>
  <c r="J15" i="1"/>
  <c r="I15" i="1"/>
  <c r="E15" i="1"/>
  <c r="K15" i="1" s="1"/>
  <c r="J14" i="1"/>
  <c r="I14" i="1"/>
  <c r="E14" i="1"/>
  <c r="K14" i="1" s="1"/>
  <c r="K13" i="1"/>
  <c r="J13" i="1"/>
  <c r="I13" i="1"/>
  <c r="E13" i="1"/>
  <c r="G13" i="1" s="1"/>
  <c r="J12" i="1"/>
  <c r="I12" i="1"/>
  <c r="E12" i="1"/>
  <c r="G12" i="1" s="1"/>
  <c r="K11" i="1"/>
  <c r="J11" i="1"/>
  <c r="I11" i="1"/>
  <c r="E11" i="1"/>
  <c r="G11" i="1" s="1"/>
  <c r="J10" i="1"/>
  <c r="I10" i="1"/>
  <c r="E10" i="1"/>
  <c r="F10" i="1" s="1"/>
  <c r="K9" i="1"/>
  <c r="J9" i="1"/>
  <c r="I9" i="1"/>
  <c r="E9" i="1"/>
  <c r="G9" i="1" s="1"/>
  <c r="J8" i="1"/>
  <c r="I8" i="1"/>
  <c r="G8" i="1"/>
  <c r="E8" i="1"/>
  <c r="K8" i="1" s="1"/>
  <c r="J7" i="1"/>
  <c r="I7" i="1"/>
  <c r="E7" i="1"/>
  <c r="K7" i="1" s="1"/>
  <c r="K19" i="1" l="1"/>
  <c r="K21" i="1"/>
  <c r="J24" i="1"/>
  <c r="K26" i="1"/>
  <c r="K41" i="1"/>
  <c r="F17" i="1"/>
  <c r="H17" i="1" s="1"/>
  <c r="G31" i="1"/>
  <c r="H31" i="1" s="1"/>
  <c r="K32" i="1"/>
  <c r="K34" i="1"/>
  <c r="F44" i="1"/>
  <c r="G46" i="1"/>
  <c r="H46" i="1" s="1"/>
  <c r="G10" i="1"/>
  <c r="H10" i="1" s="1"/>
  <c r="I46" i="1"/>
  <c r="F38" i="1"/>
  <c r="H24" i="1"/>
  <c r="G32" i="1"/>
  <c r="H32" i="1" s="1"/>
  <c r="G38" i="1"/>
  <c r="F9" i="1"/>
  <c r="H9" i="1" s="1"/>
  <c r="G18" i="1"/>
  <c r="H18" i="1" s="1"/>
  <c r="K43" i="1"/>
  <c r="K10" i="1"/>
  <c r="K12" i="1"/>
  <c r="G40" i="1"/>
  <c r="H40" i="1" s="1"/>
  <c r="F8" i="1"/>
  <c r="H8" i="1" s="1"/>
  <c r="K18" i="1"/>
  <c r="K20" i="1"/>
  <c r="H30" i="1"/>
  <c r="K46" i="1"/>
  <c r="F7" i="1"/>
  <c r="F15" i="1"/>
  <c r="F13" i="1"/>
  <c r="H13" i="1" s="1"/>
  <c r="G22" i="1"/>
  <c r="G28" i="1"/>
  <c r="F35" i="1"/>
  <c r="H35" i="1" s="1"/>
  <c r="G36" i="1"/>
  <c r="F43" i="1"/>
  <c r="H43" i="1" s="1"/>
  <c r="F12" i="1"/>
  <c r="H12" i="1" s="1"/>
  <c r="F20" i="1"/>
  <c r="H20" i="1" s="1"/>
  <c r="G21" i="1"/>
  <c r="H21" i="1" s="1"/>
  <c r="F26" i="1"/>
  <c r="H26" i="1" s="1"/>
  <c r="F34" i="1"/>
  <c r="H34" i="1" s="1"/>
  <c r="F11" i="1"/>
  <c r="H11" i="1" s="1"/>
  <c r="F19" i="1"/>
  <c r="H19" i="1" s="1"/>
  <c r="F25" i="1"/>
  <c r="H25" i="1" s="1"/>
  <c r="F33" i="1"/>
  <c r="H33" i="1" s="1"/>
  <c r="F41" i="1"/>
  <c r="H41" i="1" s="1"/>
  <c r="G42" i="1"/>
  <c r="H42" i="1" s="1"/>
  <c r="F23" i="1"/>
  <c r="F29" i="1"/>
  <c r="F37" i="1"/>
  <c r="F45" i="1"/>
  <c r="G7" i="1"/>
  <c r="F14" i="1"/>
  <c r="G15" i="1"/>
  <c r="F22" i="1"/>
  <c r="G23" i="1"/>
  <c r="F28" i="1"/>
  <c r="H28" i="1" s="1"/>
  <c r="G29" i="1"/>
  <c r="F36" i="1"/>
  <c r="H36" i="1" s="1"/>
  <c r="G37" i="1"/>
  <c r="G45" i="1"/>
  <c r="G14" i="1"/>
  <c r="F27" i="1"/>
  <c r="H27" i="1" s="1"/>
  <c r="G44" i="1"/>
  <c r="H44" i="1" s="1"/>
  <c r="H23" i="1" l="1"/>
  <c r="H38" i="1"/>
  <c r="H15" i="1"/>
  <c r="H14" i="1"/>
  <c r="H7" i="1"/>
  <c r="H22" i="1"/>
  <c r="H45" i="1"/>
  <c r="H37" i="1"/>
  <c r="H29" i="1"/>
</calcChain>
</file>

<file path=xl/sharedStrings.xml><?xml version="1.0" encoding="utf-8"?>
<sst xmlns="http://schemas.openxmlformats.org/spreadsheetml/2006/main" count="82" uniqueCount="62">
  <si>
    <t>Hommes</t>
  </si>
  <si>
    <t>Femmes</t>
  </si>
  <si>
    <t>TOTAL</t>
  </si>
  <si>
    <t>Part des hommes dans le secteur</t>
  </si>
  <si>
    <t>Part des femmes dans le secteur</t>
  </si>
  <si>
    <t>Poids du secteur dans l'emploi salarié des hommes</t>
  </si>
  <si>
    <t>Poids du secteur dans l'emploi salarié des femmes</t>
  </si>
  <si>
    <t xml:space="preserve">Poids du secteur dans l'emploi salarié </t>
  </si>
  <si>
    <t>Agriculture, sylviculture et pêche</t>
  </si>
  <si>
    <t xml:space="preserve">Industries extractives </t>
  </si>
  <si>
    <t>Fabrication de denrées alimentaires, de boissons et de produits à base de tabac</t>
  </si>
  <si>
    <t>Fabrication de textiles, industries de l'habillement, industrie du cuir et de la chaussure</t>
  </si>
  <si>
    <t xml:space="preserve">Travail du bois, industries du papier et imprimerie </t>
  </si>
  <si>
    <t>Cokéfaction et raffinage</t>
  </si>
  <si>
    <t>Industrie chimique</t>
  </si>
  <si>
    <t>Industrie pharmaceutique</t>
  </si>
  <si>
    <t>Fabrication de produits en caoutchouc et en plastique ainsi que d'autres produits minéraux non métalliques</t>
  </si>
  <si>
    <t>Métallurgie et fabrication de produits métalliques à l'exception des machines et des équipements</t>
  </si>
  <si>
    <t>Fabrication de produits informatiques, électroniques et optiques</t>
  </si>
  <si>
    <t>Fabrication d'équipements électriques</t>
  </si>
  <si>
    <t>Fabrication de machines et équipements n.c.a.</t>
  </si>
  <si>
    <t>Fabrication de matériels de transport</t>
  </si>
  <si>
    <t>Autres industries manufacturières ; réparation et installation de machines et d'équipements</t>
  </si>
  <si>
    <t>Production et distribution d'électricité, de gaz, de vapeur et d'air conditionné</t>
  </si>
  <si>
    <t>Production et distribution d'eau ; assainissement, gestion des déchets et dépollution</t>
  </si>
  <si>
    <t>INDUSTRIE</t>
  </si>
  <si>
    <t xml:space="preserve">Construction </t>
  </si>
  <si>
    <t>Commerce ; réparation d'automobiles et de motocycles</t>
  </si>
  <si>
    <t xml:space="preserve">Transports et entreposage </t>
  </si>
  <si>
    <t>Hébergement et restauration</t>
  </si>
  <si>
    <t>Edition, audiovisuel et diffusion</t>
  </si>
  <si>
    <t>Télécommunications</t>
  </si>
  <si>
    <t>Activités informatiques et services d'information</t>
  </si>
  <si>
    <t>Activités financières et d'assurance</t>
  </si>
  <si>
    <t>Activités immobilières</t>
  </si>
  <si>
    <t>Activités juridiques, comptables, de gestion, d'architecture, d'ingénierie, de contrôle et d'analyses techniques</t>
  </si>
  <si>
    <t>Recherche-développement scientifique</t>
  </si>
  <si>
    <t>Autres activités spécialisées, scientifiques et techniques</t>
  </si>
  <si>
    <t>Activités de services administratifs et de soutien</t>
  </si>
  <si>
    <t>Administration publique</t>
  </si>
  <si>
    <t>Enseignement</t>
  </si>
  <si>
    <t>Activités pour la santé humaine</t>
  </si>
  <si>
    <t>Hébergement médico-social et social et action sociale sans hébergement</t>
  </si>
  <si>
    <t>Arts, spectacles et activités récréatives</t>
  </si>
  <si>
    <t xml:space="preserve">Autres activités de services </t>
  </si>
  <si>
    <t>* Le degré de mixité est défini selon la proportion de chaque sexe dans un secteur, une catégorie, un métier… La plupart des travaux statistiques retiennent la proportion 40-60 retenue ici, d'autres retiennent un seuil de 35% d'un des deux sexes.</t>
  </si>
  <si>
    <t>Act. des ménages en tant qu'empl. ; act. Indiffér. des ménages en tant que prod. de biens et serv. pour usage propre</t>
  </si>
  <si>
    <t>Activités extra-territoriales</t>
  </si>
  <si>
    <t>SERVICES</t>
  </si>
  <si>
    <t>Tous secteurs</t>
  </si>
  <si>
    <t>Part ≥ 50%</t>
  </si>
  <si>
    <t>Industrie</t>
  </si>
  <si>
    <t>Services</t>
  </si>
  <si>
    <t>NAF38 - Année 2020</t>
  </si>
  <si>
    <t>Tableau 2 : Répartition des actifs en emploi salarié (au lieu de travail) par sexe et secteur d'activité (NAF5)</t>
  </si>
  <si>
    <t>Tableau 1 : Actifs en emploi salarié (au lieu de travail) par sexe et secteur d'activité</t>
  </si>
  <si>
    <t>Source : INSEE - Recensement de la population 2020, exploitation complémentaire - Traitement : DREETS ARA (SESE)</t>
  </si>
  <si>
    <t>Champ : Actifs ayant un emploi (au lieu de travail), Auvergne-Rhône-Alpes</t>
  </si>
  <si>
    <t>Lecture : 66% des actifs en emploi dans le secteur de l'agriculture, sylviculture, pêche en région ARA sont des hommes, soit 14 466.</t>
  </si>
  <si>
    <r>
      <t xml:space="preserve">Part </t>
    </r>
    <r>
      <rPr>
        <b/>
        <sz val="9"/>
        <rFont val="Calibri"/>
        <family val="2"/>
      </rPr>
      <t>≥</t>
    </r>
    <r>
      <rPr>
        <b/>
        <sz val="9"/>
        <rFont val="Arial"/>
        <family val="2"/>
      </rPr>
      <t xml:space="preserve"> 60%</t>
    </r>
  </si>
  <si>
    <r>
      <rPr>
        <b/>
        <sz val="11"/>
        <color theme="4" tint="-0.249977111117893"/>
        <rFont val="Calibri"/>
        <family val="2"/>
        <scheme val="minor"/>
      </rPr>
      <t>La répartition des salariés dans et par secteur d'activité : une mixité* à géométrie variable et une forte concentration sectorielle</t>
    </r>
    <r>
      <rPr>
        <sz val="11"/>
        <rFont val="Calibri"/>
        <family val="2"/>
        <scheme val="minor"/>
      </rPr>
      <t xml:space="preserve">
Femmes et hommes représentent chacun 50% des actifs en emploi salarié. Cette proportion varie fortement d'un secteur d'activité à un autre. Trois groupes se dessinent au regard de leur degré de mixité. 
- Le 1er groupe réunit les secteurs d'activité que l'on peut considérer comme mixtes : la part respective des femmes et des hommes y oscillant entre 40 et 60%. On trouve dans ce groupe 10 secteurs : un seul secteur industriel (industrie pharmaceutique), le commerce, et 8 secteurs des services : l'hébergement-restauration, les activités juridiques, comptables, de gestion..., la recherche/développement scientifique, les autres activités scientifiques et techniques, les activités de services administratifs et de soutien, l'administration publique, les arts et spectacles et les activités extra-territoriales.
- Les 2èmes et 3èmes groupes sont composés de secteurs peu à très peu mixtes. Ce sont des secteurs où on trouve soit une majorité d'hommes soit une majorité de femmes :  des 60% à la quasi-totalité de l'effectif salarié. 19 secteurs comptant une majorité d’hommes : 13 des 16 secteurs industriels sont dans ce cas, ainsi que l'agriculture, la construction, le transport-entreposage, les télécommunications, l'édition, audiovisuel et l’informatique. 9 secteurs comptent une majorité de femmes : environ les 2/3 de l'effectif dans l'enseignement et les autres activités des services, autour de 80% dans la santé et le médico-social et jusqu'à 95% dans les "activités des ménages en tant qu'employeurs ; activités indifférenciées des ménages en tant que producteurs de biens et services pour usage propre".
La manière dont se répartit l'ensemble des actifs entre les différents secteurs d'activité montre que les 1/3 d'entre elles se trouvent dans seulement 3 des 38 secteurs d'activité:commerce, administration publique et hébergement médico-social et action sociale sans hébergement. 
6 secteurs d'activité concentrent la motié des hommes avec en tête de liste les secteurs du commerce-réparation automobile (13% des hommes en emploi salarié), de la construction (10%), de l'administration publique (9%), du transport-entreposage (8%) et des activités de services administratifs (7%) et l'enseignement (5%). Ce phénomène de concentration est encore plus accusé pour les femmes puisque la moitié d'entre elles se trouvent dans seulement 5 secteurs, à commencer par ceux du médico-social et de l'action sociale (14% des femmes en emploi salarié), puis du commerce-réparation automobile (12% des femmes), de la santé (10%) et de l"administration publique (10%).</t>
    </r>
  </si>
  <si>
    <t>L'emploi salarié en Auvergne-Rhône-Alpes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</si>
</sst>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6"/>
      <color theme="1"/>
      <name val="Calibri"/>
      <family val="2"/>
      <scheme val="minor"/>
    </font>
    <font>
      <b/>
      <sz val="11"/>
      <name val="Calibri"/>
      <family val="2"/>
      <scheme val="minor"/>
    </font>
    <font>
      <b/>
      <sz val="11"/>
      <color rgb="FFFF0000"/>
      <name val="Calibri"/>
      <family val="2"/>
      <scheme val="minor"/>
    </font>
    <font>
      <sz val="11"/>
      <name val="Calibri"/>
      <family val="2"/>
      <scheme val="minor"/>
    </font>
    <font>
      <sz val="9"/>
      <name val="Arial"/>
      <family val="2"/>
    </font>
    <font>
      <b/>
      <sz val="9"/>
      <name val="Arial"/>
      <family val="2"/>
    </font>
    <font>
      <sz val="11"/>
      <color theme="1"/>
      <name val="Gadugi"/>
      <family val="2"/>
    </font>
    <font>
      <i/>
      <sz val="9"/>
      <color theme="1"/>
      <name val="Calibri"/>
      <family val="2"/>
      <scheme val="minor"/>
    </font>
    <font>
      <sz val="9"/>
      <color theme="1"/>
      <name val="Gadugi"/>
      <family val="2"/>
    </font>
    <font>
      <sz val="9"/>
      <color theme="1"/>
      <name val="Calibri"/>
      <family val="2"/>
      <scheme val="minor"/>
    </font>
    <font>
      <sz val="8"/>
      <name val="Arial"/>
      <family val="2"/>
    </font>
    <font>
      <b/>
      <sz val="9"/>
      <name val="Calibri"/>
      <family val="2"/>
    </font>
    <font>
      <b/>
      <sz val="11"/>
      <color theme="4" tint="-0.249977111117893"/>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indexed="44"/>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59999389629810485"/>
        <bgColor indexed="64"/>
      </patternFill>
    </fill>
  </fills>
  <borders count="32">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theme="4" tint="-0.24994659260841701"/>
      </left>
      <right/>
      <top/>
      <bottom/>
      <diagonal/>
    </border>
    <border>
      <left/>
      <right style="medium">
        <color theme="4" tint="-0.24994659260841701"/>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2" fillId="0" borderId="0" xfId="0" applyFont="1" applyAlignment="1">
      <alignment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4" fillId="0" borderId="2" xfId="0" applyFont="1" applyBorder="1" applyAlignment="1">
      <alignment horizontal="centerContinuous" wrapText="1"/>
    </xf>
    <xf numFmtId="0" fontId="4" fillId="0" borderId="3" xfId="0" applyFont="1" applyBorder="1" applyAlignment="1">
      <alignment horizontal="centerContinuous" wrapText="1"/>
    </xf>
    <xf numFmtId="0" fontId="4" fillId="0" borderId="0" xfId="0" applyFont="1" applyAlignment="1">
      <alignment wrapText="1"/>
    </xf>
    <xf numFmtId="0" fontId="4" fillId="0" borderId="0" xfId="0" applyFont="1"/>
    <xf numFmtId="0" fontId="5" fillId="0" borderId="0" xfId="0" applyFont="1" applyAlignment="1">
      <alignment vertical="center"/>
    </xf>
    <xf numFmtId="0" fontId="6" fillId="0" borderId="0" xfId="0" applyFont="1"/>
    <xf numFmtId="0" fontId="7" fillId="0" borderId="0" xfId="0" applyFont="1"/>
    <xf numFmtId="0" fontId="8" fillId="0" borderId="0" xfId="0" applyFont="1" applyAlignment="1">
      <alignment horizontal="right"/>
    </xf>
    <xf numFmtId="0" fontId="8" fillId="0" borderId="0" xfId="0" quotePrefix="1" applyFont="1" applyAlignment="1">
      <alignment horizontal="left"/>
    </xf>
    <xf numFmtId="0" fontId="9" fillId="2" borderId="4" xfId="0" applyFont="1" applyFill="1" applyBorder="1" applyAlignment="1">
      <alignment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9" fontId="9" fillId="2" borderId="15" xfId="1" applyFont="1" applyFill="1" applyBorder="1" applyAlignment="1">
      <alignment horizontal="center"/>
    </xf>
    <xf numFmtId="3" fontId="9" fillId="2" borderId="13" xfId="1" applyNumberFormat="1" applyFont="1" applyFill="1" applyBorder="1" applyAlignment="1">
      <alignment horizontal="right"/>
    </xf>
    <xf numFmtId="3" fontId="9" fillId="2" borderId="16" xfId="1" applyNumberFormat="1" applyFont="1" applyFill="1" applyBorder="1" applyAlignment="1">
      <alignment horizontal="right"/>
    </xf>
    <xf numFmtId="3" fontId="9" fillId="2" borderId="15" xfId="1" applyNumberFormat="1" applyFont="1" applyFill="1" applyBorder="1" applyAlignment="1">
      <alignment horizontal="right" vertical="center"/>
    </xf>
    <xf numFmtId="9" fontId="9" fillId="2" borderId="13" xfId="1" applyFont="1" applyFill="1" applyBorder="1" applyAlignment="1">
      <alignment horizontal="center" vertical="center"/>
    </xf>
    <xf numFmtId="9" fontId="9" fillId="2" borderId="16" xfId="1" applyFont="1" applyFill="1" applyBorder="1" applyAlignment="1">
      <alignment horizontal="center" vertical="center"/>
    </xf>
    <xf numFmtId="9" fontId="9" fillId="2" borderId="15" xfId="1" applyFont="1" applyFill="1" applyBorder="1" applyAlignment="1">
      <alignment horizontal="center" vertical="center"/>
    </xf>
    <xf numFmtId="0" fontId="10" fillId="8" borderId="13" xfId="0" applyFont="1" applyFill="1" applyBorder="1" applyAlignment="1">
      <alignment vertical="top" wrapText="1"/>
    </xf>
    <xf numFmtId="0" fontId="11" fillId="0" borderId="0" xfId="0" applyFont="1" applyAlignment="1">
      <alignment vertical="top" wrapText="1"/>
    </xf>
    <xf numFmtId="0" fontId="12" fillId="0" borderId="0" xfId="0" applyFont="1"/>
    <xf numFmtId="0" fontId="13" fillId="0" borderId="0" xfId="0" applyFont="1" applyAlignment="1">
      <alignment vertical="top" wrapText="1"/>
    </xf>
    <xf numFmtId="0" fontId="14" fillId="0" borderId="0" xfId="0" applyFont="1"/>
    <xf numFmtId="0" fontId="10" fillId="2" borderId="4" xfId="0" applyFont="1" applyFill="1" applyBorder="1" applyAlignment="1">
      <alignment wrapText="1"/>
    </xf>
    <xf numFmtId="3" fontId="10" fillId="2" borderId="5" xfId="0" applyNumberFormat="1" applyFont="1" applyFill="1" applyBorder="1" applyAlignment="1">
      <alignment wrapText="1"/>
    </xf>
    <xf numFmtId="3" fontId="10" fillId="2" borderId="6" xfId="0" applyNumberFormat="1" applyFont="1" applyFill="1" applyBorder="1" applyAlignment="1">
      <alignment wrapText="1"/>
    </xf>
    <xf numFmtId="3" fontId="10" fillId="2" borderId="7" xfId="0" applyNumberFormat="1" applyFont="1" applyFill="1" applyBorder="1" applyAlignment="1">
      <alignment wrapText="1"/>
    </xf>
    <xf numFmtId="9" fontId="10" fillId="2" borderId="5" xfId="1" applyFont="1" applyFill="1" applyBorder="1" applyAlignment="1">
      <alignment horizontal="center" wrapText="1"/>
    </xf>
    <xf numFmtId="9" fontId="10" fillId="2" borderId="6" xfId="1" applyFont="1" applyFill="1" applyBorder="1" applyAlignment="1">
      <alignment horizontal="center" wrapText="1"/>
    </xf>
    <xf numFmtId="9" fontId="10" fillId="2" borderId="7" xfId="1" applyFont="1" applyFill="1" applyBorder="1" applyAlignment="1">
      <alignment horizontal="center" wrapText="1"/>
    </xf>
    <xf numFmtId="3" fontId="0" fillId="0" borderId="0" xfId="0" applyNumberFormat="1" applyAlignment="1">
      <alignment horizontal="left" vertical="top"/>
    </xf>
    <xf numFmtId="0" fontId="0" fillId="0" borderId="0" xfId="0" applyAlignment="1">
      <alignment horizontal="left" vertical="top"/>
    </xf>
    <xf numFmtId="9" fontId="0" fillId="0" borderId="0" xfId="1" applyFont="1" applyAlignment="1">
      <alignment horizontal="left" vertical="top"/>
    </xf>
    <xf numFmtId="9" fontId="10" fillId="10" borderId="0" xfId="1" applyFont="1" applyFill="1" applyBorder="1" applyAlignment="1">
      <alignment horizontal="center" wrapText="1"/>
    </xf>
    <xf numFmtId="9" fontId="10" fillId="9" borderId="0" xfId="1" applyFont="1" applyFill="1" applyBorder="1" applyAlignment="1">
      <alignment horizontal="center" wrapText="1"/>
    </xf>
    <xf numFmtId="9" fontId="10" fillId="6" borderId="0" xfId="1" applyFont="1" applyFill="1" applyBorder="1" applyAlignment="1">
      <alignment horizontal="center" wrapText="1"/>
    </xf>
    <xf numFmtId="9" fontId="10" fillId="7" borderId="0" xfId="1" applyFont="1" applyFill="1" applyBorder="1" applyAlignment="1">
      <alignment horizontal="center" wrapText="1"/>
    </xf>
    <xf numFmtId="0" fontId="15" fillId="2" borderId="0" xfId="0" applyFont="1" applyFill="1"/>
    <xf numFmtId="9" fontId="10" fillId="2" borderId="0" xfId="1" applyFont="1" applyFill="1" applyBorder="1" applyAlignment="1">
      <alignment wrapText="1"/>
    </xf>
    <xf numFmtId="3" fontId="10" fillId="8" borderId="27" xfId="0" applyNumberFormat="1" applyFont="1" applyFill="1" applyBorder="1" applyAlignment="1">
      <alignment vertical="top" wrapText="1"/>
    </xf>
    <xf numFmtId="3" fontId="10" fillId="8" borderId="14" xfId="0" applyNumberFormat="1" applyFont="1" applyFill="1" applyBorder="1" applyAlignment="1">
      <alignment vertical="top" wrapText="1"/>
    </xf>
    <xf numFmtId="3" fontId="10" fillId="8" borderId="28" xfId="0" applyNumberFormat="1" applyFont="1" applyFill="1" applyBorder="1" applyAlignment="1">
      <alignment vertical="top" wrapText="1"/>
    </xf>
    <xf numFmtId="9" fontId="10" fillId="8" borderId="27" xfId="0" applyNumberFormat="1" applyFont="1" applyFill="1" applyBorder="1" applyAlignment="1">
      <alignment horizontal="center" vertical="top" wrapText="1"/>
    </xf>
    <xf numFmtId="9" fontId="10" fillId="8" borderId="14" xfId="0" applyNumberFormat="1" applyFont="1" applyFill="1" applyBorder="1" applyAlignment="1">
      <alignment horizontal="center" vertical="top" wrapText="1"/>
    </xf>
    <xf numFmtId="9" fontId="10" fillId="8" borderId="28" xfId="1" applyFont="1" applyFill="1" applyBorder="1" applyAlignment="1">
      <alignment horizontal="center" vertical="top" wrapText="1"/>
    </xf>
    <xf numFmtId="9" fontId="10" fillId="8" borderId="28" xfId="0" applyNumberFormat="1" applyFont="1" applyFill="1" applyBorder="1" applyAlignment="1">
      <alignment horizontal="center" vertical="top" wrapText="1"/>
    </xf>
    <xf numFmtId="3" fontId="10" fillId="8" borderId="19" xfId="0" applyNumberFormat="1" applyFont="1" applyFill="1" applyBorder="1" applyAlignment="1">
      <alignment vertical="top" wrapText="1"/>
    </xf>
    <xf numFmtId="3" fontId="10" fillId="8" borderId="16" xfId="0" applyNumberFormat="1" applyFont="1" applyFill="1" applyBorder="1" applyAlignment="1">
      <alignment vertical="top" wrapText="1"/>
    </xf>
    <xf numFmtId="3" fontId="10" fillId="8" borderId="20" xfId="0" applyNumberFormat="1" applyFont="1" applyFill="1" applyBorder="1" applyAlignment="1">
      <alignment vertical="top" wrapText="1"/>
    </xf>
    <xf numFmtId="9" fontId="10" fillId="8" borderId="19" xfId="1" applyFont="1" applyFill="1" applyBorder="1" applyAlignment="1">
      <alignment horizontal="center" vertical="top" wrapText="1"/>
    </xf>
    <xf numFmtId="9" fontId="10" fillId="8" borderId="16" xfId="1" applyFont="1" applyFill="1" applyBorder="1" applyAlignment="1">
      <alignment horizontal="center" vertical="top" wrapText="1"/>
    </xf>
    <xf numFmtId="9" fontId="10" fillId="8" borderId="20" xfId="1" applyFont="1" applyFill="1" applyBorder="1" applyAlignment="1">
      <alignment horizontal="center" vertical="top" wrapText="1"/>
    </xf>
    <xf numFmtId="9" fontId="10" fillId="8" borderId="26" xfId="1" applyFont="1" applyFill="1" applyBorder="1" applyAlignment="1">
      <alignment horizontal="center" vertical="top" wrapText="1"/>
    </xf>
    <xf numFmtId="3" fontId="10" fillId="2" borderId="8" xfId="0" applyNumberFormat="1" applyFont="1" applyFill="1" applyBorder="1" applyAlignment="1">
      <alignment wrapText="1"/>
    </xf>
    <xf numFmtId="3" fontId="10" fillId="2" borderId="9" xfId="0" applyNumberFormat="1" applyFont="1" applyFill="1" applyBorder="1" applyAlignment="1">
      <alignment wrapText="1"/>
    </xf>
    <xf numFmtId="9" fontId="10" fillId="2" borderId="8" xfId="1" applyFont="1" applyFill="1" applyBorder="1" applyAlignment="1">
      <alignment horizontal="center" wrapText="1"/>
    </xf>
    <xf numFmtId="9" fontId="10" fillId="2" borderId="9" xfId="1" applyFont="1" applyFill="1" applyBorder="1" applyAlignment="1">
      <alignment horizontal="center" wrapText="1"/>
    </xf>
    <xf numFmtId="3" fontId="9" fillId="0" borderId="0" xfId="1" applyNumberFormat="1" applyFont="1" applyFill="1" applyBorder="1" applyAlignment="1">
      <alignment horizontal="right"/>
    </xf>
    <xf numFmtId="9" fontId="9" fillId="0" borderId="16" xfId="1" applyFont="1" applyFill="1" applyBorder="1" applyAlignment="1">
      <alignment horizontal="center"/>
    </xf>
    <xf numFmtId="9" fontId="9" fillId="10" borderId="19" xfId="1" applyFont="1" applyFill="1" applyBorder="1" applyAlignment="1">
      <alignment horizontal="center" wrapText="1"/>
    </xf>
    <xf numFmtId="9" fontId="9" fillId="6" borderId="19" xfId="1" applyFont="1" applyFill="1" applyBorder="1" applyAlignment="1">
      <alignment horizontal="center" wrapText="1"/>
    </xf>
    <xf numFmtId="9" fontId="9" fillId="0" borderId="19" xfId="1" applyFont="1" applyFill="1" applyBorder="1" applyAlignment="1">
      <alignment horizontal="center" wrapText="1"/>
    </xf>
    <xf numFmtId="9" fontId="9" fillId="0" borderId="16" xfId="1" applyFont="1" applyFill="1" applyBorder="1" applyAlignment="1">
      <alignment horizontal="center" wrapText="1"/>
    </xf>
    <xf numFmtId="3" fontId="10" fillId="8" borderId="13" xfId="1" applyNumberFormat="1" applyFont="1" applyFill="1" applyBorder="1" applyAlignment="1">
      <alignment horizontal="right" vertical="center"/>
    </xf>
    <xf numFmtId="3" fontId="10" fillId="8" borderId="20" xfId="1" applyNumberFormat="1" applyFont="1" applyFill="1" applyBorder="1" applyAlignment="1">
      <alignment horizontal="right" vertical="center"/>
    </xf>
    <xf numFmtId="9" fontId="10" fillId="8" borderId="13" xfId="1" applyFont="1" applyFill="1" applyBorder="1" applyAlignment="1">
      <alignment horizontal="center" vertical="center"/>
    </xf>
    <xf numFmtId="9" fontId="10" fillId="8" borderId="16" xfId="1" applyFont="1" applyFill="1" applyBorder="1" applyAlignment="1">
      <alignment horizontal="center" vertical="center"/>
    </xf>
    <xf numFmtId="9" fontId="10" fillId="8" borderId="15" xfId="1" applyFont="1" applyFill="1" applyBorder="1" applyAlignment="1">
      <alignment horizontal="center" vertical="center"/>
    </xf>
    <xf numFmtId="9" fontId="10" fillId="8" borderId="19" xfId="1" applyFont="1" applyFill="1" applyBorder="1" applyAlignment="1">
      <alignment horizontal="center" vertical="center"/>
    </xf>
    <xf numFmtId="9" fontId="9" fillId="0" borderId="16" xfId="1" applyFont="1" applyFill="1" applyBorder="1" applyAlignment="1">
      <alignment horizontal="center" vertical="center"/>
    </xf>
    <xf numFmtId="9" fontId="9" fillId="0" borderId="13" xfId="1" applyFont="1" applyFill="1" applyBorder="1" applyAlignment="1">
      <alignment horizontal="center" wrapText="1"/>
    </xf>
    <xf numFmtId="3" fontId="10" fillId="8" borderId="13" xfId="1" applyNumberFormat="1" applyFont="1" applyFill="1" applyBorder="1" applyAlignment="1">
      <alignment horizontal="right"/>
    </xf>
    <xf numFmtId="3" fontId="10" fillId="8" borderId="16" xfId="1" applyNumberFormat="1" applyFont="1" applyFill="1" applyBorder="1" applyAlignment="1">
      <alignment horizontal="right"/>
    </xf>
    <xf numFmtId="3" fontId="10" fillId="8" borderId="15" xfId="1" applyNumberFormat="1" applyFont="1" applyFill="1" applyBorder="1" applyAlignment="1">
      <alignment horizontal="right" vertical="center"/>
    </xf>
    <xf numFmtId="9" fontId="10" fillId="8" borderId="19" xfId="1" applyFont="1" applyFill="1" applyBorder="1" applyAlignment="1">
      <alignment horizontal="center" wrapText="1"/>
    </xf>
    <xf numFmtId="3" fontId="10" fillId="8" borderId="16" xfId="1" applyNumberFormat="1" applyFont="1" applyFill="1" applyBorder="1" applyAlignment="1">
      <alignment horizontal="right" vertical="center"/>
    </xf>
    <xf numFmtId="9" fontId="10" fillId="8" borderId="24" xfId="1" applyFont="1" applyFill="1" applyBorder="1" applyAlignment="1">
      <alignment horizontal="center" vertical="center"/>
    </xf>
    <xf numFmtId="9" fontId="10" fillId="8" borderId="25" xfId="1" applyFont="1" applyFill="1" applyBorder="1" applyAlignment="1">
      <alignment horizontal="center" vertical="center"/>
    </xf>
    <xf numFmtId="9" fontId="10" fillId="8" borderId="26" xfId="1" applyFont="1" applyFill="1" applyBorder="1" applyAlignment="1">
      <alignment horizontal="center" vertical="center"/>
    </xf>
    <xf numFmtId="9" fontId="10" fillId="8" borderId="30" xfId="1" applyFont="1" applyFill="1" applyBorder="1" applyAlignment="1">
      <alignment horizontal="center" vertical="center"/>
    </xf>
    <xf numFmtId="3" fontId="10" fillId="8" borderId="14" xfId="1" applyNumberFormat="1" applyFont="1" applyFill="1" applyBorder="1" applyAlignment="1">
      <alignment horizontal="right"/>
    </xf>
    <xf numFmtId="3" fontId="10" fillId="8" borderId="0" xfId="1" applyNumberFormat="1" applyFont="1" applyFill="1" applyBorder="1" applyAlignment="1">
      <alignment horizontal="right"/>
    </xf>
    <xf numFmtId="9" fontId="10" fillId="8" borderId="14" xfId="1" applyFont="1" applyFill="1" applyBorder="1" applyAlignment="1">
      <alignment horizontal="center"/>
    </xf>
    <xf numFmtId="9" fontId="10" fillId="8" borderId="15" xfId="1" applyFont="1" applyFill="1" applyBorder="1" applyAlignment="1">
      <alignment horizontal="center"/>
    </xf>
    <xf numFmtId="9" fontId="10" fillId="8" borderId="13" xfId="1" applyFont="1" applyFill="1" applyBorder="1" applyAlignment="1">
      <alignment horizontal="center"/>
    </xf>
    <xf numFmtId="9" fontId="10" fillId="8" borderId="31" xfId="1" applyFont="1" applyFill="1" applyBorder="1" applyAlignment="1">
      <alignment horizontal="center"/>
    </xf>
    <xf numFmtId="9" fontId="10" fillId="8" borderId="29" xfId="1" applyFont="1" applyFill="1" applyBorder="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horizontal="left" vertical="top"/>
    </xf>
    <xf numFmtId="9" fontId="10" fillId="2" borderId="4" xfId="1" applyFont="1" applyFill="1" applyBorder="1" applyAlignment="1">
      <alignment horizontal="center" wrapText="1"/>
    </xf>
    <xf numFmtId="9" fontId="9" fillId="7" borderId="16" xfId="1" applyFont="1" applyFill="1" applyBorder="1" applyAlignment="1">
      <alignment horizontal="center" wrapText="1"/>
    </xf>
    <xf numFmtId="9" fontId="9" fillId="11" borderId="16" xfId="1" applyFont="1" applyFill="1" applyBorder="1" applyAlignment="1">
      <alignment horizontal="center" wrapText="1"/>
    </xf>
    <xf numFmtId="0" fontId="9" fillId="5" borderId="13" xfId="0" applyFont="1" applyFill="1" applyBorder="1" applyAlignment="1">
      <alignment vertical="top" wrapText="1"/>
    </xf>
    <xf numFmtId="9" fontId="9" fillId="2" borderId="13" xfId="1" applyFont="1" applyFill="1" applyBorder="1" applyAlignment="1">
      <alignment horizontal="center"/>
    </xf>
    <xf numFmtId="9" fontId="9" fillId="2" borderId="16" xfId="1" applyFont="1" applyFill="1" applyBorder="1" applyAlignment="1">
      <alignment horizontal="center"/>
    </xf>
    <xf numFmtId="9" fontId="10" fillId="10" borderId="27" xfId="1" applyFont="1" applyFill="1" applyBorder="1" applyAlignment="1">
      <alignment horizontal="center" wrapText="1"/>
    </xf>
    <xf numFmtId="0" fontId="12" fillId="0" borderId="0" xfId="0" applyFont="1" applyAlignment="1">
      <alignment horizontal="left" wrapText="1"/>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4" borderId="23"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1633870</xdr:colOff>
      <xdr:row>1</xdr:row>
      <xdr:rowOff>242767</xdr:rowOff>
    </xdr:to>
    <xdr:pic>
      <xdr:nvPicPr>
        <xdr:cNvPr id="2" name="Image 1">
          <a:extLst>
            <a:ext uri="{FF2B5EF4-FFF2-40B4-BE49-F238E27FC236}">
              <a16:creationId xmlns:a16="http://schemas.microsoft.com/office/drawing/2014/main" id="{8AD4E04C-05C1-48B1-BCB7-CE1ED08D8F70}"/>
            </a:ext>
          </a:extLst>
        </xdr:cNvPr>
        <xdr:cNvPicPr>
          <a:picLocks noChangeAspect="1"/>
        </xdr:cNvPicPr>
      </xdr:nvPicPr>
      <xdr:blipFill>
        <a:blip xmlns:r="http://schemas.openxmlformats.org/officeDocument/2006/relationships" r:embed="rId1"/>
        <a:stretch>
          <a:fillRect/>
        </a:stretch>
      </xdr:blipFill>
      <xdr:spPr>
        <a:xfrm>
          <a:off x="431800" y="0"/>
          <a:ext cx="1633870" cy="8015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015-0DFD-487F-B910-53CD1DB4D0C6}">
  <dimension ref="B1:S71"/>
  <sheetViews>
    <sheetView showGridLines="0" tabSelected="1" topLeftCell="A2" workbookViewId="0">
      <selection activeCell="E3" sqref="E3"/>
    </sheetView>
  </sheetViews>
  <sheetFormatPr baseColWidth="10" defaultColWidth="9.140625" defaultRowHeight="15" x14ac:dyDescent="0.25"/>
  <cols>
    <col min="1" max="1" width="6.140625" customWidth="1"/>
    <col min="2" max="2" width="95" customWidth="1"/>
    <col min="3" max="5" width="17.7109375" customWidth="1"/>
    <col min="6" max="8" width="11.42578125" customWidth="1"/>
    <col min="9" max="9" width="14" customWidth="1"/>
    <col min="10" max="10" width="13.85546875" customWidth="1"/>
    <col min="11" max="11" width="14.42578125" customWidth="1"/>
    <col min="12" max="12" width="15" customWidth="1"/>
    <col min="13" max="13" width="13.85546875" customWidth="1"/>
    <col min="14" max="14" width="13.7109375" customWidth="1"/>
    <col min="15" max="15" width="10" customWidth="1"/>
    <col min="18" max="18" width="16" customWidth="1"/>
    <col min="19" max="19" width="45" customWidth="1"/>
    <col min="20" max="20" width="14.42578125" customWidth="1"/>
    <col min="21" max="21" width="20.140625" customWidth="1"/>
    <col min="23" max="23" width="18.140625" customWidth="1"/>
  </cols>
  <sheetData>
    <row r="1" spans="2:18" ht="44.25" customHeight="1" thickBot="1" x14ac:dyDescent="0.4">
      <c r="B1" s="1"/>
      <c r="C1" s="2" t="s">
        <v>61</v>
      </c>
      <c r="D1" s="3"/>
      <c r="E1" s="3"/>
      <c r="F1" s="3"/>
      <c r="G1" s="4"/>
      <c r="H1" s="4"/>
      <c r="I1" s="5"/>
      <c r="J1" s="6"/>
      <c r="K1" s="7"/>
      <c r="L1" s="7"/>
      <c r="M1" s="7"/>
      <c r="N1" s="7"/>
      <c r="O1" s="7"/>
      <c r="P1" s="7"/>
      <c r="Q1" s="7"/>
      <c r="R1" s="7"/>
    </row>
    <row r="2" spans="2:18" ht="21.75" customHeight="1" x14ac:dyDescent="0.35">
      <c r="B2" s="8"/>
      <c r="C2" s="7"/>
      <c r="D2" s="7"/>
      <c r="E2" s="7"/>
      <c r="F2" s="7"/>
      <c r="G2" s="7"/>
      <c r="H2" s="7"/>
      <c r="I2" s="7"/>
      <c r="J2" s="7"/>
      <c r="K2" s="7"/>
      <c r="L2" s="7"/>
      <c r="M2" s="7"/>
      <c r="N2" s="7"/>
      <c r="O2" s="7"/>
      <c r="P2" s="7"/>
      <c r="Q2" s="7"/>
      <c r="R2" s="7"/>
    </row>
    <row r="4" spans="2:18" x14ac:dyDescent="0.25">
      <c r="B4" s="9" t="s">
        <v>55</v>
      </c>
    </row>
    <row r="5" spans="2:18" ht="15.75" thickBot="1" x14ac:dyDescent="0.3">
      <c r="B5" s="10"/>
      <c r="C5" s="11"/>
      <c r="D5" s="12"/>
    </row>
    <row r="6" spans="2:18" ht="51" customHeight="1" thickBot="1" x14ac:dyDescent="0.3">
      <c r="B6" s="13" t="s">
        <v>53</v>
      </c>
      <c r="C6" s="14" t="s">
        <v>0</v>
      </c>
      <c r="D6" s="15" t="s">
        <v>1</v>
      </c>
      <c r="E6" s="16" t="s">
        <v>2</v>
      </c>
      <c r="F6" s="17" t="s">
        <v>3</v>
      </c>
      <c r="G6" s="18" t="s">
        <v>4</v>
      </c>
      <c r="H6" s="16" t="s">
        <v>2</v>
      </c>
      <c r="I6" s="19" t="s">
        <v>5</v>
      </c>
      <c r="J6" s="18" t="s">
        <v>6</v>
      </c>
      <c r="K6" s="20" t="s">
        <v>7</v>
      </c>
      <c r="M6" s="107" t="s">
        <v>60</v>
      </c>
      <c r="N6" s="108"/>
      <c r="O6" s="108"/>
      <c r="P6" s="108"/>
      <c r="Q6" s="108"/>
      <c r="R6" s="109"/>
    </row>
    <row r="7" spans="2:18" x14ac:dyDescent="0.25">
      <c r="B7" s="28" t="s">
        <v>8</v>
      </c>
      <c r="C7" s="81">
        <v>14466.2</v>
      </c>
      <c r="D7" s="90">
        <v>7562.16</v>
      </c>
      <c r="E7" s="91">
        <f t="shared" ref="E7:E23" si="0">C7+D7</f>
        <v>22028.36</v>
      </c>
      <c r="F7" s="105">
        <f t="shared" ref="F7:G10" si="1">C7/$E7</f>
        <v>0.65670798915579731</v>
      </c>
      <c r="G7" s="92">
        <f t="shared" si="1"/>
        <v>0.34329201084420263</v>
      </c>
      <c r="H7" s="93">
        <f t="shared" ref="H7:H46" si="2">F7+G7</f>
        <v>1</v>
      </c>
      <c r="I7" s="94">
        <f t="shared" ref="I7:I23" si="3">C7/$C$47</f>
        <v>1.0344586099498322E-2</v>
      </c>
      <c r="J7" s="92">
        <f>D7/$D$47</f>
        <v>5.330888473665832E-3</v>
      </c>
      <c r="K7" s="95">
        <f t="shared" ref="K7:K23" si="4">E7/$E$47</f>
        <v>7.8198294739812123E-3</v>
      </c>
      <c r="M7" s="110"/>
      <c r="N7" s="111"/>
      <c r="O7" s="111"/>
      <c r="P7" s="111"/>
      <c r="Q7" s="111"/>
      <c r="R7" s="112"/>
    </row>
    <row r="8" spans="2:18" x14ac:dyDescent="0.25">
      <c r="B8" s="102" t="s">
        <v>9</v>
      </c>
      <c r="C8" s="22">
        <v>1906.93</v>
      </c>
      <c r="D8" s="23">
        <v>321.25431450000002</v>
      </c>
      <c r="E8" s="67">
        <f t="shared" si="0"/>
        <v>2228.1843145000003</v>
      </c>
      <c r="F8" s="69">
        <f t="shared" si="1"/>
        <v>0.85582237860242327</v>
      </c>
      <c r="G8" s="68">
        <f t="shared" si="1"/>
        <v>0.1441776213975767</v>
      </c>
      <c r="H8" s="21">
        <f t="shared" si="2"/>
        <v>1</v>
      </c>
      <c r="I8" s="103">
        <f t="shared" si="3"/>
        <v>1.3636201331874531E-3</v>
      </c>
      <c r="J8" s="104">
        <f t="shared" ref="J8:J23" si="5">D8/$C$47</f>
        <v>2.2972466274353751E-4</v>
      </c>
      <c r="K8" s="21">
        <f t="shared" si="4"/>
        <v>7.9098132480083505E-4</v>
      </c>
      <c r="M8" s="110"/>
      <c r="N8" s="111"/>
      <c r="O8" s="111"/>
      <c r="P8" s="111"/>
      <c r="Q8" s="111"/>
      <c r="R8" s="112"/>
    </row>
    <row r="9" spans="2:18" x14ac:dyDescent="0.25">
      <c r="B9" s="102" t="s">
        <v>10</v>
      </c>
      <c r="C9" s="22">
        <v>34841.32</v>
      </c>
      <c r="D9" s="23">
        <v>26824.84</v>
      </c>
      <c r="E9" s="67">
        <f t="shared" si="0"/>
        <v>61666.16</v>
      </c>
      <c r="F9" s="70">
        <f t="shared" si="1"/>
        <v>0.56499902053249296</v>
      </c>
      <c r="G9" s="68">
        <f t="shared" si="1"/>
        <v>0.43500097946750693</v>
      </c>
      <c r="H9" s="21">
        <f t="shared" si="2"/>
        <v>0.99999999999999989</v>
      </c>
      <c r="I9" s="103">
        <f t="shared" si="3"/>
        <v>2.4914561844864087E-2</v>
      </c>
      <c r="J9" s="104">
        <f t="shared" si="5"/>
        <v>1.9182084236721915E-2</v>
      </c>
      <c r="K9" s="21">
        <f t="shared" si="4"/>
        <v>2.1890819630478224E-2</v>
      </c>
      <c r="M9" s="110"/>
      <c r="N9" s="111"/>
      <c r="O9" s="111"/>
      <c r="P9" s="111"/>
      <c r="Q9" s="111"/>
      <c r="R9" s="112"/>
    </row>
    <row r="10" spans="2:18" x14ac:dyDescent="0.25">
      <c r="B10" s="102" t="s">
        <v>11</v>
      </c>
      <c r="C10" s="22">
        <v>8135.19</v>
      </c>
      <c r="D10" s="23">
        <v>12532.22</v>
      </c>
      <c r="E10" s="67">
        <f t="shared" si="0"/>
        <v>20667.41</v>
      </c>
      <c r="F10" s="71">
        <f t="shared" si="1"/>
        <v>0.39362406803755284</v>
      </c>
      <c r="G10" s="101">
        <f t="shared" si="1"/>
        <v>0.6063759319624471</v>
      </c>
      <c r="H10" s="21">
        <f t="shared" si="2"/>
        <v>1</v>
      </c>
      <c r="I10" s="103">
        <f t="shared" si="3"/>
        <v>5.8173655411080825E-3</v>
      </c>
      <c r="J10" s="104">
        <f t="shared" si="5"/>
        <v>8.961622873170207E-3</v>
      </c>
      <c r="K10" s="21">
        <f t="shared" si="4"/>
        <v>7.3367069481729023E-3</v>
      </c>
      <c r="M10" s="110"/>
      <c r="N10" s="111"/>
      <c r="O10" s="111"/>
      <c r="P10" s="111"/>
      <c r="Q10" s="111"/>
      <c r="R10" s="112"/>
    </row>
    <row r="11" spans="2:18" x14ac:dyDescent="0.25">
      <c r="B11" s="102" t="s">
        <v>12</v>
      </c>
      <c r="C11" s="22">
        <v>16923.82</v>
      </c>
      <c r="D11" s="23">
        <v>5919.83</v>
      </c>
      <c r="E11" s="67">
        <f t="shared" si="0"/>
        <v>22843.65</v>
      </c>
      <c r="F11" s="69">
        <f t="shared" ref="F11:F47" si="6">C11/E11</f>
        <v>0.74085446064880167</v>
      </c>
      <c r="G11" s="72">
        <f t="shared" ref="G11:G23" si="7">D11/$E11</f>
        <v>0.25914553935119822</v>
      </c>
      <c r="H11" s="21">
        <f t="shared" si="2"/>
        <v>0.99999999999999989</v>
      </c>
      <c r="I11" s="103">
        <f t="shared" si="3"/>
        <v>1.2101997284871747E-2</v>
      </c>
      <c r="J11" s="104">
        <f t="shared" si="5"/>
        <v>4.2331912409197406E-3</v>
      </c>
      <c r="K11" s="21">
        <f t="shared" si="4"/>
        <v>8.109248603314587E-3</v>
      </c>
      <c r="M11" s="110"/>
      <c r="N11" s="111"/>
      <c r="O11" s="111"/>
      <c r="P11" s="111"/>
      <c r="Q11" s="111"/>
      <c r="R11" s="112"/>
    </row>
    <row r="12" spans="2:18" x14ac:dyDescent="0.25">
      <c r="B12" s="102" t="s">
        <v>13</v>
      </c>
      <c r="C12" s="22">
        <v>883.06465479999997</v>
      </c>
      <c r="D12" s="23">
        <v>237.73133319999999</v>
      </c>
      <c r="E12" s="67">
        <f t="shared" si="0"/>
        <v>1120.7959879999999</v>
      </c>
      <c r="F12" s="69">
        <f t="shared" si="6"/>
        <v>0.78789062795967113</v>
      </c>
      <c r="G12" s="72">
        <f t="shared" si="7"/>
        <v>0.21210937204032893</v>
      </c>
      <c r="H12" s="21">
        <f t="shared" si="2"/>
        <v>1</v>
      </c>
      <c r="I12" s="103">
        <f t="shared" si="3"/>
        <v>6.314677215165257E-4</v>
      </c>
      <c r="J12" s="104">
        <f t="shared" si="5"/>
        <v>1.6999849613830333E-4</v>
      </c>
      <c r="K12" s="21">
        <f t="shared" si="4"/>
        <v>3.9787044978755983E-4</v>
      </c>
      <c r="M12" s="110"/>
      <c r="N12" s="111"/>
      <c r="O12" s="111"/>
      <c r="P12" s="111"/>
      <c r="Q12" s="111"/>
      <c r="R12" s="112"/>
    </row>
    <row r="13" spans="2:18" x14ac:dyDescent="0.25">
      <c r="B13" s="102" t="s">
        <v>14</v>
      </c>
      <c r="C13" s="22">
        <v>15221.55</v>
      </c>
      <c r="D13" s="23">
        <v>8143.76</v>
      </c>
      <c r="E13" s="67">
        <f t="shared" si="0"/>
        <v>23365.309999999998</v>
      </c>
      <c r="F13" s="69">
        <f t="shared" si="6"/>
        <v>0.65145936433113882</v>
      </c>
      <c r="G13" s="72">
        <f t="shared" si="7"/>
        <v>0.34854063566886129</v>
      </c>
      <c r="H13" s="21">
        <f t="shared" si="2"/>
        <v>1</v>
      </c>
      <c r="I13" s="103">
        <f t="shared" si="3"/>
        <v>1.0884726779860548E-2</v>
      </c>
      <c r="J13" s="104">
        <f t="shared" si="5"/>
        <v>5.8234938334635533E-3</v>
      </c>
      <c r="K13" s="21">
        <f t="shared" si="4"/>
        <v>8.2944322594468191E-3</v>
      </c>
      <c r="M13" s="110"/>
      <c r="N13" s="111"/>
      <c r="O13" s="111"/>
      <c r="P13" s="111"/>
      <c r="Q13" s="111"/>
      <c r="R13" s="112"/>
    </row>
    <row r="14" spans="2:18" x14ac:dyDescent="0.25">
      <c r="B14" s="102" t="s">
        <v>15</v>
      </c>
      <c r="C14" s="22">
        <v>8434.31</v>
      </c>
      <c r="D14" s="23">
        <v>8735.25</v>
      </c>
      <c r="E14" s="67">
        <f t="shared" si="0"/>
        <v>17169.559999999998</v>
      </c>
      <c r="F14" s="71">
        <f t="shared" si="6"/>
        <v>0.49123623435894692</v>
      </c>
      <c r="G14" s="100">
        <f t="shared" si="7"/>
        <v>0.50876376564105319</v>
      </c>
      <c r="H14" s="21">
        <f t="shared" si="2"/>
        <v>1</v>
      </c>
      <c r="I14" s="103">
        <f t="shared" si="3"/>
        <v>6.0312622516527966E-3</v>
      </c>
      <c r="J14" s="104">
        <f t="shared" si="5"/>
        <v>6.2464604198505976E-3</v>
      </c>
      <c r="K14" s="21">
        <f t="shared" si="4"/>
        <v>6.0950080416013195E-3</v>
      </c>
      <c r="M14" s="110"/>
      <c r="N14" s="111"/>
      <c r="O14" s="111"/>
      <c r="P14" s="111"/>
      <c r="Q14" s="111"/>
      <c r="R14" s="112"/>
    </row>
    <row r="15" spans="2:18" x14ac:dyDescent="0.25">
      <c r="B15" s="102" t="s">
        <v>16</v>
      </c>
      <c r="C15" s="22">
        <v>34230.199999999997</v>
      </c>
      <c r="D15" s="23">
        <v>12210.83</v>
      </c>
      <c r="E15" s="67">
        <f t="shared" si="0"/>
        <v>46441.03</v>
      </c>
      <c r="F15" s="69">
        <f t="shared" si="6"/>
        <v>0.73706806244392076</v>
      </c>
      <c r="G15" s="72">
        <f t="shared" si="7"/>
        <v>0.26293193755607919</v>
      </c>
      <c r="H15" s="21">
        <f t="shared" si="2"/>
        <v>1</v>
      </c>
      <c r="I15" s="103">
        <f t="shared" si="3"/>
        <v>2.4477558108075888E-2</v>
      </c>
      <c r="J15" s="104">
        <f t="shared" si="5"/>
        <v>8.7318011835407425E-3</v>
      </c>
      <c r="K15" s="21">
        <f t="shared" si="4"/>
        <v>1.6486063201983519E-2</v>
      </c>
      <c r="M15" s="110"/>
      <c r="N15" s="111"/>
      <c r="O15" s="111"/>
      <c r="P15" s="111"/>
      <c r="Q15" s="111"/>
      <c r="R15" s="112"/>
    </row>
    <row r="16" spans="2:18" x14ac:dyDescent="0.25">
      <c r="B16" s="102" t="s">
        <v>17</v>
      </c>
      <c r="C16" s="22">
        <v>58821.99</v>
      </c>
      <c r="D16" s="23">
        <v>14666.8</v>
      </c>
      <c r="E16" s="67">
        <f t="shared" si="0"/>
        <v>73488.789999999994</v>
      </c>
      <c r="F16" s="69">
        <f t="shared" si="6"/>
        <v>0.80042126152845905</v>
      </c>
      <c r="G16" s="72">
        <f t="shared" si="7"/>
        <v>0.19957873847154103</v>
      </c>
      <c r="H16" s="21">
        <f t="shared" si="2"/>
        <v>1</v>
      </c>
      <c r="I16" s="103">
        <f t="shared" si="3"/>
        <v>4.2062818162256106E-2</v>
      </c>
      <c r="J16" s="104">
        <f t="shared" si="5"/>
        <v>1.048803247598692E-2</v>
      </c>
      <c r="K16" s="21">
        <f t="shared" si="4"/>
        <v>2.6087725370804529E-2</v>
      </c>
      <c r="M16" s="110"/>
      <c r="N16" s="111"/>
      <c r="O16" s="111"/>
      <c r="P16" s="111"/>
      <c r="Q16" s="111"/>
      <c r="R16" s="112"/>
    </row>
    <row r="17" spans="2:18" x14ac:dyDescent="0.25">
      <c r="B17" s="102" t="s">
        <v>18</v>
      </c>
      <c r="C17" s="22">
        <v>12710.3</v>
      </c>
      <c r="D17" s="23">
        <v>6446.3</v>
      </c>
      <c r="E17" s="67">
        <f t="shared" si="0"/>
        <v>19156.599999999999</v>
      </c>
      <c r="F17" s="69">
        <f t="shared" si="6"/>
        <v>0.66349456584153765</v>
      </c>
      <c r="G17" s="72">
        <f t="shared" si="7"/>
        <v>0.3365054341584624</v>
      </c>
      <c r="H17" s="21">
        <f t="shared" si="2"/>
        <v>1</v>
      </c>
      <c r="I17" s="103">
        <f t="shared" si="3"/>
        <v>9.088965498918411E-3</v>
      </c>
      <c r="J17" s="104">
        <f t="shared" si="5"/>
        <v>4.6096628951069413E-3</v>
      </c>
      <c r="K17" s="21">
        <f t="shared" si="4"/>
        <v>6.8003857437080413E-3</v>
      </c>
      <c r="M17" s="110"/>
      <c r="N17" s="111"/>
      <c r="O17" s="111"/>
      <c r="P17" s="111"/>
      <c r="Q17" s="111"/>
      <c r="R17" s="112"/>
    </row>
    <row r="18" spans="2:18" x14ac:dyDescent="0.25">
      <c r="B18" s="102" t="s">
        <v>19</v>
      </c>
      <c r="C18" s="22">
        <v>14524.71</v>
      </c>
      <c r="D18" s="23">
        <v>6504.19</v>
      </c>
      <c r="E18" s="67">
        <f t="shared" si="0"/>
        <v>21028.899999999998</v>
      </c>
      <c r="F18" s="69">
        <f t="shared" si="6"/>
        <v>0.69070231918930614</v>
      </c>
      <c r="G18" s="72">
        <f t="shared" si="7"/>
        <v>0.30929768081069386</v>
      </c>
      <c r="H18" s="21">
        <f t="shared" si="2"/>
        <v>1</v>
      </c>
      <c r="I18" s="103">
        <f t="shared" si="3"/>
        <v>1.03864258177852E-2</v>
      </c>
      <c r="J18" s="104">
        <f t="shared" si="5"/>
        <v>4.6510592596878233E-3</v>
      </c>
      <c r="K18" s="21">
        <f t="shared" si="4"/>
        <v>7.4650319871930318E-3</v>
      </c>
      <c r="M18" s="110"/>
      <c r="N18" s="111"/>
      <c r="O18" s="111"/>
      <c r="P18" s="111"/>
      <c r="Q18" s="111"/>
      <c r="R18" s="112"/>
    </row>
    <row r="19" spans="2:18" x14ac:dyDescent="0.25">
      <c r="B19" s="102" t="s">
        <v>20</v>
      </c>
      <c r="C19" s="22">
        <v>25632.61</v>
      </c>
      <c r="D19" s="23">
        <v>7160.52</v>
      </c>
      <c r="E19" s="67">
        <f t="shared" si="0"/>
        <v>32793.130000000005</v>
      </c>
      <c r="F19" s="69">
        <f t="shared" si="6"/>
        <v>0.78164572884625516</v>
      </c>
      <c r="G19" s="72">
        <f t="shared" si="7"/>
        <v>0.21835427115374467</v>
      </c>
      <c r="H19" s="21">
        <f t="shared" si="2"/>
        <v>0.99999999999999978</v>
      </c>
      <c r="I19" s="103">
        <f t="shared" si="3"/>
        <v>1.8329536512689003E-2</v>
      </c>
      <c r="J19" s="104">
        <f t="shared" si="5"/>
        <v>5.1203920626826487E-3</v>
      </c>
      <c r="K19" s="21">
        <f t="shared" si="4"/>
        <v>1.1641206359352105E-2</v>
      </c>
      <c r="M19" s="110"/>
      <c r="N19" s="111"/>
      <c r="O19" s="111"/>
      <c r="P19" s="111"/>
      <c r="Q19" s="111"/>
      <c r="R19" s="112"/>
    </row>
    <row r="20" spans="2:18" x14ac:dyDescent="0.25">
      <c r="B20" s="102" t="s">
        <v>21</v>
      </c>
      <c r="C20" s="22">
        <v>19417.53</v>
      </c>
      <c r="D20" s="23">
        <v>5899.51</v>
      </c>
      <c r="E20" s="67">
        <f t="shared" si="0"/>
        <v>25317.040000000001</v>
      </c>
      <c r="F20" s="69">
        <f t="shared" si="6"/>
        <v>0.76697473322315712</v>
      </c>
      <c r="G20" s="72">
        <f t="shared" si="7"/>
        <v>0.23302526677684279</v>
      </c>
      <c r="H20" s="21">
        <f t="shared" si="2"/>
        <v>0.99999999999999989</v>
      </c>
      <c r="I20" s="103">
        <f t="shared" si="3"/>
        <v>1.3885215946453915E-2</v>
      </c>
      <c r="J20" s="104">
        <f t="shared" si="5"/>
        <v>4.2186606807490109E-3</v>
      </c>
      <c r="K20" s="21">
        <f t="shared" si="4"/>
        <v>8.9872752935743431E-3</v>
      </c>
      <c r="M20" s="110"/>
      <c r="N20" s="111"/>
      <c r="O20" s="111"/>
      <c r="P20" s="111"/>
      <c r="Q20" s="111"/>
      <c r="R20" s="112"/>
    </row>
    <row r="21" spans="2:18" x14ac:dyDescent="0.25">
      <c r="B21" s="102" t="s">
        <v>22</v>
      </c>
      <c r="C21" s="22">
        <v>28868.52</v>
      </c>
      <c r="D21" s="23">
        <v>12476.15</v>
      </c>
      <c r="E21" s="67">
        <f t="shared" si="0"/>
        <v>41344.67</v>
      </c>
      <c r="F21" s="69">
        <f t="shared" si="6"/>
        <v>0.69824042615408466</v>
      </c>
      <c r="G21" s="72">
        <f t="shared" si="7"/>
        <v>0.30175957384591534</v>
      </c>
      <c r="H21" s="21">
        <f t="shared" si="2"/>
        <v>1</v>
      </c>
      <c r="I21" s="103">
        <f t="shared" si="3"/>
        <v>2.0643492465546535E-2</v>
      </c>
      <c r="J21" s="104">
        <f t="shared" si="5"/>
        <v>8.9215279662424127E-3</v>
      </c>
      <c r="K21" s="21">
        <f t="shared" si="4"/>
        <v>1.4676910539778121E-2</v>
      </c>
      <c r="M21" s="110"/>
      <c r="N21" s="111"/>
      <c r="O21" s="111"/>
      <c r="P21" s="111"/>
      <c r="Q21" s="111"/>
      <c r="R21" s="112"/>
    </row>
    <row r="22" spans="2:18" x14ac:dyDescent="0.25">
      <c r="B22" s="102" t="s">
        <v>23</v>
      </c>
      <c r="C22" s="22">
        <v>22048.31</v>
      </c>
      <c r="D22" s="23">
        <v>7958.2</v>
      </c>
      <c r="E22" s="67">
        <f t="shared" si="0"/>
        <v>30006.510000000002</v>
      </c>
      <c r="F22" s="69">
        <f t="shared" si="6"/>
        <v>0.73478421849125408</v>
      </c>
      <c r="G22" s="72">
        <f t="shared" si="7"/>
        <v>0.26521578150874592</v>
      </c>
      <c r="H22" s="21">
        <f t="shared" si="2"/>
        <v>1</v>
      </c>
      <c r="I22" s="103">
        <f t="shared" si="3"/>
        <v>1.5766451531392476E-2</v>
      </c>
      <c r="J22" s="104">
        <f t="shared" si="5"/>
        <v>5.6908023597784865E-3</v>
      </c>
      <c r="K22" s="21">
        <f t="shared" si="4"/>
        <v>1.0651986407944666E-2</v>
      </c>
      <c r="M22" s="110"/>
      <c r="N22" s="111"/>
      <c r="O22" s="111"/>
      <c r="P22" s="111"/>
      <c r="Q22" s="111"/>
      <c r="R22" s="112"/>
    </row>
    <row r="23" spans="2:18" x14ac:dyDescent="0.25">
      <c r="B23" s="102" t="s">
        <v>24</v>
      </c>
      <c r="C23" s="22">
        <v>14979.73</v>
      </c>
      <c r="D23" s="23">
        <v>5114.42</v>
      </c>
      <c r="E23" s="67">
        <f t="shared" si="0"/>
        <v>20094.150000000001</v>
      </c>
      <c r="F23" s="69">
        <f t="shared" si="6"/>
        <v>0.74547716623992544</v>
      </c>
      <c r="G23" s="72">
        <f t="shared" si="7"/>
        <v>0.25452283376007445</v>
      </c>
      <c r="H23" s="21">
        <f t="shared" si="2"/>
        <v>0.99999999999999989</v>
      </c>
      <c r="I23" s="103">
        <f t="shared" si="3"/>
        <v>1.0711804532789398E-2</v>
      </c>
      <c r="J23" s="104">
        <f t="shared" si="5"/>
        <v>3.6572533242313948E-3</v>
      </c>
      <c r="K23" s="21">
        <f t="shared" si="4"/>
        <v>7.1332058503038613E-3</v>
      </c>
      <c r="M23" s="110"/>
      <c r="N23" s="111"/>
      <c r="O23" s="111"/>
      <c r="P23" s="111"/>
      <c r="Q23" s="111"/>
      <c r="R23" s="112"/>
    </row>
    <row r="24" spans="2:18" x14ac:dyDescent="0.25">
      <c r="B24" s="28" t="s">
        <v>25</v>
      </c>
      <c r="C24" s="73">
        <v>317580.08465479995</v>
      </c>
      <c r="D24" s="85">
        <v>141151.80564770001</v>
      </c>
      <c r="E24" s="74">
        <v>458731.89030249999</v>
      </c>
      <c r="F24" s="75">
        <f t="shared" si="6"/>
        <v>0.69229999345669913</v>
      </c>
      <c r="G24" s="76">
        <f t="shared" ref="G24:G47" si="8">D24/E24</f>
        <v>0.30770000654330082</v>
      </c>
      <c r="H24" s="77">
        <f t="shared" si="2"/>
        <v>1</v>
      </c>
      <c r="I24" s="75">
        <v>0.22709727013296818</v>
      </c>
      <c r="J24" s="76">
        <f>SUM(J8:J23)</f>
        <v>0.10093576797101425</v>
      </c>
      <c r="K24" s="96">
        <f>E24/E47</f>
        <v>0.16284485801224446</v>
      </c>
      <c r="M24" s="110"/>
      <c r="N24" s="111"/>
      <c r="O24" s="111"/>
      <c r="P24" s="111"/>
      <c r="Q24" s="111"/>
      <c r="R24" s="112"/>
    </row>
    <row r="25" spans="2:18" x14ac:dyDescent="0.25">
      <c r="B25" s="28" t="s">
        <v>26</v>
      </c>
      <c r="C25" s="81">
        <v>144064.95999999999</v>
      </c>
      <c r="D25" s="82">
        <v>23023.46</v>
      </c>
      <c r="E25" s="83">
        <f t="shared" ref="E25:E46" si="9">C25+D25</f>
        <v>167088.41999999998</v>
      </c>
      <c r="F25" s="84">
        <f t="shared" si="6"/>
        <v>0.86220792560011039</v>
      </c>
      <c r="G25" s="76">
        <f t="shared" si="8"/>
        <v>0.13779207439988961</v>
      </c>
      <c r="H25" s="77">
        <f t="shared" si="2"/>
        <v>1</v>
      </c>
      <c r="I25" s="78">
        <f>C25/C47</f>
        <v>0.10301892567784088</v>
      </c>
      <c r="J25" s="76">
        <f>D25/D47</f>
        <v>1.6230216966833064E-2</v>
      </c>
      <c r="K25" s="77">
        <f>E25/E47</f>
        <v>5.9314581361342905E-2</v>
      </c>
      <c r="M25" s="110"/>
      <c r="N25" s="111"/>
      <c r="O25" s="111"/>
      <c r="P25" s="111"/>
      <c r="Q25" s="111"/>
      <c r="R25" s="112"/>
    </row>
    <row r="26" spans="2:18" x14ac:dyDescent="0.25">
      <c r="B26" s="28" t="s">
        <v>27</v>
      </c>
      <c r="C26" s="81">
        <v>184268.6</v>
      </c>
      <c r="D26" s="82">
        <v>173450.37</v>
      </c>
      <c r="E26" s="83">
        <f t="shared" si="9"/>
        <v>357718.97</v>
      </c>
      <c r="F26" s="84">
        <f t="shared" si="6"/>
        <v>0.51512112986347924</v>
      </c>
      <c r="G26" s="76">
        <f t="shared" si="8"/>
        <v>0.48487887013652087</v>
      </c>
      <c r="H26" s="77">
        <f t="shared" si="2"/>
        <v>1</v>
      </c>
      <c r="I26" s="78">
        <f>C26/C47</f>
        <v>0.13176801082067277</v>
      </c>
      <c r="J26" s="76">
        <f>D26/D47</f>
        <v>0.12227254887308306</v>
      </c>
      <c r="K26" s="77">
        <f>E26/E47</f>
        <v>0.1269863641691075</v>
      </c>
      <c r="M26" s="110"/>
      <c r="N26" s="111"/>
      <c r="O26" s="111"/>
      <c r="P26" s="111"/>
      <c r="Q26" s="111"/>
      <c r="R26" s="112"/>
    </row>
    <row r="27" spans="2:18" x14ac:dyDescent="0.25">
      <c r="B27" s="102" t="s">
        <v>28</v>
      </c>
      <c r="C27" s="22">
        <v>108100.53</v>
      </c>
      <c r="D27" s="23">
        <v>42285.72</v>
      </c>
      <c r="E27" s="24">
        <f t="shared" si="9"/>
        <v>150386.25</v>
      </c>
      <c r="F27" s="69">
        <f t="shared" si="6"/>
        <v>0.71881924045582624</v>
      </c>
      <c r="G27" s="79">
        <f t="shared" si="8"/>
        <v>0.28118075954417376</v>
      </c>
      <c r="H27" s="27">
        <f t="shared" si="2"/>
        <v>1</v>
      </c>
      <c r="I27" s="25">
        <f t="shared" ref="I27:I45" si="10">C27/$C$47</f>
        <v>7.7301242896296279E-2</v>
      </c>
      <c r="J27" s="26">
        <f t="shared" ref="J27:J45" si="11">D27/$D$47</f>
        <v>2.9809003955042043E-2</v>
      </c>
      <c r="K27" s="27">
        <f t="shared" ref="K27:K45" si="12">E27/$E$47</f>
        <v>5.338549171302389E-2</v>
      </c>
      <c r="M27" s="110"/>
      <c r="N27" s="111"/>
      <c r="O27" s="111"/>
      <c r="P27" s="111"/>
      <c r="Q27" s="111"/>
      <c r="R27" s="112"/>
    </row>
    <row r="28" spans="2:18" x14ac:dyDescent="0.25">
      <c r="B28" s="102" t="s">
        <v>29</v>
      </c>
      <c r="C28" s="22">
        <v>49356.32</v>
      </c>
      <c r="D28" s="23">
        <v>53858.42</v>
      </c>
      <c r="E28" s="24">
        <f t="shared" si="9"/>
        <v>103214.73999999999</v>
      </c>
      <c r="F28" s="80">
        <f t="shared" si="6"/>
        <v>0.47819061502262183</v>
      </c>
      <c r="G28" s="100">
        <f t="shared" si="8"/>
        <v>0.52180938497737828</v>
      </c>
      <c r="H28" s="27">
        <f t="shared" si="2"/>
        <v>1</v>
      </c>
      <c r="I28" s="25">
        <f t="shared" si="10"/>
        <v>3.5294044171544081E-2</v>
      </c>
      <c r="J28" s="26">
        <f t="shared" si="11"/>
        <v>3.7967092786697625E-2</v>
      </c>
      <c r="K28" s="27">
        <f t="shared" si="12"/>
        <v>3.6640116014143014E-2</v>
      </c>
      <c r="M28" s="110"/>
      <c r="N28" s="111"/>
      <c r="O28" s="111"/>
      <c r="P28" s="111"/>
      <c r="Q28" s="111"/>
      <c r="R28" s="112"/>
    </row>
    <row r="29" spans="2:18" x14ac:dyDescent="0.25">
      <c r="B29" s="102" t="s">
        <v>30</v>
      </c>
      <c r="C29" s="22">
        <v>10290.27</v>
      </c>
      <c r="D29" s="23">
        <v>6419.21</v>
      </c>
      <c r="E29" s="24">
        <f t="shared" si="9"/>
        <v>16709.48</v>
      </c>
      <c r="F29" s="69">
        <f t="shared" si="6"/>
        <v>0.615834244991466</v>
      </c>
      <c r="G29" s="72">
        <f t="shared" si="8"/>
        <v>0.38416575500853412</v>
      </c>
      <c r="H29" s="27">
        <f t="shared" si="2"/>
        <v>1</v>
      </c>
      <c r="I29" s="25">
        <f t="shared" si="10"/>
        <v>7.358434419687589E-3</v>
      </c>
      <c r="J29" s="26">
        <f t="shared" si="11"/>
        <v>4.5251743680430516E-3</v>
      </c>
      <c r="K29" s="27">
        <f t="shared" si="12"/>
        <v>5.9316846192317349E-3</v>
      </c>
      <c r="M29" s="110"/>
      <c r="N29" s="111"/>
      <c r="O29" s="111"/>
      <c r="P29" s="111"/>
      <c r="Q29" s="111"/>
      <c r="R29" s="112"/>
    </row>
    <row r="30" spans="2:18" x14ac:dyDescent="0.25">
      <c r="B30" s="102" t="s">
        <v>31</v>
      </c>
      <c r="C30" s="22">
        <v>7641.5</v>
      </c>
      <c r="D30" s="23">
        <v>3415.75</v>
      </c>
      <c r="E30" s="24">
        <f t="shared" si="9"/>
        <v>11057.25</v>
      </c>
      <c r="F30" s="69">
        <f t="shared" si="6"/>
        <v>0.69108503470573601</v>
      </c>
      <c r="G30" s="72">
        <f t="shared" si="8"/>
        <v>0.30891496529426393</v>
      </c>
      <c r="H30" s="27">
        <f t="shared" si="2"/>
        <v>1</v>
      </c>
      <c r="I30" s="25">
        <f t="shared" si="10"/>
        <v>5.4643344264088999E-3</v>
      </c>
      <c r="J30" s="26">
        <f t="shared" si="11"/>
        <v>2.4079075692558824E-3</v>
      </c>
      <c r="K30" s="27">
        <f t="shared" si="12"/>
        <v>3.9252041210139452E-3</v>
      </c>
      <c r="M30" s="110"/>
      <c r="N30" s="111"/>
      <c r="O30" s="111"/>
      <c r="P30" s="111"/>
      <c r="Q30" s="111"/>
      <c r="R30" s="112"/>
    </row>
    <row r="31" spans="2:18" x14ac:dyDescent="0.25">
      <c r="B31" s="102" t="s">
        <v>32</v>
      </c>
      <c r="C31" s="22">
        <v>32665.4</v>
      </c>
      <c r="D31" s="23">
        <v>12482.97</v>
      </c>
      <c r="E31" s="24">
        <f t="shared" si="9"/>
        <v>45148.37</v>
      </c>
      <c r="F31" s="69">
        <f t="shared" si="6"/>
        <v>0.72351227740890756</v>
      </c>
      <c r="G31" s="72">
        <f t="shared" si="8"/>
        <v>0.27648772259109239</v>
      </c>
      <c r="H31" s="27">
        <f t="shared" si="2"/>
        <v>1</v>
      </c>
      <c r="I31" s="25">
        <f t="shared" si="10"/>
        <v>2.3358590561070116E-2</v>
      </c>
      <c r="J31" s="26">
        <f t="shared" si="11"/>
        <v>8.799776901059533E-3</v>
      </c>
      <c r="K31" s="27">
        <f t="shared" si="12"/>
        <v>1.6027182887342006E-2</v>
      </c>
      <c r="M31" s="110"/>
      <c r="N31" s="111"/>
      <c r="O31" s="111"/>
      <c r="P31" s="111"/>
      <c r="Q31" s="111"/>
      <c r="R31" s="112"/>
    </row>
    <row r="32" spans="2:18" x14ac:dyDescent="0.25">
      <c r="B32" s="102" t="s">
        <v>33</v>
      </c>
      <c r="C32" s="22">
        <v>30523.17</v>
      </c>
      <c r="D32" s="23">
        <v>49565.5</v>
      </c>
      <c r="E32" s="24">
        <f t="shared" si="9"/>
        <v>80088.67</v>
      </c>
      <c r="F32" s="80">
        <f t="shared" si="6"/>
        <v>0.38111720421877399</v>
      </c>
      <c r="G32" s="101">
        <f t="shared" si="8"/>
        <v>0.61888279578122596</v>
      </c>
      <c r="H32" s="27">
        <f t="shared" si="2"/>
        <v>1</v>
      </c>
      <c r="I32" s="25">
        <f t="shared" si="10"/>
        <v>2.18267105455907E-2</v>
      </c>
      <c r="J32" s="26">
        <f t="shared" si="11"/>
        <v>3.4940830746966973E-2</v>
      </c>
      <c r="K32" s="27">
        <f t="shared" si="12"/>
        <v>2.8430611366345695E-2</v>
      </c>
      <c r="M32" s="110"/>
      <c r="N32" s="111"/>
      <c r="O32" s="111"/>
      <c r="P32" s="111"/>
      <c r="Q32" s="111"/>
      <c r="R32" s="112"/>
    </row>
    <row r="33" spans="2:19" x14ac:dyDescent="0.25">
      <c r="B33" s="102" t="s">
        <v>34</v>
      </c>
      <c r="C33" s="22">
        <v>13698.23</v>
      </c>
      <c r="D33" s="23">
        <v>20756.39</v>
      </c>
      <c r="E33" s="24">
        <f t="shared" si="9"/>
        <v>34454.619999999995</v>
      </c>
      <c r="F33" s="80">
        <f t="shared" si="6"/>
        <v>0.39757309759910286</v>
      </c>
      <c r="G33" s="101">
        <f t="shared" si="8"/>
        <v>0.60242690240089725</v>
      </c>
      <c r="H33" s="27">
        <f t="shared" si="2"/>
        <v>1</v>
      </c>
      <c r="I33" s="25">
        <f t="shared" si="10"/>
        <v>9.7954210259591935E-3</v>
      </c>
      <c r="J33" s="26">
        <f t="shared" si="11"/>
        <v>1.4632062824102204E-2</v>
      </c>
      <c r="K33" s="27">
        <f t="shared" si="12"/>
        <v>1.2231017333601888E-2</v>
      </c>
      <c r="M33" s="110"/>
      <c r="N33" s="111"/>
      <c r="O33" s="111"/>
      <c r="P33" s="111"/>
      <c r="Q33" s="111"/>
      <c r="R33" s="112"/>
    </row>
    <row r="34" spans="2:19" x14ac:dyDescent="0.25">
      <c r="B34" s="102" t="s">
        <v>35</v>
      </c>
      <c r="C34" s="22">
        <v>55935.33</v>
      </c>
      <c r="D34" s="23">
        <v>55745.15</v>
      </c>
      <c r="E34" s="24">
        <f t="shared" si="9"/>
        <v>111680.48000000001</v>
      </c>
      <c r="F34" s="80">
        <f t="shared" si="6"/>
        <v>0.50085144691355188</v>
      </c>
      <c r="G34" s="72">
        <f t="shared" si="8"/>
        <v>0.49914855308644801</v>
      </c>
      <c r="H34" s="27">
        <f t="shared" si="2"/>
        <v>0.99999999999999989</v>
      </c>
      <c r="I34" s="25">
        <f t="shared" si="10"/>
        <v>3.9998606212332991E-2</v>
      </c>
      <c r="J34" s="26">
        <f t="shared" si="11"/>
        <v>3.9297129073938245E-2</v>
      </c>
      <c r="K34" s="27">
        <f t="shared" si="12"/>
        <v>3.9645362122843884E-2</v>
      </c>
      <c r="M34" s="110"/>
      <c r="N34" s="111"/>
      <c r="O34" s="111"/>
      <c r="P34" s="111"/>
      <c r="Q34" s="111"/>
      <c r="R34" s="112"/>
    </row>
    <row r="35" spans="2:19" x14ac:dyDescent="0.25">
      <c r="B35" s="102" t="s">
        <v>36</v>
      </c>
      <c r="C35" s="22">
        <v>14905.76</v>
      </c>
      <c r="D35" s="23">
        <v>10424.83</v>
      </c>
      <c r="E35" s="24">
        <f t="shared" si="9"/>
        <v>25330.59</v>
      </c>
      <c r="F35" s="70">
        <f t="shared" si="6"/>
        <v>0.58844898598887752</v>
      </c>
      <c r="G35" s="72">
        <f t="shared" si="8"/>
        <v>0.41155101401112254</v>
      </c>
      <c r="H35" s="27">
        <f t="shared" si="2"/>
        <v>1</v>
      </c>
      <c r="I35" s="25">
        <f t="shared" si="10"/>
        <v>1.0658909575317507E-2</v>
      </c>
      <c r="J35" s="26">
        <f t="shared" si="11"/>
        <v>7.348906408608886E-3</v>
      </c>
      <c r="K35" s="27">
        <f t="shared" si="12"/>
        <v>8.9920853969761589E-3</v>
      </c>
      <c r="M35" s="110"/>
      <c r="N35" s="111"/>
      <c r="O35" s="111"/>
      <c r="P35" s="111"/>
      <c r="Q35" s="111"/>
      <c r="R35" s="112"/>
    </row>
    <row r="36" spans="2:19" x14ac:dyDescent="0.25">
      <c r="B36" s="102" t="s">
        <v>37</v>
      </c>
      <c r="C36" s="22">
        <v>7765.32</v>
      </c>
      <c r="D36" s="23">
        <v>9267.6</v>
      </c>
      <c r="E36" s="24">
        <f t="shared" si="9"/>
        <v>17032.919999999998</v>
      </c>
      <c r="F36" s="80">
        <f t="shared" si="6"/>
        <v>0.45590069113223103</v>
      </c>
      <c r="G36" s="100">
        <f t="shared" si="8"/>
        <v>0.54409930886776903</v>
      </c>
      <c r="H36" s="27">
        <f t="shared" si="2"/>
        <v>1</v>
      </c>
      <c r="I36" s="25">
        <f t="shared" si="10"/>
        <v>5.5528764520161693E-3</v>
      </c>
      <c r="J36" s="26">
        <f t="shared" si="11"/>
        <v>6.5331257231459614E-3</v>
      </c>
      <c r="K36" s="27">
        <f t="shared" si="12"/>
        <v>6.046502319916873E-3</v>
      </c>
      <c r="M36" s="110"/>
      <c r="N36" s="111"/>
      <c r="O36" s="111"/>
      <c r="P36" s="111"/>
      <c r="Q36" s="111"/>
      <c r="R36" s="112"/>
    </row>
    <row r="37" spans="2:19" x14ac:dyDescent="0.25">
      <c r="B37" s="102" t="s">
        <v>38</v>
      </c>
      <c r="C37" s="22">
        <v>96823.039999999994</v>
      </c>
      <c r="D37" s="23">
        <v>73905.47</v>
      </c>
      <c r="E37" s="24">
        <f t="shared" si="9"/>
        <v>170728.51</v>
      </c>
      <c r="F37" s="70">
        <f t="shared" si="6"/>
        <v>0.56711699762388834</v>
      </c>
      <c r="G37" s="72">
        <f t="shared" si="8"/>
        <v>0.4328830023761116</v>
      </c>
      <c r="H37" s="27">
        <f t="shared" si="2"/>
        <v>1</v>
      </c>
      <c r="I37" s="25">
        <f t="shared" si="10"/>
        <v>6.9236860661069932E-2</v>
      </c>
      <c r="J37" s="26">
        <f t="shared" si="11"/>
        <v>5.2099111651149395E-2</v>
      </c>
      <c r="K37" s="27">
        <f t="shared" si="12"/>
        <v>6.0606773929012245E-2</v>
      </c>
      <c r="M37" s="110"/>
      <c r="N37" s="111"/>
      <c r="O37" s="111"/>
      <c r="P37" s="111"/>
      <c r="Q37" s="111"/>
      <c r="R37" s="112"/>
    </row>
    <row r="38" spans="2:19" x14ac:dyDescent="0.25">
      <c r="B38" s="102" t="s">
        <v>39</v>
      </c>
      <c r="C38" s="22">
        <v>120370.43</v>
      </c>
      <c r="D38" s="23">
        <v>147981.41</v>
      </c>
      <c r="E38" s="24">
        <f t="shared" si="9"/>
        <v>268351.83999999997</v>
      </c>
      <c r="F38" s="71">
        <f t="shared" si="6"/>
        <v>0.44855451708473476</v>
      </c>
      <c r="G38" s="100">
        <f t="shared" si="8"/>
        <v>0.55144548291526541</v>
      </c>
      <c r="H38" s="27">
        <f t="shared" si="2"/>
        <v>1.0000000000000002</v>
      </c>
      <c r="I38" s="25">
        <f t="shared" si="10"/>
        <v>8.6075284246632536E-2</v>
      </c>
      <c r="J38" s="26">
        <f t="shared" si="11"/>
        <v>0.10431839486149694</v>
      </c>
      <c r="K38" s="27">
        <f t="shared" si="12"/>
        <v>9.5261999886922591E-2</v>
      </c>
      <c r="M38" s="110"/>
      <c r="N38" s="111"/>
      <c r="O38" s="111"/>
      <c r="P38" s="111"/>
      <c r="Q38" s="111"/>
      <c r="R38" s="112"/>
    </row>
    <row r="39" spans="2:19" x14ac:dyDescent="0.25">
      <c r="B39" s="102" t="s">
        <v>40</v>
      </c>
      <c r="C39" s="22">
        <v>71826.259999999995</v>
      </c>
      <c r="D39" s="23">
        <v>164283.53</v>
      </c>
      <c r="E39" s="24">
        <f t="shared" si="9"/>
        <v>236109.78999999998</v>
      </c>
      <c r="F39" s="80">
        <f t="shared" si="6"/>
        <v>0.30420703859844184</v>
      </c>
      <c r="G39" s="101">
        <f t="shared" si="8"/>
        <v>0.69579296140155822</v>
      </c>
      <c r="H39" s="27">
        <f t="shared" si="2"/>
        <v>1</v>
      </c>
      <c r="I39" s="25">
        <f t="shared" si="10"/>
        <v>5.1361997675612961E-2</v>
      </c>
      <c r="J39" s="26">
        <f t="shared" si="11"/>
        <v>0.11581045316287078</v>
      </c>
      <c r="K39" s="27">
        <f t="shared" si="12"/>
        <v>8.3816420965406147E-2</v>
      </c>
      <c r="M39" s="110"/>
      <c r="N39" s="111"/>
      <c r="O39" s="111"/>
      <c r="P39" s="111"/>
      <c r="Q39" s="111"/>
      <c r="R39" s="112"/>
    </row>
    <row r="40" spans="2:19" x14ac:dyDescent="0.25">
      <c r="B40" s="102" t="s">
        <v>41</v>
      </c>
      <c r="C40" s="22">
        <v>34609.949999999997</v>
      </c>
      <c r="D40" s="23">
        <v>140816.59</v>
      </c>
      <c r="E40" s="24">
        <f t="shared" si="9"/>
        <v>175426.53999999998</v>
      </c>
      <c r="F40" s="80">
        <f t="shared" si="6"/>
        <v>0.19729027318215364</v>
      </c>
      <c r="G40" s="101">
        <f t="shared" si="8"/>
        <v>0.80270972681784647</v>
      </c>
      <c r="H40" s="27">
        <f t="shared" si="2"/>
        <v>1</v>
      </c>
      <c r="I40" s="25">
        <f t="shared" si="10"/>
        <v>2.4749112252998844E-2</v>
      </c>
      <c r="J40" s="26">
        <f t="shared" si="11"/>
        <v>9.926760826694056E-2</v>
      </c>
      <c r="K40" s="27">
        <f t="shared" si="12"/>
        <v>6.227452375077145E-2</v>
      </c>
      <c r="M40" s="110"/>
      <c r="N40" s="111"/>
      <c r="O40" s="111"/>
      <c r="P40" s="111"/>
      <c r="Q40" s="111"/>
      <c r="R40" s="112"/>
    </row>
    <row r="41" spans="2:19" x14ac:dyDescent="0.25">
      <c r="B41" s="102" t="s">
        <v>42</v>
      </c>
      <c r="C41" s="22">
        <v>38419.01</v>
      </c>
      <c r="D41" s="23">
        <v>201781.66</v>
      </c>
      <c r="E41" s="24">
        <f t="shared" si="9"/>
        <v>240200.67</v>
      </c>
      <c r="F41" s="80">
        <f t="shared" si="6"/>
        <v>0.15994547392394867</v>
      </c>
      <c r="G41" s="101">
        <f t="shared" si="8"/>
        <v>0.84005452607605124</v>
      </c>
      <c r="H41" s="27">
        <f t="shared" si="2"/>
        <v>0.99999999999999989</v>
      </c>
      <c r="I41" s="25">
        <f t="shared" si="10"/>
        <v>2.7472920103585395E-2</v>
      </c>
      <c r="J41" s="26">
        <f t="shared" si="11"/>
        <v>0.14224448113913984</v>
      </c>
      <c r="K41" s="27">
        <f t="shared" si="12"/>
        <v>8.5268639105954086E-2</v>
      </c>
      <c r="M41" s="110"/>
      <c r="N41" s="111"/>
      <c r="O41" s="111"/>
      <c r="P41" s="111"/>
      <c r="Q41" s="111"/>
      <c r="R41" s="112"/>
    </row>
    <row r="42" spans="2:19" x14ac:dyDescent="0.25">
      <c r="B42" s="102" t="s">
        <v>43</v>
      </c>
      <c r="C42" s="22">
        <v>17587.259999999998</v>
      </c>
      <c r="D42" s="23">
        <v>16708.509999999998</v>
      </c>
      <c r="E42" s="24">
        <f t="shared" si="9"/>
        <v>34295.769999999997</v>
      </c>
      <c r="F42" s="70">
        <f t="shared" si="6"/>
        <v>0.51281134670543915</v>
      </c>
      <c r="G42" s="72">
        <f t="shared" si="8"/>
        <v>0.48718865329456079</v>
      </c>
      <c r="H42" s="27">
        <f t="shared" si="2"/>
        <v>1</v>
      </c>
      <c r="I42" s="25">
        <f t="shared" si="10"/>
        <v>1.2576414353753082E-2</v>
      </c>
      <c r="J42" s="26">
        <f t="shared" si="11"/>
        <v>1.1778539910704121E-2</v>
      </c>
      <c r="K42" s="27">
        <f t="shared" si="12"/>
        <v>1.2174627302208633E-2</v>
      </c>
      <c r="M42" s="110"/>
      <c r="N42" s="111"/>
      <c r="O42" s="111"/>
      <c r="P42" s="111"/>
      <c r="Q42" s="111"/>
      <c r="R42" s="112"/>
    </row>
    <row r="43" spans="2:19" ht="15.75" thickBot="1" x14ac:dyDescent="0.3">
      <c r="B43" s="102" t="s">
        <v>44</v>
      </c>
      <c r="C43" s="22">
        <v>25749.99</v>
      </c>
      <c r="D43" s="23">
        <v>46489.66</v>
      </c>
      <c r="E43" s="24">
        <f t="shared" si="9"/>
        <v>72239.650000000009</v>
      </c>
      <c r="F43" s="71">
        <f t="shared" si="6"/>
        <v>0.35645230839296699</v>
      </c>
      <c r="G43" s="101">
        <f t="shared" si="8"/>
        <v>0.64354769160703296</v>
      </c>
      <c r="H43" s="27">
        <f t="shared" si="2"/>
        <v>1</v>
      </c>
      <c r="I43" s="25">
        <f t="shared" si="10"/>
        <v>1.8413473380446889E-2</v>
      </c>
      <c r="J43" s="26">
        <f t="shared" si="11"/>
        <v>3.2772540205264565E-2</v>
      </c>
      <c r="K43" s="27">
        <f t="shared" si="12"/>
        <v>2.5644294185317787E-2</v>
      </c>
      <c r="M43" s="113"/>
      <c r="N43" s="114"/>
      <c r="O43" s="114"/>
      <c r="P43" s="114"/>
      <c r="Q43" s="114"/>
      <c r="R43" s="115"/>
    </row>
    <row r="44" spans="2:19" x14ac:dyDescent="0.25">
      <c r="B44" s="102" t="s">
        <v>46</v>
      </c>
      <c r="C44" s="22">
        <v>1069.29</v>
      </c>
      <c r="D44" s="23">
        <v>16587.580000000002</v>
      </c>
      <c r="E44" s="24">
        <f t="shared" si="9"/>
        <v>17656.870000000003</v>
      </c>
      <c r="F44" s="71">
        <f t="shared" si="6"/>
        <v>6.0559430975025572E-2</v>
      </c>
      <c r="G44" s="101">
        <f t="shared" si="8"/>
        <v>0.93944056902497441</v>
      </c>
      <c r="H44" s="27">
        <f t="shared" si="2"/>
        <v>1</v>
      </c>
      <c r="I44" s="25">
        <f t="shared" si="10"/>
        <v>7.6463497465350681E-4</v>
      </c>
      <c r="J44" s="26">
        <f t="shared" si="11"/>
        <v>1.169329120621752E-2</v>
      </c>
      <c r="K44" s="27">
        <f t="shared" si="12"/>
        <v>6.267997819368063E-3</v>
      </c>
      <c r="M44" s="29"/>
      <c r="N44" s="29"/>
      <c r="O44" s="29"/>
      <c r="P44" s="29"/>
      <c r="Q44" s="29"/>
      <c r="R44" s="29"/>
    </row>
    <row r="45" spans="2:19" x14ac:dyDescent="0.25">
      <c r="B45" s="102" t="s">
        <v>47</v>
      </c>
      <c r="C45" s="22">
        <v>715.07327629999997</v>
      </c>
      <c r="D45" s="23">
        <v>591.53596370000002</v>
      </c>
      <c r="E45" s="24">
        <f t="shared" si="9"/>
        <v>1306.60924</v>
      </c>
      <c r="F45" s="70">
        <f t="shared" si="6"/>
        <v>0.54727400848627095</v>
      </c>
      <c r="G45" s="72">
        <f t="shared" si="8"/>
        <v>0.45272599151372911</v>
      </c>
      <c r="H45" s="27">
        <f t="shared" si="2"/>
        <v>1</v>
      </c>
      <c r="I45" s="25">
        <f t="shared" si="10"/>
        <v>5.1133933404319738E-4</v>
      </c>
      <c r="J45" s="26">
        <f t="shared" si="11"/>
        <v>4.1699888003522007E-4</v>
      </c>
      <c r="K45" s="27">
        <f t="shared" si="12"/>
        <v>4.6383214392393219E-4</v>
      </c>
      <c r="M45" s="106" t="s">
        <v>45</v>
      </c>
      <c r="N45" s="106"/>
      <c r="O45" s="106"/>
      <c r="P45" s="106"/>
      <c r="Q45" s="106"/>
      <c r="R45" s="106"/>
      <c r="S45" s="106"/>
    </row>
    <row r="46" spans="2:19" ht="15.75" thickBot="1" x14ac:dyDescent="0.3">
      <c r="B46" s="28" t="s">
        <v>48</v>
      </c>
      <c r="C46" s="73">
        <v>738052.13327630004</v>
      </c>
      <c r="D46" s="85">
        <v>1073367.4859637001</v>
      </c>
      <c r="E46" s="83">
        <f t="shared" si="9"/>
        <v>1811419.6192400001</v>
      </c>
      <c r="F46" s="75">
        <f t="shared" si="6"/>
        <v>0.40744404302408815</v>
      </c>
      <c r="G46" s="89">
        <f t="shared" si="8"/>
        <v>0.59255595697591179</v>
      </c>
      <c r="H46" s="88">
        <f t="shared" si="2"/>
        <v>1</v>
      </c>
      <c r="I46" s="86">
        <f>SUM(I27:I45)</f>
        <v>0.52777120726901983</v>
      </c>
      <c r="J46" s="87">
        <f>SUM(J27:J45)</f>
        <v>0.75666242964067942</v>
      </c>
      <c r="K46" s="88">
        <f>SUM(K27:K45)</f>
        <v>0.64303436698332395</v>
      </c>
      <c r="M46" s="106"/>
      <c r="N46" s="106"/>
      <c r="O46" s="106"/>
      <c r="P46" s="106"/>
      <c r="Q46" s="106"/>
      <c r="R46" s="106"/>
      <c r="S46" s="106"/>
    </row>
    <row r="47" spans="2:19" ht="15.75" thickBot="1" x14ac:dyDescent="0.3">
      <c r="B47" s="33" t="s">
        <v>49</v>
      </c>
      <c r="C47" s="34">
        <v>1398431.9779310999</v>
      </c>
      <c r="D47" s="34">
        <v>1418555.2816114</v>
      </c>
      <c r="E47" s="36">
        <v>2816987.2595424997</v>
      </c>
      <c r="F47" s="37">
        <f t="shared" si="6"/>
        <v>0.49642822245430246</v>
      </c>
      <c r="G47" s="38">
        <f t="shared" si="8"/>
        <v>0.5035717775456976</v>
      </c>
      <c r="H47" s="39">
        <v>1</v>
      </c>
      <c r="I47" s="37">
        <v>1</v>
      </c>
      <c r="J47" s="37">
        <v>1</v>
      </c>
      <c r="K47" s="99">
        <v>1</v>
      </c>
      <c r="M47" s="30"/>
      <c r="N47" s="31"/>
      <c r="O47" s="31"/>
      <c r="P47" s="31"/>
      <c r="Q47" s="31"/>
      <c r="R47" s="31"/>
      <c r="S47" s="32"/>
    </row>
    <row r="48" spans="2:19" s="41" customFormat="1" x14ac:dyDescent="0.2">
      <c r="B48" s="97" t="s">
        <v>56</v>
      </c>
      <c r="C48" s="40"/>
      <c r="G48" s="40"/>
      <c r="H48" s="42"/>
      <c r="I48" s="40"/>
      <c r="M48" s="30"/>
      <c r="N48" s="31"/>
      <c r="O48" s="31"/>
      <c r="P48" s="31"/>
      <c r="Q48" s="31"/>
      <c r="R48" s="31"/>
      <c r="S48" s="32"/>
    </row>
    <row r="49" spans="2:19" x14ac:dyDescent="0.25">
      <c r="B49" s="98" t="s">
        <v>57</v>
      </c>
      <c r="F49" s="43" t="s">
        <v>59</v>
      </c>
      <c r="G49" s="44" t="s">
        <v>59</v>
      </c>
      <c r="M49" s="30"/>
      <c r="N49" s="31"/>
      <c r="O49" s="31"/>
      <c r="P49" s="31"/>
      <c r="Q49" s="31"/>
      <c r="R49" s="31"/>
      <c r="S49" s="32"/>
    </row>
    <row r="50" spans="2:19" x14ac:dyDescent="0.25">
      <c r="B50" s="98" t="s">
        <v>58</v>
      </c>
      <c r="F50" s="45" t="s">
        <v>50</v>
      </c>
      <c r="G50" s="46" t="s">
        <v>50</v>
      </c>
      <c r="M50" s="41"/>
      <c r="N50" s="41"/>
      <c r="O50" s="41"/>
      <c r="P50" s="41"/>
      <c r="Q50" s="41"/>
      <c r="R50" s="41"/>
      <c r="S50" s="41"/>
    </row>
    <row r="51" spans="2:19" x14ac:dyDescent="0.25">
      <c r="B51" s="47"/>
      <c r="F51" s="48"/>
      <c r="G51" s="48"/>
    </row>
    <row r="52" spans="2:19" x14ac:dyDescent="0.25">
      <c r="B52" s="9" t="s">
        <v>54</v>
      </c>
    </row>
    <row r="53" spans="2:19" ht="15.75" thickBot="1" x14ac:dyDescent="0.3">
      <c r="B53" s="10"/>
      <c r="C53" s="11"/>
      <c r="D53" s="12"/>
    </row>
    <row r="54" spans="2:19" ht="48.75" thickBot="1" x14ac:dyDescent="0.3">
      <c r="B54" s="13" t="s">
        <v>53</v>
      </c>
      <c r="C54" s="14" t="s">
        <v>0</v>
      </c>
      <c r="D54" s="15" t="s">
        <v>1</v>
      </c>
      <c r="E54" s="16" t="s">
        <v>2</v>
      </c>
      <c r="F54" s="17" t="s">
        <v>3</v>
      </c>
      <c r="G54" s="18" t="s">
        <v>4</v>
      </c>
      <c r="H54" s="16" t="s">
        <v>2</v>
      </c>
      <c r="I54" s="19" t="s">
        <v>5</v>
      </c>
      <c r="J54" s="18" t="s">
        <v>6</v>
      </c>
      <c r="K54" s="20" t="s">
        <v>7</v>
      </c>
    </row>
    <row r="55" spans="2:19" x14ac:dyDescent="0.25">
      <c r="B55" s="28" t="s">
        <v>8</v>
      </c>
      <c r="C55" s="49">
        <v>14466.2</v>
      </c>
      <c r="D55" s="50">
        <v>7562.16</v>
      </c>
      <c r="E55" s="51">
        <v>22028.36</v>
      </c>
      <c r="F55" s="52">
        <v>0.65670798915579731</v>
      </c>
      <c r="G55" s="53">
        <v>0.34329201084420263</v>
      </c>
      <c r="H55" s="54">
        <v>1</v>
      </c>
      <c r="I55" s="52">
        <v>1.0344586099498322E-2</v>
      </c>
      <c r="J55" s="53">
        <v>5.330888473665832E-3</v>
      </c>
      <c r="K55" s="55">
        <v>7.8198294739812123E-3</v>
      </c>
    </row>
    <row r="56" spans="2:19" x14ac:dyDescent="0.25">
      <c r="B56" s="28" t="s">
        <v>51</v>
      </c>
      <c r="C56" s="56">
        <v>317580.08465479995</v>
      </c>
      <c r="D56" s="57">
        <v>141151.80564770001</v>
      </c>
      <c r="E56" s="58">
        <v>458731.89030249999</v>
      </c>
      <c r="F56" s="59">
        <v>0.69229999345669913</v>
      </c>
      <c r="G56" s="60">
        <v>0.30770000654330082</v>
      </c>
      <c r="H56" s="61">
        <v>1</v>
      </c>
      <c r="I56" s="59">
        <v>0.22709727013296818</v>
      </c>
      <c r="J56" s="60">
        <v>0.10093576797101425</v>
      </c>
      <c r="K56" s="61">
        <v>0.16284485801224446</v>
      </c>
    </row>
    <row r="57" spans="2:19" x14ac:dyDescent="0.25">
      <c r="B57" s="28" t="s">
        <v>26</v>
      </c>
      <c r="C57" s="56">
        <v>144064.95999999999</v>
      </c>
      <c r="D57" s="57">
        <v>23023.46</v>
      </c>
      <c r="E57" s="58">
        <v>167088.41999999998</v>
      </c>
      <c r="F57" s="59">
        <v>0.86220792560011039</v>
      </c>
      <c r="G57" s="60">
        <v>0.13779207439988961</v>
      </c>
      <c r="H57" s="61">
        <v>1</v>
      </c>
      <c r="I57" s="59">
        <v>0.10301892567784088</v>
      </c>
      <c r="J57" s="60">
        <v>1.6230216966833064E-2</v>
      </c>
      <c r="K57" s="61">
        <v>5.9314581361342905E-2</v>
      </c>
    </row>
    <row r="58" spans="2:19" x14ac:dyDescent="0.25">
      <c r="B58" s="28" t="s">
        <v>27</v>
      </c>
      <c r="C58" s="56">
        <v>184268.6</v>
      </c>
      <c r="D58" s="57">
        <v>173450.37</v>
      </c>
      <c r="E58" s="58">
        <v>357718.97</v>
      </c>
      <c r="F58" s="59">
        <v>0.51512112986347924</v>
      </c>
      <c r="G58" s="60">
        <v>0.48487887013652087</v>
      </c>
      <c r="H58" s="61">
        <v>1</v>
      </c>
      <c r="I58" s="59">
        <v>0.13176801082067277</v>
      </c>
      <c r="J58" s="60">
        <v>0.12227254887308306</v>
      </c>
      <c r="K58" s="61">
        <v>0.1269863641691075</v>
      </c>
    </row>
    <row r="59" spans="2:19" ht="15.75" thickBot="1" x14ac:dyDescent="0.3">
      <c r="B59" s="28" t="s">
        <v>52</v>
      </c>
      <c r="C59" s="56">
        <v>738052.13327630004</v>
      </c>
      <c r="D59" s="57">
        <v>1073367.4859637001</v>
      </c>
      <c r="E59" s="58">
        <v>1811419.6192400001</v>
      </c>
      <c r="F59" s="59">
        <v>0.40744404302408815</v>
      </c>
      <c r="G59" s="60">
        <v>0.59255595697591179</v>
      </c>
      <c r="H59" s="61">
        <v>1</v>
      </c>
      <c r="I59" s="59">
        <v>0.52777120726901983</v>
      </c>
      <c r="J59" s="60">
        <v>0.75666242964067942</v>
      </c>
      <c r="K59" s="62">
        <v>0.64303436698332395</v>
      </c>
    </row>
    <row r="60" spans="2:19" ht="15.75" thickBot="1" x14ac:dyDescent="0.3">
      <c r="B60" s="33" t="s">
        <v>49</v>
      </c>
      <c r="C60" s="63">
        <v>1398431.9779310999</v>
      </c>
      <c r="D60" s="35">
        <v>1418555.2816114</v>
      </c>
      <c r="E60" s="64">
        <v>2816987.2595424997</v>
      </c>
      <c r="F60" s="65">
        <v>0.49642822245430246</v>
      </c>
      <c r="G60" s="38">
        <v>0.5035717775456976</v>
      </c>
      <c r="H60" s="66">
        <v>1</v>
      </c>
      <c r="I60" s="65">
        <v>1</v>
      </c>
      <c r="J60" s="38">
        <v>1</v>
      </c>
      <c r="K60" s="66">
        <v>1</v>
      </c>
    </row>
    <row r="61" spans="2:19" x14ac:dyDescent="0.25">
      <c r="B61" s="97" t="s">
        <v>56</v>
      </c>
      <c r="F61" s="48"/>
      <c r="G61" s="48"/>
    </row>
    <row r="62" spans="2:19" x14ac:dyDescent="0.25">
      <c r="B62" s="98" t="s">
        <v>57</v>
      </c>
      <c r="F62" s="48"/>
      <c r="G62" s="48"/>
    </row>
    <row r="63" spans="2:19" x14ac:dyDescent="0.25">
      <c r="B63" s="98" t="s">
        <v>58</v>
      </c>
      <c r="F63" s="48"/>
      <c r="G63" s="48"/>
    </row>
    <row r="64" spans="2:19" x14ac:dyDescent="0.25">
      <c r="B64" s="47"/>
      <c r="F64" s="48"/>
      <c r="G64" s="48"/>
    </row>
    <row r="65" spans="2:18" x14ac:dyDescent="0.25">
      <c r="B65" s="47"/>
      <c r="F65" s="48"/>
      <c r="G65" s="48"/>
    </row>
    <row r="68" spans="2:18" x14ac:dyDescent="0.25">
      <c r="M68" s="29"/>
      <c r="N68" s="29"/>
      <c r="O68" s="29"/>
      <c r="P68" s="29"/>
      <c r="Q68" s="29"/>
      <c r="R68" s="29"/>
    </row>
    <row r="69" spans="2:18" x14ac:dyDescent="0.25">
      <c r="M69" s="29"/>
      <c r="N69" s="29"/>
      <c r="O69" s="29"/>
      <c r="P69" s="29"/>
      <c r="Q69" s="29"/>
      <c r="R69" s="29"/>
    </row>
    <row r="70" spans="2:18" x14ac:dyDescent="0.25">
      <c r="M70" s="29"/>
      <c r="N70" s="29"/>
      <c r="O70" s="29"/>
      <c r="P70" s="29"/>
      <c r="Q70" s="29"/>
      <c r="R70" s="29"/>
    </row>
    <row r="71" spans="2:18" x14ac:dyDescent="0.25">
      <c r="M71" s="29"/>
      <c r="N71" s="29"/>
      <c r="O71" s="29"/>
      <c r="P71" s="29"/>
      <c r="Q71" s="29"/>
      <c r="R71" s="29"/>
    </row>
  </sheetData>
  <mergeCells count="2">
    <mergeCell ref="M45:S46"/>
    <mergeCell ref="M6:R4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2023-11-06T15:24:33Z</dcterms:created>
  <dcterms:modified xsi:type="dcterms:W3CDTF">2024-02-05T16:47:57Z</dcterms:modified>
</cp:coreProperties>
</file>