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PES\10 Travail\Santé au travail\PRST4\Diagnostic_ARA\Secteurs à risque\"/>
    </mc:Choice>
  </mc:AlternateContent>
  <xr:revisionPtr revIDLastSave="0" documentId="13_ncr:1_{3F0246E8-6ACD-4BB0-839E-C9E82EEAA346}" xr6:coauthVersionLast="47" xr6:coauthVersionMax="47" xr10:uidLastSave="{00000000-0000-0000-0000-000000000000}"/>
  <bookViews>
    <workbookView xWindow="-120" yWindow="-120" windowWidth="29040" windowHeight="15840" xr2:uid="{F4B8B552-CC5C-4BE6-9AF1-CF2BD252DD8B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8" i="1"/>
  <c r="M19" i="1"/>
  <c r="M18" i="1"/>
  <c r="L19" i="1"/>
  <c r="K18" i="1"/>
  <c r="J18" i="1"/>
  <c r="H18" i="1"/>
  <c r="I18" i="1"/>
  <c r="G18" i="1"/>
  <c r="F18" i="1"/>
  <c r="D18" i="1"/>
  <c r="E18" i="1"/>
  <c r="C18" i="1"/>
  <c r="K19" i="1"/>
  <c r="J19" i="1"/>
  <c r="F19" i="1"/>
  <c r="I19" i="1"/>
  <c r="E19" i="1"/>
  <c r="M17" i="1"/>
  <c r="E17" i="1"/>
  <c r="K17" i="1" s="1"/>
  <c r="F17" i="1"/>
  <c r="I17" i="1"/>
  <c r="J17" i="1" s="1"/>
  <c r="M16" i="1"/>
  <c r="E16" i="1"/>
  <c r="F16" i="1" s="1"/>
  <c r="I16" i="1"/>
  <c r="J16" i="1" s="1"/>
  <c r="M15" i="1"/>
  <c r="E15" i="1"/>
  <c r="F15" i="1" s="1"/>
  <c r="I15" i="1"/>
  <c r="J15" i="1" s="1"/>
  <c r="M14" i="1"/>
  <c r="E14" i="1"/>
  <c r="F14" i="1" s="1"/>
  <c r="I14" i="1"/>
  <c r="J14" i="1" s="1"/>
  <c r="M13" i="1"/>
  <c r="E13" i="1"/>
  <c r="F13" i="1" s="1"/>
  <c r="I13" i="1"/>
  <c r="J13" i="1"/>
  <c r="M12" i="1"/>
  <c r="E12" i="1"/>
  <c r="F12" i="1" s="1"/>
  <c r="K12" i="1"/>
  <c r="I12" i="1"/>
  <c r="J12" i="1" s="1"/>
  <c r="M10" i="1"/>
  <c r="M11" i="1"/>
  <c r="K11" i="1"/>
  <c r="F11" i="1"/>
  <c r="E11" i="1"/>
  <c r="I11" i="1"/>
  <c r="J11" i="1" s="1"/>
  <c r="E10" i="1"/>
  <c r="K10" i="1" s="1"/>
  <c r="I10" i="1"/>
  <c r="J10" i="1" s="1"/>
  <c r="E9" i="1"/>
  <c r="K9" i="1" s="1"/>
  <c r="I9" i="1"/>
  <c r="J9" i="1" s="1"/>
  <c r="J8" i="1"/>
  <c r="I8" i="1"/>
  <c r="E8" i="1"/>
  <c r="K8" i="1" s="1"/>
  <c r="L8" i="1" s="1"/>
  <c r="M8" i="1" s="1"/>
  <c r="K16" i="1" l="1"/>
  <c r="K15" i="1"/>
  <c r="K14" i="1"/>
  <c r="L14" i="1" s="1"/>
  <c r="K13" i="1"/>
  <c r="F10" i="1"/>
  <c r="F9" i="1"/>
  <c r="F8" i="1"/>
  <c r="L9" i="1"/>
  <c r="M9" i="1" s="1"/>
  <c r="L10" i="1"/>
  <c r="L11" i="1"/>
  <c r="L12" i="1"/>
  <c r="L13" i="1"/>
  <c r="L15" i="1"/>
  <c r="L16" i="1"/>
  <c r="L17" i="1"/>
  <c r="L18" i="1"/>
</calcChain>
</file>

<file path=xl/sharedStrings.xml><?xml version="1.0" encoding="utf-8"?>
<sst xmlns="http://schemas.openxmlformats.org/spreadsheetml/2006/main" count="38" uniqueCount="34">
  <si>
    <t>NAF88</t>
  </si>
  <si>
    <t>Salariés à temps partiel</t>
  </si>
  <si>
    <t>Salariés à temps plein</t>
  </si>
  <si>
    <t>TOTAL</t>
  </si>
  <si>
    <t>Part des salariés à temps partiel 
(%)</t>
  </si>
  <si>
    <t>Part des salariés à temps plein
(%)</t>
  </si>
  <si>
    <t>Poids des 10 secteurs les plus accidentogènes dans l'emploi de salariés à temps partiel (%)</t>
  </si>
  <si>
    <t>Hommes</t>
  </si>
  <si>
    <t>Femmes</t>
  </si>
  <si>
    <t>Total</t>
  </si>
  <si>
    <t>% Femmes</t>
  </si>
  <si>
    <t>Hébergement médico-social et social</t>
  </si>
  <si>
    <t>Travaux de construction spécialisés</t>
  </si>
  <si>
    <t>Entreposage et services auxiliaires des transports</t>
  </si>
  <si>
    <t>Activités liées à l'emploi</t>
  </si>
  <si>
    <t>Action sociale sans hébergement</t>
  </si>
  <si>
    <t>Collecte, traitement et élimination des déchets ; récupération</t>
  </si>
  <si>
    <t>Transports terrestres et transport par conduites</t>
  </si>
  <si>
    <t>Services relatifs aux bâtiments et aménagement paysager</t>
  </si>
  <si>
    <t>Restauration</t>
  </si>
  <si>
    <t>Tous secteurs</t>
  </si>
  <si>
    <t>Agriculture</t>
  </si>
  <si>
    <t>Secteurs industriels</t>
  </si>
  <si>
    <t>Construction</t>
  </si>
  <si>
    <t>Secteurs du commerce</t>
  </si>
  <si>
    <t>Secteurs des services</t>
  </si>
  <si>
    <t>L'emploi en Auvergne-Rhône-Alpes</t>
  </si>
  <si>
    <t xml:space="preserve">Durée du travail des salariés dans les 10 secteurs les plus accidentogènes </t>
  </si>
  <si>
    <t>Industries alimentaires</t>
  </si>
  <si>
    <t>Autres secteurs</t>
  </si>
  <si>
    <t>Source : INSEE - Recensement de la population 2020, exploitation complémentaire - Traitement : DREETS ARA (SESE)</t>
  </si>
  <si>
    <t>Champ : Actifs ayant un emploi (au lieu de travail)  Auvergne-Rhône-Alpes</t>
  </si>
  <si>
    <t>Lecture : 29% des actifs en emploi dans l'hébergement médico-social et social travaillent à temps partiel, soit 20 284, dont 90% sont des femmes.</t>
  </si>
  <si>
    <r>
      <rPr>
        <b/>
        <sz val="11"/>
        <color theme="8" tint="-0.249977111117893"/>
        <rFont val="Calibri"/>
        <family val="2"/>
        <scheme val="minor"/>
      </rPr>
      <t>Dans 4 des 10 secteurs les plus accidentogènes de la région, le part du temps partiel est nettement plus forte qu'en moyenne.</t>
    </r>
    <r>
      <rPr>
        <sz val="11"/>
        <color theme="8" tint="-0.249977111117893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L'emploi à temps partiel occupe une place importante dans les secteurs d'activités les plus accidentogènes* de la région. En 2020, les 10 secteurs (sur 88) présentant le plus fort risque d'accident du travail concentrent en effet 29% de ces emplois en moyenne annuelle.  Cette part est supérieure à celle que ces mêmes secteurs représentent dans l'emploi total (24%). 
Parmi ces 10 secteurs, 4 ont une part de salariés travaillant à temps partiel nettement supérieure au 19% de l'ensemble des secteurs de la région.Ils sont tous issus des services. Le secteur de l'action sociale sans hébergement emploie en moyenne 42% de ses salariés à temps partiel et celui des services relatifs aux bâtiments et aménagement paysager en emploie 40%. A un degré moindre, la restauration en emploie 32% et le secteur de l'hébergement médico-social et social en emploie 29%. Dans le secteur des services relatifs aux bâtiments et aménagement paysager, les femmes sont même plus nombreuses à travailler à temps partiel qu'à temps plein (58% contre 42%). 
</t>
    </r>
    <r>
      <rPr>
        <i/>
        <sz val="9"/>
        <rFont val="Calibri"/>
        <family val="2"/>
        <scheme val="minor"/>
      </rPr>
      <t xml:space="preserve">
* secteurs où le taux de fréquence des accidents du travail (nombre d'accidents du travail / nombre d'heures salariées) est le plus élevé en région.</t>
    </r>
    <r>
      <rPr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</si>
</sst>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i/>
      <sz val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B0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EFCA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wrapText="1"/>
    </xf>
    <xf numFmtId="0" fontId="6" fillId="0" borderId="3" xfId="0" applyFont="1" applyBorder="1" applyAlignment="1">
      <alignment horizontal="centerContinuous" wrapText="1"/>
    </xf>
    <xf numFmtId="0" fontId="6" fillId="0" borderId="0" xfId="0" applyFont="1" applyAlignment="1">
      <alignment wrapText="1"/>
    </xf>
    <xf numFmtId="0" fontId="6" fillId="0" borderId="0" xfId="0" applyFont="1"/>
    <xf numFmtId="0" fontId="3" fillId="0" borderId="0" xfId="0" applyFont="1"/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9" fontId="9" fillId="0" borderId="12" xfId="1" applyFont="1" applyBorder="1" applyAlignment="1">
      <alignment horizontal="center"/>
    </xf>
    <xf numFmtId="9" fontId="11" fillId="0" borderId="4" xfId="1" applyFont="1" applyFill="1" applyBorder="1" applyAlignment="1">
      <alignment horizontal="center" vertical="center"/>
    </xf>
    <xf numFmtId="3" fontId="11" fillId="6" borderId="11" xfId="1" applyNumberFormat="1" applyFont="1" applyFill="1" applyBorder="1" applyAlignment="1">
      <alignment horizontal="center" vertical="center"/>
    </xf>
    <xf numFmtId="9" fontId="11" fillId="0" borderId="12" xfId="1" applyFont="1" applyFill="1" applyBorder="1" applyAlignment="1">
      <alignment horizontal="center" vertical="center"/>
    </xf>
    <xf numFmtId="9" fontId="11" fillId="0" borderId="9" xfId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wrapText="1"/>
    </xf>
    <xf numFmtId="9" fontId="7" fillId="2" borderId="8" xfId="1" applyFont="1" applyFill="1" applyBorder="1" applyAlignment="1">
      <alignment horizontal="center"/>
    </xf>
    <xf numFmtId="3" fontId="0" fillId="0" borderId="0" xfId="0" applyNumberFormat="1"/>
    <xf numFmtId="0" fontId="12" fillId="8" borderId="1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4" borderId="15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12" fillId="9" borderId="15" xfId="0" applyFont="1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/>
    </xf>
    <xf numFmtId="0" fontId="11" fillId="10" borderId="12" xfId="0" applyFont="1" applyFill="1" applyBorder="1" applyAlignment="1">
      <alignment vertical="top" wrapText="1"/>
    </xf>
    <xf numFmtId="0" fontId="9" fillId="5" borderId="12" xfId="0" applyFont="1" applyFill="1" applyBorder="1" applyAlignment="1">
      <alignment horizontal="left"/>
    </xf>
    <xf numFmtId="0" fontId="11" fillId="11" borderId="12" xfId="0" applyFont="1" applyFill="1" applyBorder="1" applyAlignment="1">
      <alignment vertical="top" wrapText="1"/>
    </xf>
    <xf numFmtId="0" fontId="13" fillId="0" borderId="9" xfId="0" applyFont="1" applyBorder="1" applyAlignment="1">
      <alignment horizontal="left" vertical="center" wrapText="1"/>
    </xf>
    <xf numFmtId="3" fontId="9" fillId="0" borderId="11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0" borderId="10" xfId="1" applyNumberFormat="1" applyFont="1" applyBorder="1" applyAlignment="1">
      <alignment horizontal="center"/>
    </xf>
    <xf numFmtId="3" fontId="10" fillId="4" borderId="4" xfId="1" applyNumberFormat="1" applyFont="1" applyFill="1" applyBorder="1" applyAlignment="1">
      <alignment horizontal="center" vertical="center"/>
    </xf>
    <xf numFmtId="3" fontId="10" fillId="4" borderId="12" xfId="1" applyNumberFormat="1" applyFont="1" applyFill="1" applyBorder="1" applyAlignment="1">
      <alignment horizontal="center" vertical="center"/>
    </xf>
    <xf numFmtId="3" fontId="10" fillId="2" borderId="6" xfId="1" applyNumberFormat="1" applyFont="1" applyFill="1" applyBorder="1" applyAlignment="1">
      <alignment horizontal="center"/>
    </xf>
    <xf numFmtId="3" fontId="7" fillId="2" borderId="5" xfId="1" applyNumberFormat="1" applyFont="1" applyFill="1" applyBorder="1" applyAlignment="1">
      <alignment horizontal="center"/>
    </xf>
    <xf numFmtId="3" fontId="10" fillId="2" borderId="7" xfId="1" applyNumberFormat="1" applyFont="1" applyFill="1" applyBorder="1" applyAlignment="1">
      <alignment horizontal="center"/>
    </xf>
    <xf numFmtId="3" fontId="14" fillId="0" borderId="13" xfId="1" applyNumberFormat="1" applyFont="1" applyBorder="1" applyAlignment="1">
      <alignment horizontal="center"/>
    </xf>
    <xf numFmtId="3" fontId="14" fillId="0" borderId="14" xfId="1" applyNumberFormat="1" applyFont="1" applyBorder="1" applyAlignment="1">
      <alignment horizontal="center"/>
    </xf>
    <xf numFmtId="3" fontId="10" fillId="2" borderId="8" xfId="1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11" fillId="0" borderId="12" xfId="1" applyNumberFormat="1" applyFont="1" applyFill="1" applyBorder="1" applyAlignment="1">
      <alignment horizontal="center" vertical="center"/>
    </xf>
    <xf numFmtId="0" fontId="15" fillId="7" borderId="0" xfId="0" applyFont="1" applyFill="1" applyAlignment="1">
      <alignment vertical="top" wrapText="1"/>
    </xf>
    <xf numFmtId="0" fontId="15" fillId="6" borderId="0" xfId="0" applyFont="1" applyFill="1" applyAlignment="1">
      <alignment horizontal="left" vertical="top"/>
    </xf>
    <xf numFmtId="9" fontId="10" fillId="4" borderId="12" xfId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16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2" fillId="4" borderId="19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top" wrapText="1"/>
    </xf>
    <xf numFmtId="0" fontId="2" fillId="4" borderId="21" xfId="0" applyFont="1" applyFill="1" applyBorder="1" applyAlignment="1">
      <alignment horizontal="left" vertical="top" wrapText="1"/>
    </xf>
    <xf numFmtId="0" fontId="2" fillId="4" borderId="22" xfId="0" applyFont="1" applyFill="1" applyBorder="1" applyAlignment="1">
      <alignment horizontal="left" vertical="top" wrapText="1"/>
    </xf>
    <xf numFmtId="0" fontId="2" fillId="4" borderId="23" xfId="0" applyFont="1" applyFill="1" applyBorder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>
                <a:solidFill>
                  <a:schemeClr val="accent5">
                    <a:lumMod val="75000"/>
                  </a:schemeClr>
                </a:solidFill>
              </a:rPr>
              <a:t>Répartition</a:t>
            </a:r>
            <a:r>
              <a:rPr lang="fr-FR" sz="1200" b="1" baseline="0">
                <a:solidFill>
                  <a:schemeClr val="accent5">
                    <a:lumMod val="75000"/>
                  </a:schemeClr>
                </a:solidFill>
              </a:rPr>
              <a:t> des salariés selon leur durée de travail dans les secteurs les plus accidentogènes en ARA</a:t>
            </a:r>
            <a:endParaRPr lang="fr-FR" sz="1200" b="1">
              <a:solidFill>
                <a:schemeClr val="accent5">
                  <a:lumMod val="7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Temps plein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9DA-430C-B49A-890F2DA125F1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Feuil1!$B$8:$B$19</c15:sqref>
                  </c15:fullRef>
                </c:ext>
              </c:extLst>
              <c:f>(Feuil1!$B$8:$B$17,Feuil1!$B$19)</c:f>
              <c:strCache>
                <c:ptCount val="11"/>
                <c:pt idx="0">
                  <c:v>Hébergement médico-social et social</c:v>
                </c:pt>
                <c:pt idx="1">
                  <c:v>Activités liées à l'emploi</c:v>
                </c:pt>
                <c:pt idx="2">
                  <c:v>Travaux de construction spécialisés</c:v>
                </c:pt>
                <c:pt idx="3">
                  <c:v>Action sociale sans hébergement</c:v>
                </c:pt>
                <c:pt idx="4">
                  <c:v>Services relatifs aux bâtiments et aménagement paysager</c:v>
                </c:pt>
                <c:pt idx="5">
                  <c:v>Collecte, traitement et élimination des déchets ; récupération</c:v>
                </c:pt>
                <c:pt idx="6">
                  <c:v>Transports terrestres et transport par conduites</c:v>
                </c:pt>
                <c:pt idx="7">
                  <c:v>Entreposage et services auxiliaires des transports</c:v>
                </c:pt>
                <c:pt idx="8">
                  <c:v>Restauration</c:v>
                </c:pt>
                <c:pt idx="9">
                  <c:v>Industries alimentaires</c:v>
                </c:pt>
                <c:pt idx="10">
                  <c:v>Tous secteurs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Feuil1!$L$8:$L$19</c15:sqref>
                  </c15:fullRef>
                </c:ext>
              </c:extLst>
              <c:f>(Feuil1!$L$8:$L$17,Feuil1!$L$19)</c:f>
              <c:numCache>
                <c:formatCode>0%</c:formatCode>
                <c:ptCount val="11"/>
                <c:pt idx="0">
                  <c:v>0.28568030177735992</c:v>
                </c:pt>
                <c:pt idx="1">
                  <c:v>2.2947839916907398E-2</c:v>
                </c:pt>
                <c:pt idx="2">
                  <c:v>7.6745446580387441E-2</c:v>
                </c:pt>
                <c:pt idx="3">
                  <c:v>0.41799189068218318</c:v>
                </c:pt>
                <c:pt idx="4">
                  <c:v>0.39700977305063795</c:v>
                </c:pt>
                <c:pt idx="5">
                  <c:v>7.9673135852911137E-2</c:v>
                </c:pt>
                <c:pt idx="6">
                  <c:v>0.10783283395196995</c:v>
                </c:pt>
                <c:pt idx="7">
                  <c:v>0.14589183802880695</c:v>
                </c:pt>
                <c:pt idx="8">
                  <c:v>0.3151542481232924</c:v>
                </c:pt>
                <c:pt idx="9">
                  <c:v>7.8373702422145322E-2</c:v>
                </c:pt>
                <c:pt idx="10">
                  <c:v>0.1910271117005474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A-430C-B49A-890F2DA125F1}"/>
            </c:ext>
          </c:extLst>
        </c:ser>
        <c:ser>
          <c:idx val="1"/>
          <c:order val="1"/>
          <c:tx>
            <c:v>Temps partiel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DA-430C-B49A-890F2DA125F1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Feuil1!$B$8:$B$19</c15:sqref>
                  </c15:fullRef>
                </c:ext>
              </c:extLst>
              <c:f>(Feuil1!$B$8:$B$17,Feuil1!$B$19)</c:f>
              <c:strCache>
                <c:ptCount val="11"/>
                <c:pt idx="0">
                  <c:v>Hébergement médico-social et social</c:v>
                </c:pt>
                <c:pt idx="1">
                  <c:v>Activités liées à l'emploi</c:v>
                </c:pt>
                <c:pt idx="2">
                  <c:v>Travaux de construction spécialisés</c:v>
                </c:pt>
                <c:pt idx="3">
                  <c:v>Action sociale sans hébergement</c:v>
                </c:pt>
                <c:pt idx="4">
                  <c:v>Services relatifs aux bâtiments et aménagement paysager</c:v>
                </c:pt>
                <c:pt idx="5">
                  <c:v>Collecte, traitement et élimination des déchets ; récupération</c:v>
                </c:pt>
                <c:pt idx="6">
                  <c:v>Transports terrestres et transport par conduites</c:v>
                </c:pt>
                <c:pt idx="7">
                  <c:v>Entreposage et services auxiliaires des transports</c:v>
                </c:pt>
                <c:pt idx="8">
                  <c:v>Restauration</c:v>
                </c:pt>
                <c:pt idx="9">
                  <c:v>Industries alimentaires</c:v>
                </c:pt>
                <c:pt idx="10">
                  <c:v>Tous secteurs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Feuil1!$M$8:$M$19</c15:sqref>
                  </c15:fullRef>
                </c:ext>
              </c:extLst>
              <c:f>(Feuil1!$M$8:$M$17,Feuil1!$M$19)</c:f>
              <c:numCache>
                <c:formatCode>0%</c:formatCode>
                <c:ptCount val="11"/>
                <c:pt idx="0">
                  <c:v>0.71431969822264008</c:v>
                </c:pt>
                <c:pt idx="1">
                  <c:v>0.97705216008309259</c:v>
                </c:pt>
                <c:pt idx="2">
                  <c:v>0.9232545534196126</c:v>
                </c:pt>
                <c:pt idx="3">
                  <c:v>0.58200810931781688</c:v>
                </c:pt>
                <c:pt idx="4">
                  <c:v>0.60299022694936211</c:v>
                </c:pt>
                <c:pt idx="5">
                  <c:v>0.92032686414708886</c:v>
                </c:pt>
                <c:pt idx="6">
                  <c:v>0.89216716604803004</c:v>
                </c:pt>
                <c:pt idx="7">
                  <c:v>0.85410816197119299</c:v>
                </c:pt>
                <c:pt idx="8">
                  <c:v>0.6848457518767076</c:v>
                </c:pt>
                <c:pt idx="9">
                  <c:v>0.92162629757785464</c:v>
                </c:pt>
                <c:pt idx="10">
                  <c:v>0.80897288829945257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DA-430C-B49A-890F2DA12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3554656"/>
        <c:axId val="1758649600"/>
      </c:barChart>
      <c:catAx>
        <c:axId val="1603554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8649600"/>
        <c:crosses val="autoZero"/>
        <c:auto val="1"/>
        <c:lblAlgn val="ctr"/>
        <c:lblOffset val="100"/>
        <c:noMultiLvlLbl val="0"/>
      </c:catAx>
      <c:valAx>
        <c:axId val="17586496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355465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285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Poids</a:t>
            </a:r>
            <a:r>
              <a:rPr lang="fr-FR" sz="1200" b="1" baseline="0"/>
              <a:t> des secteurs les plus accidentogènes </a:t>
            </a:r>
          </a:p>
          <a:p>
            <a:pPr>
              <a:defRPr/>
            </a:pPr>
            <a:r>
              <a:rPr lang="fr-FR" sz="1200" b="1" baseline="0"/>
              <a:t>dans l'emploi de salariés à temps partiel en ARA</a:t>
            </a:r>
            <a:endParaRPr lang="fr-FR" sz="1200" b="1"/>
          </a:p>
        </c:rich>
      </c:tx>
      <c:layout>
        <c:manualLayout>
          <c:xMode val="edge"/>
          <c:yMode val="edge"/>
          <c:x val="1.7703086384274959E-2"/>
          <c:y val="1.4925373134328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10-41C0-8C07-C91F10C71D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110-41C0-8C07-C91F10C71DF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10-41C0-8C07-C91F10C71DF0}"/>
              </c:ext>
            </c:extLst>
          </c:dPt>
          <c:dLbls>
            <c:dLbl>
              <c:idx val="0"/>
              <c:layout>
                <c:manualLayout>
                  <c:x val="-1.6941433415713546E-2"/>
                  <c:y val="-2.211384024758099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10-41C0-8C07-C91F10C71DF0}"/>
                </c:ext>
              </c:extLst>
            </c:dLbl>
            <c:dLbl>
              <c:idx val="8"/>
              <c:layout>
                <c:manualLayout>
                  <c:x val="-1.5076038852807705E-2"/>
                  <c:y val="-8.8232068006424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10-41C0-8C07-C91F10C71DF0}"/>
                </c:ext>
              </c:extLst>
            </c:dLbl>
            <c:dLbl>
              <c:idx val="10"/>
              <c:layout>
                <c:manualLayout>
                  <c:x val="-3.5800524934383204E-3"/>
                  <c:y val="-2.4942805656755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10-41C0-8C07-C91F10C71D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Feuil1!$B$8:$B$18</c:f>
              <c:strCache>
                <c:ptCount val="11"/>
                <c:pt idx="0">
                  <c:v>Hébergement médico-social et social</c:v>
                </c:pt>
                <c:pt idx="1">
                  <c:v>Activités liées à l'emploi</c:v>
                </c:pt>
                <c:pt idx="2">
                  <c:v>Travaux de construction spécialisés</c:v>
                </c:pt>
                <c:pt idx="3">
                  <c:v>Action sociale sans hébergement</c:v>
                </c:pt>
                <c:pt idx="4">
                  <c:v>Services relatifs aux bâtiments et aménagement paysager</c:v>
                </c:pt>
                <c:pt idx="5">
                  <c:v>Collecte, traitement et élimination des déchets ; récupération</c:v>
                </c:pt>
                <c:pt idx="6">
                  <c:v>Transports terrestres et transport par conduites</c:v>
                </c:pt>
                <c:pt idx="7">
                  <c:v>Entreposage et services auxiliaires des transports</c:v>
                </c:pt>
                <c:pt idx="8">
                  <c:v>Restauration</c:v>
                </c:pt>
                <c:pt idx="9">
                  <c:v>Industries alimentaires</c:v>
                </c:pt>
                <c:pt idx="10">
                  <c:v>Autres secteurs</c:v>
                </c:pt>
              </c:strCache>
            </c:strRef>
          </c:cat>
          <c:val>
            <c:numRef>
              <c:f>Feuil1!$N$8:$N$18</c:f>
              <c:numCache>
                <c:formatCode>0.0%</c:formatCode>
                <c:ptCount val="11"/>
                <c:pt idx="0" formatCode="0%">
                  <c:v>4.6914880159539242E-2</c:v>
                </c:pt>
                <c:pt idx="1">
                  <c:v>2.6304627679760691E-3</c:v>
                </c:pt>
                <c:pt idx="2" formatCode="0%">
                  <c:v>1.9228050332249398E-2</c:v>
                </c:pt>
                <c:pt idx="3" formatCode="0%">
                  <c:v>0.11813456658754196</c:v>
                </c:pt>
                <c:pt idx="4" formatCode="0%">
                  <c:v>3.1664149062037253E-2</c:v>
                </c:pt>
                <c:pt idx="5">
                  <c:v>1.7412398520690246E-3</c:v>
                </c:pt>
                <c:pt idx="6" formatCode="0%">
                  <c:v>1.7942583732057416E-2</c:v>
                </c:pt>
                <c:pt idx="7" formatCode="0%">
                  <c:v>5.9920230379426585E-3</c:v>
                </c:pt>
                <c:pt idx="8" formatCode="0%">
                  <c:v>4.4204424535111281E-2</c:v>
                </c:pt>
                <c:pt idx="9">
                  <c:v>8.427154412257138E-4</c:v>
                </c:pt>
                <c:pt idx="10" formatCode="0%">
                  <c:v>0.71070490449224999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0-41C0-8C07-C91F10C71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01243366477005"/>
          <c:y val="2.1203235789556171E-2"/>
          <c:w val="0.30530873421844168"/>
          <c:h val="0.90610099110745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1633870</xdr:colOff>
      <xdr:row>2</xdr:row>
      <xdr:rowOff>52267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718DAA4-9452-4BA0-9626-2B02E7B04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0"/>
          <a:ext cx="1633870" cy="804742"/>
        </a:xfrm>
        <a:prstGeom prst="rect">
          <a:avLst/>
        </a:prstGeom>
      </xdr:spPr>
    </xdr:pic>
    <xdr:clientData/>
  </xdr:twoCellAnchor>
  <xdr:twoCellAnchor>
    <xdr:from>
      <xdr:col>0</xdr:col>
      <xdr:colOff>504824</xdr:colOff>
      <xdr:row>22</xdr:row>
      <xdr:rowOff>104774</xdr:rowOff>
    </xdr:from>
    <xdr:to>
      <xdr:col>2</xdr:col>
      <xdr:colOff>561975</xdr:colOff>
      <xdr:row>42</xdr:row>
      <xdr:rowOff>114299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59008E3B-E195-7ABC-149E-E38140C0CF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361949</xdr:colOff>
      <xdr:row>20</xdr:row>
      <xdr:rowOff>161925</xdr:rowOff>
    </xdr:from>
    <xdr:to>
      <xdr:col>12</xdr:col>
      <xdr:colOff>857249</xdr:colOff>
      <xdr:row>47</xdr:row>
      <xdr:rowOff>104775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D0A1998D-C36E-09DA-B700-6D48FE3581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0.05496</cdr:x>
      <cdr:y>0.16791</cdr:y>
    </cdr:from>
    <cdr:to>
      <cdr:x>0.14539</cdr:x>
      <cdr:y>0.21779</cdr:y>
    </cdr:to>
    <cdr:sp macro="" textlink="">
      <cdr:nvSpPr>
        <cdr:cNvPr id="3" name="ZoneTexte 1">
          <a:extLst xmlns:a="http://schemas.openxmlformats.org/drawingml/2006/main">
            <a:ext uri="{FF2B5EF4-FFF2-40B4-BE49-F238E27FC236}">
              <a16:creationId xmlns:a16="http://schemas.microsoft.com/office/drawing/2014/main" id="{8C6CF60D-064D-5169-F548-5A916CEA0F2F}"/>
            </a:ext>
          </a:extLst>
        </cdr:cNvPr>
        <cdr:cNvSpPr txBox="1"/>
      </cdr:nvSpPr>
      <cdr:spPr>
        <a:xfrm xmlns:a="http://schemas.openxmlformats.org/drawingml/2006/main">
          <a:off x="393700" y="641350"/>
          <a:ext cx="647733" cy="1905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/>
            <a:t>NAF 88</a:t>
          </a:r>
        </a:p>
      </cdr:txBody>
    </cdr:sp>
  </cdr:relSizeAnchor>
  <cdr:relSizeAnchor xmlns:cdr="http://schemas.openxmlformats.org/drawingml/2006/chartDrawing">
    <cdr:from>
      <cdr:x>0.01995</cdr:x>
      <cdr:y>0.94514</cdr:y>
    </cdr:from>
    <cdr:to>
      <cdr:x>0.3258</cdr:x>
      <cdr:y>0.98753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id="{E2215C9C-DD4F-E29B-F64F-9053C99B2682}"/>
            </a:ext>
          </a:extLst>
        </cdr:cNvPr>
        <cdr:cNvSpPr txBox="1"/>
      </cdr:nvSpPr>
      <cdr:spPr>
        <a:xfrm xmlns:a="http://schemas.openxmlformats.org/drawingml/2006/main">
          <a:off x="142876" y="3609976"/>
          <a:ext cx="219075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source: INSEE</a:t>
          </a:r>
          <a:r>
            <a:rPr lang="fr-FR" sz="900" baseline="0"/>
            <a:t> - RP 2020</a:t>
          </a:r>
          <a:endParaRPr lang="fr-FR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0.0326</cdr:x>
      <cdr:y>0.14988</cdr:y>
    </cdr:from>
    <cdr:to>
      <cdr:x>0.13895</cdr:x>
      <cdr:y>0.21145</cdr:y>
    </cdr:to>
    <cdr:sp macro="" textlink="">
      <cdr:nvSpPr>
        <cdr:cNvPr id="3" name="ZoneTexte 1">
          <a:extLst xmlns:a="http://schemas.openxmlformats.org/drawingml/2006/main">
            <a:ext uri="{FF2B5EF4-FFF2-40B4-BE49-F238E27FC236}">
              <a16:creationId xmlns:a16="http://schemas.microsoft.com/office/drawing/2014/main" id="{4E2CE981-8E58-5659-5855-50024B1B09A6}"/>
            </a:ext>
          </a:extLst>
        </cdr:cNvPr>
        <cdr:cNvSpPr txBox="1"/>
      </cdr:nvSpPr>
      <cdr:spPr>
        <a:xfrm xmlns:a="http://schemas.openxmlformats.org/drawingml/2006/main">
          <a:off x="212725" y="765175"/>
          <a:ext cx="693866" cy="314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NAF 88</a:t>
          </a:r>
        </a:p>
      </cdr:txBody>
    </cdr:sp>
  </cdr:relSizeAnchor>
  <cdr:relSizeAnchor xmlns:cdr="http://schemas.openxmlformats.org/drawingml/2006/chartDrawing">
    <cdr:from>
      <cdr:x>0.02238</cdr:x>
      <cdr:y>0.93719</cdr:y>
    </cdr:from>
    <cdr:to>
      <cdr:x>0.35815</cdr:x>
      <cdr:y>0.96891</cdr:y>
    </cdr:to>
    <cdr:sp macro="" textlink="">
      <cdr:nvSpPr>
        <cdr:cNvPr id="4" name="ZoneTexte 1">
          <a:extLst xmlns:a="http://schemas.openxmlformats.org/drawingml/2006/main">
            <a:ext uri="{FF2B5EF4-FFF2-40B4-BE49-F238E27FC236}">
              <a16:creationId xmlns:a16="http://schemas.microsoft.com/office/drawing/2014/main" id="{8D1075E1-E828-B2CA-7115-4CC888A34CB2}"/>
            </a:ext>
          </a:extLst>
        </cdr:cNvPr>
        <cdr:cNvSpPr txBox="1"/>
      </cdr:nvSpPr>
      <cdr:spPr>
        <a:xfrm xmlns:a="http://schemas.openxmlformats.org/drawingml/2006/main">
          <a:off x="146050" y="4784725"/>
          <a:ext cx="219075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source: INSEE</a:t>
          </a:r>
          <a:r>
            <a:rPr lang="fr-FR" sz="900" baseline="0"/>
            <a:t> - RP 2020</a:t>
          </a:r>
          <a:endParaRPr lang="fr-FR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DIER~1.GRA\AppData\Local\Temp\la_duree_du_travail_dans_les_secteurs_les_plus_accidentoge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rée du travail secteurs AT"/>
    </sheetNames>
    <sheetDataSet>
      <sheetData sheetId="0">
        <row r="8">
          <cell r="B8" t="str">
            <v>Hébergement médico-social et social</v>
          </cell>
          <cell r="L8">
            <v>0.31</v>
          </cell>
          <cell r="M8">
            <v>0.69</v>
          </cell>
          <cell r="N8">
            <v>4.5158914898332105E-2</v>
          </cell>
        </row>
        <row r="9">
          <cell r="B9" t="str">
            <v>Travaux de construction spécialisés</v>
          </cell>
          <cell r="L9">
            <v>0.08</v>
          </cell>
          <cell r="M9">
            <v>0.92</v>
          </cell>
          <cell r="N9">
            <v>2.4854768582379196E-2</v>
          </cell>
        </row>
        <row r="10">
          <cell r="B10" t="str">
            <v>Entreposage et services auxiliaires des transports</v>
          </cell>
          <cell r="L10">
            <v>0.08</v>
          </cell>
          <cell r="M10">
            <v>0.92</v>
          </cell>
          <cell r="N10">
            <v>6.1246388722792158E-3</v>
          </cell>
        </row>
        <row r="11">
          <cell r="B11" t="str">
            <v>Activités liées à l'emploi</v>
          </cell>
          <cell r="L11">
            <v>0.2</v>
          </cell>
          <cell r="M11">
            <v>0.8</v>
          </cell>
          <cell r="N11">
            <v>3.0462898469428033E-2</v>
          </cell>
        </row>
        <row r="12">
          <cell r="B12" t="str">
            <v>Action sociale sans hébergement</v>
          </cell>
          <cell r="L12">
            <v>0.43</v>
          </cell>
          <cell r="M12">
            <v>0.56999999999999995</v>
          </cell>
          <cell r="N12">
            <v>0.13389382276181183</v>
          </cell>
        </row>
        <row r="13">
          <cell r="B13" t="str">
            <v>Collecte, traitement et élimination des déchets ; récupération</v>
          </cell>
          <cell r="L13">
            <v>0.08</v>
          </cell>
          <cell r="M13">
            <v>0.92</v>
          </cell>
          <cell r="N13" t="str">
            <v>&lt;0,5%</v>
          </cell>
        </row>
        <row r="14">
          <cell r="B14" t="str">
            <v>Transports terrestres et transport par conduites</v>
          </cell>
          <cell r="L14">
            <v>0.11</v>
          </cell>
          <cell r="M14">
            <v>0.89</v>
          </cell>
          <cell r="N14">
            <v>2.1281505990591431E-2</v>
          </cell>
        </row>
        <row r="15">
          <cell r="B15" t="str">
            <v>Services relatifs aux bâtiments et aménagement paysager</v>
          </cell>
          <cell r="L15">
            <v>0.41</v>
          </cell>
          <cell r="M15">
            <v>0.59</v>
          </cell>
          <cell r="N15">
            <v>3.6792359870333087E-2</v>
          </cell>
        </row>
        <row r="16">
          <cell r="B16" t="str">
            <v>Restauration</v>
          </cell>
          <cell r="L16">
            <v>0.33</v>
          </cell>
          <cell r="M16">
            <v>0.67</v>
          </cell>
          <cell r="N16">
            <v>5.2296534754576074E-2</v>
          </cell>
        </row>
        <row r="17">
          <cell r="B17" t="str">
            <v>Fabrication de produits métalliques, à l'exception des machines et des équipements</v>
          </cell>
          <cell r="L17">
            <v>0.06</v>
          </cell>
          <cell r="M17">
            <v>0.94</v>
          </cell>
          <cell r="N17">
            <v>7.6096022048165613E-3</v>
          </cell>
        </row>
        <row r="18">
          <cell r="N18">
            <v>0.64152495359545247</v>
          </cell>
        </row>
        <row r="19">
          <cell r="B19" t="str">
            <v>Tous secteurs</v>
          </cell>
          <cell r="L19">
            <v>0.19613734063566576</v>
          </cell>
          <cell r="M19">
            <v>0.80386265936433421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04F41-CF9C-458A-8F61-A964F3886C30}">
  <dimension ref="B1:T61"/>
  <sheetViews>
    <sheetView showGridLines="0" tabSelected="1" topLeftCell="B1" workbookViewId="0">
      <selection activeCell="K64" sqref="K64"/>
    </sheetView>
  </sheetViews>
  <sheetFormatPr baseColWidth="10" defaultRowHeight="15" x14ac:dyDescent="0.25"/>
  <cols>
    <col min="1" max="1" width="7.5703125" customWidth="1"/>
    <col min="2" max="2" width="99" customWidth="1"/>
    <col min="3" max="8" width="12.7109375" customWidth="1"/>
    <col min="10" max="10" width="12.7109375" customWidth="1"/>
    <col min="12" max="12" width="16.7109375" customWidth="1"/>
    <col min="13" max="13" width="17.42578125" customWidth="1"/>
    <col min="14" max="14" width="25.42578125" customWidth="1"/>
    <col min="15" max="15" width="6.7109375" customWidth="1"/>
  </cols>
  <sheetData>
    <row r="1" spans="2:20" ht="44.25" customHeight="1" thickBot="1" x14ac:dyDescent="0.4">
      <c r="B1" s="1"/>
      <c r="C1" s="2" t="s">
        <v>26</v>
      </c>
      <c r="D1" s="3"/>
      <c r="E1" s="3"/>
      <c r="F1" s="3"/>
      <c r="G1" s="4"/>
      <c r="H1" s="4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</row>
    <row r="4" spans="2:20" x14ac:dyDescent="0.25">
      <c r="B4" s="8" t="s">
        <v>27</v>
      </c>
    </row>
    <row r="5" spans="2:20" ht="9.75" customHeight="1" thickBot="1" x14ac:dyDescent="0.3"/>
    <row r="6" spans="2:20" ht="60.75" thickBot="1" x14ac:dyDescent="0.3">
      <c r="B6" s="45" t="s">
        <v>0</v>
      </c>
      <c r="C6" s="47" t="s">
        <v>1</v>
      </c>
      <c r="D6" s="48"/>
      <c r="E6" s="48"/>
      <c r="F6" s="49"/>
      <c r="G6" s="47" t="s">
        <v>2</v>
      </c>
      <c r="H6" s="48"/>
      <c r="I6" s="48"/>
      <c r="J6" s="49"/>
      <c r="K6" s="9" t="s">
        <v>3</v>
      </c>
      <c r="L6" s="9" t="s">
        <v>4</v>
      </c>
      <c r="M6" s="9" t="s">
        <v>5</v>
      </c>
      <c r="N6" s="9" t="s">
        <v>6</v>
      </c>
    </row>
    <row r="7" spans="2:20" ht="15.75" thickBot="1" x14ac:dyDescent="0.3">
      <c r="B7" s="46"/>
      <c r="C7" s="10" t="s">
        <v>7</v>
      </c>
      <c r="D7" s="11" t="s">
        <v>8</v>
      </c>
      <c r="E7" s="12" t="s">
        <v>9</v>
      </c>
      <c r="F7" s="9" t="s">
        <v>10</v>
      </c>
      <c r="G7" s="10" t="s">
        <v>7</v>
      </c>
      <c r="H7" s="11" t="s">
        <v>8</v>
      </c>
      <c r="I7" s="12" t="s">
        <v>9</v>
      </c>
      <c r="J7" s="9" t="s">
        <v>10</v>
      </c>
      <c r="K7" s="13"/>
      <c r="L7" s="13"/>
      <c r="M7" s="13"/>
      <c r="N7" s="13"/>
    </row>
    <row r="8" spans="2:20" ht="15" customHeight="1" x14ac:dyDescent="0.25">
      <c r="B8" s="28" t="s">
        <v>11</v>
      </c>
      <c r="C8" s="34">
        <v>2578</v>
      </c>
      <c r="D8" s="33">
        <v>22641</v>
      </c>
      <c r="E8" s="32">
        <f>C8+D8</f>
        <v>25219</v>
      </c>
      <c r="F8" s="14">
        <f>D8/E8</f>
        <v>0.89777548673619101</v>
      </c>
      <c r="G8" s="35">
        <v>13715</v>
      </c>
      <c r="H8" s="35">
        <v>49343</v>
      </c>
      <c r="I8" s="32">
        <f>G8+H8</f>
        <v>63058</v>
      </c>
      <c r="J8" s="14">
        <f>H8/I8</f>
        <v>0.78250182371784704</v>
      </c>
      <c r="K8" s="37">
        <f>E8+I8</f>
        <v>88277</v>
      </c>
      <c r="L8" s="15">
        <f>E8/K8</f>
        <v>0.28568030177735992</v>
      </c>
      <c r="M8" s="15">
        <f>100%-L8</f>
        <v>0.71431969822264008</v>
      </c>
      <c r="N8" s="15">
        <f>E8/$E$19</f>
        <v>4.6914880159539242E-2</v>
      </c>
    </row>
    <row r="9" spans="2:20" ht="15" customHeight="1" x14ac:dyDescent="0.25">
      <c r="B9" s="28" t="s">
        <v>14</v>
      </c>
      <c r="C9" s="36">
        <v>238</v>
      </c>
      <c r="D9" s="33">
        <v>1176</v>
      </c>
      <c r="E9" s="32">
        <f>C9+D9</f>
        <v>1414</v>
      </c>
      <c r="F9" s="14">
        <f>D9/E9</f>
        <v>0.83168316831683164</v>
      </c>
      <c r="G9" s="36">
        <v>41562</v>
      </c>
      <c r="H9" s="33">
        <v>18642</v>
      </c>
      <c r="I9" s="32">
        <f>G9+H9</f>
        <v>60204</v>
      </c>
      <c r="J9" s="14">
        <f>H9/I9</f>
        <v>0.30964719952162645</v>
      </c>
      <c r="K9" s="38">
        <f>E9+I9</f>
        <v>61618</v>
      </c>
      <c r="L9" s="17">
        <f t="shared" ref="L9:L18" si="0">E9/K9</f>
        <v>2.2947839916907398E-2</v>
      </c>
      <c r="M9" s="17">
        <f>100%-L9</f>
        <v>0.97705216008309259</v>
      </c>
      <c r="N9" s="50">
        <f t="shared" ref="N9:N18" si="1">E9/$E$19</f>
        <v>2.6304627679760691E-3</v>
      </c>
    </row>
    <row r="10" spans="2:20" ht="15" customHeight="1" x14ac:dyDescent="0.25">
      <c r="B10" s="29" t="s">
        <v>12</v>
      </c>
      <c r="C10" s="35">
        <v>4899</v>
      </c>
      <c r="D10" s="35">
        <v>5437</v>
      </c>
      <c r="E10" s="32">
        <f>C10+D10</f>
        <v>10336</v>
      </c>
      <c r="F10" s="14">
        <f>D10/E10</f>
        <v>0.52602554179566563</v>
      </c>
      <c r="G10" s="36">
        <v>112549</v>
      </c>
      <c r="H10" s="33">
        <v>11794</v>
      </c>
      <c r="I10" s="32">
        <f>G10+H10</f>
        <v>124343</v>
      </c>
      <c r="J10" s="14">
        <f>H10/I10</f>
        <v>9.4850534408852938E-2</v>
      </c>
      <c r="K10" s="38">
        <f>E10+I10</f>
        <v>134679</v>
      </c>
      <c r="L10" s="17">
        <f t="shared" si="0"/>
        <v>7.6745446580387441E-2</v>
      </c>
      <c r="M10" s="17">
        <f t="shared" ref="M10:M18" si="2">100%-L10</f>
        <v>0.9232545534196126</v>
      </c>
      <c r="N10" s="17">
        <f t="shared" si="1"/>
        <v>1.9228050332249398E-2</v>
      </c>
    </row>
    <row r="11" spans="2:20" ht="15" customHeight="1" x14ac:dyDescent="0.25">
      <c r="B11" s="28" t="s">
        <v>15</v>
      </c>
      <c r="C11" s="35">
        <v>5239</v>
      </c>
      <c r="D11" s="35">
        <v>58264</v>
      </c>
      <c r="E11" s="32">
        <f>C11+D11</f>
        <v>63503</v>
      </c>
      <c r="F11" s="14">
        <f>D11/E11</f>
        <v>0.91749996063178119</v>
      </c>
      <c r="G11" s="36">
        <v>16887</v>
      </c>
      <c r="H11" s="33">
        <v>71534</v>
      </c>
      <c r="I11" s="32">
        <f>G11+H11</f>
        <v>88421</v>
      </c>
      <c r="J11" s="14">
        <f>H11/I11</f>
        <v>0.80901595774759394</v>
      </c>
      <c r="K11" s="38">
        <f>E11+I11</f>
        <v>151924</v>
      </c>
      <c r="L11" s="17">
        <f t="shared" si="0"/>
        <v>0.41799189068218318</v>
      </c>
      <c r="M11" s="17">
        <f t="shared" si="2"/>
        <v>0.58200810931781688</v>
      </c>
      <c r="N11" s="17">
        <f t="shared" si="1"/>
        <v>0.11813456658754196</v>
      </c>
    </row>
    <row r="12" spans="2:20" ht="15" customHeight="1" x14ac:dyDescent="0.25">
      <c r="B12" s="28" t="s">
        <v>18</v>
      </c>
      <c r="C12" s="35">
        <v>3741</v>
      </c>
      <c r="D12" s="35">
        <v>13280</v>
      </c>
      <c r="E12" s="32">
        <f>C12+D12</f>
        <v>17021</v>
      </c>
      <c r="F12" s="14">
        <f>D12/E12</f>
        <v>0.78021267845602493</v>
      </c>
      <c r="G12" s="36">
        <v>16134</v>
      </c>
      <c r="H12" s="33">
        <v>9718</v>
      </c>
      <c r="I12" s="16">
        <f>G12+H12</f>
        <v>25852</v>
      </c>
      <c r="J12" s="14">
        <f>H12/I12</f>
        <v>0.37590902057867864</v>
      </c>
      <c r="K12" s="38">
        <f>E12+I12</f>
        <v>42873</v>
      </c>
      <c r="L12" s="17">
        <f t="shared" si="0"/>
        <v>0.39700977305063795</v>
      </c>
      <c r="M12" s="17">
        <f t="shared" si="2"/>
        <v>0.60299022694936211</v>
      </c>
      <c r="N12" s="17">
        <f t="shared" si="1"/>
        <v>3.1664149062037253E-2</v>
      </c>
    </row>
    <row r="13" spans="2:20" ht="15" customHeight="1" x14ac:dyDescent="0.25">
      <c r="B13" s="30" t="s">
        <v>16</v>
      </c>
      <c r="C13" s="35">
        <v>414</v>
      </c>
      <c r="D13" s="35">
        <v>522</v>
      </c>
      <c r="E13" s="32">
        <f>C13+D13</f>
        <v>936</v>
      </c>
      <c r="F13" s="14">
        <f>D13/E13</f>
        <v>0.55769230769230771</v>
      </c>
      <c r="G13" s="36">
        <v>8666</v>
      </c>
      <c r="H13" s="33">
        <v>2146</v>
      </c>
      <c r="I13" s="16">
        <f>G13+H13</f>
        <v>10812</v>
      </c>
      <c r="J13" s="14">
        <f>H13/I13</f>
        <v>0.19848316685164633</v>
      </c>
      <c r="K13" s="38">
        <f>E13+I13</f>
        <v>11748</v>
      </c>
      <c r="L13" s="17">
        <f t="shared" si="0"/>
        <v>7.9673135852911137E-2</v>
      </c>
      <c r="M13" s="17">
        <f t="shared" si="2"/>
        <v>0.92032686414708886</v>
      </c>
      <c r="N13" s="50">
        <f t="shared" si="1"/>
        <v>1.7412398520690246E-3</v>
      </c>
    </row>
    <row r="14" spans="2:20" ht="15" customHeight="1" x14ac:dyDescent="0.25">
      <c r="B14" s="28" t="s">
        <v>17</v>
      </c>
      <c r="C14" s="35">
        <v>5295</v>
      </c>
      <c r="D14" s="35">
        <v>4350</v>
      </c>
      <c r="E14" s="32">
        <f>C14+D14</f>
        <v>9645</v>
      </c>
      <c r="F14" s="14">
        <f>D14/E14</f>
        <v>0.45101088646967341</v>
      </c>
      <c r="G14" s="36">
        <v>66199</v>
      </c>
      <c r="H14" s="33">
        <v>13600</v>
      </c>
      <c r="I14" s="16">
        <f>G14+H14</f>
        <v>79799</v>
      </c>
      <c r="J14" s="14">
        <f>H14/I14</f>
        <v>0.1704282008546473</v>
      </c>
      <c r="K14" s="38">
        <f>E14+I14</f>
        <v>89444</v>
      </c>
      <c r="L14" s="17">
        <f t="shared" si="0"/>
        <v>0.10783283395196995</v>
      </c>
      <c r="M14" s="17">
        <f t="shared" si="2"/>
        <v>0.89216716604803004</v>
      </c>
      <c r="N14" s="17">
        <f t="shared" si="1"/>
        <v>1.7942583732057416E-2</v>
      </c>
    </row>
    <row r="15" spans="2:20" ht="15" customHeight="1" x14ac:dyDescent="0.25">
      <c r="B15" s="28" t="s">
        <v>13</v>
      </c>
      <c r="C15" s="35">
        <v>931</v>
      </c>
      <c r="D15" s="35">
        <v>2290</v>
      </c>
      <c r="E15" s="32">
        <f>C15+D15</f>
        <v>3221</v>
      </c>
      <c r="F15" s="14">
        <f>D15/E15</f>
        <v>0.71095932940080719</v>
      </c>
      <c r="G15" s="36">
        <v>9461</v>
      </c>
      <c r="H15" s="33">
        <v>9396</v>
      </c>
      <c r="I15" s="16">
        <f>G15+H15</f>
        <v>18857</v>
      </c>
      <c r="J15" s="14">
        <f>H15/I15</f>
        <v>0.49827650209471286</v>
      </c>
      <c r="K15" s="38">
        <f>E15+I15</f>
        <v>22078</v>
      </c>
      <c r="L15" s="17">
        <f t="shared" si="0"/>
        <v>0.14589183802880695</v>
      </c>
      <c r="M15" s="17">
        <f t="shared" si="2"/>
        <v>0.85410816197119299</v>
      </c>
      <c r="N15" s="17">
        <f t="shared" si="1"/>
        <v>5.9920230379426585E-3</v>
      </c>
    </row>
    <row r="16" spans="2:20" ht="15" customHeight="1" x14ac:dyDescent="0.25">
      <c r="B16" s="28" t="s">
        <v>19</v>
      </c>
      <c r="C16" s="35">
        <v>8727</v>
      </c>
      <c r="D16" s="35">
        <v>15035</v>
      </c>
      <c r="E16" s="32">
        <f>C16+D16</f>
        <v>23762</v>
      </c>
      <c r="F16" s="14">
        <f>D16/E16</f>
        <v>0.63273293493813654</v>
      </c>
      <c r="G16" s="35">
        <v>29240</v>
      </c>
      <c r="H16" s="35">
        <v>22396</v>
      </c>
      <c r="I16" s="32">
        <f>G16+H16</f>
        <v>51636</v>
      </c>
      <c r="J16" s="14">
        <f>H16/I16</f>
        <v>0.43372840653807421</v>
      </c>
      <c r="K16" s="38">
        <f>E16+I16</f>
        <v>75398</v>
      </c>
      <c r="L16" s="17">
        <f t="shared" si="0"/>
        <v>0.3151542481232924</v>
      </c>
      <c r="M16" s="17">
        <f t="shared" si="2"/>
        <v>0.6848457518767076</v>
      </c>
      <c r="N16" s="17">
        <f t="shared" si="1"/>
        <v>4.4204424535111281E-2</v>
      </c>
    </row>
    <row r="17" spans="2:14" ht="15" customHeight="1" x14ac:dyDescent="0.25">
      <c r="B17" s="30" t="s">
        <v>28</v>
      </c>
      <c r="C17" s="35">
        <v>219</v>
      </c>
      <c r="D17" s="35">
        <v>234</v>
      </c>
      <c r="E17" s="32">
        <f>C17+D17</f>
        <v>453</v>
      </c>
      <c r="F17" s="14">
        <f>D17/E17</f>
        <v>0.51655629139072845</v>
      </c>
      <c r="G17" s="35">
        <v>3877</v>
      </c>
      <c r="H17" s="35">
        <v>1450</v>
      </c>
      <c r="I17" s="32">
        <f>G17+H17</f>
        <v>5327</v>
      </c>
      <c r="J17" s="14">
        <f>H17/I17</f>
        <v>0.27219823540454291</v>
      </c>
      <c r="K17" s="38">
        <f>E17+I17</f>
        <v>5780</v>
      </c>
      <c r="L17" s="17">
        <f t="shared" si="0"/>
        <v>7.8373702422145322E-2</v>
      </c>
      <c r="M17" s="17">
        <f t="shared" si="2"/>
        <v>0.92162629757785464</v>
      </c>
      <c r="N17" s="50">
        <f t="shared" si="1"/>
        <v>8.427154412257138E-4</v>
      </c>
    </row>
    <row r="18" spans="2:14" ht="15" customHeight="1" thickBot="1" x14ac:dyDescent="0.3">
      <c r="B18" s="31" t="s">
        <v>29</v>
      </c>
      <c r="C18" s="42">
        <f>C19-C8-C9-C10-C11-C12-C13-C14-C15-C16-C17</f>
        <v>79760</v>
      </c>
      <c r="D18" s="43">
        <f t="shared" ref="D18:E18" si="3">D19-D8-D9-D10-D11-D12-D13-D14-D15-D16-D17</f>
        <v>302278</v>
      </c>
      <c r="E18" s="43">
        <f t="shared" si="3"/>
        <v>382038</v>
      </c>
      <c r="F18" s="14">
        <f>D18/E18</f>
        <v>0.79122495667970205</v>
      </c>
      <c r="G18" s="42">
        <f>G19-G8-G9-G10-G11-G12-G13-G14-G15-G16-G17</f>
        <v>965102</v>
      </c>
      <c r="H18" s="43">
        <f t="shared" ref="H18:I18" si="4">H19-H8-H9-H10-H11-H12-H13-H14-H15-H16-H17</f>
        <v>783029</v>
      </c>
      <c r="I18" s="43">
        <f t="shared" si="4"/>
        <v>1748131</v>
      </c>
      <c r="J18" s="14">
        <f>H18/I18</f>
        <v>0.44792352518203726</v>
      </c>
      <c r="K18" s="38">
        <f>E18+I18</f>
        <v>2130169</v>
      </c>
      <c r="L18" s="18">
        <f t="shared" si="0"/>
        <v>0.17934633355381663</v>
      </c>
      <c r="M18" s="17">
        <f t="shared" si="2"/>
        <v>0.82065366644618343</v>
      </c>
      <c r="N18" s="18">
        <f t="shared" si="1"/>
        <v>0.71070490449224999</v>
      </c>
    </row>
    <row r="19" spans="2:14" ht="15.75" thickBot="1" x14ac:dyDescent="0.3">
      <c r="B19" s="19" t="s">
        <v>20</v>
      </c>
      <c r="C19" s="40">
        <v>112041</v>
      </c>
      <c r="D19" s="39">
        <v>425507</v>
      </c>
      <c r="E19" s="41">
        <f>C19+D19</f>
        <v>537548</v>
      </c>
      <c r="F19" s="20">
        <f>D19/E19</f>
        <v>0.79157024116916075</v>
      </c>
      <c r="G19" s="40">
        <v>1283392</v>
      </c>
      <c r="H19" s="39">
        <v>993048</v>
      </c>
      <c r="I19" s="41">
        <f>G19+H19</f>
        <v>2276440</v>
      </c>
      <c r="J19" s="20">
        <f>H19/I19</f>
        <v>0.43622849712709316</v>
      </c>
      <c r="K19" s="44">
        <f>E19+I19</f>
        <v>2813988</v>
      </c>
      <c r="L19" s="20">
        <f>E19/K19</f>
        <v>0.1910271117005474</v>
      </c>
      <c r="M19" s="20">
        <f>100%-L19</f>
        <v>0.80897288829945257</v>
      </c>
      <c r="N19" s="20">
        <v>1</v>
      </c>
    </row>
    <row r="20" spans="2:14" x14ac:dyDescent="0.25">
      <c r="B20" s="51" t="s">
        <v>30</v>
      </c>
      <c r="K20" s="53"/>
    </row>
    <row r="21" spans="2:14" x14ac:dyDescent="0.25">
      <c r="B21" s="52" t="s">
        <v>31</v>
      </c>
      <c r="E21" s="21"/>
      <c r="N21" s="22" t="s">
        <v>21</v>
      </c>
    </row>
    <row r="22" spans="2:14" x14ac:dyDescent="0.25">
      <c r="B22" s="52" t="s">
        <v>32</v>
      </c>
      <c r="N22" s="23"/>
    </row>
    <row r="23" spans="2:14" x14ac:dyDescent="0.25">
      <c r="N23" s="24" t="s">
        <v>22</v>
      </c>
    </row>
    <row r="24" spans="2:14" x14ac:dyDescent="0.25">
      <c r="N24" s="23"/>
    </row>
    <row r="25" spans="2:14" x14ac:dyDescent="0.25">
      <c r="N25" s="25" t="s">
        <v>23</v>
      </c>
    </row>
    <row r="26" spans="2:14" x14ac:dyDescent="0.25">
      <c r="N26" s="23"/>
    </row>
    <row r="27" spans="2:14" x14ac:dyDescent="0.25">
      <c r="N27" s="26" t="s">
        <v>24</v>
      </c>
    </row>
    <row r="28" spans="2:14" x14ac:dyDescent="0.25">
      <c r="N28" s="23"/>
    </row>
    <row r="29" spans="2:14" x14ac:dyDescent="0.25">
      <c r="N29" s="27" t="s">
        <v>25</v>
      </c>
    </row>
    <row r="46" spans="2:5" ht="15.75" thickBot="1" x14ac:dyDescent="0.3"/>
    <row r="47" spans="2:5" ht="15.75" customHeight="1" x14ac:dyDescent="0.25">
      <c r="B47" s="56" t="s">
        <v>33</v>
      </c>
      <c r="C47" s="54"/>
      <c r="D47" s="54"/>
      <c r="E47" s="57"/>
    </row>
    <row r="48" spans="2:5" x14ac:dyDescent="0.25">
      <c r="B48" s="58"/>
      <c r="C48" s="55"/>
      <c r="D48" s="55"/>
      <c r="E48" s="59"/>
    </row>
    <row r="49" spans="2:5" x14ac:dyDescent="0.25">
      <c r="B49" s="58"/>
      <c r="C49" s="55"/>
      <c r="D49" s="55"/>
      <c r="E49" s="59"/>
    </row>
    <row r="50" spans="2:5" x14ac:dyDescent="0.25">
      <c r="B50" s="58"/>
      <c r="C50" s="55"/>
      <c r="D50" s="55"/>
      <c r="E50" s="59"/>
    </row>
    <row r="51" spans="2:5" x14ac:dyDescent="0.25">
      <c r="B51" s="58"/>
      <c r="C51" s="55"/>
      <c r="D51" s="55"/>
      <c r="E51" s="59"/>
    </row>
    <row r="52" spans="2:5" x14ac:dyDescent="0.25">
      <c r="B52" s="58"/>
      <c r="C52" s="55"/>
      <c r="D52" s="55"/>
      <c r="E52" s="59"/>
    </row>
    <row r="53" spans="2:5" x14ac:dyDescent="0.25">
      <c r="B53" s="58"/>
      <c r="C53" s="55"/>
      <c r="D53" s="55"/>
      <c r="E53" s="59"/>
    </row>
    <row r="54" spans="2:5" x14ac:dyDescent="0.25">
      <c r="B54" s="58"/>
      <c r="C54" s="55"/>
      <c r="D54" s="55"/>
      <c r="E54" s="59"/>
    </row>
    <row r="55" spans="2:5" x14ac:dyDescent="0.25">
      <c r="B55" s="58"/>
      <c r="C55" s="55"/>
      <c r="D55" s="55"/>
      <c r="E55" s="59"/>
    </row>
    <row r="56" spans="2:5" x14ac:dyDescent="0.25">
      <c r="B56" s="58"/>
      <c r="C56" s="55"/>
      <c r="D56" s="55"/>
      <c r="E56" s="59"/>
    </row>
    <row r="57" spans="2:5" x14ac:dyDescent="0.25">
      <c r="B57" s="58"/>
      <c r="C57" s="55"/>
      <c r="D57" s="55"/>
      <c r="E57" s="59"/>
    </row>
    <row r="58" spans="2:5" x14ac:dyDescent="0.25">
      <c r="B58" s="58"/>
      <c r="C58" s="55"/>
      <c r="D58" s="55"/>
      <c r="E58" s="59"/>
    </row>
    <row r="59" spans="2:5" x14ac:dyDescent="0.25">
      <c r="B59" s="58"/>
      <c r="C59" s="55"/>
      <c r="D59" s="55"/>
      <c r="E59" s="59"/>
    </row>
    <row r="60" spans="2:5" x14ac:dyDescent="0.25">
      <c r="B60" s="58"/>
      <c r="C60" s="55"/>
      <c r="D60" s="55"/>
      <c r="E60" s="59"/>
    </row>
    <row r="61" spans="2:5" ht="15.75" thickBot="1" x14ac:dyDescent="0.3">
      <c r="B61" s="60"/>
      <c r="C61" s="61"/>
      <c r="D61" s="61"/>
      <c r="E61" s="62"/>
    </row>
  </sheetData>
  <mergeCells count="4">
    <mergeCell ref="B6:B7"/>
    <mergeCell ref="C6:F6"/>
    <mergeCell ref="G6:J6"/>
    <mergeCell ref="B47:E61"/>
  </mergeCells>
  <pageMargins left="0.7" right="0.7" top="0.75" bottom="0.75" header="0.3" footer="0.3"/>
  <pageSetup paperSize="9" orientation="portrait" r:id="rId1"/>
  <ignoredErrors>
    <ignoredError sqref="E18:F18 I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GRAFF, Didier (DREETS-ARA)</dc:creator>
  <cp:lastModifiedBy>GRAFF, Didier (DREETS-ARA)</cp:lastModifiedBy>
  <dcterms:created xsi:type="dcterms:W3CDTF">2023-11-14T13:16:19Z</dcterms:created>
  <dcterms:modified xsi:type="dcterms:W3CDTF">2024-01-04T14:38:31Z</dcterms:modified>
</cp:coreProperties>
</file>